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80" windowHeight="10365" activeTab="0"/>
  </bookViews>
  <sheets>
    <sheet name="List1" sheetId="1" r:id="rId1"/>
  </sheets>
  <definedNames>
    <definedName name="_xlnm.Print_Area" localSheetId="0">'List1'!$A$1:$BC$74</definedName>
  </definedNames>
  <calcPr fullCalcOnLoad="1"/>
</workbook>
</file>

<file path=xl/sharedStrings.xml><?xml version="1.0" encoding="utf-8"?>
<sst xmlns="http://schemas.openxmlformats.org/spreadsheetml/2006/main" count="425" uniqueCount="137">
  <si>
    <t>stavba :</t>
  </si>
  <si>
    <t>investor:</t>
  </si>
  <si>
    <t xml:space="preserve">bod číslo : </t>
  </si>
  <si>
    <t>ks</t>
  </si>
  <si>
    <t>m.j.</t>
  </si>
  <si>
    <t>m</t>
  </si>
  <si>
    <t>kpl</t>
  </si>
  <si>
    <t>SUMA</t>
  </si>
  <si>
    <t>VÝKAZ MATERIÁLU A MONTÁŽE</t>
  </si>
  <si>
    <t>M</t>
  </si>
  <si>
    <t>položka</t>
  </si>
  <si>
    <t>číslo</t>
  </si>
  <si>
    <t>M/D</t>
  </si>
  <si>
    <t>pozn.</t>
  </si>
  <si>
    <t xml:space="preserve"> MONTÁŽ / DEMONTÁŽ   :</t>
  </si>
  <si>
    <t>m3</t>
  </si>
  <si>
    <t xml:space="preserve"> </t>
  </si>
  <si>
    <t>stavební objekt:</t>
  </si>
  <si>
    <t>svorka SS zemniče</t>
  </si>
  <si>
    <t>ukončení kabelu do 3x2,5</t>
  </si>
  <si>
    <t>prořez</t>
  </si>
  <si>
    <t>signální folie š. 0,33</t>
  </si>
  <si>
    <t>ukončení kabelu do 4x16</t>
  </si>
  <si>
    <t>datum:</t>
  </si>
  <si>
    <t>zemnič FEZN 10 PU</t>
  </si>
  <si>
    <t>svorka SP zemniče</t>
  </si>
  <si>
    <t>Poznámka k obsahu výkazu:</t>
  </si>
  <si>
    <t>kabel CYKY 4Bx10 PU</t>
  </si>
  <si>
    <t>kabel. štítek - popis kabelů</t>
  </si>
  <si>
    <t>natěr uzemnění svorek gumoasfalt</t>
  </si>
  <si>
    <t>pas bandimex</t>
  </si>
  <si>
    <t>CupAl vložka</t>
  </si>
  <si>
    <t>jedn.cena</t>
  </si>
  <si>
    <t>SOUČET</t>
  </si>
  <si>
    <t>CENA SUMA</t>
  </si>
  <si>
    <t>MONTÁŽ  zemní práce:</t>
  </si>
  <si>
    <t>zához jámy tř.3/4</t>
  </si>
  <si>
    <t>odvoz zeminy + skládkovné</t>
  </si>
  <si>
    <t>geodetické zam. kabel. trasy a osv. bodů á 100 bm</t>
  </si>
  <si>
    <t>pouzdrový základ, materiál,osazení, bez výkopu a betonu</t>
  </si>
  <si>
    <t>ochr. elektroinstalační tr. PC42 PU</t>
  </si>
  <si>
    <t>vývodka PC42</t>
  </si>
  <si>
    <t>ukončení zemniče FEZN50 v rozvaděči</t>
  </si>
  <si>
    <t>betonáž chrániček B15</t>
  </si>
  <si>
    <t>hutnění po vrstvách 0,2m</t>
  </si>
  <si>
    <t>m2</t>
  </si>
  <si>
    <t>MONTÁŽ:</t>
  </si>
  <si>
    <t>0,6kg/m</t>
  </si>
  <si>
    <t>CYKY 3Cx1,5</t>
  </si>
  <si>
    <t>spojka SVCZC 4x10</t>
  </si>
  <si>
    <t>osazení + kompletace pilíře SRML, PRVO</t>
  </si>
  <si>
    <t>výkop kabel. rýhy 0,8/0,35/ tř.3 ručně, zelený pás</t>
  </si>
  <si>
    <t>naložení zeminy</t>
  </si>
  <si>
    <t>výkop zákl. jámy, tř.3/4</t>
  </si>
  <si>
    <t xml:space="preserve">vytýčení inženýrských sítí </t>
  </si>
  <si>
    <t>betonáž základu B15/B20 do bednění</t>
  </si>
  <si>
    <t xml:space="preserve">bednění </t>
  </si>
  <si>
    <t>osazení + kompletace stožáru do pouzdra</t>
  </si>
  <si>
    <t>součet</t>
  </si>
  <si>
    <t>proklestění zeleně</t>
  </si>
  <si>
    <t>pojistka PN000 16A</t>
  </si>
  <si>
    <t>ELEKTRO NN- veřejné osvětlení</t>
  </si>
  <si>
    <t>ukončení zemniče FEZN10</t>
  </si>
  <si>
    <t>stožár. svorkovnice 1xpoj E14 , EV481</t>
  </si>
  <si>
    <t>D+M</t>
  </si>
  <si>
    <t>ostatní náklady</t>
  </si>
  <si>
    <t>doprava materiálu a osob</t>
  </si>
  <si>
    <t>vnitrostaveništní přesun hmot a materiálu</t>
  </si>
  <si>
    <t>revizní zpráva realizovaného, koordinační činnost</t>
  </si>
  <si>
    <t>zemní práce v koordinaci s výstavbou vlastního tělesa cyklostezky  = úprava finálních povrchů v trase společné stavby</t>
  </si>
  <si>
    <t>Město Tachov, Hornická 1695, Tachov 347 01</t>
  </si>
  <si>
    <t>SS0</t>
  </si>
  <si>
    <t>stáv.osv.</t>
  </si>
  <si>
    <t>bod</t>
  </si>
  <si>
    <t>SS01</t>
  </si>
  <si>
    <t>SS02</t>
  </si>
  <si>
    <t>NS01</t>
  </si>
  <si>
    <t>NS02</t>
  </si>
  <si>
    <t>NS03</t>
  </si>
  <si>
    <t>NS04</t>
  </si>
  <si>
    <t>NS05</t>
  </si>
  <si>
    <t>NS06</t>
  </si>
  <si>
    <t>NS07</t>
  </si>
  <si>
    <t>NS08</t>
  </si>
  <si>
    <t>NS09</t>
  </si>
  <si>
    <t>NS10</t>
  </si>
  <si>
    <t>NS11</t>
  </si>
  <si>
    <t>NS12</t>
  </si>
  <si>
    <t>NS13</t>
  </si>
  <si>
    <t>NS14</t>
  </si>
  <si>
    <t>NS15</t>
  </si>
  <si>
    <t>NS16</t>
  </si>
  <si>
    <t>NS17</t>
  </si>
  <si>
    <t>NS18</t>
  </si>
  <si>
    <t>NS19</t>
  </si>
  <si>
    <t>NS20</t>
  </si>
  <si>
    <t>NS21</t>
  </si>
  <si>
    <t>NS22</t>
  </si>
  <si>
    <t>NS23</t>
  </si>
  <si>
    <t>NS24</t>
  </si>
  <si>
    <t>NS25</t>
  </si>
  <si>
    <t>NS26</t>
  </si>
  <si>
    <t>NS27</t>
  </si>
  <si>
    <t>NS28</t>
  </si>
  <si>
    <t>NS29</t>
  </si>
  <si>
    <t>NS30</t>
  </si>
  <si>
    <t>NS31</t>
  </si>
  <si>
    <t>PR01</t>
  </si>
  <si>
    <t>PR02</t>
  </si>
  <si>
    <t>TRASA</t>
  </si>
  <si>
    <t>nový osv.</t>
  </si>
  <si>
    <t>pilíř</t>
  </si>
  <si>
    <t xml:space="preserve">nový </t>
  </si>
  <si>
    <t>nový</t>
  </si>
  <si>
    <t>CYKLOSTEZKA TACHOV SVĚTCE - VEŘEJNÉ OSVĚTLENÍ</t>
  </si>
  <si>
    <t>D</t>
  </si>
  <si>
    <t>připojení do 16/16 proud.svorky</t>
  </si>
  <si>
    <t>kabel CYKY 4Bx16 PU</t>
  </si>
  <si>
    <t>stožár K6 (133/89/60)</t>
  </si>
  <si>
    <t>svítidlo na stožár, montáž</t>
  </si>
  <si>
    <t>zához kabel. rýhy 0,8/0,35 tř.3 ručně, zelený pás</t>
  </si>
  <si>
    <t>zához kabel. rýhy 1,0/50 tř.3  komunikace</t>
  </si>
  <si>
    <t>tr. bet. D200/1,0m</t>
  </si>
  <si>
    <t>kopoflex Dn41 PU</t>
  </si>
  <si>
    <t xml:space="preserve">výkop kabel. rýhy 1,2/0,5 tř.3, komunikace </t>
  </si>
  <si>
    <t>pojistka PN000 25A</t>
  </si>
  <si>
    <t>pilíř SRML 9x160V (AHVO) vč. základu</t>
  </si>
  <si>
    <t>pilíř.sestava  SRML9x160_3.1.1Vsokl+PRVO1/3x16atyp3.1.1spol.základ</t>
  </si>
  <si>
    <t>reserva</t>
  </si>
  <si>
    <t xml:space="preserve">        Kč</t>
  </si>
  <si>
    <t xml:space="preserve">    Kč/jed.</t>
  </si>
  <si>
    <t xml:space="preserve">         Kč</t>
  </si>
  <si>
    <t>Celkem bez DPH</t>
  </si>
  <si>
    <t>Cena celkem s DPH 21 %</t>
  </si>
  <si>
    <t xml:space="preserve">     Kč/jed.</t>
  </si>
  <si>
    <t>nátěr stožáru K6 (133/89/60)</t>
  </si>
  <si>
    <t>LED venkovní svítidlo  včetně zdroje (podrobná specifikace je popsána v příloze: Podrobný popis a technické požadavky na dodávku)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</si>
</sst>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\ _K_č_-;\-* #,##0.0\ _K_č_-;_-* &quot;-&quot;??\ _K_č_-;_-@_-"/>
  </numFmts>
  <fonts count="48">
    <font>
      <sz val="10"/>
      <name val="Arial CE"/>
      <family val="0"/>
    </font>
    <font>
      <sz val="12"/>
      <name val="Arial CE"/>
      <family val="2"/>
    </font>
    <font>
      <b/>
      <sz val="14"/>
      <name val="Times New Roman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b/>
      <sz val="14"/>
      <name val="Arial CE"/>
      <family val="2"/>
    </font>
    <font>
      <sz val="14"/>
      <color indexed="14"/>
      <name val="Arial CE"/>
      <family val="2"/>
    </font>
    <font>
      <b/>
      <i/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16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8" fillId="0" borderId="0" xfId="0" applyFont="1" applyFill="1" applyAlignment="1" applyProtection="1">
      <alignment/>
      <protection locked="0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7" xfId="0" applyFont="1" applyFill="1" applyBorder="1" applyAlignment="1">
      <alignment/>
    </xf>
    <xf numFmtId="0" fontId="5" fillId="0" borderId="28" xfId="0" applyFont="1" applyFill="1" applyBorder="1" applyAlignment="1" applyProtection="1">
      <alignment/>
      <protection locked="0"/>
    </xf>
    <xf numFmtId="9" fontId="5" fillId="0" borderId="27" xfId="0" applyNumberFormat="1" applyFont="1" applyFill="1" applyBorder="1" applyAlignment="1" applyProtection="1">
      <alignment/>
      <protection locked="0"/>
    </xf>
    <xf numFmtId="9" fontId="5" fillId="0" borderId="29" xfId="0" applyNumberFormat="1" applyFont="1" applyFill="1" applyBorder="1" applyAlignment="1" applyProtection="1">
      <alignment/>
      <protection locked="0"/>
    </xf>
    <xf numFmtId="9" fontId="8" fillId="0" borderId="29" xfId="0" applyNumberFormat="1" applyFont="1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6" xfId="0" applyFont="1" applyFill="1" applyBorder="1" applyAlignment="1" applyProtection="1">
      <alignment/>
      <protection locked="0"/>
    </xf>
    <xf numFmtId="0" fontId="5" fillId="0" borderId="37" xfId="0" applyFont="1" applyFill="1" applyBorder="1" applyAlignment="1" applyProtection="1">
      <alignment/>
      <protection locked="0"/>
    </xf>
    <xf numFmtId="9" fontId="5" fillId="0" borderId="36" xfId="0" applyNumberFormat="1" applyFont="1" applyFill="1" applyBorder="1" applyAlignment="1" applyProtection="1">
      <alignment/>
      <protection locked="0"/>
    </xf>
    <xf numFmtId="9" fontId="5" fillId="0" borderId="33" xfId="0" applyNumberFormat="1" applyFont="1" applyFill="1" applyBorder="1" applyAlignment="1" applyProtection="1">
      <alignment/>
      <protection locked="0"/>
    </xf>
    <xf numFmtId="0" fontId="5" fillId="0" borderId="38" xfId="0" applyFont="1" applyFill="1" applyBorder="1" applyAlignment="1" applyProtection="1">
      <alignment/>
      <protection locked="0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0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8" fillId="0" borderId="41" xfId="0" applyFont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34" xfId="0" applyFont="1" applyFill="1" applyBorder="1" applyAlignment="1" applyProtection="1">
      <alignment/>
      <protection locked="0"/>
    </xf>
    <xf numFmtId="0" fontId="5" fillId="0" borderId="43" xfId="0" applyFont="1" applyFill="1" applyBorder="1" applyAlignment="1">
      <alignment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40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>
      <alignment/>
    </xf>
    <xf numFmtId="2" fontId="6" fillId="0" borderId="34" xfId="0" applyNumberFormat="1" applyFont="1" applyFill="1" applyBorder="1" applyAlignment="1" applyProtection="1">
      <alignment/>
      <protection locked="0"/>
    </xf>
    <xf numFmtId="0" fontId="7" fillId="0" borderId="43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9" fontId="5" fillId="0" borderId="20" xfId="0" applyNumberFormat="1" applyFont="1" applyFill="1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/>
      <protection locked="0"/>
    </xf>
    <xf numFmtId="0" fontId="0" fillId="0" borderId="40" xfId="0" applyBorder="1" applyAlignment="1">
      <alignment/>
    </xf>
    <xf numFmtId="14" fontId="5" fillId="0" borderId="0" xfId="0" applyNumberFormat="1" applyFont="1" applyAlignment="1">
      <alignment/>
    </xf>
    <xf numFmtId="0" fontId="8" fillId="0" borderId="27" xfId="0" applyFont="1" applyFill="1" applyBorder="1" applyAlignment="1">
      <alignment/>
    </xf>
    <xf numFmtId="0" fontId="5" fillId="0" borderId="14" xfId="0" applyFont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5" fillId="0" borderId="19" xfId="0" applyFont="1" applyFill="1" applyBorder="1" applyAlignment="1" applyProtection="1">
      <alignment vertical="center"/>
      <protection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>
      <alignment/>
    </xf>
    <xf numFmtId="39" fontId="8" fillId="0" borderId="45" xfId="34" applyNumberFormat="1" applyFont="1" applyBorder="1" applyAlignment="1" applyProtection="1">
      <alignment horizontal="right"/>
      <protection locked="0"/>
    </xf>
    <xf numFmtId="0" fontId="8" fillId="0" borderId="15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11" fillId="0" borderId="32" xfId="0" applyFont="1" applyBorder="1" applyAlignment="1">
      <alignment/>
    </xf>
    <xf numFmtId="0" fontId="5" fillId="0" borderId="32" xfId="0" applyFont="1" applyFill="1" applyBorder="1" applyAlignment="1">
      <alignment/>
    </xf>
    <xf numFmtId="0" fontId="47" fillId="0" borderId="4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top" wrapText="1" readingOrder="1"/>
    </xf>
    <xf numFmtId="0" fontId="5" fillId="0" borderId="18" xfId="0" applyFont="1" applyFill="1" applyBorder="1" applyAlignment="1">
      <alignment horizontal="center" vertical="top" wrapText="1" readingOrder="1"/>
    </xf>
    <xf numFmtId="0" fontId="5" fillId="0" borderId="19" xfId="0" applyFont="1" applyFill="1" applyBorder="1" applyAlignment="1">
      <alignment horizontal="center" vertical="top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4"/>
  <sheetViews>
    <sheetView tabSelected="1" view="pageBreakPreview" zoomScale="75" zoomScaleNormal="50" zoomScaleSheetLayoutView="75" zoomScalePageLayoutView="0" workbookViewId="0" topLeftCell="A4">
      <pane xSplit="6" ySplit="10" topLeftCell="G14" activePane="bottomRight" state="frozen"/>
      <selection pane="topLeft" activeCell="A4" sqref="A4"/>
      <selection pane="topRight" activeCell="G4" sqref="G4"/>
      <selection pane="bottomLeft" activeCell="A14" sqref="A14"/>
      <selection pane="bottomRight" activeCell="BA66" sqref="BA66"/>
    </sheetView>
  </sheetViews>
  <sheetFormatPr defaultColWidth="9.00390625" defaultRowHeight="12.75"/>
  <cols>
    <col min="1" max="2" width="9.125" style="0" customWidth="1"/>
    <col min="3" max="3" width="21.25390625" style="0" customWidth="1"/>
    <col min="4" max="4" width="57.875" style="0" customWidth="1"/>
    <col min="5" max="5" width="5.25390625" style="0" customWidth="1"/>
    <col min="6" max="6" width="6.375" style="0" customWidth="1"/>
    <col min="7" max="7" width="0.12890625" style="0" customWidth="1"/>
    <col min="8" max="10" width="11.75390625" style="4" hidden="1" customWidth="1"/>
    <col min="11" max="11" width="1.875" style="4" hidden="1" customWidth="1"/>
    <col min="12" max="39" width="11.75390625" style="4" hidden="1" customWidth="1"/>
    <col min="40" max="40" width="11.00390625" style="4" hidden="1" customWidth="1"/>
    <col min="41" max="42" width="11.75390625" style="4" hidden="1" customWidth="1"/>
    <col min="43" max="43" width="1.625" style="4" hidden="1" customWidth="1"/>
    <col min="44" max="45" width="11.75390625" style="4" hidden="1" customWidth="1"/>
    <col min="46" max="46" width="2.75390625" style="4" hidden="1" customWidth="1"/>
    <col min="47" max="47" width="11.75390625" style="4" hidden="1" customWidth="1"/>
    <col min="48" max="48" width="2.375" style="4" hidden="1" customWidth="1"/>
    <col min="49" max="49" width="12.625" style="4" customWidth="1"/>
    <col min="50" max="50" width="13.875" style="4" customWidth="1"/>
    <col min="51" max="51" width="2.75390625" style="4" customWidth="1"/>
    <col min="52" max="52" width="12.625" style="4" customWidth="1"/>
    <col min="53" max="53" width="16.75390625" style="4" customWidth="1"/>
    <col min="54" max="54" width="18.875" style="4" customWidth="1"/>
    <col min="55" max="55" width="15.25390625" style="0" customWidth="1"/>
  </cols>
  <sheetData>
    <row r="1" spans="1:55" ht="18.75" thickBot="1">
      <c r="A1" s="5"/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5"/>
    </row>
    <row r="2" spans="1:55" ht="18.75" thickTop="1">
      <c r="A2" s="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7"/>
    </row>
    <row r="3" spans="1:55" ht="18.75">
      <c r="A3" s="7"/>
      <c r="B3" s="2" t="s">
        <v>0</v>
      </c>
      <c r="C3" s="9"/>
      <c r="D3" s="3" t="s">
        <v>114</v>
      </c>
      <c r="E3" s="9"/>
      <c r="F3" s="9"/>
      <c r="G3" s="9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2"/>
      <c r="AX3" s="12"/>
      <c r="AY3" s="12"/>
      <c r="AZ3" s="12"/>
      <c r="BA3" s="13"/>
      <c r="BB3" s="14"/>
      <c r="BC3" s="7"/>
    </row>
    <row r="4" spans="1:55" ht="18">
      <c r="A4" s="7"/>
      <c r="B4" s="2" t="s">
        <v>17</v>
      </c>
      <c r="C4" s="9"/>
      <c r="D4" s="15" t="s">
        <v>61</v>
      </c>
      <c r="E4" s="15"/>
      <c r="F4" s="111"/>
      <c r="G4" s="111"/>
      <c r="H4" s="112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2"/>
      <c r="AY4" s="12"/>
      <c r="AZ4" s="12"/>
      <c r="BA4" s="8" t="s">
        <v>16</v>
      </c>
      <c r="BB4" s="8"/>
      <c r="BC4" s="7"/>
    </row>
    <row r="5" spans="1:55" ht="18">
      <c r="A5" s="7"/>
      <c r="B5" s="2" t="s">
        <v>26</v>
      </c>
      <c r="C5" s="9"/>
      <c r="D5" s="2" t="s">
        <v>69</v>
      </c>
      <c r="E5" s="15"/>
      <c r="F5" s="111"/>
      <c r="G5" s="111"/>
      <c r="H5" s="112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2"/>
      <c r="AY5" s="12"/>
      <c r="AZ5" s="12"/>
      <c r="BA5" s="8"/>
      <c r="BB5" s="8"/>
      <c r="BC5" s="7"/>
    </row>
    <row r="6" spans="1:55" ht="18">
      <c r="A6" s="7"/>
      <c r="B6" s="2"/>
      <c r="C6" s="9"/>
      <c r="D6" s="2"/>
      <c r="E6" s="15"/>
      <c r="F6" s="111"/>
      <c r="G6" s="111"/>
      <c r="H6" s="11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2"/>
      <c r="AY6" s="12"/>
      <c r="AZ6" s="12"/>
      <c r="BA6" s="8"/>
      <c r="BB6" s="8"/>
      <c r="BC6" s="7"/>
    </row>
    <row r="7" spans="1:55" ht="18">
      <c r="A7" s="7"/>
      <c r="B7" s="2" t="s">
        <v>1</v>
      </c>
      <c r="C7" s="9"/>
      <c r="D7" s="7" t="s">
        <v>70</v>
      </c>
      <c r="E7" s="9"/>
      <c r="F7" s="48"/>
      <c r="G7" s="48"/>
      <c r="H7" s="114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6"/>
      <c r="AX7" s="8"/>
      <c r="AY7" s="8"/>
      <c r="AZ7" s="8"/>
      <c r="BA7" s="91"/>
      <c r="BB7" s="8"/>
      <c r="BC7" s="7"/>
    </row>
    <row r="8" spans="1:55" ht="18">
      <c r="A8" s="7"/>
      <c r="B8" s="2" t="s">
        <v>23</v>
      </c>
      <c r="C8" s="9"/>
      <c r="D8" s="97">
        <v>43191</v>
      </c>
      <c r="E8" s="9"/>
      <c r="F8" s="48"/>
      <c r="G8" s="48"/>
      <c r="H8" s="114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7"/>
      <c r="AX8" s="8"/>
      <c r="AY8" s="8"/>
      <c r="AZ8" s="8"/>
      <c r="BA8" s="8"/>
      <c r="BB8" s="8"/>
      <c r="BC8" s="7"/>
    </row>
    <row r="9" spans="1:57" ht="18">
      <c r="A9" s="7"/>
      <c r="B9" s="9"/>
      <c r="C9" s="9"/>
      <c r="D9" s="16"/>
      <c r="E9" s="9"/>
      <c r="F9" s="48"/>
      <c r="G9" s="48"/>
      <c r="H9" s="118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6"/>
      <c r="AX9" s="17"/>
      <c r="AY9" s="17"/>
      <c r="AZ9" s="17"/>
      <c r="BA9" s="17"/>
      <c r="BB9" s="17"/>
      <c r="BC9" s="7"/>
      <c r="BE9" s="17"/>
    </row>
    <row r="10" spans="1:55" ht="19.5" thickBot="1">
      <c r="A10" s="45"/>
      <c r="B10" s="48"/>
      <c r="C10" s="48"/>
      <c r="D10" s="49" t="s">
        <v>8</v>
      </c>
      <c r="E10" s="18"/>
      <c r="F10" s="120"/>
      <c r="G10" s="120"/>
      <c r="H10" s="121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19"/>
      <c r="AZ10" s="19"/>
      <c r="BA10" s="17"/>
      <c r="BB10" s="17"/>
      <c r="BC10" s="7"/>
    </row>
    <row r="11" spans="1:55" ht="18">
      <c r="A11" s="51" t="s">
        <v>10</v>
      </c>
      <c r="B11" s="52" t="s">
        <v>14</v>
      </c>
      <c r="C11" s="53"/>
      <c r="D11" s="54" t="s">
        <v>2</v>
      </c>
      <c r="E11" s="55"/>
      <c r="F11" s="56" t="s">
        <v>12</v>
      </c>
      <c r="G11" s="54"/>
      <c r="H11" s="103" t="s">
        <v>71</v>
      </c>
      <c r="I11" s="98" t="s">
        <v>74</v>
      </c>
      <c r="J11" s="98" t="s">
        <v>75</v>
      </c>
      <c r="K11" s="98"/>
      <c r="L11" s="98" t="s">
        <v>76</v>
      </c>
      <c r="M11" s="98" t="s">
        <v>77</v>
      </c>
      <c r="N11" s="98" t="s">
        <v>78</v>
      </c>
      <c r="O11" s="98" t="s">
        <v>79</v>
      </c>
      <c r="P11" s="98" t="s">
        <v>80</v>
      </c>
      <c r="Q11" s="98" t="s">
        <v>81</v>
      </c>
      <c r="R11" s="98" t="s">
        <v>82</v>
      </c>
      <c r="S11" s="98" t="s">
        <v>83</v>
      </c>
      <c r="T11" s="98" t="s">
        <v>84</v>
      </c>
      <c r="U11" s="98" t="s">
        <v>85</v>
      </c>
      <c r="V11" s="98" t="s">
        <v>86</v>
      </c>
      <c r="W11" s="98" t="s">
        <v>87</v>
      </c>
      <c r="X11" s="98" t="s">
        <v>88</v>
      </c>
      <c r="Y11" s="98" t="s">
        <v>89</v>
      </c>
      <c r="Z11" s="98" t="s">
        <v>90</v>
      </c>
      <c r="AA11" s="98" t="s">
        <v>91</v>
      </c>
      <c r="AB11" s="98" t="s">
        <v>92</v>
      </c>
      <c r="AC11" s="98" t="s">
        <v>93</v>
      </c>
      <c r="AD11" s="98" t="s">
        <v>94</v>
      </c>
      <c r="AE11" s="98" t="s">
        <v>95</v>
      </c>
      <c r="AF11" s="98" t="s">
        <v>96</v>
      </c>
      <c r="AG11" s="98" t="s">
        <v>97</v>
      </c>
      <c r="AH11" s="98" t="s">
        <v>98</v>
      </c>
      <c r="AI11" s="98" t="s">
        <v>99</v>
      </c>
      <c r="AJ11" s="98" t="s">
        <v>100</v>
      </c>
      <c r="AK11" s="98" t="s">
        <v>101</v>
      </c>
      <c r="AL11" s="98" t="s">
        <v>102</v>
      </c>
      <c r="AM11" s="98" t="s">
        <v>103</v>
      </c>
      <c r="AN11" s="98" t="s">
        <v>104</v>
      </c>
      <c r="AO11" s="98" t="s">
        <v>105</v>
      </c>
      <c r="AP11" s="98" t="s">
        <v>106</v>
      </c>
      <c r="AQ11" s="98"/>
      <c r="AR11" s="98" t="s">
        <v>107</v>
      </c>
      <c r="AS11" s="98" t="s">
        <v>108</v>
      </c>
      <c r="AT11" s="57"/>
      <c r="AU11" s="98" t="s">
        <v>109</v>
      </c>
      <c r="AV11" s="57"/>
      <c r="AW11" s="41" t="s">
        <v>33</v>
      </c>
      <c r="AX11" s="92" t="s">
        <v>128</v>
      </c>
      <c r="AY11" s="60"/>
      <c r="AZ11" s="61" t="s">
        <v>7</v>
      </c>
      <c r="BA11" s="62" t="s">
        <v>32</v>
      </c>
      <c r="BB11" s="80" t="s">
        <v>34</v>
      </c>
      <c r="BC11" s="81" t="s">
        <v>13</v>
      </c>
    </row>
    <row r="12" spans="1:55" ht="18">
      <c r="A12" s="63" t="s">
        <v>11</v>
      </c>
      <c r="B12" s="20"/>
      <c r="C12" s="21"/>
      <c r="D12" s="22"/>
      <c r="E12" s="23" t="s">
        <v>4</v>
      </c>
      <c r="F12" s="40"/>
      <c r="G12" s="38"/>
      <c r="H12" s="39" t="s">
        <v>72</v>
      </c>
      <c r="I12" s="39" t="s">
        <v>72</v>
      </c>
      <c r="J12" s="39" t="s">
        <v>72</v>
      </c>
      <c r="K12" s="41"/>
      <c r="L12" s="41" t="s">
        <v>110</v>
      </c>
      <c r="M12" s="41" t="s">
        <v>110</v>
      </c>
      <c r="N12" s="41" t="s">
        <v>110</v>
      </c>
      <c r="O12" s="41" t="s">
        <v>110</v>
      </c>
      <c r="P12" s="41" t="s">
        <v>110</v>
      </c>
      <c r="Q12" s="41" t="s">
        <v>110</v>
      </c>
      <c r="R12" s="41" t="s">
        <v>110</v>
      </c>
      <c r="S12" s="41" t="s">
        <v>110</v>
      </c>
      <c r="T12" s="41" t="s">
        <v>110</v>
      </c>
      <c r="U12" s="41" t="s">
        <v>110</v>
      </c>
      <c r="V12" s="41" t="s">
        <v>110</v>
      </c>
      <c r="W12" s="41" t="s">
        <v>110</v>
      </c>
      <c r="X12" s="41" t="s">
        <v>110</v>
      </c>
      <c r="Y12" s="41" t="s">
        <v>110</v>
      </c>
      <c r="Z12" s="41" t="s">
        <v>110</v>
      </c>
      <c r="AA12" s="41" t="s">
        <v>110</v>
      </c>
      <c r="AB12" s="41" t="s">
        <v>110</v>
      </c>
      <c r="AC12" s="41" t="s">
        <v>110</v>
      </c>
      <c r="AD12" s="41" t="s">
        <v>110</v>
      </c>
      <c r="AE12" s="41" t="s">
        <v>110</v>
      </c>
      <c r="AF12" s="41" t="s">
        <v>110</v>
      </c>
      <c r="AG12" s="41" t="s">
        <v>110</v>
      </c>
      <c r="AH12" s="41" t="s">
        <v>110</v>
      </c>
      <c r="AI12" s="41" t="s">
        <v>110</v>
      </c>
      <c r="AJ12" s="41" t="s">
        <v>110</v>
      </c>
      <c r="AK12" s="41" t="s">
        <v>110</v>
      </c>
      <c r="AL12" s="41" t="s">
        <v>110</v>
      </c>
      <c r="AM12" s="41" t="s">
        <v>110</v>
      </c>
      <c r="AN12" s="41" t="s">
        <v>110</v>
      </c>
      <c r="AO12" s="41" t="s">
        <v>110</v>
      </c>
      <c r="AP12" s="41" t="s">
        <v>110</v>
      </c>
      <c r="AQ12" s="41"/>
      <c r="AR12" s="41" t="s">
        <v>112</v>
      </c>
      <c r="AS12" s="41" t="s">
        <v>113</v>
      </c>
      <c r="AT12" s="41"/>
      <c r="AU12" s="41"/>
      <c r="AV12" s="41"/>
      <c r="AW12" s="41"/>
      <c r="AX12" s="41" t="s">
        <v>20</v>
      </c>
      <c r="AY12" s="43"/>
      <c r="AZ12" s="43"/>
      <c r="BA12" s="44" t="s">
        <v>130</v>
      </c>
      <c r="BB12" s="27" t="s">
        <v>131</v>
      </c>
      <c r="BC12" s="82"/>
    </row>
    <row r="13" spans="1:55" ht="18.75" thickBot="1">
      <c r="A13" s="64"/>
      <c r="B13" s="65"/>
      <c r="C13" s="66"/>
      <c r="D13" s="67"/>
      <c r="E13" s="68"/>
      <c r="F13" s="69"/>
      <c r="G13" s="70"/>
      <c r="H13" s="71" t="s">
        <v>73</v>
      </c>
      <c r="I13" s="71" t="s">
        <v>73</v>
      </c>
      <c r="J13" s="71" t="s">
        <v>73</v>
      </c>
      <c r="K13" s="72"/>
      <c r="L13" s="72" t="s">
        <v>73</v>
      </c>
      <c r="M13" s="72" t="s">
        <v>73</v>
      </c>
      <c r="N13" s="72" t="s">
        <v>73</v>
      </c>
      <c r="O13" s="72" t="s">
        <v>73</v>
      </c>
      <c r="P13" s="72" t="s">
        <v>73</v>
      </c>
      <c r="Q13" s="72" t="s">
        <v>73</v>
      </c>
      <c r="R13" s="72" t="s">
        <v>73</v>
      </c>
      <c r="S13" s="72" t="s">
        <v>73</v>
      </c>
      <c r="T13" s="72" t="s">
        <v>73</v>
      </c>
      <c r="U13" s="72" t="s">
        <v>73</v>
      </c>
      <c r="V13" s="72" t="s">
        <v>73</v>
      </c>
      <c r="W13" s="72" t="s">
        <v>73</v>
      </c>
      <c r="X13" s="72" t="s">
        <v>73</v>
      </c>
      <c r="Y13" s="72" t="s">
        <v>73</v>
      </c>
      <c r="Z13" s="72" t="s">
        <v>73</v>
      </c>
      <c r="AA13" s="72" t="s">
        <v>73</v>
      </c>
      <c r="AB13" s="72" t="s">
        <v>73</v>
      </c>
      <c r="AC13" s="72" t="s">
        <v>73</v>
      </c>
      <c r="AD13" s="72" t="s">
        <v>73</v>
      </c>
      <c r="AE13" s="72" t="s">
        <v>73</v>
      </c>
      <c r="AF13" s="72" t="s">
        <v>73</v>
      </c>
      <c r="AG13" s="72" t="s">
        <v>73</v>
      </c>
      <c r="AH13" s="72" t="s">
        <v>73</v>
      </c>
      <c r="AI13" s="72" t="s">
        <v>73</v>
      </c>
      <c r="AJ13" s="72" t="s">
        <v>73</v>
      </c>
      <c r="AK13" s="72" t="s">
        <v>73</v>
      </c>
      <c r="AL13" s="72" t="s">
        <v>73</v>
      </c>
      <c r="AM13" s="72" t="s">
        <v>73</v>
      </c>
      <c r="AN13" s="72" t="s">
        <v>73</v>
      </c>
      <c r="AO13" s="72" t="s">
        <v>73</v>
      </c>
      <c r="AP13" s="72" t="s">
        <v>73</v>
      </c>
      <c r="AQ13" s="72"/>
      <c r="AR13" s="72" t="s">
        <v>111</v>
      </c>
      <c r="AS13" s="72" t="s">
        <v>111</v>
      </c>
      <c r="AT13" s="72"/>
      <c r="AU13" s="72"/>
      <c r="AV13" s="72"/>
      <c r="AW13" s="72"/>
      <c r="AX13" s="74">
        <v>0.07</v>
      </c>
      <c r="AY13" s="75"/>
      <c r="AZ13" s="75"/>
      <c r="BA13" s="76"/>
      <c r="BB13" s="83"/>
      <c r="BC13" s="84"/>
    </row>
    <row r="14" spans="1:55" ht="18">
      <c r="A14" s="50"/>
      <c r="B14" s="29" t="s">
        <v>46</v>
      </c>
      <c r="C14" s="20"/>
      <c r="D14" s="30"/>
      <c r="E14" s="24"/>
      <c r="F14" s="31"/>
      <c r="G14" s="31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85"/>
      <c r="BA14" s="26"/>
      <c r="BB14" s="85"/>
      <c r="BC14" s="25"/>
    </row>
    <row r="15" spans="1:55" ht="18">
      <c r="A15" s="50">
        <v>1</v>
      </c>
      <c r="B15" s="30" t="s">
        <v>27</v>
      </c>
      <c r="C15" s="30"/>
      <c r="D15" s="30"/>
      <c r="E15" s="24" t="s">
        <v>5</v>
      </c>
      <c r="F15" s="23" t="s">
        <v>115</v>
      </c>
      <c r="G15" s="31"/>
      <c r="H15" s="26">
        <v>0</v>
      </c>
      <c r="I15" s="26">
        <v>8</v>
      </c>
      <c r="J15" s="26">
        <v>4</v>
      </c>
      <c r="K15" s="26"/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/>
      <c r="AR15" s="26">
        <v>0</v>
      </c>
      <c r="AS15" s="26">
        <v>0</v>
      </c>
      <c r="AT15" s="26"/>
      <c r="AU15" s="26">
        <v>0</v>
      </c>
      <c r="AV15" s="26"/>
      <c r="AW15" s="27">
        <f aca="true" t="shared" si="0" ref="AW15:AW46">SUM(H15:AV15)</f>
        <v>12</v>
      </c>
      <c r="AX15" s="27">
        <f>AW15*0.07</f>
        <v>0.8400000000000001</v>
      </c>
      <c r="AY15" s="27"/>
      <c r="AZ15" s="86">
        <f>AW15+AX15</f>
        <v>12.84</v>
      </c>
      <c r="BA15" s="27"/>
      <c r="BB15" s="86">
        <f>AZ15*BA15</f>
        <v>0</v>
      </c>
      <c r="BC15" s="28"/>
    </row>
    <row r="16" spans="1:55" ht="18">
      <c r="A16" s="50">
        <f>A15+1</f>
        <v>2</v>
      </c>
      <c r="B16" s="30" t="s">
        <v>22</v>
      </c>
      <c r="C16" s="30"/>
      <c r="D16" s="30"/>
      <c r="E16" s="24" t="s">
        <v>6</v>
      </c>
      <c r="F16" s="23" t="s">
        <v>115</v>
      </c>
      <c r="G16" s="31"/>
      <c r="H16" s="26">
        <v>0</v>
      </c>
      <c r="I16" s="26">
        <v>2</v>
      </c>
      <c r="J16" s="26">
        <v>1</v>
      </c>
      <c r="K16" s="26"/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/>
      <c r="AR16" s="26">
        <v>0</v>
      </c>
      <c r="AS16" s="26">
        <v>0</v>
      </c>
      <c r="AT16" s="26"/>
      <c r="AU16" s="26">
        <v>0</v>
      </c>
      <c r="AV16" s="26"/>
      <c r="AW16" s="27">
        <f t="shared" si="0"/>
        <v>3</v>
      </c>
      <c r="AX16" s="27">
        <v>0</v>
      </c>
      <c r="AY16" s="27"/>
      <c r="AZ16" s="86">
        <f>AW16+AX16</f>
        <v>3</v>
      </c>
      <c r="BA16" s="27"/>
      <c r="BB16" s="86">
        <f>AZ16*BA16</f>
        <v>0</v>
      </c>
      <c r="BC16" s="28"/>
    </row>
    <row r="17" spans="1:55" ht="18">
      <c r="A17" s="50">
        <f aca="true" t="shared" si="1" ref="A17:A70">A16+1</f>
        <v>3</v>
      </c>
      <c r="B17" s="30" t="s">
        <v>116</v>
      </c>
      <c r="C17" s="30"/>
      <c r="D17" s="30"/>
      <c r="E17" s="24" t="s">
        <v>6</v>
      </c>
      <c r="F17" s="23" t="s">
        <v>64</v>
      </c>
      <c r="G17" s="31"/>
      <c r="H17" s="26">
        <v>0</v>
      </c>
      <c r="I17" s="26">
        <v>2</v>
      </c>
      <c r="J17" s="26">
        <v>2</v>
      </c>
      <c r="K17" s="26"/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/>
      <c r="AR17" s="26">
        <v>0</v>
      </c>
      <c r="AS17" s="26">
        <v>0</v>
      </c>
      <c r="AT17" s="26"/>
      <c r="AU17" s="26">
        <v>0</v>
      </c>
      <c r="AV17" s="26"/>
      <c r="AW17" s="27">
        <f t="shared" si="0"/>
        <v>4</v>
      </c>
      <c r="AX17" s="27">
        <v>0</v>
      </c>
      <c r="AY17" s="27"/>
      <c r="AZ17" s="86">
        <f>AW17+AX17</f>
        <v>4</v>
      </c>
      <c r="BA17" s="27"/>
      <c r="BB17" s="86">
        <f>AZ17*BA17</f>
        <v>0</v>
      </c>
      <c r="BC17" s="28"/>
    </row>
    <row r="18" spans="1:55" ht="18">
      <c r="A18" s="50">
        <f t="shared" si="1"/>
        <v>4</v>
      </c>
      <c r="B18" s="30" t="s">
        <v>117</v>
      </c>
      <c r="C18" s="30"/>
      <c r="D18" s="30"/>
      <c r="E18" s="24" t="s">
        <v>5</v>
      </c>
      <c r="F18" s="23" t="s">
        <v>9</v>
      </c>
      <c r="G18" s="31"/>
      <c r="H18" s="26">
        <v>0</v>
      </c>
      <c r="I18" s="26">
        <v>2</v>
      </c>
      <c r="J18" s="26">
        <v>0</v>
      </c>
      <c r="K18" s="26"/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/>
      <c r="AR18" s="26">
        <v>2</v>
      </c>
      <c r="AS18" s="26">
        <v>0</v>
      </c>
      <c r="AT18" s="26"/>
      <c r="AU18" s="26">
        <v>6</v>
      </c>
      <c r="AV18" s="26"/>
      <c r="AW18" s="27">
        <f t="shared" si="0"/>
        <v>10</v>
      </c>
      <c r="AX18" s="27">
        <f>AW18*0.07</f>
        <v>0.7000000000000001</v>
      </c>
      <c r="AY18" s="27"/>
      <c r="AZ18" s="86">
        <f>AW18+AX18</f>
        <v>10.7</v>
      </c>
      <c r="BA18" s="27"/>
      <c r="BB18" s="86">
        <f>AZ18*BA18</f>
        <v>0</v>
      </c>
      <c r="BC18" s="28"/>
    </row>
    <row r="19" spans="1:55" ht="18">
      <c r="A19" s="50">
        <f t="shared" si="1"/>
        <v>5</v>
      </c>
      <c r="B19" s="35" t="s">
        <v>27</v>
      </c>
      <c r="C19" s="33"/>
      <c r="D19" s="34"/>
      <c r="E19" s="28" t="s">
        <v>5</v>
      </c>
      <c r="F19" s="28" t="s">
        <v>9</v>
      </c>
      <c r="G19" s="28"/>
      <c r="H19" s="28">
        <v>0</v>
      </c>
      <c r="I19" s="28">
        <v>10</v>
      </c>
      <c r="J19" s="28">
        <v>6</v>
      </c>
      <c r="K19" s="28"/>
      <c r="L19" s="28">
        <v>2</v>
      </c>
      <c r="M19" s="28">
        <v>2</v>
      </c>
      <c r="N19" s="28">
        <v>2</v>
      </c>
      <c r="O19" s="28">
        <v>2</v>
      </c>
      <c r="P19" s="28">
        <v>2</v>
      </c>
      <c r="Q19" s="28">
        <v>2</v>
      </c>
      <c r="R19" s="28">
        <v>2</v>
      </c>
      <c r="S19" s="28">
        <v>2</v>
      </c>
      <c r="T19" s="28">
        <v>2</v>
      </c>
      <c r="U19" s="28">
        <v>2</v>
      </c>
      <c r="V19" s="28">
        <v>2</v>
      </c>
      <c r="W19" s="28">
        <v>2</v>
      </c>
      <c r="X19" s="28">
        <v>2</v>
      </c>
      <c r="Y19" s="28">
        <v>2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/>
      <c r="AR19" s="28">
        <v>4</v>
      </c>
      <c r="AS19" s="28">
        <v>4</v>
      </c>
      <c r="AT19" s="28"/>
      <c r="AU19" s="28">
        <v>1140</v>
      </c>
      <c r="AV19" s="28"/>
      <c r="AW19" s="27">
        <f t="shared" si="0"/>
        <v>1226</v>
      </c>
      <c r="AX19" s="27">
        <f>AW19*0.07</f>
        <v>85.82000000000001</v>
      </c>
      <c r="AY19" s="27"/>
      <c r="AZ19" s="86">
        <f aca="true" t="shared" si="2" ref="AZ19:AZ47">AW19+AX19</f>
        <v>1311.82</v>
      </c>
      <c r="BA19" s="27"/>
      <c r="BB19" s="86">
        <f>AZ19*BA19</f>
        <v>0</v>
      </c>
      <c r="BC19" s="28"/>
    </row>
    <row r="20" spans="1:56" ht="18">
      <c r="A20" s="50">
        <f t="shared" si="1"/>
        <v>6</v>
      </c>
      <c r="B20" s="30" t="s">
        <v>24</v>
      </c>
      <c r="C20" s="33"/>
      <c r="D20" s="34" t="s">
        <v>47</v>
      </c>
      <c r="E20" s="28" t="s">
        <v>5</v>
      </c>
      <c r="F20" s="28" t="s">
        <v>9</v>
      </c>
      <c r="G20" s="28"/>
      <c r="H20" s="28">
        <v>0</v>
      </c>
      <c r="I20" s="28">
        <v>0</v>
      </c>
      <c r="J20" s="28">
        <v>4</v>
      </c>
      <c r="K20" s="28"/>
      <c r="L20" s="28">
        <v>2</v>
      </c>
      <c r="M20" s="28">
        <v>2</v>
      </c>
      <c r="N20" s="28">
        <v>2</v>
      </c>
      <c r="O20" s="28">
        <v>2</v>
      </c>
      <c r="P20" s="28">
        <v>2</v>
      </c>
      <c r="Q20" s="28">
        <v>2</v>
      </c>
      <c r="R20" s="28">
        <v>2</v>
      </c>
      <c r="S20" s="28">
        <v>2</v>
      </c>
      <c r="T20" s="28">
        <v>2</v>
      </c>
      <c r="U20" s="28">
        <v>2</v>
      </c>
      <c r="V20" s="28">
        <v>2</v>
      </c>
      <c r="W20" s="28">
        <v>2</v>
      </c>
      <c r="X20" s="28">
        <v>2</v>
      </c>
      <c r="Y20" s="28">
        <v>2</v>
      </c>
      <c r="Z20" s="28">
        <v>2</v>
      </c>
      <c r="AA20" s="28">
        <v>2</v>
      </c>
      <c r="AB20" s="28">
        <v>2</v>
      </c>
      <c r="AC20" s="28">
        <v>2</v>
      </c>
      <c r="AD20" s="28">
        <v>2</v>
      </c>
      <c r="AE20" s="28">
        <v>2</v>
      </c>
      <c r="AF20" s="28">
        <v>2</v>
      </c>
      <c r="AG20" s="28">
        <v>2</v>
      </c>
      <c r="AH20" s="28">
        <v>2</v>
      </c>
      <c r="AI20" s="28">
        <v>2</v>
      </c>
      <c r="AJ20" s="28">
        <v>2</v>
      </c>
      <c r="AK20" s="28">
        <v>2</v>
      </c>
      <c r="AL20" s="28">
        <v>2</v>
      </c>
      <c r="AM20" s="28">
        <v>2</v>
      </c>
      <c r="AN20" s="28">
        <v>2</v>
      </c>
      <c r="AO20" s="28">
        <v>2</v>
      </c>
      <c r="AP20" s="28">
        <v>2</v>
      </c>
      <c r="AQ20" s="28"/>
      <c r="AR20" s="28">
        <v>2</v>
      </c>
      <c r="AS20" s="28">
        <v>2</v>
      </c>
      <c r="AT20" s="28"/>
      <c r="AU20" s="28">
        <v>1140</v>
      </c>
      <c r="AV20" s="28"/>
      <c r="AW20" s="27">
        <f t="shared" si="0"/>
        <v>1210</v>
      </c>
      <c r="AX20" s="27">
        <f>AW20*0.07</f>
        <v>84.7</v>
      </c>
      <c r="AY20" s="27"/>
      <c r="AZ20" s="86">
        <f t="shared" si="2"/>
        <v>1294.7</v>
      </c>
      <c r="BA20" s="27"/>
      <c r="BB20" s="86">
        <f aca="true" t="shared" si="3" ref="BB20:BB45">AZ20*BA20</f>
        <v>0</v>
      </c>
      <c r="BC20" s="28"/>
      <c r="BD20" s="1"/>
    </row>
    <row r="21" spans="1:56" ht="18">
      <c r="A21" s="50">
        <f t="shared" si="1"/>
        <v>7</v>
      </c>
      <c r="B21" s="32" t="s">
        <v>18</v>
      </c>
      <c r="C21" s="33"/>
      <c r="D21" s="34"/>
      <c r="E21" s="28" t="s">
        <v>3</v>
      </c>
      <c r="F21" s="28" t="s">
        <v>9</v>
      </c>
      <c r="G21" s="28"/>
      <c r="H21" s="28">
        <v>0</v>
      </c>
      <c r="I21" s="28">
        <v>2</v>
      </c>
      <c r="J21" s="28">
        <v>4</v>
      </c>
      <c r="K21" s="28"/>
      <c r="L21" s="28">
        <v>2</v>
      </c>
      <c r="M21" s="28">
        <v>2</v>
      </c>
      <c r="N21" s="28">
        <v>2</v>
      </c>
      <c r="O21" s="28">
        <v>2</v>
      </c>
      <c r="P21" s="28">
        <v>2</v>
      </c>
      <c r="Q21" s="28">
        <v>2</v>
      </c>
      <c r="R21" s="28">
        <v>2</v>
      </c>
      <c r="S21" s="28">
        <v>2</v>
      </c>
      <c r="T21" s="28">
        <v>2</v>
      </c>
      <c r="U21" s="28">
        <v>2</v>
      </c>
      <c r="V21" s="28">
        <v>2</v>
      </c>
      <c r="W21" s="28">
        <v>2</v>
      </c>
      <c r="X21" s="28">
        <v>2</v>
      </c>
      <c r="Y21" s="28">
        <v>2</v>
      </c>
      <c r="Z21" s="28">
        <v>2</v>
      </c>
      <c r="AA21" s="28">
        <v>2</v>
      </c>
      <c r="AB21" s="28">
        <v>2</v>
      </c>
      <c r="AC21" s="28">
        <v>2</v>
      </c>
      <c r="AD21" s="28">
        <v>2</v>
      </c>
      <c r="AE21" s="28">
        <v>2</v>
      </c>
      <c r="AF21" s="28">
        <v>2</v>
      </c>
      <c r="AG21" s="28">
        <v>2</v>
      </c>
      <c r="AH21" s="28">
        <v>2</v>
      </c>
      <c r="AI21" s="28">
        <v>2</v>
      </c>
      <c r="AJ21" s="28">
        <v>2</v>
      </c>
      <c r="AK21" s="28">
        <v>2</v>
      </c>
      <c r="AL21" s="28">
        <v>2</v>
      </c>
      <c r="AM21" s="28">
        <v>2</v>
      </c>
      <c r="AN21" s="28">
        <v>2</v>
      </c>
      <c r="AO21" s="28">
        <v>2</v>
      </c>
      <c r="AP21" s="28">
        <v>2</v>
      </c>
      <c r="AQ21" s="28"/>
      <c r="AR21" s="28">
        <v>2</v>
      </c>
      <c r="AS21" s="28">
        <v>2</v>
      </c>
      <c r="AT21" s="28"/>
      <c r="AU21" s="28">
        <v>6</v>
      </c>
      <c r="AV21" s="28"/>
      <c r="AW21" s="27">
        <f t="shared" si="0"/>
        <v>78</v>
      </c>
      <c r="AX21" s="27">
        <v>0</v>
      </c>
      <c r="AY21" s="27"/>
      <c r="AZ21" s="86">
        <f t="shared" si="2"/>
        <v>78</v>
      </c>
      <c r="BA21" s="27"/>
      <c r="BB21" s="86">
        <f t="shared" si="3"/>
        <v>0</v>
      </c>
      <c r="BC21" s="28"/>
      <c r="BD21" s="1"/>
    </row>
    <row r="22" spans="1:56" ht="18">
      <c r="A22" s="50">
        <f t="shared" si="1"/>
        <v>8</v>
      </c>
      <c r="B22" s="32" t="s">
        <v>25</v>
      </c>
      <c r="C22" s="33"/>
      <c r="D22" s="34"/>
      <c r="E22" s="28" t="s">
        <v>3</v>
      </c>
      <c r="F22" s="28" t="s">
        <v>9</v>
      </c>
      <c r="G22" s="28"/>
      <c r="H22" s="28">
        <v>0</v>
      </c>
      <c r="I22" s="28">
        <v>0</v>
      </c>
      <c r="J22" s="28">
        <v>0</v>
      </c>
      <c r="K22" s="28"/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28">
        <v>1</v>
      </c>
      <c r="W22" s="28">
        <v>1</v>
      </c>
      <c r="X22" s="28">
        <v>1</v>
      </c>
      <c r="Y22" s="28">
        <v>1</v>
      </c>
      <c r="Z22" s="28">
        <v>1</v>
      </c>
      <c r="AA22" s="28">
        <v>1</v>
      </c>
      <c r="AB22" s="28">
        <v>1</v>
      </c>
      <c r="AC22" s="28">
        <v>1</v>
      </c>
      <c r="AD22" s="28">
        <v>1</v>
      </c>
      <c r="AE22" s="28">
        <v>1</v>
      </c>
      <c r="AF22" s="28">
        <v>1</v>
      </c>
      <c r="AG22" s="28">
        <v>1</v>
      </c>
      <c r="AH22" s="28">
        <v>1</v>
      </c>
      <c r="AI22" s="28">
        <v>1</v>
      </c>
      <c r="AJ22" s="28">
        <v>1</v>
      </c>
      <c r="AK22" s="28">
        <v>1</v>
      </c>
      <c r="AL22" s="28">
        <v>1</v>
      </c>
      <c r="AM22" s="28">
        <v>1</v>
      </c>
      <c r="AN22" s="28">
        <v>1</v>
      </c>
      <c r="AO22" s="28">
        <v>1</v>
      </c>
      <c r="AP22" s="28">
        <v>1</v>
      </c>
      <c r="AQ22" s="28"/>
      <c r="AR22" s="28">
        <v>0</v>
      </c>
      <c r="AS22" s="28">
        <v>0</v>
      </c>
      <c r="AT22" s="28"/>
      <c r="AU22" s="28">
        <v>0</v>
      </c>
      <c r="AV22" s="28"/>
      <c r="AW22" s="27">
        <f t="shared" si="0"/>
        <v>31</v>
      </c>
      <c r="AX22" s="27">
        <v>0</v>
      </c>
      <c r="AY22" s="27"/>
      <c r="AZ22" s="86">
        <f t="shared" si="2"/>
        <v>31</v>
      </c>
      <c r="BA22" s="27"/>
      <c r="BB22" s="86">
        <f t="shared" si="3"/>
        <v>0</v>
      </c>
      <c r="BC22" s="28"/>
      <c r="BD22" s="1"/>
    </row>
    <row r="23" spans="1:56" ht="18">
      <c r="A23" s="50">
        <f t="shared" si="1"/>
        <v>9</v>
      </c>
      <c r="B23" s="32" t="s">
        <v>62</v>
      </c>
      <c r="C23" s="33"/>
      <c r="D23" s="34"/>
      <c r="E23" s="28" t="s">
        <v>3</v>
      </c>
      <c r="F23" s="28" t="s">
        <v>9</v>
      </c>
      <c r="G23" s="28"/>
      <c r="H23" s="28">
        <v>0</v>
      </c>
      <c r="I23" s="28">
        <v>1</v>
      </c>
      <c r="J23" s="28">
        <v>1</v>
      </c>
      <c r="K23" s="28"/>
      <c r="L23" s="28">
        <v>2</v>
      </c>
      <c r="M23" s="28">
        <v>2</v>
      </c>
      <c r="N23" s="28">
        <v>2</v>
      </c>
      <c r="O23" s="28">
        <v>2</v>
      </c>
      <c r="P23" s="28">
        <v>2</v>
      </c>
      <c r="Q23" s="28">
        <v>2</v>
      </c>
      <c r="R23" s="28">
        <v>2</v>
      </c>
      <c r="S23" s="28">
        <v>2</v>
      </c>
      <c r="T23" s="28">
        <v>2</v>
      </c>
      <c r="U23" s="28">
        <v>2</v>
      </c>
      <c r="V23" s="28">
        <v>2</v>
      </c>
      <c r="W23" s="28">
        <v>2</v>
      </c>
      <c r="X23" s="28">
        <v>2</v>
      </c>
      <c r="Y23" s="28">
        <v>2</v>
      </c>
      <c r="Z23" s="28">
        <v>2</v>
      </c>
      <c r="AA23" s="28">
        <v>2</v>
      </c>
      <c r="AB23" s="28">
        <v>2</v>
      </c>
      <c r="AC23" s="28">
        <v>2</v>
      </c>
      <c r="AD23" s="28">
        <v>2</v>
      </c>
      <c r="AE23" s="28">
        <v>2</v>
      </c>
      <c r="AF23" s="28">
        <v>2</v>
      </c>
      <c r="AG23" s="28">
        <v>2</v>
      </c>
      <c r="AH23" s="28">
        <v>2</v>
      </c>
      <c r="AI23" s="28">
        <v>2</v>
      </c>
      <c r="AJ23" s="28">
        <v>2</v>
      </c>
      <c r="AK23" s="28">
        <v>2</v>
      </c>
      <c r="AL23" s="28">
        <v>2</v>
      </c>
      <c r="AM23" s="28">
        <v>2</v>
      </c>
      <c r="AN23" s="28">
        <v>2</v>
      </c>
      <c r="AO23" s="28">
        <v>2</v>
      </c>
      <c r="AP23" s="28">
        <v>2</v>
      </c>
      <c r="AQ23" s="28"/>
      <c r="AR23" s="28">
        <v>2</v>
      </c>
      <c r="AS23" s="28">
        <v>2</v>
      </c>
      <c r="AT23" s="28"/>
      <c r="AU23" s="28">
        <v>6</v>
      </c>
      <c r="AV23" s="28"/>
      <c r="AW23" s="27">
        <f t="shared" si="0"/>
        <v>74</v>
      </c>
      <c r="AX23" s="27">
        <v>0</v>
      </c>
      <c r="AY23" s="27"/>
      <c r="AZ23" s="86">
        <f t="shared" si="2"/>
        <v>74</v>
      </c>
      <c r="BA23" s="27"/>
      <c r="BB23" s="86">
        <f t="shared" si="3"/>
        <v>0</v>
      </c>
      <c r="BC23" s="28"/>
      <c r="BD23" s="1"/>
    </row>
    <row r="24" spans="1:56" ht="18">
      <c r="A24" s="50">
        <f t="shared" si="1"/>
        <v>10</v>
      </c>
      <c r="B24" s="32" t="s">
        <v>123</v>
      </c>
      <c r="C24" s="33"/>
      <c r="D24" s="34"/>
      <c r="E24" s="28" t="s">
        <v>5</v>
      </c>
      <c r="F24" s="28" t="s">
        <v>9</v>
      </c>
      <c r="G24" s="28"/>
      <c r="H24" s="28">
        <v>0</v>
      </c>
      <c r="I24" s="28">
        <v>2</v>
      </c>
      <c r="J24" s="28">
        <v>2</v>
      </c>
      <c r="K24" s="28"/>
      <c r="L24" s="28">
        <v>4</v>
      </c>
      <c r="M24" s="28">
        <v>4</v>
      </c>
      <c r="N24" s="28">
        <v>4</v>
      </c>
      <c r="O24" s="28">
        <v>4</v>
      </c>
      <c r="P24" s="28">
        <v>4</v>
      </c>
      <c r="Q24" s="28">
        <v>4</v>
      </c>
      <c r="R24" s="28">
        <v>4</v>
      </c>
      <c r="S24" s="28">
        <v>4</v>
      </c>
      <c r="T24" s="28">
        <v>4</v>
      </c>
      <c r="U24" s="28">
        <v>4</v>
      </c>
      <c r="V24" s="28">
        <v>4</v>
      </c>
      <c r="W24" s="28">
        <v>4</v>
      </c>
      <c r="X24" s="28">
        <v>4</v>
      </c>
      <c r="Y24" s="28">
        <v>4</v>
      </c>
      <c r="Z24" s="28">
        <v>4</v>
      </c>
      <c r="AA24" s="28">
        <v>4</v>
      </c>
      <c r="AB24" s="28">
        <v>4</v>
      </c>
      <c r="AC24" s="28">
        <v>4</v>
      </c>
      <c r="AD24" s="28">
        <v>4</v>
      </c>
      <c r="AE24" s="28">
        <v>4</v>
      </c>
      <c r="AF24" s="28">
        <v>4</v>
      </c>
      <c r="AG24" s="28">
        <v>4</v>
      </c>
      <c r="AH24" s="28">
        <v>4</v>
      </c>
      <c r="AI24" s="28">
        <v>4</v>
      </c>
      <c r="AJ24" s="28">
        <v>4</v>
      </c>
      <c r="AK24" s="28">
        <v>4</v>
      </c>
      <c r="AL24" s="28">
        <v>4</v>
      </c>
      <c r="AM24" s="28">
        <v>4</v>
      </c>
      <c r="AN24" s="28">
        <v>4</v>
      </c>
      <c r="AO24" s="28">
        <v>4</v>
      </c>
      <c r="AP24" s="28">
        <v>4</v>
      </c>
      <c r="AQ24" s="28"/>
      <c r="AR24" s="28">
        <v>6</v>
      </c>
      <c r="AS24" s="28">
        <v>4</v>
      </c>
      <c r="AT24" s="28"/>
      <c r="AU24" s="28">
        <v>1140</v>
      </c>
      <c r="AV24" s="28"/>
      <c r="AW24" s="27">
        <f t="shared" si="0"/>
        <v>1278</v>
      </c>
      <c r="AX24" s="27">
        <f>AW24*0.07</f>
        <v>89.46000000000001</v>
      </c>
      <c r="AY24" s="27"/>
      <c r="AZ24" s="86">
        <f t="shared" si="2"/>
        <v>1367.46</v>
      </c>
      <c r="BA24" s="27"/>
      <c r="BB24" s="86">
        <f t="shared" si="3"/>
        <v>0</v>
      </c>
      <c r="BC24" s="28"/>
      <c r="BD24" s="1"/>
    </row>
    <row r="25" spans="1:56" ht="18">
      <c r="A25" s="50">
        <f t="shared" si="1"/>
        <v>11</v>
      </c>
      <c r="B25" s="32" t="s">
        <v>22</v>
      </c>
      <c r="C25" s="33"/>
      <c r="D25" s="34"/>
      <c r="E25" s="28" t="s">
        <v>3</v>
      </c>
      <c r="F25" s="28" t="s">
        <v>9</v>
      </c>
      <c r="G25" s="28"/>
      <c r="H25" s="28">
        <v>0</v>
      </c>
      <c r="I25" s="28">
        <v>3</v>
      </c>
      <c r="J25" s="28">
        <v>1</v>
      </c>
      <c r="K25" s="28"/>
      <c r="L25" s="28">
        <v>2</v>
      </c>
      <c r="M25" s="28">
        <v>2</v>
      </c>
      <c r="N25" s="28">
        <v>2</v>
      </c>
      <c r="O25" s="28">
        <v>2</v>
      </c>
      <c r="P25" s="28">
        <v>2</v>
      </c>
      <c r="Q25" s="28">
        <v>2</v>
      </c>
      <c r="R25" s="28">
        <v>2</v>
      </c>
      <c r="S25" s="28">
        <v>2</v>
      </c>
      <c r="T25" s="28">
        <v>2</v>
      </c>
      <c r="U25" s="28">
        <v>2</v>
      </c>
      <c r="V25" s="28">
        <v>2</v>
      </c>
      <c r="W25" s="28">
        <v>2</v>
      </c>
      <c r="X25" s="28">
        <v>2</v>
      </c>
      <c r="Y25" s="28">
        <v>2</v>
      </c>
      <c r="Z25" s="28">
        <v>2</v>
      </c>
      <c r="AA25" s="28">
        <v>2</v>
      </c>
      <c r="AB25" s="28">
        <v>2</v>
      </c>
      <c r="AC25" s="28">
        <v>2</v>
      </c>
      <c r="AD25" s="28">
        <v>2</v>
      </c>
      <c r="AE25" s="28">
        <v>2</v>
      </c>
      <c r="AF25" s="28">
        <v>2</v>
      </c>
      <c r="AG25" s="28">
        <v>2</v>
      </c>
      <c r="AH25" s="28">
        <v>2</v>
      </c>
      <c r="AI25" s="28">
        <v>2</v>
      </c>
      <c r="AJ25" s="28">
        <v>2</v>
      </c>
      <c r="AK25" s="28">
        <v>2</v>
      </c>
      <c r="AL25" s="28">
        <v>2</v>
      </c>
      <c r="AM25" s="28">
        <v>2</v>
      </c>
      <c r="AN25" s="28">
        <v>2</v>
      </c>
      <c r="AO25" s="28">
        <v>2</v>
      </c>
      <c r="AP25" s="28">
        <v>2</v>
      </c>
      <c r="AQ25" s="28"/>
      <c r="AR25" s="28">
        <v>3</v>
      </c>
      <c r="AS25" s="28">
        <v>2</v>
      </c>
      <c r="AT25" s="28"/>
      <c r="AU25" s="28">
        <v>4</v>
      </c>
      <c r="AV25" s="28"/>
      <c r="AW25" s="27">
        <f t="shared" si="0"/>
        <v>75</v>
      </c>
      <c r="AX25" s="27">
        <v>0</v>
      </c>
      <c r="AY25" s="27"/>
      <c r="AZ25" s="86">
        <f t="shared" si="2"/>
        <v>75</v>
      </c>
      <c r="BA25" s="27"/>
      <c r="BB25" s="86">
        <f t="shared" si="3"/>
        <v>0</v>
      </c>
      <c r="BC25" s="28"/>
      <c r="BD25" s="1"/>
    </row>
    <row r="26" spans="1:56" ht="18">
      <c r="A26" s="50">
        <f t="shared" si="1"/>
        <v>12</v>
      </c>
      <c r="B26" s="32" t="s">
        <v>60</v>
      </c>
      <c r="C26" s="33"/>
      <c r="D26" s="34"/>
      <c r="E26" s="28" t="s">
        <v>3</v>
      </c>
      <c r="F26" s="28" t="s">
        <v>9</v>
      </c>
      <c r="G26" s="28"/>
      <c r="H26" s="28">
        <v>0</v>
      </c>
      <c r="I26" s="28">
        <v>0</v>
      </c>
      <c r="J26" s="28">
        <v>0</v>
      </c>
      <c r="K26" s="28"/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8">
        <v>0</v>
      </c>
      <c r="AM26" s="28">
        <v>0</v>
      </c>
      <c r="AN26" s="28">
        <v>0</v>
      </c>
      <c r="AO26" s="28">
        <v>0</v>
      </c>
      <c r="AP26" s="28">
        <v>0</v>
      </c>
      <c r="AQ26" s="28"/>
      <c r="AR26" s="28">
        <v>6</v>
      </c>
      <c r="AS26" s="28">
        <v>3</v>
      </c>
      <c r="AT26" s="28"/>
      <c r="AU26" s="28">
        <v>0</v>
      </c>
      <c r="AV26" s="28"/>
      <c r="AW26" s="27">
        <f t="shared" si="0"/>
        <v>9</v>
      </c>
      <c r="AX26" s="27">
        <v>0</v>
      </c>
      <c r="AY26" s="27"/>
      <c r="AZ26" s="86">
        <f t="shared" si="2"/>
        <v>9</v>
      </c>
      <c r="BA26" s="27"/>
      <c r="BB26" s="86">
        <f>AZ26*BA26</f>
        <v>0</v>
      </c>
      <c r="BC26" s="28"/>
      <c r="BD26" s="1"/>
    </row>
    <row r="27" spans="1:56" ht="18">
      <c r="A27" s="50">
        <f t="shared" si="1"/>
        <v>13</v>
      </c>
      <c r="B27" s="32" t="s">
        <v>125</v>
      </c>
      <c r="C27" s="33"/>
      <c r="D27" s="34"/>
      <c r="E27" s="28" t="s">
        <v>3</v>
      </c>
      <c r="F27" s="28" t="s">
        <v>9</v>
      </c>
      <c r="G27" s="28"/>
      <c r="H27" s="28">
        <v>0</v>
      </c>
      <c r="I27" s="28">
        <v>0</v>
      </c>
      <c r="J27" s="28">
        <v>0</v>
      </c>
      <c r="K27" s="28"/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/>
      <c r="AR27" s="28">
        <v>3</v>
      </c>
      <c r="AS27" s="28">
        <v>0</v>
      </c>
      <c r="AT27" s="28"/>
      <c r="AU27" s="28">
        <v>0</v>
      </c>
      <c r="AV27" s="28"/>
      <c r="AW27" s="27">
        <f t="shared" si="0"/>
        <v>3</v>
      </c>
      <c r="AX27" s="27">
        <v>0</v>
      </c>
      <c r="AY27" s="27"/>
      <c r="AZ27" s="86">
        <f t="shared" si="2"/>
        <v>3</v>
      </c>
      <c r="BA27" s="27"/>
      <c r="BB27" s="86">
        <f t="shared" si="3"/>
        <v>0</v>
      </c>
      <c r="BC27" s="28"/>
      <c r="BD27" s="1"/>
    </row>
    <row r="28" spans="1:56" ht="18">
      <c r="A28" s="50">
        <f t="shared" si="1"/>
        <v>14</v>
      </c>
      <c r="B28" s="35" t="s">
        <v>28</v>
      </c>
      <c r="C28" s="33"/>
      <c r="D28" s="34"/>
      <c r="E28" s="28" t="s">
        <v>3</v>
      </c>
      <c r="F28" s="28" t="s">
        <v>9</v>
      </c>
      <c r="G28" s="28"/>
      <c r="H28" s="28">
        <v>0</v>
      </c>
      <c r="I28" s="28">
        <v>2</v>
      </c>
      <c r="J28" s="28">
        <v>2</v>
      </c>
      <c r="K28" s="28"/>
      <c r="L28" s="28">
        <v>2</v>
      </c>
      <c r="M28" s="28">
        <v>2</v>
      </c>
      <c r="N28" s="28">
        <v>2</v>
      </c>
      <c r="O28" s="28">
        <v>2</v>
      </c>
      <c r="P28" s="28">
        <v>2</v>
      </c>
      <c r="Q28" s="28">
        <v>2</v>
      </c>
      <c r="R28" s="28">
        <v>2</v>
      </c>
      <c r="S28" s="28">
        <v>2</v>
      </c>
      <c r="T28" s="28">
        <v>2</v>
      </c>
      <c r="U28" s="28">
        <v>2</v>
      </c>
      <c r="V28" s="28">
        <v>2</v>
      </c>
      <c r="W28" s="28">
        <v>2</v>
      </c>
      <c r="X28" s="28">
        <v>2</v>
      </c>
      <c r="Y28" s="28">
        <v>2</v>
      </c>
      <c r="Z28" s="28">
        <v>2</v>
      </c>
      <c r="AA28" s="28">
        <v>2</v>
      </c>
      <c r="AB28" s="28">
        <v>2</v>
      </c>
      <c r="AC28" s="28">
        <v>2</v>
      </c>
      <c r="AD28" s="28">
        <v>2</v>
      </c>
      <c r="AE28" s="28">
        <v>2</v>
      </c>
      <c r="AF28" s="28">
        <v>2</v>
      </c>
      <c r="AG28" s="28">
        <v>2</v>
      </c>
      <c r="AH28" s="28">
        <v>2</v>
      </c>
      <c r="AI28" s="28">
        <v>2</v>
      </c>
      <c r="AJ28" s="28">
        <v>2</v>
      </c>
      <c r="AK28" s="28">
        <v>2</v>
      </c>
      <c r="AL28" s="28">
        <v>2</v>
      </c>
      <c r="AM28" s="28">
        <v>2</v>
      </c>
      <c r="AN28" s="28">
        <v>2</v>
      </c>
      <c r="AO28" s="28">
        <v>2</v>
      </c>
      <c r="AP28" s="28">
        <v>2</v>
      </c>
      <c r="AQ28" s="28"/>
      <c r="AR28" s="28">
        <v>3</v>
      </c>
      <c r="AS28" s="28">
        <v>2</v>
      </c>
      <c r="AT28" s="28"/>
      <c r="AU28" s="28">
        <v>0</v>
      </c>
      <c r="AV28" s="28"/>
      <c r="AW28" s="27">
        <f t="shared" si="0"/>
        <v>71</v>
      </c>
      <c r="AX28" s="27">
        <v>0</v>
      </c>
      <c r="AY28" s="27"/>
      <c r="AZ28" s="86">
        <f t="shared" si="2"/>
        <v>71</v>
      </c>
      <c r="BA28" s="27"/>
      <c r="BB28" s="86">
        <f t="shared" si="3"/>
        <v>0</v>
      </c>
      <c r="BC28" s="28"/>
      <c r="BD28" s="1"/>
    </row>
    <row r="29" spans="1:56" ht="18">
      <c r="A29" s="50">
        <f t="shared" si="1"/>
        <v>15</v>
      </c>
      <c r="B29" s="32" t="s">
        <v>21</v>
      </c>
      <c r="C29" s="33"/>
      <c r="D29" s="34"/>
      <c r="E29" s="28" t="s">
        <v>5</v>
      </c>
      <c r="F29" s="28" t="s">
        <v>9</v>
      </c>
      <c r="G29" s="28"/>
      <c r="H29" s="28">
        <v>0</v>
      </c>
      <c r="I29" s="28">
        <v>0</v>
      </c>
      <c r="J29" s="28">
        <v>0</v>
      </c>
      <c r="K29" s="28"/>
      <c r="L29" s="28">
        <v>1.5</v>
      </c>
      <c r="M29" s="28">
        <v>1.5</v>
      </c>
      <c r="N29" s="28">
        <v>1.5</v>
      </c>
      <c r="O29" s="28">
        <v>1.5</v>
      </c>
      <c r="P29" s="28">
        <v>1.5</v>
      </c>
      <c r="Q29" s="28">
        <v>1.5</v>
      </c>
      <c r="R29" s="28">
        <v>1.5</v>
      </c>
      <c r="S29" s="28">
        <v>1.5</v>
      </c>
      <c r="T29" s="28">
        <v>1.5</v>
      </c>
      <c r="U29" s="28">
        <v>1.5</v>
      </c>
      <c r="V29" s="28">
        <v>1.5</v>
      </c>
      <c r="W29" s="28">
        <v>1.5</v>
      </c>
      <c r="X29" s="28">
        <v>1.5</v>
      </c>
      <c r="Y29" s="28">
        <v>1.5</v>
      </c>
      <c r="Z29" s="28">
        <v>1.5</v>
      </c>
      <c r="AA29" s="28">
        <v>1.5</v>
      </c>
      <c r="AB29" s="28">
        <v>1.5</v>
      </c>
      <c r="AC29" s="28">
        <v>1.5</v>
      </c>
      <c r="AD29" s="28">
        <v>1.5</v>
      </c>
      <c r="AE29" s="28">
        <v>1.5</v>
      </c>
      <c r="AF29" s="28">
        <v>1.5</v>
      </c>
      <c r="AG29" s="28">
        <v>1.5</v>
      </c>
      <c r="AH29" s="28">
        <v>1.5</v>
      </c>
      <c r="AI29" s="28">
        <v>1.5</v>
      </c>
      <c r="AJ29" s="28">
        <v>1.5</v>
      </c>
      <c r="AK29" s="28">
        <v>1.5</v>
      </c>
      <c r="AL29" s="28">
        <v>1.5</v>
      </c>
      <c r="AM29" s="28">
        <v>1.5</v>
      </c>
      <c r="AN29" s="28">
        <v>1.5</v>
      </c>
      <c r="AO29" s="28">
        <v>1.5</v>
      </c>
      <c r="AP29" s="28">
        <v>1.5</v>
      </c>
      <c r="AQ29" s="28"/>
      <c r="AR29" s="28">
        <v>1.5</v>
      </c>
      <c r="AS29" s="28">
        <v>1.5</v>
      </c>
      <c r="AT29" s="28"/>
      <c r="AU29" s="28">
        <v>1140</v>
      </c>
      <c r="AV29" s="28"/>
      <c r="AW29" s="27">
        <f t="shared" si="0"/>
        <v>1189.5</v>
      </c>
      <c r="AX29" s="27">
        <f>AW29*0.07</f>
        <v>83.26500000000001</v>
      </c>
      <c r="AY29" s="27"/>
      <c r="AZ29" s="86">
        <f t="shared" si="2"/>
        <v>1272.765</v>
      </c>
      <c r="BA29" s="27"/>
      <c r="BB29" s="86">
        <f t="shared" si="3"/>
        <v>0</v>
      </c>
      <c r="BC29" s="28"/>
      <c r="BD29" s="1"/>
    </row>
    <row r="30" spans="1:56" ht="18">
      <c r="A30" s="50">
        <f t="shared" si="1"/>
        <v>16</v>
      </c>
      <c r="B30" s="32" t="s">
        <v>50</v>
      </c>
      <c r="C30" s="33"/>
      <c r="D30" s="34"/>
      <c r="E30" s="28" t="s">
        <v>6</v>
      </c>
      <c r="F30" s="28" t="s">
        <v>9</v>
      </c>
      <c r="G30" s="28"/>
      <c r="H30" s="28">
        <v>0</v>
      </c>
      <c r="I30" s="28">
        <v>0</v>
      </c>
      <c r="J30" s="28">
        <v>0</v>
      </c>
      <c r="K30" s="28"/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8">
        <v>0</v>
      </c>
      <c r="AM30" s="28">
        <v>0</v>
      </c>
      <c r="AN30" s="28">
        <v>0</v>
      </c>
      <c r="AO30" s="28">
        <v>0</v>
      </c>
      <c r="AP30" s="28">
        <v>0</v>
      </c>
      <c r="AQ30" s="28"/>
      <c r="AR30" s="28">
        <v>1</v>
      </c>
      <c r="AS30" s="28">
        <v>1</v>
      </c>
      <c r="AT30" s="28"/>
      <c r="AU30" s="28">
        <v>0</v>
      </c>
      <c r="AV30" s="28"/>
      <c r="AW30" s="27">
        <f t="shared" si="0"/>
        <v>2</v>
      </c>
      <c r="AX30" s="27">
        <v>0</v>
      </c>
      <c r="AY30" s="27"/>
      <c r="AZ30" s="86">
        <f t="shared" si="2"/>
        <v>2</v>
      </c>
      <c r="BA30" s="27"/>
      <c r="BB30" s="86">
        <f t="shared" si="3"/>
        <v>0</v>
      </c>
      <c r="BC30" s="28"/>
      <c r="BD30" s="1"/>
    </row>
    <row r="31" spans="1:56" ht="18">
      <c r="A31" s="50">
        <f t="shared" si="1"/>
        <v>17</v>
      </c>
      <c r="B31" s="32" t="s">
        <v>126</v>
      </c>
      <c r="C31" s="33"/>
      <c r="D31" s="34"/>
      <c r="E31" s="28" t="s">
        <v>6</v>
      </c>
      <c r="F31" s="28" t="s">
        <v>9</v>
      </c>
      <c r="G31" s="28"/>
      <c r="H31" s="28">
        <v>0</v>
      </c>
      <c r="I31" s="28">
        <v>0</v>
      </c>
      <c r="J31" s="28">
        <v>0</v>
      </c>
      <c r="K31" s="28"/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/>
      <c r="AR31" s="28">
        <v>0</v>
      </c>
      <c r="AS31" s="28">
        <v>1</v>
      </c>
      <c r="AT31" s="28"/>
      <c r="AU31" s="28">
        <v>0</v>
      </c>
      <c r="AV31" s="28"/>
      <c r="AW31" s="27">
        <f t="shared" si="0"/>
        <v>1</v>
      </c>
      <c r="AX31" s="27">
        <v>0</v>
      </c>
      <c r="AY31" s="27"/>
      <c r="AZ31" s="86">
        <f t="shared" si="2"/>
        <v>1</v>
      </c>
      <c r="BA31" s="86"/>
      <c r="BB31" s="86">
        <f t="shared" si="3"/>
        <v>0</v>
      </c>
      <c r="BC31" s="28"/>
      <c r="BD31" s="1"/>
    </row>
    <row r="32" spans="1:56" ht="18">
      <c r="A32" s="50">
        <f t="shared" si="1"/>
        <v>18</v>
      </c>
      <c r="B32" s="32" t="s">
        <v>127</v>
      </c>
      <c r="C32" s="33"/>
      <c r="D32" s="28"/>
      <c r="E32" s="28" t="s">
        <v>6</v>
      </c>
      <c r="F32" s="28" t="s">
        <v>9</v>
      </c>
      <c r="G32" s="28"/>
      <c r="H32" s="28">
        <v>0</v>
      </c>
      <c r="I32" s="28">
        <v>0</v>
      </c>
      <c r="J32" s="28">
        <v>0</v>
      </c>
      <c r="K32" s="28"/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8">
        <v>0</v>
      </c>
      <c r="AM32" s="28">
        <v>0</v>
      </c>
      <c r="AN32" s="28">
        <v>0</v>
      </c>
      <c r="AO32" s="28">
        <v>0</v>
      </c>
      <c r="AP32" s="28">
        <v>0</v>
      </c>
      <c r="AQ32" s="28"/>
      <c r="AR32" s="28">
        <v>1</v>
      </c>
      <c r="AS32" s="28">
        <v>0</v>
      </c>
      <c r="AT32" s="28"/>
      <c r="AU32" s="28">
        <v>0</v>
      </c>
      <c r="AV32" s="28"/>
      <c r="AW32" s="27">
        <f t="shared" si="0"/>
        <v>1</v>
      </c>
      <c r="AX32" s="27">
        <v>0</v>
      </c>
      <c r="AY32" s="27"/>
      <c r="AZ32" s="86">
        <f t="shared" si="2"/>
        <v>1</v>
      </c>
      <c r="BA32" s="86"/>
      <c r="BB32" s="86">
        <f t="shared" si="3"/>
        <v>0</v>
      </c>
      <c r="BC32" s="28"/>
      <c r="BD32" s="1"/>
    </row>
    <row r="33" spans="1:56" ht="18">
      <c r="A33" s="50">
        <f t="shared" si="1"/>
        <v>19</v>
      </c>
      <c r="B33" s="32" t="s">
        <v>29</v>
      </c>
      <c r="C33" s="33"/>
      <c r="D33" s="88"/>
      <c r="E33" s="25" t="s">
        <v>3</v>
      </c>
      <c r="F33" s="37" t="s">
        <v>9</v>
      </c>
      <c r="G33" s="37"/>
      <c r="H33" s="25">
        <v>0</v>
      </c>
      <c r="I33" s="25">
        <v>0</v>
      </c>
      <c r="J33" s="25">
        <v>0</v>
      </c>
      <c r="K33" s="25"/>
      <c r="L33" s="25">
        <v>0.6</v>
      </c>
      <c r="M33" s="25">
        <v>0.6</v>
      </c>
      <c r="N33" s="25">
        <v>0.6</v>
      </c>
      <c r="O33" s="25">
        <v>0.6</v>
      </c>
      <c r="P33" s="25">
        <v>0.6</v>
      </c>
      <c r="Q33" s="25">
        <v>0.6</v>
      </c>
      <c r="R33" s="25">
        <v>0.6</v>
      </c>
      <c r="S33" s="25">
        <v>0.6</v>
      </c>
      <c r="T33" s="25">
        <v>0.6</v>
      </c>
      <c r="U33" s="25">
        <v>0.6</v>
      </c>
      <c r="V33" s="25">
        <v>0.6</v>
      </c>
      <c r="W33" s="25">
        <v>0.6</v>
      </c>
      <c r="X33" s="25">
        <v>0.6</v>
      </c>
      <c r="Y33" s="25">
        <v>0.6</v>
      </c>
      <c r="Z33" s="25">
        <v>0.6</v>
      </c>
      <c r="AA33" s="25">
        <v>0.6</v>
      </c>
      <c r="AB33" s="25">
        <v>0.6</v>
      </c>
      <c r="AC33" s="25">
        <v>0.6</v>
      </c>
      <c r="AD33" s="25">
        <v>0.6</v>
      </c>
      <c r="AE33" s="25">
        <v>0.6</v>
      </c>
      <c r="AF33" s="25">
        <v>0.6</v>
      </c>
      <c r="AG33" s="25">
        <v>0.6</v>
      </c>
      <c r="AH33" s="25">
        <v>0.6</v>
      </c>
      <c r="AI33" s="25">
        <v>0.6</v>
      </c>
      <c r="AJ33" s="25">
        <v>0.6</v>
      </c>
      <c r="AK33" s="25">
        <v>0.6</v>
      </c>
      <c r="AL33" s="25">
        <v>0.6</v>
      </c>
      <c r="AM33" s="25">
        <v>0.6</v>
      </c>
      <c r="AN33" s="25">
        <v>0.6</v>
      </c>
      <c r="AO33" s="25">
        <v>0.6</v>
      </c>
      <c r="AP33" s="25">
        <v>0.6</v>
      </c>
      <c r="AQ33" s="25"/>
      <c r="AR33" s="25">
        <v>0.6</v>
      </c>
      <c r="AS33" s="25">
        <v>0.6</v>
      </c>
      <c r="AT33" s="25"/>
      <c r="AU33" s="25">
        <v>0.6</v>
      </c>
      <c r="AV33" s="25"/>
      <c r="AW33" s="27">
        <f t="shared" si="0"/>
        <v>20.400000000000006</v>
      </c>
      <c r="AX33" s="27">
        <f>AW33*0.07</f>
        <v>1.4280000000000006</v>
      </c>
      <c r="AY33" s="27"/>
      <c r="AZ33" s="86">
        <f t="shared" si="2"/>
        <v>21.828000000000007</v>
      </c>
      <c r="BA33" s="27"/>
      <c r="BB33" s="86">
        <f t="shared" si="3"/>
        <v>0</v>
      </c>
      <c r="BC33" s="28"/>
      <c r="BD33" s="1"/>
    </row>
    <row r="34" spans="1:56" ht="18">
      <c r="A34" s="50">
        <f t="shared" si="1"/>
        <v>20</v>
      </c>
      <c r="B34" s="32" t="s">
        <v>40</v>
      </c>
      <c r="C34" s="33"/>
      <c r="D34" s="34"/>
      <c r="E34" s="28" t="s">
        <v>5</v>
      </c>
      <c r="F34" s="28" t="s">
        <v>9</v>
      </c>
      <c r="G34" s="28"/>
      <c r="H34" s="28">
        <v>0</v>
      </c>
      <c r="I34" s="28">
        <v>2.5</v>
      </c>
      <c r="J34" s="28">
        <v>0</v>
      </c>
      <c r="K34" s="28"/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8">
        <v>0</v>
      </c>
      <c r="AM34" s="28">
        <v>0</v>
      </c>
      <c r="AN34" s="28">
        <v>0</v>
      </c>
      <c r="AO34" s="28">
        <v>0</v>
      </c>
      <c r="AP34" s="28">
        <v>0</v>
      </c>
      <c r="AQ34" s="28"/>
      <c r="AR34" s="28">
        <v>0</v>
      </c>
      <c r="AS34" s="28">
        <v>0</v>
      </c>
      <c r="AT34" s="28"/>
      <c r="AU34" s="28">
        <v>0</v>
      </c>
      <c r="AV34" s="28"/>
      <c r="AW34" s="27">
        <f t="shared" si="0"/>
        <v>2.5</v>
      </c>
      <c r="AX34" s="27">
        <v>0</v>
      </c>
      <c r="AY34" s="27"/>
      <c r="AZ34" s="86">
        <f t="shared" si="2"/>
        <v>2.5</v>
      </c>
      <c r="BA34" s="27"/>
      <c r="BB34" s="86">
        <f t="shared" si="3"/>
        <v>0</v>
      </c>
      <c r="BC34" s="28"/>
      <c r="BD34" s="1"/>
    </row>
    <row r="35" spans="1:56" ht="18">
      <c r="A35" s="50">
        <f t="shared" si="1"/>
        <v>21</v>
      </c>
      <c r="B35" s="32" t="s">
        <v>41</v>
      </c>
      <c r="C35" s="33"/>
      <c r="D35" s="34"/>
      <c r="E35" s="28" t="s">
        <v>3</v>
      </c>
      <c r="F35" s="28" t="s">
        <v>9</v>
      </c>
      <c r="G35" s="28"/>
      <c r="H35" s="28">
        <v>0</v>
      </c>
      <c r="I35" s="28">
        <v>1</v>
      </c>
      <c r="J35" s="28">
        <v>0</v>
      </c>
      <c r="K35" s="28"/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</v>
      </c>
      <c r="AM35" s="28">
        <v>0</v>
      </c>
      <c r="AN35" s="28">
        <v>0</v>
      </c>
      <c r="AO35" s="28">
        <v>0</v>
      </c>
      <c r="AP35" s="28">
        <v>0</v>
      </c>
      <c r="AQ35" s="28"/>
      <c r="AR35" s="28">
        <v>0</v>
      </c>
      <c r="AS35" s="28">
        <v>0</v>
      </c>
      <c r="AT35" s="28"/>
      <c r="AU35" s="28">
        <v>0</v>
      </c>
      <c r="AV35" s="28"/>
      <c r="AW35" s="27">
        <f t="shared" si="0"/>
        <v>1</v>
      </c>
      <c r="AX35" s="27">
        <v>0</v>
      </c>
      <c r="AY35" s="27"/>
      <c r="AZ35" s="86">
        <f t="shared" si="2"/>
        <v>1</v>
      </c>
      <c r="BA35" s="27"/>
      <c r="BB35" s="86">
        <f t="shared" si="3"/>
        <v>0</v>
      </c>
      <c r="BC35" s="28"/>
      <c r="BD35" s="1"/>
    </row>
    <row r="36" spans="1:56" ht="18">
      <c r="A36" s="50">
        <f t="shared" si="1"/>
        <v>22</v>
      </c>
      <c r="B36" s="32" t="s">
        <v>30</v>
      </c>
      <c r="C36" s="33"/>
      <c r="D36" s="34"/>
      <c r="E36" s="28" t="s">
        <v>6</v>
      </c>
      <c r="F36" s="28" t="s">
        <v>9</v>
      </c>
      <c r="G36" s="28"/>
      <c r="H36" s="28">
        <v>0</v>
      </c>
      <c r="I36" s="28">
        <v>4</v>
      </c>
      <c r="J36" s="28">
        <v>0</v>
      </c>
      <c r="K36" s="28"/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/>
      <c r="AR36" s="28">
        <v>0</v>
      </c>
      <c r="AS36" s="28">
        <v>0</v>
      </c>
      <c r="AT36" s="28"/>
      <c r="AU36" s="28">
        <v>0</v>
      </c>
      <c r="AV36" s="28"/>
      <c r="AW36" s="27">
        <f t="shared" si="0"/>
        <v>4</v>
      </c>
      <c r="AX36" s="27">
        <v>0</v>
      </c>
      <c r="AY36" s="27"/>
      <c r="AZ36" s="86">
        <f t="shared" si="2"/>
        <v>4</v>
      </c>
      <c r="BA36" s="27"/>
      <c r="BB36" s="86">
        <f t="shared" si="3"/>
        <v>0</v>
      </c>
      <c r="BC36" s="28"/>
      <c r="BD36" s="1"/>
    </row>
    <row r="37" spans="1:55" ht="18">
      <c r="A37" s="50">
        <f t="shared" si="1"/>
        <v>23</v>
      </c>
      <c r="B37" s="32" t="s">
        <v>31</v>
      </c>
      <c r="C37" s="33"/>
      <c r="D37" s="34"/>
      <c r="E37" s="28" t="s">
        <v>6</v>
      </c>
      <c r="F37" s="28" t="s">
        <v>9</v>
      </c>
      <c r="G37" s="28"/>
      <c r="H37" s="28">
        <v>0</v>
      </c>
      <c r="I37" s="28">
        <v>2</v>
      </c>
      <c r="J37" s="28">
        <v>0</v>
      </c>
      <c r="K37" s="28"/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/>
      <c r="AR37" s="28">
        <v>0</v>
      </c>
      <c r="AS37" s="28">
        <v>0</v>
      </c>
      <c r="AT37" s="28"/>
      <c r="AU37" s="28">
        <v>0</v>
      </c>
      <c r="AV37" s="28"/>
      <c r="AW37" s="27">
        <f t="shared" si="0"/>
        <v>2</v>
      </c>
      <c r="AX37" s="27">
        <v>0</v>
      </c>
      <c r="AY37" s="27"/>
      <c r="AZ37" s="86">
        <f t="shared" si="2"/>
        <v>2</v>
      </c>
      <c r="BA37" s="27"/>
      <c r="BB37" s="86">
        <f t="shared" si="3"/>
        <v>0</v>
      </c>
      <c r="BC37" s="28"/>
    </row>
    <row r="38" spans="1:55" ht="18">
      <c r="A38" s="50">
        <f t="shared" si="1"/>
        <v>24</v>
      </c>
      <c r="B38" s="35" t="s">
        <v>42</v>
      </c>
      <c r="C38" s="35"/>
      <c r="D38" s="35"/>
      <c r="E38" s="28" t="s">
        <v>3</v>
      </c>
      <c r="F38" s="37" t="s">
        <v>9</v>
      </c>
      <c r="G38" s="37"/>
      <c r="H38" s="28">
        <v>0</v>
      </c>
      <c r="I38" s="28">
        <v>0</v>
      </c>
      <c r="J38" s="28">
        <v>0</v>
      </c>
      <c r="K38" s="28"/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/>
      <c r="AR38" s="28">
        <v>1</v>
      </c>
      <c r="AS38" s="28">
        <v>1</v>
      </c>
      <c r="AT38" s="27"/>
      <c r="AU38" s="28">
        <v>0</v>
      </c>
      <c r="AV38" s="28"/>
      <c r="AW38" s="27">
        <f t="shared" si="0"/>
        <v>2</v>
      </c>
      <c r="AX38" s="27">
        <v>0</v>
      </c>
      <c r="AY38" s="27"/>
      <c r="AZ38" s="86">
        <f t="shared" si="2"/>
        <v>2</v>
      </c>
      <c r="BA38" s="27"/>
      <c r="BB38" s="86">
        <f t="shared" si="3"/>
        <v>0</v>
      </c>
      <c r="BC38" s="28"/>
    </row>
    <row r="39" spans="1:55" ht="42" customHeight="1">
      <c r="A39" s="110">
        <f t="shared" si="1"/>
        <v>25</v>
      </c>
      <c r="B39" s="126" t="s">
        <v>136</v>
      </c>
      <c r="C39" s="127"/>
      <c r="D39" s="128"/>
      <c r="E39" s="28" t="s">
        <v>3</v>
      </c>
      <c r="F39" s="28" t="s">
        <v>9</v>
      </c>
      <c r="G39" s="28"/>
      <c r="H39" s="28">
        <v>0</v>
      </c>
      <c r="I39" s="28">
        <v>0</v>
      </c>
      <c r="J39" s="28">
        <v>0</v>
      </c>
      <c r="K39" s="28"/>
      <c r="L39" s="28">
        <v>1</v>
      </c>
      <c r="M39" s="28">
        <v>1</v>
      </c>
      <c r="N39" s="28">
        <v>1</v>
      </c>
      <c r="O39" s="28">
        <v>1</v>
      </c>
      <c r="P39" s="28">
        <v>1</v>
      </c>
      <c r="Q39" s="28">
        <v>1</v>
      </c>
      <c r="R39" s="28">
        <v>1</v>
      </c>
      <c r="S39" s="28">
        <v>1</v>
      </c>
      <c r="T39" s="28">
        <v>1</v>
      </c>
      <c r="U39" s="28">
        <v>1</v>
      </c>
      <c r="V39" s="28">
        <v>1</v>
      </c>
      <c r="W39" s="28">
        <v>1</v>
      </c>
      <c r="X39" s="28">
        <v>1</v>
      </c>
      <c r="Y39" s="28">
        <v>1</v>
      </c>
      <c r="Z39" s="28">
        <v>1</v>
      </c>
      <c r="AA39" s="28">
        <v>1</v>
      </c>
      <c r="AB39" s="28">
        <v>1</v>
      </c>
      <c r="AC39" s="28">
        <v>1</v>
      </c>
      <c r="AD39" s="28">
        <v>1</v>
      </c>
      <c r="AE39" s="28">
        <v>1</v>
      </c>
      <c r="AF39" s="28">
        <v>1</v>
      </c>
      <c r="AG39" s="28">
        <v>1</v>
      </c>
      <c r="AH39" s="28">
        <v>1</v>
      </c>
      <c r="AI39" s="28">
        <v>1</v>
      </c>
      <c r="AJ39" s="28">
        <v>1</v>
      </c>
      <c r="AK39" s="28">
        <v>1</v>
      </c>
      <c r="AL39" s="28">
        <v>1</v>
      </c>
      <c r="AM39" s="28">
        <v>1</v>
      </c>
      <c r="AN39" s="28">
        <v>1</v>
      </c>
      <c r="AO39" s="28">
        <v>1</v>
      </c>
      <c r="AP39" s="28">
        <v>1</v>
      </c>
      <c r="AQ39" s="28"/>
      <c r="AR39" s="28">
        <v>0</v>
      </c>
      <c r="AS39" s="28">
        <v>0</v>
      </c>
      <c r="AT39" s="27"/>
      <c r="AU39" s="28">
        <v>0</v>
      </c>
      <c r="AV39" s="28"/>
      <c r="AW39" s="27">
        <f t="shared" si="0"/>
        <v>31</v>
      </c>
      <c r="AX39" s="27">
        <v>0</v>
      </c>
      <c r="AY39" s="27"/>
      <c r="AZ39" s="86">
        <f t="shared" si="2"/>
        <v>31</v>
      </c>
      <c r="BA39" s="86"/>
      <c r="BB39" s="86">
        <f t="shared" si="3"/>
        <v>0</v>
      </c>
      <c r="BC39" s="28"/>
    </row>
    <row r="40" spans="1:55" ht="18">
      <c r="A40" s="50">
        <f t="shared" si="1"/>
        <v>26</v>
      </c>
      <c r="B40" s="35" t="s">
        <v>118</v>
      </c>
      <c r="C40" s="33"/>
      <c r="D40" s="34"/>
      <c r="E40" s="28" t="s">
        <v>6</v>
      </c>
      <c r="F40" s="28" t="s">
        <v>9</v>
      </c>
      <c r="G40" s="28"/>
      <c r="H40" s="28">
        <v>0</v>
      </c>
      <c r="I40" s="28">
        <v>0</v>
      </c>
      <c r="J40" s="28">
        <v>0</v>
      </c>
      <c r="K40" s="28"/>
      <c r="L40" s="28">
        <v>1</v>
      </c>
      <c r="M40" s="28">
        <v>1</v>
      </c>
      <c r="N40" s="28">
        <v>1</v>
      </c>
      <c r="O40" s="28">
        <v>1</v>
      </c>
      <c r="P40" s="28">
        <v>1</v>
      </c>
      <c r="Q40" s="28">
        <v>1</v>
      </c>
      <c r="R40" s="28">
        <v>1</v>
      </c>
      <c r="S40" s="28">
        <v>1</v>
      </c>
      <c r="T40" s="28">
        <v>1</v>
      </c>
      <c r="U40" s="28">
        <v>1</v>
      </c>
      <c r="V40" s="28">
        <v>1</v>
      </c>
      <c r="W40" s="28">
        <v>1</v>
      </c>
      <c r="X40" s="28">
        <v>1</v>
      </c>
      <c r="Y40" s="28">
        <v>1</v>
      </c>
      <c r="Z40" s="28">
        <v>1</v>
      </c>
      <c r="AA40" s="28">
        <v>1</v>
      </c>
      <c r="AB40" s="28">
        <v>1</v>
      </c>
      <c r="AC40" s="28">
        <v>1</v>
      </c>
      <c r="AD40" s="28">
        <v>1</v>
      </c>
      <c r="AE40" s="28">
        <v>1</v>
      </c>
      <c r="AF40" s="28">
        <v>1</v>
      </c>
      <c r="AG40" s="28">
        <v>1</v>
      </c>
      <c r="AH40" s="28">
        <v>1</v>
      </c>
      <c r="AI40" s="28">
        <v>1</v>
      </c>
      <c r="AJ40" s="28">
        <v>1</v>
      </c>
      <c r="AK40" s="28">
        <v>1</v>
      </c>
      <c r="AL40" s="28">
        <v>1</v>
      </c>
      <c r="AM40" s="28">
        <v>1</v>
      </c>
      <c r="AN40" s="28">
        <v>1</v>
      </c>
      <c r="AO40" s="28">
        <v>1</v>
      </c>
      <c r="AP40" s="28">
        <v>1</v>
      </c>
      <c r="AQ40" s="28"/>
      <c r="AR40" s="28">
        <v>0</v>
      </c>
      <c r="AS40" s="28">
        <v>0</v>
      </c>
      <c r="AT40" s="27"/>
      <c r="AU40" s="28">
        <v>0</v>
      </c>
      <c r="AV40" s="28"/>
      <c r="AW40" s="27">
        <f t="shared" si="0"/>
        <v>31</v>
      </c>
      <c r="AX40" s="27">
        <v>0</v>
      </c>
      <c r="AY40" s="27"/>
      <c r="AZ40" s="86">
        <f t="shared" si="2"/>
        <v>31</v>
      </c>
      <c r="BA40" s="27"/>
      <c r="BB40" s="86">
        <f t="shared" si="3"/>
        <v>0</v>
      </c>
      <c r="BC40" s="28"/>
    </row>
    <row r="41" spans="1:55" ht="18">
      <c r="A41" s="50">
        <f t="shared" si="1"/>
        <v>27</v>
      </c>
      <c r="B41" s="35" t="s">
        <v>119</v>
      </c>
      <c r="C41" s="33"/>
      <c r="D41" s="34"/>
      <c r="E41" s="28" t="s">
        <v>6</v>
      </c>
      <c r="F41" s="28" t="s">
        <v>9</v>
      </c>
      <c r="G41" s="28"/>
      <c r="H41" s="28">
        <v>0</v>
      </c>
      <c r="I41" s="28">
        <v>0</v>
      </c>
      <c r="J41" s="28">
        <v>0</v>
      </c>
      <c r="K41" s="28"/>
      <c r="L41" s="28">
        <v>1</v>
      </c>
      <c r="M41" s="28">
        <v>1</v>
      </c>
      <c r="N41" s="28">
        <v>1</v>
      </c>
      <c r="O41" s="28">
        <v>1</v>
      </c>
      <c r="P41" s="28">
        <v>1</v>
      </c>
      <c r="Q41" s="28">
        <v>1</v>
      </c>
      <c r="R41" s="28">
        <v>1</v>
      </c>
      <c r="S41" s="28">
        <v>1</v>
      </c>
      <c r="T41" s="28">
        <v>1</v>
      </c>
      <c r="U41" s="28">
        <v>1</v>
      </c>
      <c r="V41" s="28">
        <v>1</v>
      </c>
      <c r="W41" s="28">
        <v>1</v>
      </c>
      <c r="X41" s="28">
        <v>1</v>
      </c>
      <c r="Y41" s="28">
        <v>1</v>
      </c>
      <c r="Z41" s="28">
        <v>1</v>
      </c>
      <c r="AA41" s="28">
        <v>1</v>
      </c>
      <c r="AB41" s="28">
        <v>1</v>
      </c>
      <c r="AC41" s="28">
        <v>1</v>
      </c>
      <c r="AD41" s="28">
        <v>1</v>
      </c>
      <c r="AE41" s="28">
        <v>1</v>
      </c>
      <c r="AF41" s="28">
        <v>1</v>
      </c>
      <c r="AG41" s="28">
        <v>1</v>
      </c>
      <c r="AH41" s="28">
        <v>1</v>
      </c>
      <c r="AI41" s="28">
        <v>1</v>
      </c>
      <c r="AJ41" s="28">
        <v>1</v>
      </c>
      <c r="AK41" s="28">
        <v>1</v>
      </c>
      <c r="AL41" s="28">
        <v>1</v>
      </c>
      <c r="AM41" s="28">
        <v>1</v>
      </c>
      <c r="AN41" s="28">
        <v>1</v>
      </c>
      <c r="AO41" s="28">
        <v>1</v>
      </c>
      <c r="AP41" s="28">
        <v>1</v>
      </c>
      <c r="AQ41" s="28"/>
      <c r="AR41" s="28">
        <v>0</v>
      </c>
      <c r="AS41" s="28">
        <v>0</v>
      </c>
      <c r="AT41" s="27"/>
      <c r="AU41" s="28">
        <v>0</v>
      </c>
      <c r="AV41" s="28"/>
      <c r="AW41" s="27">
        <f t="shared" si="0"/>
        <v>31</v>
      </c>
      <c r="AX41" s="27">
        <v>0</v>
      </c>
      <c r="AY41" s="27"/>
      <c r="AZ41" s="86">
        <f t="shared" si="2"/>
        <v>31</v>
      </c>
      <c r="BA41" s="27"/>
      <c r="BB41" s="86">
        <f t="shared" si="3"/>
        <v>0</v>
      </c>
      <c r="BC41" s="28"/>
    </row>
    <row r="42" spans="1:55" ht="18">
      <c r="A42" s="50">
        <f t="shared" si="1"/>
        <v>28</v>
      </c>
      <c r="B42" s="35" t="s">
        <v>48</v>
      </c>
      <c r="C42" s="33"/>
      <c r="D42" s="34"/>
      <c r="E42" s="28" t="s">
        <v>5</v>
      </c>
      <c r="F42" s="28" t="s">
        <v>9</v>
      </c>
      <c r="G42" s="28"/>
      <c r="H42" s="28">
        <v>0</v>
      </c>
      <c r="I42" s="28">
        <v>0</v>
      </c>
      <c r="J42" s="28">
        <v>0</v>
      </c>
      <c r="K42" s="28"/>
      <c r="L42" s="28">
        <v>7</v>
      </c>
      <c r="M42" s="28">
        <v>7</v>
      </c>
      <c r="N42" s="28">
        <v>7</v>
      </c>
      <c r="O42" s="28">
        <v>7</v>
      </c>
      <c r="P42" s="28">
        <v>7</v>
      </c>
      <c r="Q42" s="28">
        <v>7</v>
      </c>
      <c r="R42" s="28">
        <v>7</v>
      </c>
      <c r="S42" s="28">
        <v>7</v>
      </c>
      <c r="T42" s="28">
        <v>7</v>
      </c>
      <c r="U42" s="28">
        <v>7</v>
      </c>
      <c r="V42" s="28">
        <v>7</v>
      </c>
      <c r="W42" s="28">
        <v>7</v>
      </c>
      <c r="X42" s="28">
        <v>7</v>
      </c>
      <c r="Y42" s="28">
        <v>7</v>
      </c>
      <c r="Z42" s="28">
        <v>7</v>
      </c>
      <c r="AA42" s="28">
        <v>7</v>
      </c>
      <c r="AB42" s="28">
        <v>7</v>
      </c>
      <c r="AC42" s="28">
        <v>7</v>
      </c>
      <c r="AD42" s="28">
        <v>7</v>
      </c>
      <c r="AE42" s="28">
        <v>7</v>
      </c>
      <c r="AF42" s="28">
        <v>7</v>
      </c>
      <c r="AG42" s="28">
        <v>7</v>
      </c>
      <c r="AH42" s="28">
        <v>7</v>
      </c>
      <c r="AI42" s="28">
        <v>7</v>
      </c>
      <c r="AJ42" s="28">
        <v>7</v>
      </c>
      <c r="AK42" s="28">
        <v>7</v>
      </c>
      <c r="AL42" s="28">
        <v>7</v>
      </c>
      <c r="AM42" s="28">
        <v>7</v>
      </c>
      <c r="AN42" s="28">
        <v>7</v>
      </c>
      <c r="AO42" s="28">
        <v>7</v>
      </c>
      <c r="AP42" s="28">
        <v>7</v>
      </c>
      <c r="AQ42" s="28"/>
      <c r="AR42" s="28">
        <v>0</v>
      </c>
      <c r="AS42" s="28">
        <v>0</v>
      </c>
      <c r="AT42" s="27"/>
      <c r="AU42" s="28">
        <v>0</v>
      </c>
      <c r="AV42" s="28"/>
      <c r="AW42" s="27">
        <f t="shared" si="0"/>
        <v>217</v>
      </c>
      <c r="AX42" s="27">
        <f>AW42*0.07</f>
        <v>15.190000000000001</v>
      </c>
      <c r="AY42" s="27"/>
      <c r="AZ42" s="86">
        <f t="shared" si="2"/>
        <v>232.19</v>
      </c>
      <c r="BA42" s="27"/>
      <c r="BB42" s="86">
        <f t="shared" si="3"/>
        <v>0</v>
      </c>
      <c r="BC42" s="28"/>
    </row>
    <row r="43" spans="1:55" ht="18">
      <c r="A43" s="50">
        <f t="shared" si="1"/>
        <v>29</v>
      </c>
      <c r="B43" s="35" t="s">
        <v>19</v>
      </c>
      <c r="C43" s="33"/>
      <c r="D43" s="34"/>
      <c r="E43" s="28" t="s">
        <v>6</v>
      </c>
      <c r="F43" s="28" t="s">
        <v>9</v>
      </c>
      <c r="G43" s="28"/>
      <c r="H43" s="28">
        <v>0</v>
      </c>
      <c r="I43" s="28">
        <v>0</v>
      </c>
      <c r="J43" s="28">
        <v>0</v>
      </c>
      <c r="K43" s="28"/>
      <c r="L43" s="28">
        <v>2</v>
      </c>
      <c r="M43" s="28">
        <v>2</v>
      </c>
      <c r="N43" s="28">
        <v>2</v>
      </c>
      <c r="O43" s="28">
        <v>2</v>
      </c>
      <c r="P43" s="28">
        <v>2</v>
      </c>
      <c r="Q43" s="28">
        <v>2</v>
      </c>
      <c r="R43" s="28">
        <v>2</v>
      </c>
      <c r="S43" s="28">
        <v>2</v>
      </c>
      <c r="T43" s="28">
        <v>2</v>
      </c>
      <c r="U43" s="28">
        <v>2</v>
      </c>
      <c r="V43" s="28">
        <v>2</v>
      </c>
      <c r="W43" s="28">
        <v>2</v>
      </c>
      <c r="X43" s="28">
        <v>2</v>
      </c>
      <c r="Y43" s="28">
        <v>2</v>
      </c>
      <c r="Z43" s="28">
        <v>2</v>
      </c>
      <c r="AA43" s="28">
        <v>2</v>
      </c>
      <c r="AB43" s="28">
        <v>2</v>
      </c>
      <c r="AC43" s="28">
        <v>2</v>
      </c>
      <c r="AD43" s="28">
        <v>2</v>
      </c>
      <c r="AE43" s="28">
        <v>2</v>
      </c>
      <c r="AF43" s="28">
        <v>2</v>
      </c>
      <c r="AG43" s="28">
        <v>2</v>
      </c>
      <c r="AH43" s="28">
        <v>2</v>
      </c>
      <c r="AI43" s="28">
        <v>2</v>
      </c>
      <c r="AJ43" s="28">
        <v>2</v>
      </c>
      <c r="AK43" s="28">
        <v>2</v>
      </c>
      <c r="AL43" s="28">
        <v>2</v>
      </c>
      <c r="AM43" s="28">
        <v>2</v>
      </c>
      <c r="AN43" s="28">
        <v>2</v>
      </c>
      <c r="AO43" s="28">
        <v>2</v>
      </c>
      <c r="AP43" s="28">
        <v>2</v>
      </c>
      <c r="AQ43" s="28"/>
      <c r="AR43" s="28">
        <v>0</v>
      </c>
      <c r="AS43" s="28">
        <v>0</v>
      </c>
      <c r="AT43" s="27"/>
      <c r="AU43" s="28">
        <v>0</v>
      </c>
      <c r="AV43" s="28"/>
      <c r="AW43" s="27">
        <f t="shared" si="0"/>
        <v>62</v>
      </c>
      <c r="AX43" s="27">
        <v>0</v>
      </c>
      <c r="AY43" s="27"/>
      <c r="AZ43" s="86">
        <f t="shared" si="2"/>
        <v>62</v>
      </c>
      <c r="BA43" s="27"/>
      <c r="BB43" s="86">
        <f t="shared" si="3"/>
        <v>0</v>
      </c>
      <c r="BC43" s="28"/>
    </row>
    <row r="44" spans="1:55" ht="18">
      <c r="A44" s="50">
        <f t="shared" si="1"/>
        <v>30</v>
      </c>
      <c r="B44" s="35" t="s">
        <v>63</v>
      </c>
      <c r="C44" s="33"/>
      <c r="D44" s="34"/>
      <c r="E44" s="28" t="s">
        <v>6</v>
      </c>
      <c r="F44" s="28" t="s">
        <v>9</v>
      </c>
      <c r="G44" s="28"/>
      <c r="H44" s="28">
        <v>0</v>
      </c>
      <c r="I44" s="28">
        <v>0</v>
      </c>
      <c r="J44" s="28">
        <v>0</v>
      </c>
      <c r="K44" s="28"/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8">
        <v>1</v>
      </c>
      <c r="S44" s="28">
        <v>1</v>
      </c>
      <c r="T44" s="28">
        <v>1</v>
      </c>
      <c r="U44" s="28">
        <v>1</v>
      </c>
      <c r="V44" s="28">
        <v>1</v>
      </c>
      <c r="W44" s="28">
        <v>1</v>
      </c>
      <c r="X44" s="28">
        <v>1</v>
      </c>
      <c r="Y44" s="28">
        <v>1</v>
      </c>
      <c r="Z44" s="28">
        <v>1</v>
      </c>
      <c r="AA44" s="28">
        <v>1</v>
      </c>
      <c r="AB44" s="28">
        <v>1</v>
      </c>
      <c r="AC44" s="28">
        <v>1</v>
      </c>
      <c r="AD44" s="28">
        <v>1</v>
      </c>
      <c r="AE44" s="28">
        <v>1</v>
      </c>
      <c r="AF44" s="28">
        <v>1</v>
      </c>
      <c r="AG44" s="28">
        <v>1</v>
      </c>
      <c r="AH44" s="28">
        <v>1</v>
      </c>
      <c r="AI44" s="28">
        <v>1</v>
      </c>
      <c r="AJ44" s="28">
        <v>1</v>
      </c>
      <c r="AK44" s="28">
        <v>1</v>
      </c>
      <c r="AL44" s="28">
        <v>1</v>
      </c>
      <c r="AM44" s="28">
        <v>1</v>
      </c>
      <c r="AN44" s="28">
        <v>1</v>
      </c>
      <c r="AO44" s="28">
        <v>1</v>
      </c>
      <c r="AP44" s="28">
        <v>1</v>
      </c>
      <c r="AQ44" s="28"/>
      <c r="AR44" s="28">
        <v>0</v>
      </c>
      <c r="AS44" s="28">
        <v>0</v>
      </c>
      <c r="AT44" s="27"/>
      <c r="AU44" s="28">
        <v>0</v>
      </c>
      <c r="AV44" s="28"/>
      <c r="AW44" s="27">
        <f t="shared" si="0"/>
        <v>31</v>
      </c>
      <c r="AX44" s="27">
        <v>0</v>
      </c>
      <c r="AY44" s="27"/>
      <c r="AZ44" s="86">
        <f t="shared" si="2"/>
        <v>31</v>
      </c>
      <c r="BA44" s="27"/>
      <c r="BB44" s="86">
        <f t="shared" si="3"/>
        <v>0</v>
      </c>
      <c r="BC44" s="28"/>
    </row>
    <row r="45" spans="1:55" ht="18">
      <c r="A45" s="50">
        <f t="shared" si="1"/>
        <v>31</v>
      </c>
      <c r="B45" s="35" t="s">
        <v>49</v>
      </c>
      <c r="C45" s="33"/>
      <c r="D45" s="34"/>
      <c r="E45" s="28" t="s">
        <v>6</v>
      </c>
      <c r="F45" s="28" t="s">
        <v>9</v>
      </c>
      <c r="G45" s="28"/>
      <c r="H45" s="28">
        <v>0</v>
      </c>
      <c r="I45" s="28">
        <v>0</v>
      </c>
      <c r="J45" s="28">
        <v>1</v>
      </c>
      <c r="K45" s="28"/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/>
      <c r="AR45" s="28">
        <v>0</v>
      </c>
      <c r="AS45" s="28">
        <v>1</v>
      </c>
      <c r="AT45" s="27"/>
      <c r="AU45" s="28">
        <v>1</v>
      </c>
      <c r="AV45" s="28"/>
      <c r="AW45" s="27">
        <f t="shared" si="0"/>
        <v>3</v>
      </c>
      <c r="AX45" s="27">
        <v>0</v>
      </c>
      <c r="AY45" s="27"/>
      <c r="AZ45" s="86">
        <f t="shared" si="2"/>
        <v>3</v>
      </c>
      <c r="BA45" s="27"/>
      <c r="BB45" s="86">
        <f t="shared" si="3"/>
        <v>0</v>
      </c>
      <c r="BC45" s="28"/>
    </row>
    <row r="46" spans="1:55" ht="18">
      <c r="A46" s="50">
        <f t="shared" si="1"/>
        <v>32</v>
      </c>
      <c r="B46" s="35" t="s">
        <v>57</v>
      </c>
      <c r="C46" s="33"/>
      <c r="D46" s="34"/>
      <c r="E46" s="28" t="s">
        <v>6</v>
      </c>
      <c r="F46" s="28" t="s">
        <v>9</v>
      </c>
      <c r="G46" s="28"/>
      <c r="H46" s="28">
        <v>0</v>
      </c>
      <c r="I46" s="28">
        <v>0</v>
      </c>
      <c r="J46" s="28">
        <v>0</v>
      </c>
      <c r="K46" s="28"/>
      <c r="L46" s="28">
        <v>1</v>
      </c>
      <c r="M46" s="28">
        <v>1</v>
      </c>
      <c r="N46" s="28">
        <v>1</v>
      </c>
      <c r="O46" s="28">
        <v>1</v>
      </c>
      <c r="P46" s="28">
        <v>1</v>
      </c>
      <c r="Q46" s="28">
        <v>1</v>
      </c>
      <c r="R46" s="28">
        <v>1</v>
      </c>
      <c r="S46" s="28">
        <v>1</v>
      </c>
      <c r="T46" s="28">
        <v>1</v>
      </c>
      <c r="U46" s="28">
        <v>1</v>
      </c>
      <c r="V46" s="28">
        <v>1</v>
      </c>
      <c r="W46" s="28">
        <v>1</v>
      </c>
      <c r="X46" s="28">
        <v>1</v>
      </c>
      <c r="Y46" s="28">
        <v>1</v>
      </c>
      <c r="Z46" s="28">
        <v>1</v>
      </c>
      <c r="AA46" s="28">
        <v>1</v>
      </c>
      <c r="AB46" s="28">
        <v>1</v>
      </c>
      <c r="AC46" s="28">
        <v>1</v>
      </c>
      <c r="AD46" s="28">
        <v>1</v>
      </c>
      <c r="AE46" s="28">
        <v>1</v>
      </c>
      <c r="AF46" s="28">
        <v>1</v>
      </c>
      <c r="AG46" s="28">
        <v>1</v>
      </c>
      <c r="AH46" s="28">
        <v>1</v>
      </c>
      <c r="AI46" s="28">
        <v>1</v>
      </c>
      <c r="AJ46" s="28">
        <v>1</v>
      </c>
      <c r="AK46" s="28">
        <v>1</v>
      </c>
      <c r="AL46" s="28">
        <v>1</v>
      </c>
      <c r="AM46" s="28">
        <v>1</v>
      </c>
      <c r="AN46" s="28">
        <v>1</v>
      </c>
      <c r="AO46" s="28">
        <v>1</v>
      </c>
      <c r="AP46" s="28">
        <v>1</v>
      </c>
      <c r="AQ46" s="28"/>
      <c r="AR46" s="28">
        <v>0</v>
      </c>
      <c r="AS46" s="28">
        <v>0</v>
      </c>
      <c r="AT46" s="27"/>
      <c r="AU46" s="28">
        <v>0</v>
      </c>
      <c r="AV46" s="28"/>
      <c r="AW46" s="27">
        <f t="shared" si="0"/>
        <v>31</v>
      </c>
      <c r="AX46" s="27">
        <v>0</v>
      </c>
      <c r="AY46" s="27"/>
      <c r="AZ46" s="86">
        <f t="shared" si="2"/>
        <v>31</v>
      </c>
      <c r="BA46" s="27"/>
      <c r="BB46" s="86">
        <f aca="true" t="shared" si="4" ref="BB46:BB70">AZ46*BA46</f>
        <v>0</v>
      </c>
      <c r="BC46" s="28"/>
    </row>
    <row r="47" spans="1:55" ht="18">
      <c r="A47" s="50">
        <f t="shared" si="1"/>
        <v>33</v>
      </c>
      <c r="B47" s="32"/>
      <c r="C47" s="33"/>
      <c r="D47" s="3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7"/>
      <c r="AU47" s="28"/>
      <c r="AV47" s="28"/>
      <c r="AW47" s="27">
        <f aca="true" t="shared" si="5" ref="AW47:AW64">SUM(H47:AV47)</f>
        <v>0</v>
      </c>
      <c r="AX47" s="27">
        <f>AW47*0.07</f>
        <v>0</v>
      </c>
      <c r="AY47" s="27"/>
      <c r="AZ47" s="86">
        <f t="shared" si="2"/>
        <v>0</v>
      </c>
      <c r="BA47" s="27"/>
      <c r="BB47" s="86">
        <f t="shared" si="4"/>
        <v>0</v>
      </c>
      <c r="BC47" s="28"/>
    </row>
    <row r="48" spans="1:55" ht="18">
      <c r="A48" s="50">
        <f t="shared" si="1"/>
        <v>34</v>
      </c>
      <c r="B48" s="29" t="s">
        <v>35</v>
      </c>
      <c r="C48" s="20"/>
      <c r="D48" s="30"/>
      <c r="E48" s="23"/>
      <c r="F48" s="23"/>
      <c r="G48" s="23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>
        <f t="shared" si="5"/>
        <v>0</v>
      </c>
      <c r="AX48" s="27">
        <f aca="true" t="shared" si="6" ref="AX48:AX63">AW48*0.07</f>
        <v>0</v>
      </c>
      <c r="AY48" s="27"/>
      <c r="AZ48" s="86">
        <f>AW48+AX48</f>
        <v>0</v>
      </c>
      <c r="BA48" s="27"/>
      <c r="BB48" s="86">
        <f t="shared" si="4"/>
        <v>0</v>
      </c>
      <c r="BC48" s="28"/>
    </row>
    <row r="49" spans="1:55" ht="18">
      <c r="A49" s="50">
        <f t="shared" si="1"/>
        <v>35</v>
      </c>
      <c r="B49" s="35" t="s">
        <v>53</v>
      </c>
      <c r="C49" s="33"/>
      <c r="D49" s="34"/>
      <c r="E49" s="28" t="s">
        <v>15</v>
      </c>
      <c r="F49" s="28" t="s">
        <v>9</v>
      </c>
      <c r="G49" s="28"/>
      <c r="H49" s="28">
        <v>0</v>
      </c>
      <c r="I49" s="28">
        <v>0</v>
      </c>
      <c r="J49" s="28">
        <v>0</v>
      </c>
      <c r="K49" s="28"/>
      <c r="L49" s="28">
        <v>0.36</v>
      </c>
      <c r="M49" s="28">
        <v>0.36</v>
      </c>
      <c r="N49" s="28">
        <v>0.36</v>
      </c>
      <c r="O49" s="28">
        <v>0.36</v>
      </c>
      <c r="P49" s="28">
        <v>0.36</v>
      </c>
      <c r="Q49" s="28">
        <v>0.36</v>
      </c>
      <c r="R49" s="28">
        <v>0.36</v>
      </c>
      <c r="S49" s="28">
        <v>0.36</v>
      </c>
      <c r="T49" s="28">
        <v>0.36</v>
      </c>
      <c r="U49" s="28">
        <v>0.36</v>
      </c>
      <c r="V49" s="28">
        <v>0.36</v>
      </c>
      <c r="W49" s="28">
        <v>0.36</v>
      </c>
      <c r="X49" s="28">
        <v>0.36</v>
      </c>
      <c r="Y49" s="28">
        <v>0.36</v>
      </c>
      <c r="Z49" s="28">
        <v>0.36</v>
      </c>
      <c r="AA49" s="28">
        <v>0.36</v>
      </c>
      <c r="AB49" s="28">
        <v>0.36</v>
      </c>
      <c r="AC49" s="28">
        <v>0.36</v>
      </c>
      <c r="AD49" s="28">
        <v>0.36</v>
      </c>
      <c r="AE49" s="28">
        <v>0.36</v>
      </c>
      <c r="AF49" s="28">
        <v>0.36</v>
      </c>
      <c r="AG49" s="28">
        <v>0.36</v>
      </c>
      <c r="AH49" s="28">
        <v>0.36</v>
      </c>
      <c r="AI49" s="28">
        <v>0.36</v>
      </c>
      <c r="AJ49" s="28">
        <v>0.36</v>
      </c>
      <c r="AK49" s="28">
        <v>0.36</v>
      </c>
      <c r="AL49" s="28">
        <v>0.36</v>
      </c>
      <c r="AM49" s="28">
        <v>0.36</v>
      </c>
      <c r="AN49" s="28">
        <v>0.36</v>
      </c>
      <c r="AO49" s="28">
        <v>0.36</v>
      </c>
      <c r="AP49" s="28">
        <v>0.36</v>
      </c>
      <c r="AQ49" s="28"/>
      <c r="AR49" s="28">
        <v>0.5</v>
      </c>
      <c r="AS49" s="28">
        <v>0.5</v>
      </c>
      <c r="AT49" s="28"/>
      <c r="AU49" s="28">
        <v>0</v>
      </c>
      <c r="AV49" s="28"/>
      <c r="AW49" s="27">
        <f t="shared" si="5"/>
        <v>12.159999999999998</v>
      </c>
      <c r="AX49" s="27">
        <f t="shared" si="6"/>
        <v>0.8512</v>
      </c>
      <c r="AY49" s="27"/>
      <c r="AZ49" s="86">
        <f aca="true" t="shared" si="7" ref="AZ49:AZ70">AW49+AX49</f>
        <v>13.011199999999999</v>
      </c>
      <c r="BA49" s="27"/>
      <c r="BB49" s="86">
        <f t="shared" si="4"/>
        <v>0</v>
      </c>
      <c r="BC49" s="28"/>
    </row>
    <row r="50" spans="1:55" ht="18">
      <c r="A50" s="50">
        <f t="shared" si="1"/>
        <v>36</v>
      </c>
      <c r="B50" s="35" t="s">
        <v>36</v>
      </c>
      <c r="C50" s="33"/>
      <c r="D50" s="34"/>
      <c r="E50" s="28" t="s">
        <v>15</v>
      </c>
      <c r="F50" s="28" t="s">
        <v>9</v>
      </c>
      <c r="G50" s="28"/>
      <c r="H50" s="28">
        <v>0</v>
      </c>
      <c r="I50" s="28">
        <v>0</v>
      </c>
      <c r="J50" s="28">
        <v>0</v>
      </c>
      <c r="K50" s="28"/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/>
      <c r="AR50" s="28">
        <v>0.2</v>
      </c>
      <c r="AS50" s="28">
        <v>0.2</v>
      </c>
      <c r="AT50" s="28"/>
      <c r="AU50" s="28">
        <v>0</v>
      </c>
      <c r="AV50" s="28"/>
      <c r="AW50" s="27">
        <f t="shared" si="5"/>
        <v>0.4</v>
      </c>
      <c r="AX50" s="27">
        <f t="shared" si="6"/>
        <v>0.028000000000000004</v>
      </c>
      <c r="AY50" s="27"/>
      <c r="AZ50" s="86">
        <f t="shared" si="7"/>
        <v>0.42800000000000005</v>
      </c>
      <c r="BA50" s="27"/>
      <c r="BB50" s="86">
        <f t="shared" si="4"/>
        <v>0</v>
      </c>
      <c r="BC50" s="28"/>
    </row>
    <row r="51" spans="1:55" ht="18">
      <c r="A51" s="50">
        <f t="shared" si="1"/>
        <v>37</v>
      </c>
      <c r="B51" s="30" t="s">
        <v>51</v>
      </c>
      <c r="C51" s="33"/>
      <c r="D51" s="34"/>
      <c r="E51" s="28" t="s">
        <v>5</v>
      </c>
      <c r="F51" s="28" t="s">
        <v>9</v>
      </c>
      <c r="G51" s="28"/>
      <c r="H51" s="28">
        <v>0</v>
      </c>
      <c r="I51" s="28">
        <v>0</v>
      </c>
      <c r="J51" s="28">
        <v>0</v>
      </c>
      <c r="K51" s="28"/>
      <c r="L51" s="28">
        <v>0.5</v>
      </c>
      <c r="M51" s="28">
        <v>0.5</v>
      </c>
      <c r="N51" s="28">
        <v>0.5</v>
      </c>
      <c r="O51" s="28">
        <v>0.5</v>
      </c>
      <c r="P51" s="28">
        <v>0.5</v>
      </c>
      <c r="Q51" s="28">
        <v>0.5</v>
      </c>
      <c r="R51" s="28">
        <v>0.5</v>
      </c>
      <c r="S51" s="28">
        <v>0.5</v>
      </c>
      <c r="T51" s="28">
        <v>0.5</v>
      </c>
      <c r="U51" s="28">
        <v>0.5</v>
      </c>
      <c r="V51" s="28">
        <v>0.5</v>
      </c>
      <c r="W51" s="28">
        <v>0.5</v>
      </c>
      <c r="X51" s="28">
        <v>0.5</v>
      </c>
      <c r="Y51" s="28">
        <v>0.5</v>
      </c>
      <c r="Z51" s="28">
        <v>0.5</v>
      </c>
      <c r="AA51" s="28">
        <v>0.5</v>
      </c>
      <c r="AB51" s="28">
        <v>0.5</v>
      </c>
      <c r="AC51" s="28">
        <v>0.5</v>
      </c>
      <c r="AD51" s="28">
        <v>0.5</v>
      </c>
      <c r="AE51" s="28">
        <v>0.5</v>
      </c>
      <c r="AF51" s="28">
        <v>0.5</v>
      </c>
      <c r="AG51" s="28">
        <v>0.5</v>
      </c>
      <c r="AH51" s="28">
        <v>0.5</v>
      </c>
      <c r="AI51" s="28">
        <v>0.5</v>
      </c>
      <c r="AJ51" s="28">
        <v>0.5</v>
      </c>
      <c r="AK51" s="28">
        <v>0.5</v>
      </c>
      <c r="AL51" s="28">
        <v>0.5</v>
      </c>
      <c r="AM51" s="28">
        <v>0.5</v>
      </c>
      <c r="AN51" s="28">
        <v>0.5</v>
      </c>
      <c r="AO51" s="28">
        <v>0.5</v>
      </c>
      <c r="AP51" s="28">
        <v>0.5</v>
      </c>
      <c r="AQ51" s="28"/>
      <c r="AR51" s="28">
        <v>1.5</v>
      </c>
      <c r="AS51" s="28">
        <v>1.5</v>
      </c>
      <c r="AT51" s="28"/>
      <c r="AU51" s="28">
        <v>1132</v>
      </c>
      <c r="AV51" s="28"/>
      <c r="AW51" s="27">
        <f t="shared" si="5"/>
        <v>1150.5</v>
      </c>
      <c r="AX51" s="27">
        <f t="shared" si="6"/>
        <v>80.53500000000001</v>
      </c>
      <c r="AY51" s="27"/>
      <c r="AZ51" s="86">
        <f t="shared" si="7"/>
        <v>1231.035</v>
      </c>
      <c r="BA51" s="27"/>
      <c r="BB51" s="86">
        <f t="shared" si="4"/>
        <v>0</v>
      </c>
      <c r="BC51" s="28"/>
    </row>
    <row r="52" spans="1:55" ht="18">
      <c r="A52" s="50">
        <f t="shared" si="1"/>
        <v>38</v>
      </c>
      <c r="B52" s="32" t="s">
        <v>124</v>
      </c>
      <c r="C52" s="33"/>
      <c r="D52" s="34"/>
      <c r="E52" s="28" t="s">
        <v>5</v>
      </c>
      <c r="F52" s="28" t="s">
        <v>9</v>
      </c>
      <c r="G52" s="28"/>
      <c r="H52" s="28">
        <v>0</v>
      </c>
      <c r="I52" s="28">
        <v>0</v>
      </c>
      <c r="J52" s="28">
        <v>4</v>
      </c>
      <c r="K52" s="28"/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28">
        <v>0</v>
      </c>
      <c r="AQ52" s="28"/>
      <c r="AR52" s="28">
        <v>0</v>
      </c>
      <c r="AS52" s="28">
        <v>0</v>
      </c>
      <c r="AT52" s="28"/>
      <c r="AU52" s="28">
        <v>6</v>
      </c>
      <c r="AV52" s="28"/>
      <c r="AW52" s="27">
        <f t="shared" si="5"/>
        <v>10</v>
      </c>
      <c r="AX52" s="27">
        <f t="shared" si="6"/>
        <v>0.7000000000000001</v>
      </c>
      <c r="AY52" s="27"/>
      <c r="AZ52" s="86">
        <f t="shared" si="7"/>
        <v>10.7</v>
      </c>
      <c r="BA52" s="27"/>
      <c r="BB52" s="86">
        <f t="shared" si="4"/>
        <v>0</v>
      </c>
      <c r="BC52" s="28"/>
    </row>
    <row r="53" spans="1:55" ht="18">
      <c r="A53" s="50">
        <f t="shared" si="1"/>
        <v>39</v>
      </c>
      <c r="B53" s="32" t="s">
        <v>43</v>
      </c>
      <c r="C53" s="33"/>
      <c r="D53" s="34"/>
      <c r="E53" s="28" t="s">
        <v>15</v>
      </c>
      <c r="F53" s="28" t="s">
        <v>9</v>
      </c>
      <c r="G53" s="28"/>
      <c r="H53" s="28">
        <v>0</v>
      </c>
      <c r="I53" s="28">
        <v>0</v>
      </c>
      <c r="J53" s="28">
        <v>0.4</v>
      </c>
      <c r="K53" s="28"/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8">
        <v>0</v>
      </c>
      <c r="AM53" s="28">
        <v>0</v>
      </c>
      <c r="AN53" s="28">
        <v>0</v>
      </c>
      <c r="AO53" s="28">
        <v>0</v>
      </c>
      <c r="AP53" s="28">
        <v>0</v>
      </c>
      <c r="AQ53" s="28"/>
      <c r="AR53" s="28">
        <v>0</v>
      </c>
      <c r="AS53" s="28">
        <v>0</v>
      </c>
      <c r="AT53" s="28"/>
      <c r="AU53" s="28">
        <v>0.6</v>
      </c>
      <c r="AV53" s="28"/>
      <c r="AW53" s="27">
        <f t="shared" si="5"/>
        <v>1</v>
      </c>
      <c r="AX53" s="27">
        <f t="shared" si="6"/>
        <v>0.07</v>
      </c>
      <c r="AY53" s="27"/>
      <c r="AZ53" s="86">
        <f t="shared" si="7"/>
        <v>1.07</v>
      </c>
      <c r="BA53" s="27"/>
      <c r="BB53" s="86">
        <f t="shared" si="4"/>
        <v>0</v>
      </c>
      <c r="BC53" s="28"/>
    </row>
    <row r="54" spans="1:55" ht="18">
      <c r="A54" s="50">
        <f t="shared" si="1"/>
        <v>40</v>
      </c>
      <c r="B54" s="32" t="s">
        <v>37</v>
      </c>
      <c r="C54" s="33"/>
      <c r="D54" s="34"/>
      <c r="E54" s="28" t="s">
        <v>15</v>
      </c>
      <c r="F54" s="28" t="s">
        <v>9</v>
      </c>
      <c r="G54" s="28"/>
      <c r="H54" s="28">
        <v>0</v>
      </c>
      <c r="I54" s="28">
        <v>0</v>
      </c>
      <c r="J54" s="28">
        <v>0.4</v>
      </c>
      <c r="K54" s="28"/>
      <c r="L54" s="28">
        <v>0.2</v>
      </c>
      <c r="M54" s="28">
        <v>0.2</v>
      </c>
      <c r="N54" s="28">
        <v>0.2</v>
      </c>
      <c r="O54" s="28">
        <v>0.2</v>
      </c>
      <c r="P54" s="28">
        <v>0.2</v>
      </c>
      <c r="Q54" s="28">
        <v>0.2</v>
      </c>
      <c r="R54" s="28">
        <v>0.2</v>
      </c>
      <c r="S54" s="28">
        <v>0.2</v>
      </c>
      <c r="T54" s="28">
        <v>0.2</v>
      </c>
      <c r="U54" s="28">
        <v>0.2</v>
      </c>
      <c r="V54" s="28">
        <v>0.2</v>
      </c>
      <c r="W54" s="28">
        <v>0.2</v>
      </c>
      <c r="X54" s="28">
        <v>0.2</v>
      </c>
      <c r="Y54" s="28">
        <v>0.2</v>
      </c>
      <c r="Z54" s="28">
        <v>0.2</v>
      </c>
      <c r="AA54" s="28">
        <v>0.2</v>
      </c>
      <c r="AB54" s="28">
        <v>0.2</v>
      </c>
      <c r="AC54" s="28">
        <v>0.2</v>
      </c>
      <c r="AD54" s="28">
        <v>0.2</v>
      </c>
      <c r="AE54" s="28">
        <v>0.2</v>
      </c>
      <c r="AF54" s="28">
        <v>0.2</v>
      </c>
      <c r="AG54" s="28">
        <v>0.2</v>
      </c>
      <c r="AH54" s="28">
        <v>0.2</v>
      </c>
      <c r="AI54" s="28">
        <v>0.2</v>
      </c>
      <c r="AJ54" s="28">
        <v>0.2</v>
      </c>
      <c r="AK54" s="28">
        <v>0.2</v>
      </c>
      <c r="AL54" s="28">
        <v>0.2</v>
      </c>
      <c r="AM54" s="28">
        <v>0.2</v>
      </c>
      <c r="AN54" s="28">
        <v>0.2</v>
      </c>
      <c r="AO54" s="28">
        <v>0.2</v>
      </c>
      <c r="AP54" s="28">
        <v>0.2</v>
      </c>
      <c r="AQ54" s="28"/>
      <c r="AR54" s="28">
        <v>0.3</v>
      </c>
      <c r="AS54" s="28">
        <v>0.3</v>
      </c>
      <c r="AT54" s="28"/>
      <c r="AU54" s="28">
        <v>0.6</v>
      </c>
      <c r="AV54" s="28"/>
      <c r="AW54" s="27">
        <f t="shared" si="5"/>
        <v>7.8000000000000025</v>
      </c>
      <c r="AX54" s="27">
        <f t="shared" si="6"/>
        <v>0.5460000000000003</v>
      </c>
      <c r="AY54" s="27"/>
      <c r="AZ54" s="86">
        <f t="shared" si="7"/>
        <v>8.346000000000004</v>
      </c>
      <c r="BA54" s="27"/>
      <c r="BB54" s="86">
        <f t="shared" si="4"/>
        <v>0</v>
      </c>
      <c r="BC54" s="28"/>
    </row>
    <row r="55" spans="1:55" ht="18">
      <c r="A55" s="50">
        <f t="shared" si="1"/>
        <v>41</v>
      </c>
      <c r="B55" s="35" t="s">
        <v>120</v>
      </c>
      <c r="C55" s="33"/>
      <c r="D55" s="34"/>
      <c r="E55" s="28" t="s">
        <v>5</v>
      </c>
      <c r="F55" s="28" t="s">
        <v>9</v>
      </c>
      <c r="G55" s="28"/>
      <c r="H55" s="28">
        <v>0</v>
      </c>
      <c r="I55" s="28">
        <v>0</v>
      </c>
      <c r="J55" s="28">
        <v>0</v>
      </c>
      <c r="K55" s="28"/>
      <c r="L55" s="28">
        <v>0.5</v>
      </c>
      <c r="M55" s="28">
        <v>0.5</v>
      </c>
      <c r="N55" s="28">
        <v>0.5</v>
      </c>
      <c r="O55" s="28">
        <v>0.5</v>
      </c>
      <c r="P55" s="28">
        <v>0.5</v>
      </c>
      <c r="Q55" s="28">
        <v>0.5</v>
      </c>
      <c r="R55" s="28">
        <v>0.5</v>
      </c>
      <c r="S55" s="28">
        <v>0.5</v>
      </c>
      <c r="T55" s="28">
        <v>0.5</v>
      </c>
      <c r="U55" s="28">
        <v>0.5</v>
      </c>
      <c r="V55" s="28">
        <v>0.5</v>
      </c>
      <c r="W55" s="28">
        <v>0.5</v>
      </c>
      <c r="X55" s="28">
        <v>0.5</v>
      </c>
      <c r="Y55" s="28">
        <v>0.5</v>
      </c>
      <c r="Z55" s="28">
        <v>0.5</v>
      </c>
      <c r="AA55" s="28">
        <v>0.5</v>
      </c>
      <c r="AB55" s="28">
        <v>0.5</v>
      </c>
      <c r="AC55" s="28">
        <v>0.5</v>
      </c>
      <c r="AD55" s="28">
        <v>0.5</v>
      </c>
      <c r="AE55" s="28">
        <v>0.5</v>
      </c>
      <c r="AF55" s="28">
        <v>0.5</v>
      </c>
      <c r="AG55" s="28">
        <v>0.5</v>
      </c>
      <c r="AH55" s="28">
        <v>0.5</v>
      </c>
      <c r="AI55" s="28">
        <v>0.5</v>
      </c>
      <c r="AJ55" s="28">
        <v>0.5</v>
      </c>
      <c r="AK55" s="28">
        <v>0.5</v>
      </c>
      <c r="AL55" s="28">
        <v>0.5</v>
      </c>
      <c r="AM55" s="28">
        <v>0.5</v>
      </c>
      <c r="AN55" s="28">
        <v>0.5</v>
      </c>
      <c r="AO55" s="28">
        <v>0.5</v>
      </c>
      <c r="AP55" s="28">
        <v>0.5</v>
      </c>
      <c r="AQ55" s="28"/>
      <c r="AR55" s="28">
        <v>1.5</v>
      </c>
      <c r="AS55" s="28">
        <v>1.5</v>
      </c>
      <c r="AT55" s="28"/>
      <c r="AU55" s="28">
        <v>1132</v>
      </c>
      <c r="AV55" s="28"/>
      <c r="AW55" s="27">
        <f t="shared" si="5"/>
        <v>1150.5</v>
      </c>
      <c r="AX55" s="27">
        <f t="shared" si="6"/>
        <v>80.53500000000001</v>
      </c>
      <c r="AY55" s="27"/>
      <c r="AZ55" s="86">
        <f t="shared" si="7"/>
        <v>1231.035</v>
      </c>
      <c r="BA55" s="27"/>
      <c r="BB55" s="86">
        <f t="shared" si="4"/>
        <v>0</v>
      </c>
      <c r="BC55" s="28"/>
    </row>
    <row r="56" spans="1:55" ht="18">
      <c r="A56" s="50">
        <f t="shared" si="1"/>
        <v>42</v>
      </c>
      <c r="B56" s="32" t="s">
        <v>121</v>
      </c>
      <c r="C56" s="33"/>
      <c r="D56" s="34"/>
      <c r="E56" s="28" t="s">
        <v>5</v>
      </c>
      <c r="F56" s="28" t="s">
        <v>9</v>
      </c>
      <c r="G56" s="28"/>
      <c r="H56" s="28">
        <v>0</v>
      </c>
      <c r="I56" s="28">
        <v>0</v>
      </c>
      <c r="J56" s="28">
        <v>4</v>
      </c>
      <c r="K56" s="28"/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28">
        <v>0</v>
      </c>
      <c r="AQ56" s="28"/>
      <c r="AR56" s="28">
        <v>0</v>
      </c>
      <c r="AS56" s="28">
        <v>0</v>
      </c>
      <c r="AT56" s="28"/>
      <c r="AU56" s="28">
        <v>6</v>
      </c>
      <c r="AV56" s="28"/>
      <c r="AW56" s="27">
        <f t="shared" si="5"/>
        <v>10</v>
      </c>
      <c r="AX56" s="27">
        <f t="shared" si="6"/>
        <v>0.7000000000000001</v>
      </c>
      <c r="AY56" s="27"/>
      <c r="AZ56" s="86">
        <f t="shared" si="7"/>
        <v>10.7</v>
      </c>
      <c r="BA56" s="27"/>
      <c r="BB56" s="86">
        <f t="shared" si="4"/>
        <v>0</v>
      </c>
      <c r="BC56" s="28"/>
    </row>
    <row r="57" spans="1:55" ht="18">
      <c r="A57" s="50">
        <f t="shared" si="1"/>
        <v>43</v>
      </c>
      <c r="B57" s="32" t="s">
        <v>39</v>
      </c>
      <c r="C57" s="33"/>
      <c r="D57" s="34"/>
      <c r="E57" s="28" t="s">
        <v>6</v>
      </c>
      <c r="F57" s="28" t="s">
        <v>9</v>
      </c>
      <c r="G57" s="28"/>
      <c r="H57" s="28">
        <v>0</v>
      </c>
      <c r="I57" s="28">
        <v>0</v>
      </c>
      <c r="J57" s="28">
        <v>0</v>
      </c>
      <c r="K57" s="28"/>
      <c r="L57" s="28">
        <v>1</v>
      </c>
      <c r="M57" s="28">
        <v>1</v>
      </c>
      <c r="N57" s="28">
        <v>1</v>
      </c>
      <c r="O57" s="28">
        <v>1</v>
      </c>
      <c r="P57" s="28">
        <v>1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1</v>
      </c>
      <c r="Z57" s="28">
        <v>1</v>
      </c>
      <c r="AA57" s="28">
        <v>1</v>
      </c>
      <c r="AB57" s="28">
        <v>1</v>
      </c>
      <c r="AC57" s="28">
        <v>1</v>
      </c>
      <c r="AD57" s="28">
        <v>1</v>
      </c>
      <c r="AE57" s="28">
        <v>1</v>
      </c>
      <c r="AF57" s="28">
        <v>1</v>
      </c>
      <c r="AG57" s="28">
        <v>1</v>
      </c>
      <c r="AH57" s="28">
        <v>1</v>
      </c>
      <c r="AI57" s="28">
        <v>1</v>
      </c>
      <c r="AJ57" s="28">
        <v>1</v>
      </c>
      <c r="AK57" s="28">
        <v>1</v>
      </c>
      <c r="AL57" s="28">
        <v>1</v>
      </c>
      <c r="AM57" s="28">
        <v>1</v>
      </c>
      <c r="AN57" s="28">
        <v>1</v>
      </c>
      <c r="AO57" s="28">
        <v>1</v>
      </c>
      <c r="AP57" s="28">
        <v>1</v>
      </c>
      <c r="AQ57" s="28"/>
      <c r="AR57" s="28">
        <v>0</v>
      </c>
      <c r="AS57" s="28">
        <v>0</v>
      </c>
      <c r="AT57" s="28"/>
      <c r="AU57" s="28">
        <v>0</v>
      </c>
      <c r="AV57" s="28"/>
      <c r="AW57" s="27">
        <f t="shared" si="5"/>
        <v>31</v>
      </c>
      <c r="AX57" s="27">
        <f t="shared" si="6"/>
        <v>2.1700000000000004</v>
      </c>
      <c r="AY57" s="27"/>
      <c r="AZ57" s="86">
        <f t="shared" si="7"/>
        <v>33.17</v>
      </c>
      <c r="BA57" s="27"/>
      <c r="BB57" s="86">
        <f t="shared" si="4"/>
        <v>0</v>
      </c>
      <c r="BC57" s="28"/>
    </row>
    <row r="58" spans="1:55" ht="18">
      <c r="A58" s="50">
        <f t="shared" si="1"/>
        <v>44</v>
      </c>
      <c r="B58" s="32" t="s">
        <v>44</v>
      </c>
      <c r="C58" s="33"/>
      <c r="D58" s="34"/>
      <c r="E58" s="28" t="s">
        <v>15</v>
      </c>
      <c r="F58" s="28" t="s">
        <v>9</v>
      </c>
      <c r="G58" s="28"/>
      <c r="H58" s="28">
        <v>0</v>
      </c>
      <c r="I58" s="28">
        <v>0</v>
      </c>
      <c r="J58" s="28">
        <v>2</v>
      </c>
      <c r="K58" s="28"/>
      <c r="L58" s="28">
        <v>0.15</v>
      </c>
      <c r="M58" s="28">
        <v>0.15</v>
      </c>
      <c r="N58" s="28">
        <v>0.15</v>
      </c>
      <c r="O58" s="28">
        <v>0.15</v>
      </c>
      <c r="P58" s="28">
        <v>0.15</v>
      </c>
      <c r="Q58" s="28">
        <v>0.15</v>
      </c>
      <c r="R58" s="28">
        <v>0.15</v>
      </c>
      <c r="S58" s="28">
        <v>0.15</v>
      </c>
      <c r="T58" s="28">
        <v>0.15</v>
      </c>
      <c r="U58" s="28">
        <v>0.15</v>
      </c>
      <c r="V58" s="28">
        <v>0.15</v>
      </c>
      <c r="W58" s="28">
        <v>0.15</v>
      </c>
      <c r="X58" s="28">
        <v>0.15</v>
      </c>
      <c r="Y58" s="28">
        <v>0.15</v>
      </c>
      <c r="Z58" s="28">
        <v>0.15</v>
      </c>
      <c r="AA58" s="28">
        <v>0.15</v>
      </c>
      <c r="AB58" s="28">
        <v>0.15</v>
      </c>
      <c r="AC58" s="28">
        <v>0.15</v>
      </c>
      <c r="AD58" s="28">
        <v>0.15</v>
      </c>
      <c r="AE58" s="28">
        <v>0.15</v>
      </c>
      <c r="AF58" s="28">
        <v>0.15</v>
      </c>
      <c r="AG58" s="28">
        <v>0.15</v>
      </c>
      <c r="AH58" s="28">
        <v>0.15</v>
      </c>
      <c r="AI58" s="28">
        <v>0.15</v>
      </c>
      <c r="AJ58" s="28">
        <v>0.15</v>
      </c>
      <c r="AK58" s="28">
        <v>0.15</v>
      </c>
      <c r="AL58" s="28">
        <v>0.15</v>
      </c>
      <c r="AM58" s="28">
        <v>0.15</v>
      </c>
      <c r="AN58" s="28">
        <v>0.15</v>
      </c>
      <c r="AO58" s="28">
        <v>0.15</v>
      </c>
      <c r="AP58" s="28">
        <v>0.15</v>
      </c>
      <c r="AQ58" s="28"/>
      <c r="AR58" s="28">
        <v>0.65</v>
      </c>
      <c r="AS58" s="28">
        <v>0.65</v>
      </c>
      <c r="AT58" s="28"/>
      <c r="AU58" s="28">
        <v>321.3</v>
      </c>
      <c r="AV58" s="28"/>
      <c r="AW58" s="27">
        <f t="shared" si="5"/>
        <v>329.25</v>
      </c>
      <c r="AX58" s="27">
        <f t="shared" si="6"/>
        <v>23.047500000000003</v>
      </c>
      <c r="AY58" s="27"/>
      <c r="AZ58" s="86">
        <f t="shared" si="7"/>
        <v>352.2975</v>
      </c>
      <c r="BA58" s="27"/>
      <c r="BB58" s="86">
        <f t="shared" si="4"/>
        <v>0</v>
      </c>
      <c r="BC58" s="28"/>
    </row>
    <row r="59" spans="1:55" ht="18">
      <c r="A59" s="50">
        <f t="shared" si="1"/>
        <v>45</v>
      </c>
      <c r="B59" s="32" t="s">
        <v>55</v>
      </c>
      <c r="C59" s="33"/>
      <c r="D59" s="34"/>
      <c r="E59" s="28" t="s">
        <v>15</v>
      </c>
      <c r="F59" s="28" t="s">
        <v>9</v>
      </c>
      <c r="G59" s="36"/>
      <c r="H59" s="28">
        <v>0</v>
      </c>
      <c r="I59" s="28">
        <v>0</v>
      </c>
      <c r="J59" s="28">
        <v>0</v>
      </c>
      <c r="K59" s="28"/>
      <c r="L59" s="28">
        <v>0.2</v>
      </c>
      <c r="M59" s="28">
        <v>0.2</v>
      </c>
      <c r="N59" s="28">
        <v>0.2</v>
      </c>
      <c r="O59" s="28">
        <v>0.2</v>
      </c>
      <c r="P59" s="28">
        <v>0.2</v>
      </c>
      <c r="Q59" s="28">
        <v>0.2</v>
      </c>
      <c r="R59" s="28">
        <v>0.2</v>
      </c>
      <c r="S59" s="28">
        <v>0.2</v>
      </c>
      <c r="T59" s="28">
        <v>0.2</v>
      </c>
      <c r="U59" s="28">
        <v>0.2</v>
      </c>
      <c r="V59" s="28">
        <v>0.2</v>
      </c>
      <c r="W59" s="28">
        <v>0.2</v>
      </c>
      <c r="X59" s="28">
        <v>0.2</v>
      </c>
      <c r="Y59" s="28">
        <v>0.2</v>
      </c>
      <c r="Z59" s="28">
        <v>0.2</v>
      </c>
      <c r="AA59" s="28">
        <v>0.2</v>
      </c>
      <c r="AB59" s="28">
        <v>0.2</v>
      </c>
      <c r="AC59" s="28">
        <v>0.2</v>
      </c>
      <c r="AD59" s="28">
        <v>0.2</v>
      </c>
      <c r="AE59" s="28">
        <v>0.2</v>
      </c>
      <c r="AF59" s="28">
        <v>0.2</v>
      </c>
      <c r="AG59" s="28">
        <v>0.2</v>
      </c>
      <c r="AH59" s="28">
        <v>0.2</v>
      </c>
      <c r="AI59" s="28">
        <v>0.2</v>
      </c>
      <c r="AJ59" s="28">
        <v>0.2</v>
      </c>
      <c r="AK59" s="28">
        <v>0.2</v>
      </c>
      <c r="AL59" s="28">
        <v>0.2</v>
      </c>
      <c r="AM59" s="28">
        <v>0.2</v>
      </c>
      <c r="AN59" s="28">
        <v>0.2</v>
      </c>
      <c r="AO59" s="28">
        <v>0.2</v>
      </c>
      <c r="AP59" s="28">
        <v>0.2</v>
      </c>
      <c r="AQ59" s="28"/>
      <c r="AR59" s="28">
        <v>0</v>
      </c>
      <c r="AS59" s="28">
        <v>0</v>
      </c>
      <c r="AT59" s="28"/>
      <c r="AU59" s="28">
        <v>0</v>
      </c>
      <c r="AV59" s="28"/>
      <c r="AW59" s="27">
        <f t="shared" si="5"/>
        <v>6.200000000000003</v>
      </c>
      <c r="AX59" s="27">
        <f t="shared" si="6"/>
        <v>0.4340000000000002</v>
      </c>
      <c r="AY59" s="27"/>
      <c r="AZ59" s="86">
        <f t="shared" si="7"/>
        <v>6.634000000000003</v>
      </c>
      <c r="BA59" s="27"/>
      <c r="BB59" s="86">
        <f t="shared" si="4"/>
        <v>0</v>
      </c>
      <c r="BC59" s="28"/>
    </row>
    <row r="60" spans="1:55" ht="18">
      <c r="A60" s="50">
        <f t="shared" si="1"/>
        <v>46</v>
      </c>
      <c r="B60" s="35" t="s">
        <v>56</v>
      </c>
      <c r="C60" s="33"/>
      <c r="D60" s="34"/>
      <c r="E60" s="28" t="s">
        <v>45</v>
      </c>
      <c r="F60" s="28" t="s">
        <v>9</v>
      </c>
      <c r="G60" s="28"/>
      <c r="H60" s="28">
        <v>0</v>
      </c>
      <c r="I60" s="28">
        <v>0</v>
      </c>
      <c r="J60" s="28">
        <v>0</v>
      </c>
      <c r="K60" s="28"/>
      <c r="L60" s="28">
        <v>0.1</v>
      </c>
      <c r="M60" s="28">
        <v>0.1</v>
      </c>
      <c r="N60" s="28">
        <v>0.1</v>
      </c>
      <c r="O60" s="28">
        <v>0.1</v>
      </c>
      <c r="P60" s="28">
        <v>0.1</v>
      </c>
      <c r="Q60" s="28">
        <v>0.1</v>
      </c>
      <c r="R60" s="28">
        <v>0.1</v>
      </c>
      <c r="S60" s="28">
        <v>0.1</v>
      </c>
      <c r="T60" s="28">
        <v>0.1</v>
      </c>
      <c r="U60" s="28">
        <v>0.1</v>
      </c>
      <c r="V60" s="28">
        <v>0.1</v>
      </c>
      <c r="W60" s="28">
        <v>0.1</v>
      </c>
      <c r="X60" s="28">
        <v>0.1</v>
      </c>
      <c r="Y60" s="28">
        <v>0.1</v>
      </c>
      <c r="Z60" s="28">
        <v>0.1</v>
      </c>
      <c r="AA60" s="28">
        <v>0.1</v>
      </c>
      <c r="AB60" s="28">
        <v>0.1</v>
      </c>
      <c r="AC60" s="28">
        <v>0.1</v>
      </c>
      <c r="AD60" s="28">
        <v>0.1</v>
      </c>
      <c r="AE60" s="28">
        <v>0.1</v>
      </c>
      <c r="AF60" s="28">
        <v>0.1</v>
      </c>
      <c r="AG60" s="28">
        <v>0.1</v>
      </c>
      <c r="AH60" s="28">
        <v>0.1</v>
      </c>
      <c r="AI60" s="28">
        <v>0.1</v>
      </c>
      <c r="AJ60" s="28">
        <v>0.1</v>
      </c>
      <c r="AK60" s="28">
        <v>0.1</v>
      </c>
      <c r="AL60" s="28">
        <v>0.1</v>
      </c>
      <c r="AM60" s="28">
        <v>0.1</v>
      </c>
      <c r="AN60" s="28">
        <v>0.1</v>
      </c>
      <c r="AO60" s="28">
        <v>0.1</v>
      </c>
      <c r="AP60" s="28">
        <v>0.1</v>
      </c>
      <c r="AQ60" s="28"/>
      <c r="AR60" s="28">
        <v>0</v>
      </c>
      <c r="AS60" s="28">
        <v>0</v>
      </c>
      <c r="AT60" s="28"/>
      <c r="AU60" s="28">
        <v>0</v>
      </c>
      <c r="AV60" s="28"/>
      <c r="AW60" s="27">
        <f t="shared" si="5"/>
        <v>3.1000000000000014</v>
      </c>
      <c r="AX60" s="27">
        <f t="shared" si="6"/>
        <v>0.2170000000000001</v>
      </c>
      <c r="AY60" s="27"/>
      <c r="AZ60" s="86">
        <f t="shared" si="7"/>
        <v>3.3170000000000015</v>
      </c>
      <c r="BA60" s="27"/>
      <c r="BB60" s="86">
        <f t="shared" si="4"/>
        <v>0</v>
      </c>
      <c r="BC60" s="28"/>
    </row>
    <row r="61" spans="1:55" ht="18">
      <c r="A61" s="50">
        <f t="shared" si="1"/>
        <v>47</v>
      </c>
      <c r="B61" s="35" t="s">
        <v>52</v>
      </c>
      <c r="C61" s="33"/>
      <c r="D61" s="34"/>
      <c r="E61" s="28" t="s">
        <v>15</v>
      </c>
      <c r="F61" s="28" t="s">
        <v>9</v>
      </c>
      <c r="G61" s="28"/>
      <c r="H61" s="28">
        <v>0</v>
      </c>
      <c r="I61" s="28">
        <v>0</v>
      </c>
      <c r="J61" s="28">
        <v>0.4</v>
      </c>
      <c r="K61" s="28"/>
      <c r="L61" s="28">
        <v>0.2</v>
      </c>
      <c r="M61" s="28">
        <v>0.2</v>
      </c>
      <c r="N61" s="28">
        <v>0.2</v>
      </c>
      <c r="O61" s="28">
        <v>0.2</v>
      </c>
      <c r="P61" s="28">
        <v>0.2</v>
      </c>
      <c r="Q61" s="28">
        <v>0.2</v>
      </c>
      <c r="R61" s="28">
        <v>0.2</v>
      </c>
      <c r="S61" s="28">
        <v>0.2</v>
      </c>
      <c r="T61" s="28">
        <v>0.2</v>
      </c>
      <c r="U61" s="28">
        <v>0.2</v>
      </c>
      <c r="V61" s="28">
        <v>0.2</v>
      </c>
      <c r="W61" s="28">
        <v>0.2</v>
      </c>
      <c r="X61" s="28">
        <v>0.2</v>
      </c>
      <c r="Y61" s="28">
        <v>0.2</v>
      </c>
      <c r="Z61" s="28">
        <v>0.2</v>
      </c>
      <c r="AA61" s="28">
        <v>0.2</v>
      </c>
      <c r="AB61" s="28">
        <v>0.2</v>
      </c>
      <c r="AC61" s="28">
        <v>0.2</v>
      </c>
      <c r="AD61" s="28">
        <v>0.2</v>
      </c>
      <c r="AE61" s="28">
        <v>0.2</v>
      </c>
      <c r="AF61" s="28">
        <v>0.2</v>
      </c>
      <c r="AG61" s="28">
        <v>0.2</v>
      </c>
      <c r="AH61" s="28">
        <v>0.2</v>
      </c>
      <c r="AI61" s="28">
        <v>0.2</v>
      </c>
      <c r="AJ61" s="28">
        <v>0.2</v>
      </c>
      <c r="AK61" s="28">
        <v>0.2</v>
      </c>
      <c r="AL61" s="28">
        <v>0.2</v>
      </c>
      <c r="AM61" s="28">
        <v>0.2</v>
      </c>
      <c r="AN61" s="28">
        <v>0.2</v>
      </c>
      <c r="AO61" s="28">
        <v>0.2</v>
      </c>
      <c r="AP61" s="28">
        <v>0.2</v>
      </c>
      <c r="AQ61" s="28"/>
      <c r="AR61" s="28">
        <v>0.2</v>
      </c>
      <c r="AS61" s="28">
        <v>0.2</v>
      </c>
      <c r="AT61" s="28"/>
      <c r="AU61" s="28">
        <v>0.6</v>
      </c>
      <c r="AV61" s="28"/>
      <c r="AW61" s="27">
        <f t="shared" si="5"/>
        <v>7.600000000000003</v>
      </c>
      <c r="AX61" s="27">
        <f t="shared" si="6"/>
        <v>0.5320000000000003</v>
      </c>
      <c r="AY61" s="27"/>
      <c r="AZ61" s="86">
        <f t="shared" si="7"/>
        <v>8.132000000000003</v>
      </c>
      <c r="BA61" s="27"/>
      <c r="BB61" s="86">
        <f t="shared" si="4"/>
        <v>0</v>
      </c>
      <c r="BC61" s="28"/>
    </row>
    <row r="62" spans="1:55" ht="18">
      <c r="A62" s="50">
        <f t="shared" si="1"/>
        <v>48</v>
      </c>
      <c r="B62" s="35" t="s">
        <v>122</v>
      </c>
      <c r="C62" s="33"/>
      <c r="D62" s="34"/>
      <c r="E62" s="28" t="s">
        <v>5</v>
      </c>
      <c r="F62" s="28" t="s">
        <v>6</v>
      </c>
      <c r="G62" s="28"/>
      <c r="H62" s="28">
        <v>0</v>
      </c>
      <c r="I62" s="28">
        <v>0</v>
      </c>
      <c r="J62" s="28">
        <v>0</v>
      </c>
      <c r="K62" s="28"/>
      <c r="L62" s="28">
        <v>1</v>
      </c>
      <c r="M62" s="28">
        <v>1</v>
      </c>
      <c r="N62" s="28">
        <v>1</v>
      </c>
      <c r="O62" s="28">
        <v>1</v>
      </c>
      <c r="P62" s="28">
        <v>1</v>
      </c>
      <c r="Q62" s="28">
        <v>1</v>
      </c>
      <c r="R62" s="28">
        <v>1</v>
      </c>
      <c r="S62" s="28">
        <v>1</v>
      </c>
      <c r="T62" s="28">
        <v>1</v>
      </c>
      <c r="U62" s="28">
        <v>1</v>
      </c>
      <c r="V62" s="28">
        <v>1</v>
      </c>
      <c r="W62" s="28">
        <v>1</v>
      </c>
      <c r="X62" s="28">
        <v>1</v>
      </c>
      <c r="Y62" s="28">
        <v>1</v>
      </c>
      <c r="Z62" s="28">
        <v>1</v>
      </c>
      <c r="AA62" s="28">
        <v>1</v>
      </c>
      <c r="AB62" s="28">
        <v>1</v>
      </c>
      <c r="AC62" s="28">
        <v>1</v>
      </c>
      <c r="AD62" s="28">
        <v>1</v>
      </c>
      <c r="AE62" s="28">
        <v>1</v>
      </c>
      <c r="AF62" s="28">
        <v>1</v>
      </c>
      <c r="AG62" s="28">
        <v>1</v>
      </c>
      <c r="AH62" s="28">
        <v>1</v>
      </c>
      <c r="AI62" s="28">
        <v>1</v>
      </c>
      <c r="AJ62" s="28">
        <v>1</v>
      </c>
      <c r="AK62" s="28">
        <v>1</v>
      </c>
      <c r="AL62" s="28">
        <v>1</v>
      </c>
      <c r="AM62" s="28">
        <v>1</v>
      </c>
      <c r="AN62" s="28">
        <v>1</v>
      </c>
      <c r="AO62" s="28">
        <v>1</v>
      </c>
      <c r="AP62" s="28">
        <v>1</v>
      </c>
      <c r="AQ62" s="28"/>
      <c r="AR62" s="28">
        <v>0</v>
      </c>
      <c r="AS62" s="28">
        <v>0</v>
      </c>
      <c r="AT62" s="28"/>
      <c r="AU62" s="28">
        <v>0</v>
      </c>
      <c r="AV62" s="28"/>
      <c r="AW62" s="27">
        <f t="shared" si="5"/>
        <v>31</v>
      </c>
      <c r="AX62" s="27">
        <v>0</v>
      </c>
      <c r="AY62" s="27"/>
      <c r="AZ62" s="86">
        <f t="shared" si="7"/>
        <v>31</v>
      </c>
      <c r="BA62" s="27"/>
      <c r="BB62" s="86">
        <f t="shared" si="4"/>
        <v>0</v>
      </c>
      <c r="BC62" s="28"/>
    </row>
    <row r="63" spans="1:55" ht="18">
      <c r="A63" s="50">
        <f t="shared" si="1"/>
        <v>49</v>
      </c>
      <c r="B63" s="35" t="s">
        <v>59</v>
      </c>
      <c r="C63" s="33"/>
      <c r="D63" s="34"/>
      <c r="E63" s="28" t="s">
        <v>45</v>
      </c>
      <c r="F63" s="28" t="s">
        <v>9</v>
      </c>
      <c r="G63" s="28"/>
      <c r="H63" s="28">
        <v>0</v>
      </c>
      <c r="I63" s="28">
        <v>0</v>
      </c>
      <c r="J63" s="28">
        <v>0</v>
      </c>
      <c r="K63" s="28"/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0</v>
      </c>
      <c r="AO63" s="28">
        <v>0</v>
      </c>
      <c r="AP63" s="28">
        <v>0</v>
      </c>
      <c r="AQ63" s="28"/>
      <c r="AR63" s="28">
        <v>0</v>
      </c>
      <c r="AS63" s="28">
        <v>0</v>
      </c>
      <c r="AT63" s="28"/>
      <c r="AU63" s="28">
        <v>60</v>
      </c>
      <c r="AV63" s="28"/>
      <c r="AW63" s="27">
        <f t="shared" si="5"/>
        <v>60</v>
      </c>
      <c r="AX63" s="27">
        <f t="shared" si="6"/>
        <v>4.2</v>
      </c>
      <c r="AY63" s="27"/>
      <c r="AZ63" s="86">
        <f t="shared" si="7"/>
        <v>64.2</v>
      </c>
      <c r="BA63" s="27"/>
      <c r="BB63" s="86">
        <f t="shared" si="4"/>
        <v>0</v>
      </c>
      <c r="BC63" s="28"/>
    </row>
    <row r="64" spans="1:55" ht="18">
      <c r="A64" s="50">
        <f t="shared" si="1"/>
        <v>50</v>
      </c>
      <c r="B64" s="32" t="s">
        <v>135</v>
      </c>
      <c r="C64" s="33"/>
      <c r="D64" s="34"/>
      <c r="E64" s="28" t="s">
        <v>3</v>
      </c>
      <c r="F64" s="28" t="s">
        <v>9</v>
      </c>
      <c r="G64" s="28"/>
      <c r="H64" s="27">
        <v>0</v>
      </c>
      <c r="I64" s="27">
        <v>0</v>
      </c>
      <c r="J64" s="27">
        <v>0</v>
      </c>
      <c r="K64" s="27"/>
      <c r="L64" s="27">
        <v>1</v>
      </c>
      <c r="M64" s="27">
        <v>1</v>
      </c>
      <c r="N64" s="27">
        <v>1</v>
      </c>
      <c r="O64" s="27">
        <v>1</v>
      </c>
      <c r="P64" s="27">
        <v>1</v>
      </c>
      <c r="Q64" s="27">
        <v>1</v>
      </c>
      <c r="R64" s="27">
        <v>1</v>
      </c>
      <c r="S64" s="27">
        <v>1</v>
      </c>
      <c r="T64" s="27">
        <v>1</v>
      </c>
      <c r="U64" s="27">
        <v>1</v>
      </c>
      <c r="V64" s="27">
        <v>1</v>
      </c>
      <c r="W64" s="27">
        <v>1</v>
      </c>
      <c r="X64" s="27">
        <v>1</v>
      </c>
      <c r="Y64" s="27">
        <v>1</v>
      </c>
      <c r="Z64" s="27">
        <v>1</v>
      </c>
      <c r="AA64" s="27">
        <v>1</v>
      </c>
      <c r="AB64" s="27">
        <v>1</v>
      </c>
      <c r="AC64" s="27">
        <v>1</v>
      </c>
      <c r="AD64" s="27">
        <v>1</v>
      </c>
      <c r="AE64" s="27">
        <v>1</v>
      </c>
      <c r="AF64" s="27">
        <v>1</v>
      </c>
      <c r="AG64" s="27">
        <v>1</v>
      </c>
      <c r="AH64" s="27">
        <v>1</v>
      </c>
      <c r="AI64" s="27">
        <v>1</v>
      </c>
      <c r="AJ64" s="27">
        <v>1</v>
      </c>
      <c r="AK64" s="27">
        <v>1</v>
      </c>
      <c r="AL64" s="27">
        <v>1</v>
      </c>
      <c r="AM64" s="27">
        <v>1</v>
      </c>
      <c r="AN64" s="27">
        <v>1</v>
      </c>
      <c r="AO64" s="27">
        <v>1</v>
      </c>
      <c r="AP64" s="27">
        <v>1</v>
      </c>
      <c r="AQ64" s="27"/>
      <c r="AR64" s="27">
        <v>0</v>
      </c>
      <c r="AS64" s="27">
        <v>0</v>
      </c>
      <c r="AT64" s="28"/>
      <c r="AU64" s="27">
        <v>0</v>
      </c>
      <c r="AV64" s="28"/>
      <c r="AW64" s="27">
        <f t="shared" si="5"/>
        <v>31</v>
      </c>
      <c r="AX64" s="27">
        <v>0</v>
      </c>
      <c r="AY64" s="27"/>
      <c r="AZ64" s="86">
        <f t="shared" si="7"/>
        <v>31</v>
      </c>
      <c r="BA64" s="27"/>
      <c r="BB64" s="86">
        <f t="shared" si="4"/>
        <v>0</v>
      </c>
      <c r="BC64" s="28"/>
    </row>
    <row r="65" spans="1:55" ht="18">
      <c r="A65" s="50">
        <f t="shared" si="1"/>
        <v>51</v>
      </c>
      <c r="B65" s="101" t="s">
        <v>65</v>
      </c>
      <c r="C65" s="33"/>
      <c r="D65" s="34"/>
      <c r="E65" s="28"/>
      <c r="F65" s="28"/>
      <c r="G65" s="28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8"/>
      <c r="AU65" s="27"/>
      <c r="AV65" s="28"/>
      <c r="AW65" s="27"/>
      <c r="AX65" s="27"/>
      <c r="AY65" s="27"/>
      <c r="AZ65" s="86"/>
      <c r="BA65" s="27"/>
      <c r="BB65" s="86">
        <f t="shared" si="4"/>
        <v>0</v>
      </c>
      <c r="BC65" s="28"/>
    </row>
    <row r="66" spans="1:55" ht="18">
      <c r="A66" s="50">
        <f t="shared" si="1"/>
        <v>52</v>
      </c>
      <c r="B66" s="32" t="s">
        <v>67</v>
      </c>
      <c r="C66" s="102"/>
      <c r="D66" s="34"/>
      <c r="E66" s="28" t="s">
        <v>6</v>
      </c>
      <c r="F66" s="28" t="s">
        <v>9</v>
      </c>
      <c r="G66" s="28"/>
      <c r="H66" s="27">
        <v>0</v>
      </c>
      <c r="I66" s="27">
        <v>0</v>
      </c>
      <c r="J66" s="27">
        <v>0</v>
      </c>
      <c r="K66" s="27"/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</v>
      </c>
      <c r="AH66" s="27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/>
      <c r="AR66" s="27">
        <v>0</v>
      </c>
      <c r="AS66" s="27">
        <v>0</v>
      </c>
      <c r="AT66" s="99"/>
      <c r="AU66" s="27">
        <v>1</v>
      </c>
      <c r="AV66" s="100"/>
      <c r="AW66" s="27">
        <f>SUM(H66:AV66)</f>
        <v>1</v>
      </c>
      <c r="AX66" s="27">
        <v>0</v>
      </c>
      <c r="AY66" s="27"/>
      <c r="AZ66" s="86">
        <f t="shared" si="7"/>
        <v>1</v>
      </c>
      <c r="BA66" s="27"/>
      <c r="BB66" s="86">
        <f t="shared" si="4"/>
        <v>0</v>
      </c>
      <c r="BC66" s="28"/>
    </row>
    <row r="67" spans="1:55" ht="18">
      <c r="A67" s="50">
        <f t="shared" si="1"/>
        <v>53</v>
      </c>
      <c r="B67" s="32" t="s">
        <v>66</v>
      </c>
      <c r="C67" s="33"/>
      <c r="D67" s="34"/>
      <c r="E67" s="28" t="s">
        <v>6</v>
      </c>
      <c r="F67" s="28" t="s">
        <v>9</v>
      </c>
      <c r="G67" s="94"/>
      <c r="H67" s="27">
        <v>0</v>
      </c>
      <c r="I67" s="27">
        <v>0</v>
      </c>
      <c r="J67" s="27">
        <v>0</v>
      </c>
      <c r="K67" s="27"/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/>
      <c r="AR67" s="27">
        <v>0</v>
      </c>
      <c r="AS67" s="27">
        <v>0</v>
      </c>
      <c r="AT67" s="99"/>
      <c r="AU67" s="27">
        <v>1</v>
      </c>
      <c r="AV67" s="100"/>
      <c r="AW67" s="27">
        <f>SUM(H67:AV67)</f>
        <v>1</v>
      </c>
      <c r="AX67" s="27">
        <v>0</v>
      </c>
      <c r="AY67" s="27"/>
      <c r="AZ67" s="86">
        <f t="shared" si="7"/>
        <v>1</v>
      </c>
      <c r="BA67" s="95"/>
      <c r="BB67" s="86">
        <f t="shared" si="4"/>
        <v>0</v>
      </c>
      <c r="BC67" s="94"/>
    </row>
    <row r="68" spans="1:55" ht="18">
      <c r="A68" s="50">
        <f t="shared" si="1"/>
        <v>54</v>
      </c>
      <c r="B68" s="35" t="s">
        <v>38</v>
      </c>
      <c r="C68" s="35"/>
      <c r="D68" s="35"/>
      <c r="E68" s="28" t="s">
        <v>5</v>
      </c>
      <c r="F68" s="37" t="s">
        <v>9</v>
      </c>
      <c r="G68" s="94"/>
      <c r="H68" s="27">
        <v>0</v>
      </c>
      <c r="I68" s="27">
        <v>0</v>
      </c>
      <c r="J68" s="27">
        <v>0</v>
      </c>
      <c r="K68" s="27"/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/>
      <c r="AR68" s="27">
        <v>0</v>
      </c>
      <c r="AS68" s="27">
        <v>0</v>
      </c>
      <c r="AT68" s="99"/>
      <c r="AU68" s="27">
        <v>12</v>
      </c>
      <c r="AV68" s="100"/>
      <c r="AW68" s="27">
        <v>13</v>
      </c>
      <c r="AX68" s="27">
        <v>0</v>
      </c>
      <c r="AY68" s="27"/>
      <c r="AZ68" s="86">
        <f t="shared" si="7"/>
        <v>13</v>
      </c>
      <c r="BA68" s="27"/>
      <c r="BB68" s="86">
        <f t="shared" si="4"/>
        <v>0</v>
      </c>
      <c r="BC68" s="28"/>
    </row>
    <row r="69" spans="1:55" ht="18">
      <c r="A69" s="50">
        <f t="shared" si="1"/>
        <v>55</v>
      </c>
      <c r="B69" s="32" t="s">
        <v>54</v>
      </c>
      <c r="C69" s="33"/>
      <c r="D69" s="34"/>
      <c r="E69" s="28" t="s">
        <v>6</v>
      </c>
      <c r="F69" s="28" t="s">
        <v>9</v>
      </c>
      <c r="G69" s="94"/>
      <c r="H69" s="27">
        <v>0</v>
      </c>
      <c r="I69" s="27">
        <v>0</v>
      </c>
      <c r="J69" s="27">
        <v>0</v>
      </c>
      <c r="K69" s="27"/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7">
        <v>0</v>
      </c>
      <c r="AF69" s="27">
        <v>0</v>
      </c>
      <c r="AG69" s="27">
        <v>0</v>
      </c>
      <c r="AH69" s="27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v>0</v>
      </c>
      <c r="AN69" s="27">
        <v>0</v>
      </c>
      <c r="AO69" s="27">
        <v>0</v>
      </c>
      <c r="AP69" s="27">
        <v>0</v>
      </c>
      <c r="AQ69" s="27"/>
      <c r="AR69" s="27">
        <v>0</v>
      </c>
      <c r="AS69" s="27">
        <v>0</v>
      </c>
      <c r="AT69" s="27"/>
      <c r="AU69" s="27">
        <v>3</v>
      </c>
      <c r="AV69" s="86"/>
      <c r="AW69" s="27">
        <f>SUM(H69:AV69)</f>
        <v>3</v>
      </c>
      <c r="AX69" s="27">
        <v>0</v>
      </c>
      <c r="AY69" s="27"/>
      <c r="AZ69" s="86">
        <f t="shared" si="7"/>
        <v>3</v>
      </c>
      <c r="BA69" s="27"/>
      <c r="BB69" s="86">
        <v>0</v>
      </c>
      <c r="BC69" s="28"/>
    </row>
    <row r="70" spans="1:55" ht="18.75" thickBot="1">
      <c r="A70" s="50">
        <f t="shared" si="1"/>
        <v>56</v>
      </c>
      <c r="B70" s="46" t="s">
        <v>68</v>
      </c>
      <c r="C70" s="77"/>
      <c r="D70" s="47"/>
      <c r="E70" s="78" t="s">
        <v>6</v>
      </c>
      <c r="F70" s="78" t="s">
        <v>9</v>
      </c>
      <c r="G70" s="96"/>
      <c r="H70" s="27">
        <v>0</v>
      </c>
      <c r="I70" s="27">
        <v>0</v>
      </c>
      <c r="J70" s="27">
        <v>0</v>
      </c>
      <c r="K70" s="27"/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/>
      <c r="AR70" s="27">
        <v>0</v>
      </c>
      <c r="AS70" s="27">
        <v>0</v>
      </c>
      <c r="AT70" s="79"/>
      <c r="AU70" s="27">
        <v>1</v>
      </c>
      <c r="AV70" s="87"/>
      <c r="AW70" s="27">
        <f>SUM(H70:AV70)</f>
        <v>1</v>
      </c>
      <c r="AX70" s="27">
        <v>0</v>
      </c>
      <c r="AY70" s="27"/>
      <c r="AZ70" s="86">
        <f t="shared" si="7"/>
        <v>1</v>
      </c>
      <c r="BA70" s="79"/>
      <c r="BB70" s="86">
        <f t="shared" si="4"/>
        <v>0</v>
      </c>
      <c r="BC70" s="78"/>
    </row>
    <row r="71" spans="1:55" ht="18">
      <c r="A71" s="51" t="s">
        <v>10</v>
      </c>
      <c r="B71" s="52" t="s">
        <v>14</v>
      </c>
      <c r="C71" s="53"/>
      <c r="D71" s="54" t="s">
        <v>2</v>
      </c>
      <c r="E71" s="55"/>
      <c r="F71" s="56" t="s">
        <v>12</v>
      </c>
      <c r="G71" s="54"/>
      <c r="H71" s="103" t="s">
        <v>71</v>
      </c>
      <c r="I71" s="98" t="s">
        <v>74</v>
      </c>
      <c r="J71" s="98" t="s">
        <v>75</v>
      </c>
      <c r="K71" s="98"/>
      <c r="L71" s="98" t="s">
        <v>76</v>
      </c>
      <c r="M71" s="98" t="s">
        <v>77</v>
      </c>
      <c r="N71" s="98" t="s">
        <v>78</v>
      </c>
      <c r="O71" s="98" t="s">
        <v>79</v>
      </c>
      <c r="P71" s="98" t="s">
        <v>80</v>
      </c>
      <c r="Q71" s="98" t="s">
        <v>81</v>
      </c>
      <c r="R71" s="98" t="s">
        <v>82</v>
      </c>
      <c r="S71" s="98" t="s">
        <v>83</v>
      </c>
      <c r="T71" s="98" t="s">
        <v>84</v>
      </c>
      <c r="U71" s="98" t="s">
        <v>85</v>
      </c>
      <c r="V71" s="98" t="s">
        <v>86</v>
      </c>
      <c r="W71" s="98" t="s">
        <v>87</v>
      </c>
      <c r="X71" s="98" t="s">
        <v>88</v>
      </c>
      <c r="Y71" s="98" t="s">
        <v>89</v>
      </c>
      <c r="Z71" s="98" t="s">
        <v>90</v>
      </c>
      <c r="AA71" s="98" t="s">
        <v>91</v>
      </c>
      <c r="AB71" s="98" t="s">
        <v>92</v>
      </c>
      <c r="AC71" s="98" t="s">
        <v>93</v>
      </c>
      <c r="AD71" s="98" t="s">
        <v>94</v>
      </c>
      <c r="AE71" s="98" t="s">
        <v>95</v>
      </c>
      <c r="AF71" s="98" t="s">
        <v>96</v>
      </c>
      <c r="AG71" s="98" t="s">
        <v>97</v>
      </c>
      <c r="AH71" s="98" t="s">
        <v>98</v>
      </c>
      <c r="AI71" s="98" t="s">
        <v>99</v>
      </c>
      <c r="AJ71" s="98" t="s">
        <v>100</v>
      </c>
      <c r="AK71" s="98" t="s">
        <v>101</v>
      </c>
      <c r="AL71" s="98" t="s">
        <v>102</v>
      </c>
      <c r="AM71" s="98" t="s">
        <v>103</v>
      </c>
      <c r="AN71" s="98" t="s">
        <v>104</v>
      </c>
      <c r="AO71" s="98" t="s">
        <v>105</v>
      </c>
      <c r="AP71" s="98" t="s">
        <v>106</v>
      </c>
      <c r="AQ71" s="98"/>
      <c r="AR71" s="98" t="s">
        <v>107</v>
      </c>
      <c r="AS71" s="98" t="s">
        <v>108</v>
      </c>
      <c r="AT71" s="57"/>
      <c r="AU71" s="98" t="s">
        <v>109</v>
      </c>
      <c r="AV71" s="57"/>
      <c r="AW71" s="58" t="s">
        <v>33</v>
      </c>
      <c r="AX71" s="59" t="s">
        <v>128</v>
      </c>
      <c r="AY71" s="60"/>
      <c r="AZ71" s="61" t="s">
        <v>7</v>
      </c>
      <c r="BA71" s="62" t="s">
        <v>32</v>
      </c>
      <c r="BB71" s="80" t="s">
        <v>34</v>
      </c>
      <c r="BC71" s="81" t="s">
        <v>13</v>
      </c>
    </row>
    <row r="72" spans="1:55" ht="18">
      <c r="A72" s="63" t="s">
        <v>11</v>
      </c>
      <c r="B72" s="20"/>
      <c r="C72" s="21"/>
      <c r="D72" s="22"/>
      <c r="E72" s="23" t="s">
        <v>4</v>
      </c>
      <c r="F72" s="40"/>
      <c r="G72" s="38"/>
      <c r="H72" s="39" t="s">
        <v>72</v>
      </c>
      <c r="I72" s="39" t="s">
        <v>72</v>
      </c>
      <c r="J72" s="39" t="s">
        <v>72</v>
      </c>
      <c r="K72" s="41"/>
      <c r="L72" s="41" t="s">
        <v>110</v>
      </c>
      <c r="M72" s="41" t="s">
        <v>110</v>
      </c>
      <c r="N72" s="41" t="s">
        <v>110</v>
      </c>
      <c r="O72" s="41" t="s">
        <v>110</v>
      </c>
      <c r="P72" s="41" t="s">
        <v>110</v>
      </c>
      <c r="Q72" s="41" t="s">
        <v>110</v>
      </c>
      <c r="R72" s="41" t="s">
        <v>110</v>
      </c>
      <c r="S72" s="41" t="s">
        <v>110</v>
      </c>
      <c r="T72" s="41" t="s">
        <v>110</v>
      </c>
      <c r="U72" s="41" t="s">
        <v>110</v>
      </c>
      <c r="V72" s="41" t="s">
        <v>110</v>
      </c>
      <c r="W72" s="41" t="s">
        <v>110</v>
      </c>
      <c r="X72" s="41" t="s">
        <v>110</v>
      </c>
      <c r="Y72" s="41" t="s">
        <v>110</v>
      </c>
      <c r="Z72" s="41" t="s">
        <v>110</v>
      </c>
      <c r="AA72" s="41" t="s">
        <v>110</v>
      </c>
      <c r="AB72" s="41" t="s">
        <v>110</v>
      </c>
      <c r="AC72" s="41" t="s">
        <v>110</v>
      </c>
      <c r="AD72" s="41" t="s">
        <v>110</v>
      </c>
      <c r="AE72" s="41" t="s">
        <v>110</v>
      </c>
      <c r="AF72" s="41" t="s">
        <v>110</v>
      </c>
      <c r="AG72" s="41" t="s">
        <v>110</v>
      </c>
      <c r="AH72" s="41" t="s">
        <v>110</v>
      </c>
      <c r="AI72" s="41" t="s">
        <v>110</v>
      </c>
      <c r="AJ72" s="41" t="s">
        <v>110</v>
      </c>
      <c r="AK72" s="41" t="s">
        <v>110</v>
      </c>
      <c r="AL72" s="41" t="s">
        <v>110</v>
      </c>
      <c r="AM72" s="41" t="s">
        <v>110</v>
      </c>
      <c r="AN72" s="41" t="s">
        <v>110</v>
      </c>
      <c r="AO72" s="41" t="s">
        <v>110</v>
      </c>
      <c r="AP72" s="41" t="s">
        <v>110</v>
      </c>
      <c r="AQ72" s="41"/>
      <c r="AR72" s="41" t="s">
        <v>113</v>
      </c>
      <c r="AS72" s="41" t="s">
        <v>113</v>
      </c>
      <c r="AT72" s="41"/>
      <c r="AU72" s="41"/>
      <c r="AV72" s="41"/>
      <c r="AW72" s="42"/>
      <c r="AX72" s="41" t="s">
        <v>20</v>
      </c>
      <c r="AY72" s="43"/>
      <c r="AZ72" s="43"/>
      <c r="BA72" s="104" t="s">
        <v>134</v>
      </c>
      <c r="BB72" s="27" t="s">
        <v>129</v>
      </c>
      <c r="BC72" s="82"/>
    </row>
    <row r="73" spans="1:55" ht="18.75" thickBot="1">
      <c r="A73" s="122" t="s">
        <v>132</v>
      </c>
      <c r="B73" s="123"/>
      <c r="C73" s="123"/>
      <c r="D73" s="124"/>
      <c r="E73" s="68"/>
      <c r="F73" s="69"/>
      <c r="G73" s="70"/>
      <c r="H73" s="71" t="s">
        <v>73</v>
      </c>
      <c r="I73" s="71" t="s">
        <v>73</v>
      </c>
      <c r="J73" s="71" t="s">
        <v>73</v>
      </c>
      <c r="K73" s="72"/>
      <c r="L73" s="72" t="s">
        <v>73</v>
      </c>
      <c r="M73" s="72" t="s">
        <v>73</v>
      </c>
      <c r="N73" s="72" t="s">
        <v>73</v>
      </c>
      <c r="O73" s="72" t="s">
        <v>73</v>
      </c>
      <c r="P73" s="72" t="s">
        <v>73</v>
      </c>
      <c r="Q73" s="72" t="s">
        <v>73</v>
      </c>
      <c r="R73" s="72" t="s">
        <v>73</v>
      </c>
      <c r="S73" s="72" t="s">
        <v>73</v>
      </c>
      <c r="T73" s="72" t="s">
        <v>73</v>
      </c>
      <c r="U73" s="72" t="s">
        <v>73</v>
      </c>
      <c r="V73" s="72" t="s">
        <v>73</v>
      </c>
      <c r="W73" s="72" t="s">
        <v>73</v>
      </c>
      <c r="X73" s="72" t="s">
        <v>73</v>
      </c>
      <c r="Y73" s="72" t="s">
        <v>73</v>
      </c>
      <c r="Z73" s="72" t="s">
        <v>73</v>
      </c>
      <c r="AA73" s="72" t="s">
        <v>73</v>
      </c>
      <c r="AB73" s="72" t="s">
        <v>73</v>
      </c>
      <c r="AC73" s="72" t="s">
        <v>73</v>
      </c>
      <c r="AD73" s="72" t="s">
        <v>73</v>
      </c>
      <c r="AE73" s="72" t="s">
        <v>73</v>
      </c>
      <c r="AF73" s="72" t="s">
        <v>73</v>
      </c>
      <c r="AG73" s="72" t="s">
        <v>73</v>
      </c>
      <c r="AH73" s="72" t="s">
        <v>73</v>
      </c>
      <c r="AI73" s="72" t="s">
        <v>73</v>
      </c>
      <c r="AJ73" s="72" t="s">
        <v>73</v>
      </c>
      <c r="AK73" s="72" t="s">
        <v>73</v>
      </c>
      <c r="AL73" s="72" t="s">
        <v>73</v>
      </c>
      <c r="AM73" s="72" t="s">
        <v>73</v>
      </c>
      <c r="AN73" s="72" t="s">
        <v>73</v>
      </c>
      <c r="AO73" s="72" t="s">
        <v>73</v>
      </c>
      <c r="AP73" s="72" t="s">
        <v>73</v>
      </c>
      <c r="AQ73" s="72"/>
      <c r="AR73" s="72" t="s">
        <v>111</v>
      </c>
      <c r="AS73" s="72" t="s">
        <v>111</v>
      </c>
      <c r="AT73" s="72"/>
      <c r="AU73" s="72"/>
      <c r="AV73" s="72"/>
      <c r="AW73" s="73"/>
      <c r="AX73" s="74">
        <v>0.07</v>
      </c>
      <c r="AY73" s="75"/>
      <c r="AZ73" s="75"/>
      <c r="BA73" s="76"/>
      <c r="BB73" s="89">
        <f>SUM(BB14:BB70)</f>
        <v>0</v>
      </c>
      <c r="BC73" s="90" t="s">
        <v>58</v>
      </c>
    </row>
    <row r="74" spans="1:55" ht="18.75" customHeight="1" thickBot="1">
      <c r="A74" s="105"/>
      <c r="B74" s="125" t="s">
        <v>133</v>
      </c>
      <c r="C74" s="125"/>
      <c r="D74" s="125"/>
      <c r="E74" s="106"/>
      <c r="F74" s="106"/>
      <c r="G74" s="106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9">
        <f>PRODUCT(BB73,1.21)</f>
        <v>0</v>
      </c>
      <c r="BC74" s="108"/>
    </row>
    <row r="75" ht="0.75" customHeight="1"/>
  </sheetData>
  <sheetProtection/>
  <mergeCells count="3">
    <mergeCell ref="A73:D73"/>
    <mergeCell ref="B74:D74"/>
    <mergeCell ref="B39:D3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66" scale="50" r:id="rId1"/>
  <headerFooter alignWithMargins="0">
    <oddHeader>&amp;L&amp;"Verdana,Tučné"SET PROJEKT spol. s r.o. Lipová 1052
332 02 Starý Plzenec&amp;C  &amp;"Verdana,Obyčejné"tel. fax 3779693809
GSM: 608 331 315
kancelar@setprojekt.cz&amp;"Arial CE,Obyčejné"
&amp;R&amp;"Verdana,Obyčejné"vypracoval : Ing Bouška R.</oddHeader>
    <oddFooter>&amp;C&amp;8&amp;P/ &amp;N</oddFooter>
  </headerFooter>
  <colBreaks count="1" manualBreakCount="1">
    <brk id="55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Q-projekt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Bouška Radek</dc:creator>
  <cp:keywords/>
  <dc:description/>
  <cp:lastModifiedBy>Poremska</cp:lastModifiedBy>
  <cp:lastPrinted>2019-02-01T09:19:19Z</cp:lastPrinted>
  <dcterms:created xsi:type="dcterms:W3CDTF">2005-04-08T12:21:36Z</dcterms:created>
  <dcterms:modified xsi:type="dcterms:W3CDTF">2019-02-26T12:29:52Z</dcterms:modified>
  <cp:category/>
  <cp:version/>
  <cp:contentType/>
  <cp:contentStatus/>
</cp:coreProperties>
</file>