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8975" windowHeight="11700" activeTab="0"/>
  </bookViews>
  <sheets>
    <sheet name="rekapitulace" sheetId="1" r:id="rId1"/>
    <sheet name="SO 101 Parkoviště" sheetId="2" r:id="rId2"/>
    <sheet name="SO 151 DIO" sheetId="3" r:id="rId3"/>
    <sheet name="SO 411 VO" sheetId="4" r:id="rId4"/>
  </sheets>
  <definedNames>
    <definedName name="_xlnm.Print_Titles" localSheetId="1">'SO 101 Parkoviště'!$1:$9</definedName>
    <definedName name="_xlnm.Print_Titles" localSheetId="2">'SO 151 DIO'!$1:$8</definedName>
    <definedName name="_xlnm.Print_Titles" localSheetId="3">'SO 411 VO'!$1:$12</definedName>
  </definedNames>
  <calcPr fullCalcOnLoad="1"/>
</workbook>
</file>

<file path=xl/sharedStrings.xml><?xml version="1.0" encoding="utf-8"?>
<sst xmlns="http://schemas.openxmlformats.org/spreadsheetml/2006/main" count="839" uniqueCount="502">
  <si>
    <t>p.č.</t>
  </si>
  <si>
    <t>Název objektu</t>
  </si>
  <si>
    <t>cena bez DPH</t>
  </si>
  <si>
    <t>cena celkem vč.DPH</t>
  </si>
  <si>
    <t>klasifikace CZ-CC</t>
  </si>
  <si>
    <t>celkem</t>
  </si>
  <si>
    <t>Akce:</t>
  </si>
  <si>
    <t>ZRN</t>
  </si>
  <si>
    <t>VRN (2,5% ZRN)</t>
  </si>
  <si>
    <t>SO 151 DIO</t>
  </si>
  <si>
    <t xml:space="preserve">Rekapitulace stavebních nákladů </t>
  </si>
  <si>
    <t>DPH 21%</t>
  </si>
  <si>
    <t>-</t>
  </si>
  <si>
    <t>zaměření skutečného stavu</t>
  </si>
  <si>
    <t>geometrický plán skutečného provedení</t>
  </si>
  <si>
    <t>SO 411 Veřejné osvětlení</t>
  </si>
  <si>
    <t>Tachov, Regenerace sídliště Rapotín - parkoviště jih</t>
  </si>
  <si>
    <t>SO 101 Parkoviště, TÚ</t>
  </si>
  <si>
    <t>Celkem:</t>
  </si>
  <si>
    <t>SPECIFIKACE</t>
  </si>
  <si>
    <t>SP</t>
  </si>
  <si>
    <t>KUS</t>
  </si>
  <si>
    <t>Železobetonová trouba TZH 40/250</t>
  </si>
  <si>
    <t>59720030</t>
  </si>
  <si>
    <t>Odvodňovací žlab 33-60 33x60x8 (9 + 16)</t>
  </si>
  <si>
    <t>59710007</t>
  </si>
  <si>
    <t>Bet. záhonová obruba R0,5 vnější (8x25x78)</t>
  </si>
  <si>
    <t>59220038</t>
  </si>
  <si>
    <t>Bet. záhonová obruba  8x25x100 (40 + 77) x 1,01</t>
  </si>
  <si>
    <t>59220034</t>
  </si>
  <si>
    <t>Bet obruba R0,5m vnější</t>
  </si>
  <si>
    <t>59220007</t>
  </si>
  <si>
    <t>Bet obruba 15/25/100cm přímá 133,8 x 1,01</t>
  </si>
  <si>
    <t>59220005</t>
  </si>
  <si>
    <t>Bet záhonová obruba 8/25/50cm</t>
  </si>
  <si>
    <t>59220004</t>
  </si>
  <si>
    <t>Betonový krajník  10/12,5/25cm 175,5 x 4 x 1,01</t>
  </si>
  <si>
    <t>59220001</t>
  </si>
  <si>
    <t>M2</t>
  </si>
  <si>
    <t>Zatravňovací dlaždice 33x33x5 cm z recyklovaných plastů (parkovací místa pro OA) 
652,0 x 1,01</t>
  </si>
  <si>
    <t>59210045</t>
  </si>
  <si>
    <t>Betonová dlažba tl.6cm pro nevidomé (barva) (chodník)</t>
  </si>
  <si>
    <t>59210030</t>
  </si>
  <si>
    <t>Betonová dlažba tl.8cm (přírodní) 50,5 x 1,03
(parkovací místa pro invalidy)</t>
  </si>
  <si>
    <t>59210015</t>
  </si>
  <si>
    <t>M3</t>
  </si>
  <si>
    <t>Nákup ornice</t>
  </si>
  <si>
    <t>10310009</t>
  </si>
  <si>
    <t>KG</t>
  </si>
  <si>
    <t>Osivo směs travní univerzál</t>
  </si>
  <si>
    <t>005724700</t>
  </si>
  <si>
    <t>SANACE</t>
  </si>
  <si>
    <t>SA</t>
  </si>
  <si>
    <t>Geotextilie pro ochranu, separaci a filtraci netkaná měrná hmotnost do 300 g/m2 vč. položení Geotextilie   netkaná pro ochranu, separaci nebo filtraci  měrná hmotnost přes 200 do 300 g/m2 vč. položení 1241,1 + 15 % přesah</t>
  </si>
  <si>
    <t>919726122</t>
  </si>
  <si>
    <t>Podklad z kameniva hrubého drceného vel.  vel. 0-160 mm tl 250 mm Podklad z kameniva hrubého drceného   vel. 0-160 mm, s rozprostřením a zhutněním, po zhutnění  tl. 250 mm (výměna podloží)</t>
  </si>
  <si>
    <t>h</t>
  </si>
  <si>
    <t>564671111</t>
  </si>
  <si>
    <t>Podklad z kameniva hrubého drceného vel.  vel. 0-160 mm tl 250 mm Podklad z kameniva hrubého drceného   vel. 0-160mm, s rozprostřením a zhutněním, po zhutnění tl. 250 mm (výměna podloží)</t>
  </si>
  <si>
    <t>g</t>
  </si>
  <si>
    <t>f</t>
  </si>
  <si>
    <t>Podklad z kameniva hrubého drceného vel.  vel. 0-160 mm tl 250 mm Podklad z kameniva hrubého drceného   vel. 0-160 mm, s rozprostřením a zhutněním, po zhutnění   tl. 250 mm (výměna podloží)</t>
  </si>
  <si>
    <t>e</t>
  </si>
  <si>
    <t>Podklad z kameniva hrubého drceného vel.  vel. 0-160 mm tl 250 mm Podklad z kameniva hrubého drceného   vel. 0-160 mm, s rozprostřením a zhutněním, po zhutnění tl. 250 mm (výměna podloží)</t>
  </si>
  <si>
    <t>d</t>
  </si>
  <si>
    <t>Podklad z kameniva hrubého drceného vel. vel. 0-160 mm tl 250 mm Podklad z kameniva hrubého drceného vel. 0-160 mm, s rozprostřením a zhutněním, po zhutnění tl. 250 mm (výměna podloží)</t>
  </si>
  <si>
    <t>c</t>
  </si>
  <si>
    <t>Podklad z kameniva hrubého drceného vel.  vel. 0-160 mm tl 250 mm Podklad z kameniva hrubého drceného   vel. 0-160 mm, s rozprostřením a zhutněním, po zhutnění  tl. 250 mm  (sanace aktivní zóny)</t>
  </si>
  <si>
    <t>b</t>
  </si>
  <si>
    <t>Podklad z kameniva hrubého drceného vel. 0-160 mm tl 250 mm Podklad z kameniva hrubého drceného   vel. 0-160 mm, s rozprostřením a zhutněním, po zhutnění tl. 250 mm (sanace aktivní zóny)</t>
  </si>
  <si>
    <t>a</t>
  </si>
  <si>
    <t>Úprava pláně se zhutněním Úprava pláně vyrovnáním výškových rozdílů   v hornině tř. 1 až 4 se zhutněním (sanace)</t>
  </si>
  <si>
    <t>181951102</t>
  </si>
  <si>
    <t>T</t>
  </si>
  <si>
    <t>Poplatek za uložení odpadu ze sypaniny na skládce (skládkovné) Uložení sypaniny   poplatek za uložení sypaniny na skládce (skládkovné) 1193,8 x 1,9</t>
  </si>
  <si>
    <t>171201211</t>
  </si>
  <si>
    <t>Uložení sypaniny na skládky Uložení sypaniny   na skládky</t>
  </si>
  <si>
    <t>171201201</t>
  </si>
  <si>
    <t>Příplatek k vodorovnému přemístění výkopku/sypaniny z horniny tř. 1 až 4 ZKD 1000 m přes 10000 m Vodorovné přemístění výkopku nebo sypaniny po suchu   na obvyklém dopravním prostředku, bez naložení výkopku, avšak se složením bez rozhrnutí  z horniny tř. 1 až 4 na vzdálenost  Příplatek k ceně   za každých dalších i započatých 1 000 m (přebytek výkopu - dalších 6 km)</t>
  </si>
  <si>
    <t>162701109</t>
  </si>
  <si>
    <t>Vodorovné přemístění do 10000 m výkopku/sypaniny z horniny tř. 1 až 4 Vodorovné přemístění výkopku nebo sypaniny po suchu   na obvyklém dopravním prostředku, bez naložení výkopku, avšak se složením bez rozhrnutí z horniny tř. 1 až 4 na vzdálenost  přes 9 000 do 10 000 m (přebytek výkopů)
592,6 + 359,1 + 359,1 +24,1 + 2,0 + 15,0 + 2,7 - 160,8</t>
  </si>
  <si>
    <t>162701105</t>
  </si>
  <si>
    <t>Příplatek k odkopávkám a prokopávkám pro silnice v hornině tř. 4 za lepivost Odkopávky a prokopávky nezapažené pro silnice 
  prostředek  v hornině tř. 4  Příplatek k cenám   za lepivost horniny tř. 4</t>
  </si>
  <si>
    <t>122302209</t>
  </si>
  <si>
    <t>Odkopávky a prokopávky nezapažené pro silnice objemu do 1000 m3 v hornině tř. 4 Odkopávky a prokopávky nezapažené pro silnice   prostředek  v hornině tř. 4  přes 100 do 1 000 m3 (aktivní zóna)</t>
  </si>
  <si>
    <t>122302202</t>
  </si>
  <si>
    <t>Příplatek k odkopávkám a prokopávkám pro silnice v hornině tř. 3 za lepivost Odkopávky a prokopávky nezapažené pro silnice 
  prostředek  v hornině tř. 3 Příplatek k cenám  za lepivost horniny tř. 3</t>
  </si>
  <si>
    <t>122202209</t>
  </si>
  <si>
    <t>Odkopávky a prokopávky nezapažené pro silnice objemu do 1000 m3 v hornině tř. 3 Odkopávky a prokopávky nezapažené pro silnice   prostředek  v hornině tř. 3  přes 100 do 1 000 m3 (aktivní zóna)</t>
  </si>
  <si>
    <t>122202202</t>
  </si>
  <si>
    <t>Odkopávky a prokopávky nezapažené pro silnice objemu do 1000 m3 v hornině tř. 3 Odkopávky a prokopávky nezapažené pro silnice   prostředek v hornině tř. 3 přes 100 do 1 000 m3 (výměna podloží)</t>
  </si>
  <si>
    <t>Příplatek za ztížení vykopávky v blízkosti podzemního vedení Příplatek k cenám vykopávek za ztížení vykopávky  v blízkosti podzemního vedení nebo výbušnin v horninách jakékoliv třídy,  + 10%</t>
  </si>
  <si>
    <t>120001101</t>
  </si>
  <si>
    <t>PRÁCE</t>
  </si>
  <si>
    <t>PR</t>
  </si>
  <si>
    <t>Přesun hmot pro pozemní komunikace s krytem z kamene, monolitickým betonovým nebo živičným Přesun hmot pro komunikace s krytem z kameniva, monolitickým betonovým nebo živičným   dopravní vzdálenost do 200 m jakékoliv délky objektu</t>
  </si>
  <si>
    <t>998225111</t>
  </si>
  <si>
    <t>Poplatek za uložení odpadu z kameniva na skládce (skládkovné) Poplatek za uložení stavebního odpadu na skládce (skládkovné)   z kameniva</t>
  </si>
  <si>
    <t>997221855</t>
  </si>
  <si>
    <t>Poplatek za uložení betonového odpadu na skládce (skládkovné) Poplatek za uložení stavebního odpadu na skládce (skládkovné) betonového</t>
  </si>
  <si>
    <t>997221815</t>
  </si>
  <si>
    <t>Poplatek za uložení vybouraných hmot na skládce (skládkovné) (zámková dlažba)</t>
  </si>
  <si>
    <t>997221805</t>
  </si>
  <si>
    <t>Nakládání vybouraných hmot na dopravní prostředky pro vodorovnou dopravu Nakládání na dopravní prostředky  pro vodorovnou dopravu  vybouraných hmot (zámk. dlažba)</t>
  </si>
  <si>
    <t>997221612</t>
  </si>
  <si>
    <t>Příplatek ZKD 1 km u vodorovné dopravy vybouraných hmot Vodorovná doprava vybouraných hmot bez naložení, ale se složením a s hrubým urovnáním na vzdálenost   Příplatek k ceně za každý další i započatý 1 km přes 1 km (další 3 km)</t>
  </si>
  <si>
    <t>997221579</t>
  </si>
  <si>
    <t>Vodorovná doprava vybouraných hmot do 1 km Vodorovná doprava vybouraných hmot bez naložení, ale se složením a s hrubým urovnáním na vzdálenost do 1 km (zámk. dlažba)</t>
  </si>
  <si>
    <t>997221571</t>
  </si>
  <si>
    <t>Příplatek ZKD 1 km u vodorovné dopravy suti z kusových materiálů Vodorovná doprava suti   bez naložení, ale se složením a s hrubým urovnáním Příplatek k ceně za každý další i započatý 1 km přes 1 km (dalších15 km - 15x8,65)</t>
  </si>
  <si>
    <t>997221569</t>
  </si>
  <si>
    <t>Vodorovná doprava suti z kusových materiálů do 1 km Vodorovná doprava suti bez naložení, ale se složením a s hrubým urovnáním  z kusových materiálů, na vzdálenost do 1 km (obruby 2,27 + beton 6,38)</t>
  </si>
  <si>
    <t>997221561</t>
  </si>
  <si>
    <t>Příplatek ZKD 1 km u vodorovné dopravy suti ze sypkých materiálů Vodorovná doprava suti  bez naložení, ale se složením a s hrubým urovnáním Příplatek k ceně za každý další i započatý 1 km přes 1 km (dalších 6 km - 6x15,8)</t>
  </si>
  <si>
    <t>997221559</t>
  </si>
  <si>
    <t>Vodorovná doprava suti ze sypkých materiálů do 1 km Vodorovná doprava suti  bez naložení, ale se složením a s hrubým urovnáním ze sypkých materiálů, na vzdálenost do 1 km (kamenivo)</t>
  </si>
  <si>
    <t>997221551</t>
  </si>
  <si>
    <t>Skládkovné - dřevní hmota</t>
  </si>
  <si>
    <t>979080010</t>
  </si>
  <si>
    <t>Očištění vybouraných zámkových dlaždic s původním spárováním z kameniva těženého Očištění vybouraných prvků komunikací skládku na vzdálenost do 10 m zámkových dlaždic s vyplněním spár kamenivem</t>
  </si>
  <si>
    <t>979054451</t>
  </si>
  <si>
    <t>M</t>
  </si>
  <si>
    <t>Čištění příkopů ručně š dna přes 400 mm objem nánosu do 0,50 m3/m Čištění příkopů komunikací ručně při šířce dna přes 400 mm a objemu nánosu  přes 0,30 do 0,50 m3/m</t>
  </si>
  <si>
    <t>938902206</t>
  </si>
  <si>
    <t>Osazení příkopového žlabu do betonu tl 100 mm z betonových tvárnic š 800 mm Osazení betonového příkopového žlabu s vyplněním a zatřením spár cementovou maltou s ložem tl. 100 mm z betonu prostého tř. C 12/15 z betonových příkopových tvárnic šířky přes 500 do 800 mm</t>
  </si>
  <si>
    <t>935112211</t>
  </si>
  <si>
    <t>Řezání stávajícího živičného krytu hl do 150 mm Řezání stávajícího živičného krytu nebo podkladu hloubky přes 100 do 150 mm</t>
  </si>
  <si>
    <t>919735113</t>
  </si>
  <si>
    <t>Geotextilie pro ochranu, separaci a filtraci netkaná měrná hmotnost  200 g/m2 Geotextilie netkaná pro ochranu, separaci nebo filtraci měrná hmotnost 200 g/m2 vč. dodání a položení (parkovací místa pro OA)</t>
  </si>
  <si>
    <t>919726121</t>
  </si>
  <si>
    <t>Zřízení silničního propustku z trub ŽB DN 400 Zřízení silničního propustku z trub betonových nebo železobetonových DN 400 mm</t>
  </si>
  <si>
    <t>919521120</t>
  </si>
  <si>
    <t>Čelo propustku prefabrikované pro propustek z trub DN 400 vč. osazení Čelo propustku prefabrikované pro propustek z trub DN 400 mm</t>
  </si>
  <si>
    <t>919411111</t>
  </si>
  <si>
    <t>Zvýšené lože pod obrubníky, krajníky z cementového potěru Lože pod obrubníky, krajníky z cem potěru
(135,4+175,5)x0,35x0,1 + 122,2x0,3x0,1</t>
  </si>
  <si>
    <t>916991121</t>
  </si>
  <si>
    <t>Osazení zahradního obrubníku betonového do lože z cem potěru s boční opěrou Osazení zahradního obrubníku betonového  s ložem tl. od 50 do 100 mm z cem potěru s boční opěrou</t>
  </si>
  <si>
    <t>916331112</t>
  </si>
  <si>
    <t>Osazení silničního obrubníku betonového stojatého s boční opěrou do lože z cem potěru Osazení silničního obrubníku betonového   se zřízením lože, s vyplněním a zatřením spár cementovou maltou stojatého s boční opěrou z cem potěru, do lože z cem potěru téže značky</t>
  </si>
  <si>
    <t>916131213</t>
  </si>
  <si>
    <t>Osazení krajníku s boční opěrou do lože z cem potěru Osazení krajníku  s ložem tl. přes 50 do 100 mm, s vyplněním a zatřením spár cementovou maltou s boční opěrou z cem potěru do lože  z cem potěru téže značky</t>
  </si>
  <si>
    <t>916111113</t>
  </si>
  <si>
    <t>Montáž parkovacích dorazů vč. dodávky 23 x 2 = 46 kusů</t>
  </si>
  <si>
    <t>912111113</t>
  </si>
  <si>
    <t>Příplatek k rourám drenážní šachty z PP DN 400 za uříznutí šachtové roury Drenážní šachta z polypropylenu PP  Příplatek k cenám 0301 - 0305  za uříznutí šachtového prodloužení</t>
  </si>
  <si>
    <t>895170431</t>
  </si>
  <si>
    <t>Drenážní  šachta z PP DN 400 poklop plastový pochůzí pro zatížení 1,5 t Drenážní šachta z polypropylenu PP  poklop pochůzí (pro zatížení) plastový (1,5 t) (dodávka + montáž)</t>
  </si>
  <si>
    <t>895170401</t>
  </si>
  <si>
    <t>Drenážní šachta z PP DN 400 šachtové prodloužení s drážkou světlé hloubky 1200 mm Drenážní šachta z polypropylenu PP  DN 400 šachtové prodloužení s drážkou, světlé hloubky 1200 mm (dodávka + montáž)</t>
  </si>
  <si>
    <t>895170303</t>
  </si>
  <si>
    <t>Drenážní šachta z PP šachtové dno  DN 400 usazovací prostor 35 l Drenážní šachta z polypropylenu PP  DN 400 pro napojení potrubí  D 110/160/200 šachtové dno s usazovacím prostorem 35 l (dodávka + montáž)</t>
  </si>
  <si>
    <t>895170201</t>
  </si>
  <si>
    <t>Vyplnění spár dlažby z lomového kamene MC se zatřením Vyplnění spár dlažby (přídlažby) z lomového kamene   v jakémkoliv sklonu plochy a jakékoliv tloušťky  cementovou maltou se zatřením (svahy příkopu)</t>
  </si>
  <si>
    <t>599632111</t>
  </si>
  <si>
    <t>Kladení zámkové dlažby pozemních komunikací tl 80 mm skupiny A pl do 100 m2 Kladení dlažby z betonových zámkových dlaždic pozemních komunikací vibrováním a se smetením přebytečného materiálu na krajnici tl. 80 mm skupiny A, pro plochy  přes 50 do 100 m2</t>
  </si>
  <si>
    <t>596212211</t>
  </si>
  <si>
    <t>Kladení zámkové dlažby komunikací pro pěší tl 60 mm skupiny A pl do 50 m2 Kladení dlažby z betonových zámkových dlaždic komunikací pro pěší  vibrováním a se smetením přebytečného materiálu na krajnici  tl. 60 mm skupiny A, pro plochy do 50 m2 (chodník)</t>
  </si>
  <si>
    <t>596211110</t>
  </si>
  <si>
    <t>Dlažba z lomového kamene s provedením lože z MC Dlažba nebo přídlažba z lomového kamene lomařsky upraveného rigolového v ploše vodorovné nebo ve sklonu tl. do 250 mm, bez vyplnění spár, s provedením lože tl. 50 mm  z cementové malty (svahy příkopu)</t>
  </si>
  <si>
    <t>594411111</t>
  </si>
  <si>
    <t>Kladení dlažby z plastových vegetačních dlaždic pozemních komunikací pl přes 300m2 Kladení dlažby z plastových vegetačních tvárnic pozemních komunikací s vyrovnávací vrstvou z kameniva tl. do 20 mm a s vyplněním vegetačních otvorů pro plochy    přes 300 m2 (parkovací místa pro OA)</t>
  </si>
  <si>
    <t>593532114</t>
  </si>
  <si>
    <t>Kladení dlažby z plastových vegetačních dlaždic pozemních komunikací  pl 300 m2 Kladení dlažby z plastových vegetačních tvárnic pozemních komunikací s vyrovnávací vrstvou z kameniva tl. do 20 mm a s vyplněním vegetačních otvorů pro plochy  přes 100 do 300 m2 (parkovací místa pro OA)</t>
  </si>
  <si>
    <t>593532113</t>
  </si>
  <si>
    <t>Asfaltový beton vrstva obrusná ACO 11 (ABS) tř. II tl 40 mm š do 3 m z nemodifikovaného asfaltu Asfaltový beton vrstva obrusná ACO 11 (ABS) s rozprostřením a se zhutněním z nemodifikovaného asfaltu v pruhu šířky do 3 m tř. II, po zhutnění  tl. 40 mm (manipulační komunikace)</t>
  </si>
  <si>
    <t>577134211</t>
  </si>
  <si>
    <t>Postřik spojovací z asfaltu silničního 0,30 kg/m2 (manipulační komunikace)</t>
  </si>
  <si>
    <t>573211107</t>
  </si>
  <si>
    <t>Asfaltový beton vrstva podkladní ACP 16 (obalované kamenivo OKS) tl 60 mm š do 3 m Asfaltový beton vrstva podkladní ACP 16 (obalované kamenivo střednězrnné - OKS)   s rozprostřením a zhutněním v pruhu šířky do 3 m, po zhutnění  tl. 60 mm (manipulační komunikace)</t>
  </si>
  <si>
    <t>565145111</t>
  </si>
  <si>
    <t>Podklad z mechanicky zpevněného kameniva MZK tl 150 mm Podklad z mechanicky zpevněného kameniva MZK (minerální beton) s rozprostřením a s hutněním, po zhutnění tl. 150 mm (manipulační komunikace)</t>
  </si>
  <si>
    <t>564952111</t>
  </si>
  <si>
    <t>Podklad ze štěrkodrtě ŠD tl 180 mm Podklad ze štěrkodrti ŠD  s rozprostřením a zhutněním, po zhutnění  tl. 180 mm (parkovací místa pro OA)</t>
  </si>
  <si>
    <t>564851114</t>
  </si>
  <si>
    <t>Podklad ze štěrkodrtě ŠD tl 180 mm Podklad ze štěrkodrti ŠD  s rozprostřením a zhutněním, po zhutnění  tl. 180 mm (manipulační komunikace)</t>
  </si>
  <si>
    <t>Podklad ze štěrkodrtě ŠD tl 150 mm Podklad ze štěrkodrti ŠD  s rozprostřením a zhutněním, po zhutnění  tl. 150 mm (parkovací místa pro invalidy)</t>
  </si>
  <si>
    <t>564851111</t>
  </si>
  <si>
    <t>Podklad ze štěrkodrtě ŠD tl 150 mm Podklad ze štěrkodrti ŠD  s rozprostřením a zhutněním, po zhutnění tl. 150 mm (parkovací místa pro invalidy)</t>
  </si>
  <si>
    <t>Podklad ze štěrkodrtě ŠD tl 150 mm Podklad ze štěrkodrti ŠD  s rozprostřením a zhutněním, po zhutnění tl. 150 mm (parkovací místa pro OA)</t>
  </si>
  <si>
    <t>Podklad ze štěrkodrtě ŠD tl 150 mm Podklad ze štěrkodrti ŠD  s rozprostřením a zhutněním, po zhutnění tl. 150 mm (chodník)</t>
  </si>
  <si>
    <t>Zásyp tvárnic kamenivem drceným, fr 2-4  (parkovací místa pro OA)- dosyp v průběhu záruční doby</t>
  </si>
  <si>
    <t>564710011</t>
  </si>
  <si>
    <t>Zásyp tvárnic kamenivem drceným, fr 2-4 80% plochy parkování (parkovací místa pro OA)</t>
  </si>
  <si>
    <t>Kladecí vrstva z kam drceného tl. 5 cm, fr 4-8 (parkovací místa pro OA)</t>
  </si>
  <si>
    <t>Vyfrézování, penetrace a zalití styčné spáry</t>
  </si>
  <si>
    <t>564000001</t>
  </si>
  <si>
    <t>Podklad nebo lože pod dlažbu vodorovný nebo do sklonu 1:5 z kameniva těženého tl do 100 mm Podklad nebo lože pod dlažbu (přídlažbu)   v ploše vodorovné nebo ve sklonu do 1:5, tloušťky od 30 do 100 mm z kameniva těženého (příkop. tvárnice 8,1x0,7 + patky 2,45x0,8x2 + prahy 0,3x0,8x2)</t>
  </si>
  <si>
    <t>451577777</t>
  </si>
  <si>
    <t>Příplatek ZKD 10 mm tl přes 50 mm u podkladu nebo lože pod dlažbu z MC Podklad nebo lože pod dlažbu (přídlažbu)   Příplatek k cenám  za každých dalších i započatých 10 mm tloušťky podkladu nebo lože přes 50 mm z cementové malty (dalších 5 cm - 5x21,5)</t>
  </si>
  <si>
    <t>451459777</t>
  </si>
  <si>
    <t>Bednění základových patek ploch rovinných odstranění Bednění základů z betonu prostého nebo železového patek  pro plochy  rovinné  odstranění</t>
  </si>
  <si>
    <t>275356022</t>
  </si>
  <si>
    <t>Bednění základových patek ploch rovinných zřízení Bednění základů z betonu prostého nebo železového patek  pro plochy  rovinné  zřízení (patky  2x(2,45+0,8)x0,6 + prahy 2x(0,8+0,3)x0,4) x 2</t>
  </si>
  <si>
    <t>275356021</t>
  </si>
  <si>
    <t>Základové patky z betonu tř. C 12/15-X0 Základy z betonu prostého  patky a bloky  z betonu kamenem neprokládaného  tř. C 12/15-X0 (pod čela propustku 2,45x0,8x0,6x2 + prahy 0,3x0,8x0,4x2)</t>
  </si>
  <si>
    <t>275313511</t>
  </si>
  <si>
    <t>Trativod z drenážních trubek plastových flexibilních D do 160 mm včetně lože, obsypu a separ. geotextilie, otevřený výkop Trativody z drenážních trubek  v otevřeném výkopu z trubek plastových flexibilních  D přes 100 do 160 mm</t>
  </si>
  <si>
    <t>212752213</t>
  </si>
  <si>
    <t>Ochrana kmene bedněním před poškozením stavebním provozem zřízení vč. odstranění, v prům. kmene přes 300 do 500 mm</t>
  </si>
  <si>
    <t>184818232</t>
  </si>
  <si>
    <t>Rozprostření ornice pl do 500 m2 ve svahu přes 1:5 tl vrstvy do 100 mm Rozprostření a urovnání ornice ve svahu sklonu přes 1:5  při souvislé ploše do 500 m2, tl. vrstvy do 100 mm</t>
  </si>
  <si>
    <t>182301121</t>
  </si>
  <si>
    <t>Svahování násypů Svahování trvalých svahů do projektovaných profilů s potřebným přemístěním výkopku při svahování  násypů  v jakékoliv hornině</t>
  </si>
  <si>
    <t>182201101</t>
  </si>
  <si>
    <t>Úprava pláně v hornině tř. 1 až 4 se zhutněním Úprava pláně vyrovnáním výškových rozdílů  v hornině tř. 1 až 4  se zhutněním (vjezd)</t>
  </si>
  <si>
    <t>Úprava pláně v hornině tř. 1 až 4 bez zhutnění Úprava pláně vyrovnáním výškových rozdílů  v hornině tř. 1 až 4  bez zhutnění</t>
  </si>
  <si>
    <t>181951101</t>
  </si>
  <si>
    <t>Založení lučního trávníku výsevem plochy do 1000 m2 ve svahu do 1:2 Založení trávníku na půdě předem připravené plochy do 1000 m2 výsevem včetně utažení  lučního na svahu přes 1:5 do 1:2</t>
  </si>
  <si>
    <t>181411122</t>
  </si>
  <si>
    <t>Založení lučního trávníku výsevem plochy do 1000 m2 v rovině a ve svahu do 1:5 Založení trávníku  na půdě předem připravené plochy do 1000 m2  výsevem včetně utažení lučního v rovině nebo na svahu do 1:5</t>
  </si>
  <si>
    <t>181411121</t>
  </si>
  <si>
    <t>Rozprostření ornice tl vrstvy do 100 mm pl do 500 m2 v rovině nebo ve svahu do 1:5 Rozprostření a urovnání ornice v rovině nebo ve svahu sklonu do 1:5  při souvislé ploše  do 500 m2, tl. vrstvy do 100 mm</t>
  </si>
  <si>
    <t>181301101</t>
  </si>
  <si>
    <t>Zásyp jam po pařezech D pařezů do 300 mm Zásyp jam po pařezech výkopkem z horniny získané při dobývání pařezů s hrubým urovnáním povrchu zasypávky průměru pařezu přes 100 do 300 mm</t>
  </si>
  <si>
    <t>174201201</t>
  </si>
  <si>
    <t>Poplatek za uložení drnu na skládce (skládkovné) Uložení drnu   poplatek za uložení drnu na skládce (skládkovné)</t>
  </si>
  <si>
    <t>Uložení drnu na skládku Uložení drnu na skládku</t>
  </si>
  <si>
    <t>Uložení sypaniny do násypů nezhutněných Uložení sypaniny do násypů s rozprostřením sypaniny ve vrstvách a s hrubým urovnáním nezhutněných z jakýchkoliv hornin</t>
  </si>
  <si>
    <t>171201101</t>
  </si>
  <si>
    <t>Nakládání výkopku z hornin tř. 1 až 4 přes 100 m3 Nakládání, skládání a překládání neulehlého výkopku nebo sypaniny   nakládání, množství přes 100 m3, z hornin tř. 1 až 4 (zpětné použití do násypů)</t>
  </si>
  <si>
    <t>167101102</t>
  </si>
  <si>
    <t>Příplatek k dovozu ornice ZKD 1000 m přes 10000 m Vodorovné přemístění výkopku nebo sypaniny po suchu  na obvyklém dopravním prostředku, bez naložení výkopku, avšak se složením bez rozhrnutí z horniny tř. 1 až 4 na vzdálenost Příplatek k ceně za každých dalších i započatých 1 000 m (dalších 6 km) 96,6 x 6</t>
  </si>
  <si>
    <t>Příplatek k vodorovnému přemístění drnu ZKD 1000 m přes 10000 m Vodorovné přemístění drnu po suchu   na obvyklém dopravním prostředku, bez naložení výkopku, avšak se složením bez rozhrnutí na vzdálenost Příplatek k ceně za každých dalších i započatých 1 000 m (dalších 5 km) 208,3 x 5</t>
  </si>
  <si>
    <t>Dovoz ornice z 10000 m Vodorovné přemístění výkopku nebo sypaniny po suchu   na obvyklém dopravním prostředku, bez naložení výkopku, avšak se složením bez rozhrnutí  z horniny tř. 1 až 4 na vzdálenost přes 9 000 do 10 000 m</t>
  </si>
  <si>
    <t>Vodorovné přemístění drnu do 10000 m Vodorovné přemístění drnu po suchu na obvyklém dopravním prostředku, bez naložení výkopku, avšak se složením bez rozhrnutí na vzdálenost přes 9 000 do 10 000 m</t>
  </si>
  <si>
    <t>Příplatek k vodorovnému přemístění pařezů D 300 mm ZKD 5 km Vodorovné přemístění větví, kmenů nebo pařezů   s naložením, složením a dopravou Příplatek k cenám za každých dalších i započatých 5000 m přes 5000 m pařezů kmenů, průměru  přes 100 do 300 mm (2 x 5 km)</t>
  </si>
  <si>
    <t>162301921</t>
  </si>
  <si>
    <t>Příplatek k vodorovnému přemístění kmenů stromů listnatých D kmene do 300 mm ZKD 5 km Vodorovné přemístění větví, kmenů nebo pařezů   s naložením, složením a dopravou Příplatek k cenám za každých dalších i započatých 5000 m přes 5000 m kmenů stromů listnatých, o průměru  přes 100 do 300 mm (2 x 5km)</t>
  </si>
  <si>
    <t>162301911</t>
  </si>
  <si>
    <t>Vodorovné přemístění pařezů do 5 km D do 300 mm Vodorovné přemístění větví, kmenů nebo pařezů  s naložením, složením a dopravou  do 5000 m pařezů kmenů, průměru přes 100 do 300 mm</t>
  </si>
  <si>
    <t>162301421</t>
  </si>
  <si>
    <t>Vodorovné přemístění kmenů stromů listnatých do 5 km D kmene do 300 mm Vodorovné přemístění větví, kmenů nebo pařezů 
  s naložením, složením a dopravou  do 5000 m kmenů stromů listnatých, průměru   přes 100 do 300 mm</t>
  </si>
  <si>
    <t>162301411</t>
  </si>
  <si>
    <t>Vodorovné přemístění do 50 m výkopku/sypaniny z horniny tř. 1 až 4 Vodorovné přemístění výkopku nebo sypaniny po suchu 
  na obvyklém dopravním prostředku, bez naložení výkopku, avšak se složením bez rozhrnutí  z horniny tř. 1 až 4 na vzdálenost přes 20 do 50 m (zpětný dovoz do násypů)</t>
  </si>
  <si>
    <t>162201102</t>
  </si>
  <si>
    <t>Vodorovné přemístění do 50 m výkopku/sypaniny z horniny tř. 1 až 4 Vodorovné přemístění výkopku nebo sypaniny po suchu 
  na obvyklém dopravním prostředku, bez naložení výkopku, avšak se složením bez rozhrnutí z horniny tř. 1 až 4 na vzdálenost  přes 20 do 50 m (zemina pro zpětné použití)</t>
  </si>
  <si>
    <t>Příplatek za lepivost u hloubení šachet v hornině tř. 3 Hloubení zapažených i nezapažených šachet   s případným nutným přemístěním výkopku ve výkopišti v hornině tř. 3 Příplatek k cenám  za lepivost horniny tř. 3</t>
  </si>
  <si>
    <t>133201109</t>
  </si>
  <si>
    <t>Hloubení šachet v hornině tř. 3 objemu do 100 m3 Hloubení zapažených i nezapažených šachet   s případným nutným přemístěním výkopku ve výkopišti  v hornině tř. 3  do 100 m3 (drenážní šachty)</t>
  </si>
  <si>
    <t>133201101</t>
  </si>
  <si>
    <t>Příplatek za lepivost k hloubení rýh š do 2000 mm v hornině tř. 3 Hloubení zapažených i nezapažených rýh šířky přes 600 do 2 000 mm   s urovnáním dna do předepsaného profilu a spádu  v hornině tř. 3 Příplatek k cenám  za lepivost horniny tř. 3</t>
  </si>
  <si>
    <t>132201209</t>
  </si>
  <si>
    <t>Hloubení rýh š do 2000 mm v hornině tř. 3 objemu do 100 m3 Hloubení zapažených i nezapažených rýh šířky přes 600 do 2 000 mm   s urovnáním dna do předepsaného profilu a spádu v hornině tř. 3 do 100 m3 (pro propustek)</t>
  </si>
  <si>
    <t>132201201</t>
  </si>
  <si>
    <t>Příplatek za lepivost k hloubení rýh š do 600 mm v hornině tř. 3 Hloubení zapažených i nezapažených rýh šířky do 600 mm 
  s urovnáním dna do předepsaného profilu a spádu v hornině tř. 3  Příplatek k cenám za lepivost horniny tř. 3</t>
  </si>
  <si>
    <t>132201109</t>
  </si>
  <si>
    <t>Hloubení rýh š do 600 mm v hornině tř. 3 objemu do 100 m3 Hloubení zapažených i nezapažených rýh šířky do 600 mm s urovnáním dna do předepsaného profilu a spáduv hornině tř. 3  do 100 m3 (drenáž)</t>
  </si>
  <si>
    <t>132201101</t>
  </si>
  <si>
    <t>Natěžení ornice, objem do 100 m3 Vykopávky v zemnících na suchu   s přehozením výkopku na vzdálenost do 3 m nebo s naložením na dopravní prostředek   v horninách tř. 1 a 2  do 100 m3</t>
  </si>
  <si>
    <t>122101401</t>
  </si>
  <si>
    <t>Sejmutí ornice s přemístěním na vzdálenost do 50 m Sejmutí ornice nebo lesní půdy  složením, na vzdálenost   do 50 m (zpětné použití)</t>
  </si>
  <si>
    <t>121101101</t>
  </si>
  <si>
    <t>Vytrhání obrub záhonových Vytrhání obrub   dopravní prostředek   záhonových</t>
  </si>
  <si>
    <t>113204111</t>
  </si>
  <si>
    <t>Odstranění podkladu pl do 50 m2 z betonu prostého tl 500 mm Odstranění podkladů nebo krytů  s přemístěním hmot na skládku na vzdálenost do 3 m nebo s naložením na dopravní prostředek   v ploše jednotlivě do 50 m2   z betonu prostého, o tl. vrstvy  přes 400 do 500 mm (bet. prah)</t>
  </si>
  <si>
    <t>113107134</t>
  </si>
  <si>
    <t>Odstranění podkladu pl do 50 m2 z kameniva drceného tl 200 mm Odstranění podkladů nebo krytů  s přemístěním hmot na skládku na vzdálenost do 3 m nebo s naložením na dopravní prostředek  v ploše jednotlivě do 50 m,  z kameniva hrubého drceného, o tl. vrstvy  přes 100 do 200 mm (chodník)</t>
  </si>
  <si>
    <t>113107122</t>
  </si>
  <si>
    <t>Rozebrání dlažeb komunikací pro pěší ze zámkových dlaždic Rozebrání dlažeb a dílců komunikací pro pěší, vozovek a ploch  s přemístěním hmot na skládku na vzdálenost do 3 m nebo s naložením na dopravní prostředek komunikací pro pěší s ložem z kameniva nebo živice a s výplní spár ze zámkové dlažby (chodník- zpět použít 39,4 m2)</t>
  </si>
  <si>
    <t>113106123</t>
  </si>
  <si>
    <t>Odstranění pařezů D do 300 mm Odstranění pařezů   s jejich vykopáním, vytrháním nebo odstřelením, s přesekáním kořenů  průměru přes 100 do 300 mm</t>
  </si>
  <si>
    <t>112201101</t>
  </si>
  <si>
    <t>Kácení stromů listnatých D kmene do 300 mm Kácení stromů   s odřezáním kmene a s odvětvením    listnatých, průměru kmene  přes 100 do 300 mm (vrba jíva - vícekmen)</t>
  </si>
  <si>
    <t>112101101</t>
  </si>
  <si>
    <t>Sejmutí drnu tl do 100 mm s přemístěním do 50 m nebo naložením na dopravní prostředek Sejmutí drnu  tl. do 100 mm,  v jakékoliv ploše</t>
  </si>
  <si>
    <t>111301111</t>
  </si>
  <si>
    <t>Drcení ořezaných větví D do 100 mm s odvozem do 20 km Drcení ořezaných větví strojně - (štěpkování)  o průměru větví   do 100 mm</t>
  </si>
  <si>
    <t>111251111</t>
  </si>
  <si>
    <t>Dělěná chránička DN 160 včetně obetonování a obsypu</t>
  </si>
  <si>
    <t>Dělěná chránička DN 110 včetně obetonování a obsypu</t>
  </si>
  <si>
    <t>Dopravní značení</t>
  </si>
  <si>
    <t>DZ</t>
  </si>
  <si>
    <t>Odstranění svislých dopravních značek ze sloupů, sloupků nebo konzol Odstranění (demontáž) svislých dopravních značek 
  s odklizením materiálu na skládku na vzdálenost do 20 m nebo s naložením na dopravní prostředek ze sloupů, sloupků nebo konzol (ze sloupu VO)</t>
  </si>
  <si>
    <t>966006211</t>
  </si>
  <si>
    <t>Předznačení vodorovného plošného značení Předznačení pro vodorovné značení  stříkané barvou nebo prováděné z nátěrových hmot plošné šipky, symboly, nápisy</t>
  </si>
  <si>
    <t>915621111</t>
  </si>
  <si>
    <t>Předznačení vodorovného liniového značení Předznačení pro vodorovné značení  stříkané barvou nebo prováděné z nátěrových hmot  liniové dělicí čáry, vodicí proužky</t>
  </si>
  <si>
    <t>915611111</t>
  </si>
  <si>
    <t>Vodorovné dopravní značení bílou barvou přechody pro chodce, šipky, symboly Vodorovné dopravní značení stříkané barvou 
  přechody pro chodce, šipky, symboly bílé základní (V10f)</t>
  </si>
  <si>
    <t>915131111</t>
  </si>
  <si>
    <t>Vodorovné dopravní značení šířky 250 mm bílou barvou vodící čáry přerušované Vodorovné dopravní značení stříkané barvou  vodící čára bílá šířky 250 mm základní přerušovaná  (V4)</t>
  </si>
  <si>
    <t>915121121</t>
  </si>
  <si>
    <t>Vodorovné dopravní značení šířky 125 mm bílou barvou dělící čáry souvislé Vodorovné dopravní značení stříkané barvou dělící čára šířky 125 mm souvislá  bílá  základní (V10b) 5x5 + 4x5,15</t>
  </si>
  <si>
    <t>915111111</t>
  </si>
  <si>
    <t>Montáž sloupku dopravních značek délky do 3,5 m s betonovým základem a patkou Montáž sloupku dopravních značek délky do 3,5 m do hliníkové patky</t>
  </si>
  <si>
    <t>914511112</t>
  </si>
  <si>
    <t>Montáž svislé dopravní značky do velikosti 2 m2 páskováním na sloup Montáž svislé dopravní značky základní 
  velikosti   do 2 m2   páskováním na sloupy
(přendat na nový sloup VO)</t>
  </si>
  <si>
    <t>914111122</t>
  </si>
  <si>
    <t>Montáž svislé dopravní značky do velikosti 1 m2 objímkami na sloupek Montáž svislé dopravní značky základní velikost  do 1 m2 objímkami na sloupky</t>
  </si>
  <si>
    <t>914111111</t>
  </si>
  <si>
    <t>Znac dopr svislá reflexní E8d</t>
  </si>
  <si>
    <t>404454005</t>
  </si>
  <si>
    <t>Znac dopr svislá reflexní E1</t>
  </si>
  <si>
    <t>404454004</t>
  </si>
  <si>
    <t>Znac dopr svislá reflexní IP12</t>
  </si>
  <si>
    <t>404454003</t>
  </si>
  <si>
    <t>Znac dopr svislá reflexní IP11a</t>
  </si>
  <si>
    <t>404454002</t>
  </si>
  <si>
    <t>Znac dopr svislá reflexní P4</t>
  </si>
  <si>
    <t>404454001</t>
  </si>
  <si>
    <t>Sloupek Zn 60 - 350</t>
  </si>
  <si>
    <t>404452250</t>
  </si>
  <si>
    <t>Parkovací značky plastové dodávka vč. kotvení  (19+30) x 2</t>
  </si>
  <si>
    <t>404000007</t>
  </si>
  <si>
    <t>Celkem</t>
  </si>
  <si>
    <t>Jedn.cena</t>
  </si>
  <si>
    <t>Množství</t>
  </si>
  <si>
    <t>MJ</t>
  </si>
  <si>
    <t>Text</t>
  </si>
  <si>
    <t>Typ</t>
  </si>
  <si>
    <t>Položka</t>
  </si>
  <si>
    <t>Poř.č.</t>
  </si>
  <si>
    <t>Montáž</t>
  </si>
  <si>
    <t>Rozpočet:</t>
  </si>
  <si>
    <t>SO 101  Parkoviště, TÚ</t>
  </si>
  <si>
    <t>Objekt:</t>
  </si>
  <si>
    <t>Regenerace sídliště Rapotín, parkoviště jih</t>
  </si>
  <si>
    <t>Tachov</t>
  </si>
  <si>
    <t>Stavba:</t>
  </si>
  <si>
    <t>Zřízení proviz. chodníku pro pěší zaštěrkováním v prům. tl. 10 cm</t>
  </si>
  <si>
    <t>564000004</t>
  </si>
  <si>
    <t>KOT</t>
  </si>
  <si>
    <t>Zajišťovací páska červenobílá tl.8cm (500m)</t>
  </si>
  <si>
    <t>40400016</t>
  </si>
  <si>
    <t>Kovová lávka pro pěší š.2,0m vč.osazení</t>
  </si>
  <si>
    <t>14310004</t>
  </si>
  <si>
    <t>Příplatek k dočasnému ocelovému zásobníku na akumulátor za první a ZKD den použití 1 ks x 7 dní</t>
  </si>
  <si>
    <t>913911222</t>
  </si>
  <si>
    <t>Příplatek k dočasnému ocelovému zásobníku na akumulátor za první a ZKD den použití 1 ks x 60 dní</t>
  </si>
  <si>
    <t>Příplatek k dočasnému akumulátor 12V/180 Ah za první a ZKD den použití 1 ks x 7 dní</t>
  </si>
  <si>
    <t>913911213</t>
  </si>
  <si>
    <t>Příplatek k dočasnému akumulátor 12V/180 Ah za první a ZKD den použití 1 ks x 60 dní</t>
  </si>
  <si>
    <t>Montáž a demontáž dočasného zásobníku ocelového na akumulátor a řídící jednotku</t>
  </si>
  <si>
    <t>913911122</t>
  </si>
  <si>
    <t>Montáž a demontáž akumulátoru dočasného dopravního značení olověného 12 V/180 Ah</t>
  </si>
  <si>
    <t>913911113</t>
  </si>
  <si>
    <t>Příplatek k dočasné soupravě směrových desek Z4 s výstražným světlem 3 desky za 1. a ZKD den použití 1 ks x 7 dní</t>
  </si>
  <si>
    <t>913321215</t>
  </si>
  <si>
    <t>Příplatek k dočasné směrové desce základní Z4 za první a ZKD den použití 10 ks x 60 dní</t>
  </si>
  <si>
    <t>913321211</t>
  </si>
  <si>
    <t>Montáž a demontáž dočasné soupravy směrových desek Z4 s výstražným světlem 3 desky</t>
  </si>
  <si>
    <t>913321115</t>
  </si>
  <si>
    <t>Montáž a demontáž dočasné dopravní směrové desky základní Z4 Z4d - 10 ks</t>
  </si>
  <si>
    <t>913321111</t>
  </si>
  <si>
    <t>Příplatek k dočasné dopravní zábraně Z2 světelné šířky 1,5m se 3 světly za první a ZKD den použití 1 ks x 7 dní</t>
  </si>
  <si>
    <t>913221211</t>
  </si>
  <si>
    <t>Montáž a demontáž dočasné dopravní zábrany Z2 světelné šířky 1,5 m se 3 světly</t>
  </si>
  <si>
    <t>913221111</t>
  </si>
  <si>
    <t>Příplatek k dočasné dopravní značce kompletní základní za první a ZKD den použití 5 ks x 7 dní (B21a, B21b, C4a)</t>
  </si>
  <si>
    <t>913121211</t>
  </si>
  <si>
    <t>Příplatek k dočasné dopravní značce kompletní základní za první a ZKD den použití 2 ks x 60 dní (A15)</t>
  </si>
  <si>
    <t>Montáž a demontáž dočasné dopravní značky kompletní základní A15  -2 ks s retroreflex. rámem, B21a - 2 ks, B21b - 2 ks, C4a - 1 ks,</t>
  </si>
  <si>
    <t>913121111</t>
  </si>
  <si>
    <t>SO 151  DIO</t>
  </si>
  <si>
    <t xml:space="preserve">Celkem   </t>
  </si>
  <si>
    <t xml:space="preserve">Zaměření skutečného stavu a zpracování do elektronické podoby   </t>
  </si>
  <si>
    <t>hod</t>
  </si>
  <si>
    <t xml:space="preserve">Hodinová zúčtovací sazba geodet   </t>
  </si>
  <si>
    <t>HZS4221</t>
  </si>
  <si>
    <t>HZS</t>
  </si>
  <si>
    <t xml:space="preserve">Výchozí revize   </t>
  </si>
  <si>
    <t xml:space="preserve">Hodinová zúčtovací sazba revizní technik specialista   </t>
  </si>
  <si>
    <t>HZS4212</t>
  </si>
  <si>
    <t xml:space="preserve">Práce mimo položky, koordinace, vypínání, zkoušky   </t>
  </si>
  <si>
    <t xml:space="preserve">Hodinová zúčtovací sazba elektrikář   </t>
  </si>
  <si>
    <t>HZS2221</t>
  </si>
  <si>
    <t xml:space="preserve">Hodinové zúčtovací sazby   </t>
  </si>
  <si>
    <t xml:space="preserve">1,404*9   </t>
  </si>
  <si>
    <t xml:space="preserve">Odvoz do vzdálenosti 10 km   </t>
  </si>
  <si>
    <t>m3</t>
  </si>
  <si>
    <t xml:space="preserve">Příplatek k vodorovnému přemístění horniny za každých dalších 1000 m   </t>
  </si>
  <si>
    <t>460600031</t>
  </si>
  <si>
    <t>946</t>
  </si>
  <si>
    <t xml:space="preserve">Vodorovné přemístění horniny jakékoliv třídy do 1000 m   </t>
  </si>
  <si>
    <t>460600023</t>
  </si>
  <si>
    <t>m</t>
  </si>
  <si>
    <t xml:space="preserve">Zásyp rýh ručně šířky 65 cm, hloubky 120 cm, z horniny třídy 3   </t>
  </si>
  <si>
    <t>460560683</t>
  </si>
  <si>
    <t xml:space="preserve">Zásyp rýh ručně šířky 35 cm, hloubky 80 cm, z horniny třídy 3   </t>
  </si>
  <si>
    <t>460560163</t>
  </si>
  <si>
    <t xml:space="preserve">trubková chránička tuhá Kopodur 110 - KD09110   </t>
  </si>
  <si>
    <t>01160651</t>
  </si>
  <si>
    <t>011</t>
  </si>
  <si>
    <t xml:space="preserve">Kabelové prostupy z trub plastových do rýhy bez obsypu, průměru do 10 cm   </t>
  </si>
  <si>
    <t>460510054</t>
  </si>
  <si>
    <t xml:space="preserve">160 * 1,05   </t>
  </si>
  <si>
    <t xml:space="preserve">trubková chránička ohebná Kopoflex 50 - KF09050   </t>
  </si>
  <si>
    <t>01160654</t>
  </si>
  <si>
    <t xml:space="preserve">Lože kabelů z prohozeného výkopku tl 5 cm nad kabel, kryté plastovou folií, š lože do 50 cm   </t>
  </si>
  <si>
    <t>460421282</t>
  </si>
  <si>
    <t xml:space="preserve">Hloubení kabelových zapažených i nezapažených rýh ručně š 65 cm, hl 120 cm, v hornině tř 3   </t>
  </si>
  <si>
    <t>460150683</t>
  </si>
  <si>
    <t xml:space="preserve">Hloubení kabelových zapažených i nezapažených rýh ručně š 35 cm, hl 80 cm, v hornině tř 3   </t>
  </si>
  <si>
    <t>460150163</t>
  </si>
  <si>
    <t xml:space="preserve">12*(0,65*0,05+0,2*0,2-0,05*0,05*3,14)   </t>
  </si>
  <si>
    <t xml:space="preserve">Obetonování chrániček   </t>
  </si>
  <si>
    <t xml:space="preserve">Základové konstrukce z monolitického betonu C 8/10 bez bednění   </t>
  </si>
  <si>
    <t>460080012</t>
  </si>
  <si>
    <t xml:space="preserve">3*(0,6*0,6*1,3-0,15*0,15*3,14*1,2)   </t>
  </si>
  <si>
    <t xml:space="preserve">Základy stožárů   </t>
  </si>
  <si>
    <t xml:space="preserve">3*0,6*0,6*1,3   </t>
  </si>
  <si>
    <t xml:space="preserve">Hloubení nezapažených jam pro stožáry ostatních typů ručně v hornině tř 3   </t>
  </si>
  <si>
    <t>460050803</t>
  </si>
  <si>
    <t>km</t>
  </si>
  <si>
    <t xml:space="preserve">Vytyčení trasy vedení kabelového podzemního v zastavěném prostoru   </t>
  </si>
  <si>
    <t>460010024</t>
  </si>
  <si>
    <t xml:space="preserve">Zemní práce při extr.mont.pracích   </t>
  </si>
  <si>
    <t>46-M</t>
  </si>
  <si>
    <t xml:space="preserve">Opětovná montáž demontované svorkovnice   </t>
  </si>
  <si>
    <t>kus</t>
  </si>
  <si>
    <t xml:space="preserve">Montáž elektrovýzbroje stožárů osvětlení 1 okruh   </t>
  </si>
  <si>
    <t>210204201</t>
  </si>
  <si>
    <t>921</t>
  </si>
  <si>
    <t xml:space="preserve">Demontáž elektrovýzbroje stožárů osvětlení 1 okruh   </t>
  </si>
  <si>
    <t>210204201-D</t>
  </si>
  <si>
    <t>ks</t>
  </si>
  <si>
    <t xml:space="preserve">stožárová svorkovnice EK 220, 1 pojistka   </t>
  </si>
  <si>
    <t>01060767</t>
  </si>
  <si>
    <t>010</t>
  </si>
  <si>
    <t xml:space="preserve">výložník UZB 1-2000   </t>
  </si>
  <si>
    <t>01060036</t>
  </si>
  <si>
    <t xml:space="preserve">Montáž výložníků osvětlení jednoramenných nástěnných hmotnosti do 35 kg   </t>
  </si>
  <si>
    <t>210204100</t>
  </si>
  <si>
    <t xml:space="preserve">stožár silniční UZL 10-133/89 včetně ochranné manžety   </t>
  </si>
  <si>
    <t>01060056</t>
  </si>
  <si>
    <t xml:space="preserve">Montáž stožárů osvětlení ocelových samostatně stojících délky do 12 m   </t>
  </si>
  <si>
    <t>210204011</t>
  </si>
  <si>
    <t xml:space="preserve">stožár silniční K-10-133/89/60   </t>
  </si>
  <si>
    <t>01060038</t>
  </si>
  <si>
    <t xml:space="preserve">Opětovná montáž demontovaného stožáru   </t>
  </si>
  <si>
    <t xml:space="preserve">Montáž stožárů osvětlení parkových ocelových   </t>
  </si>
  <si>
    <t>210204002</t>
  </si>
  <si>
    <t xml:space="preserve">Demontáž stožárů osvětlení parkových ocelových   </t>
  </si>
  <si>
    <t>210204002-D</t>
  </si>
  <si>
    <t xml:space="preserve">Opětovná montáž demontovaného svítidla   </t>
  </si>
  <si>
    <t xml:space="preserve">Montáž svítidlo výbojkové průmyslové stropní na sloupek parkový   </t>
  </si>
  <si>
    <t>210202016</t>
  </si>
  <si>
    <t xml:space="preserve">Demontáž svítidlo výbojkové průmyslové stropní na sloupek parkový   </t>
  </si>
  <si>
    <t>210202016-D</t>
  </si>
  <si>
    <t xml:space="preserve">Elektromontáže   </t>
  </si>
  <si>
    <t>21-M</t>
  </si>
  <si>
    <t xml:space="preserve">Práce a dodávky M   </t>
  </si>
  <si>
    <t xml:space="preserve">svorka připojovací k připojení kovových částí   </t>
  </si>
  <si>
    <t>35441895</t>
  </si>
  <si>
    <t>354</t>
  </si>
  <si>
    <t xml:space="preserve">Montáž svorka hromosvodná se 2 šrouby   </t>
  </si>
  <si>
    <t>741420021</t>
  </si>
  <si>
    <t>741</t>
  </si>
  <si>
    <t xml:space="preserve">svorka spojovací pro lano D 8-10 mm   </t>
  </si>
  <si>
    <t>35441885</t>
  </si>
  <si>
    <t xml:space="preserve">180/1,6   </t>
  </si>
  <si>
    <t xml:space="preserve">1kg = 1,6 m   </t>
  </si>
  <si>
    <t>kg</t>
  </si>
  <si>
    <t xml:space="preserve">drát D 10mm FeZn   </t>
  </si>
  <si>
    <t>35441073</t>
  </si>
  <si>
    <t xml:space="preserve">Montáž vodič uzemňovací drát nebo lano D do 10 mm v městské zástavbě   </t>
  </si>
  <si>
    <t>741410041</t>
  </si>
  <si>
    <t xml:space="preserve">svítidlo LED na stožár nebo na výložník, 35 W   </t>
  </si>
  <si>
    <t>01360298</t>
  </si>
  <si>
    <t>013</t>
  </si>
  <si>
    <t xml:space="preserve">Montáž svítidlo LED na výložník   </t>
  </si>
  <si>
    <t>741373002.R</t>
  </si>
  <si>
    <t xml:space="preserve">Ukončení kabelů 4x10 mm2 smršťovací záklopkou nebo páskem bez letování   </t>
  </si>
  <si>
    <t>741132132</t>
  </si>
  <si>
    <t xml:space="preserve">190 * 1,05   </t>
  </si>
  <si>
    <t xml:space="preserve">kabel silový s Cu jádrem 1 kV 4x10mm2   </t>
  </si>
  <si>
    <t>34111076</t>
  </si>
  <si>
    <t>341</t>
  </si>
  <si>
    <t xml:space="preserve">Montáž kabel Cu plný kulatý žíla 4x10 mm2 uložený volně (CYKY)   </t>
  </si>
  <si>
    <t>741122222</t>
  </si>
  <si>
    <t xml:space="preserve">40 * 1,05   </t>
  </si>
  <si>
    <t xml:space="preserve">kabel silový s Cu jádrem 1 kV 3x1,5mm2   </t>
  </si>
  <si>
    <t>34111030</t>
  </si>
  <si>
    <t xml:space="preserve">Montáž kabel Cu plný kulatý žíla 3x1,5 až 6 mm2 uložený volně (CYKY)   </t>
  </si>
  <si>
    <t>741122211</t>
  </si>
  <si>
    <t xml:space="preserve">Elektroinstalace - silnoproud   </t>
  </si>
  <si>
    <t xml:space="preserve">Práce a dodávky PSV   </t>
  </si>
  <si>
    <t>PSV</t>
  </si>
  <si>
    <t>8</t>
  </si>
  <si>
    <t>7</t>
  </si>
  <si>
    <t>6</t>
  </si>
  <si>
    <t>5</t>
  </si>
  <si>
    <t>4</t>
  </si>
  <si>
    <t>3</t>
  </si>
  <si>
    <t>2</t>
  </si>
  <si>
    <t>1</t>
  </si>
  <si>
    <t>Cena celkem</t>
  </si>
  <si>
    <t>Cena jednotková</t>
  </si>
  <si>
    <t>Množství celkem</t>
  </si>
  <si>
    <t>Popis</t>
  </si>
  <si>
    <t>Kód položky</t>
  </si>
  <si>
    <t>KCN</t>
  </si>
  <si>
    <t>Č.</t>
  </si>
  <si>
    <t>Datum:   18. 8. 2019</t>
  </si>
  <si>
    <t>Místo:   Tachov</t>
  </si>
  <si>
    <t xml:space="preserve">Zpracoval:   </t>
  </si>
  <si>
    <t xml:space="preserve">Zhotovitel:   </t>
  </si>
  <si>
    <t xml:space="preserve">Objednatel:   </t>
  </si>
  <si>
    <t>Objekt:   Veřejné osvětlení</t>
  </si>
  <si>
    <t>Stavba:   Tachov, regenerace sídliště Rapotín, parkoviště jih</t>
  </si>
  <si>
    <t>ROZPOČET S VÝKAZEM VÝMĚR</t>
  </si>
  <si>
    <t>Soupis prací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</si>
</sst>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#,###,###,##0.00"/>
    <numFmt numFmtId="168" formatCode="#,##0.000;\-#,##0.000"/>
    <numFmt numFmtId="169" formatCode="#,##0.00_ ;\-#,##0.0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8"/>
      <color indexed="8"/>
      <name val="Arial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 CE"/>
      <family val="0"/>
    </font>
    <font>
      <i/>
      <sz val="7"/>
      <name val="Arial CE"/>
      <family val="0"/>
    </font>
    <font>
      <sz val="8"/>
      <name val="Arial CE"/>
      <family val="0"/>
    </font>
    <font>
      <b/>
      <sz val="11"/>
      <color indexed="18"/>
      <name val="Arial CE"/>
      <family val="0"/>
    </font>
    <font>
      <sz val="8"/>
      <color indexed="63"/>
      <name val="Arial CE"/>
      <family val="0"/>
    </font>
    <font>
      <i/>
      <sz val="8"/>
      <color indexed="12"/>
      <name val="Arial CE"/>
      <family val="0"/>
    </font>
    <font>
      <sz val="8"/>
      <color indexed="61"/>
      <name val="Arial CE"/>
      <family val="0"/>
    </font>
    <font>
      <b/>
      <sz val="10"/>
      <color indexed="1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14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4" fillId="9" borderId="0" applyNumberFormat="0" applyBorder="0" applyAlignment="0" applyProtection="0"/>
    <xf numFmtId="0" fontId="15" fillId="38" borderId="1" applyNumberFormat="0" applyAlignment="0" applyProtection="0"/>
    <xf numFmtId="0" fontId="46" fillId="0" borderId="2" applyNumberFormat="0" applyFill="0" applyAlignment="0" applyProtection="0"/>
    <xf numFmtId="0" fontId="3" fillId="0" borderId="3" applyNumberFormat="0" applyFill="0" applyAlignment="0" applyProtection="0"/>
    <xf numFmtId="165" fontId="0" fillId="0" borderId="0" applyFont="0" applyFill="0" applyBorder="0" applyAlignment="0" applyProtection="0"/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165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9" fillId="39" borderId="0">
      <alignment/>
      <protection/>
    </xf>
    <xf numFmtId="0" fontId="12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" fillId="40" borderId="7" applyNumberFormat="0" applyAlignment="0" applyProtection="0"/>
    <xf numFmtId="0" fontId="4" fillId="9" borderId="0" applyNumberFormat="0" applyBorder="0" applyAlignment="0" applyProtection="0"/>
    <xf numFmtId="0" fontId="14" fillId="13" borderId="1" applyNumberFormat="0" applyAlignment="0" applyProtection="0"/>
    <xf numFmtId="0" fontId="50" fillId="41" borderId="8" applyNumberFormat="0" applyAlignment="0" applyProtection="0"/>
    <xf numFmtId="0" fontId="5" fillId="40" borderId="7" applyNumberFormat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6" fillId="0" borderId="4" applyNumberFormat="0" applyFill="0" applyAlignment="0" applyProtection="0"/>
    <xf numFmtId="0" fontId="52" fillId="0" borderId="11" applyNumberFormat="0" applyFill="0" applyAlignment="0" applyProtection="0"/>
    <xf numFmtId="0" fontId="7" fillId="0" borderId="5" applyNumberFormat="0" applyFill="0" applyAlignment="0" applyProtection="0"/>
    <xf numFmtId="0" fontId="53" fillId="0" borderId="12" applyNumberFormat="0" applyFill="0" applyAlignment="0" applyProtection="0"/>
    <xf numFmtId="0" fontId="8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2" borderId="0" applyNumberFormat="0" applyBorder="0" applyAlignment="0" applyProtection="0"/>
    <xf numFmtId="0" fontId="55" fillId="43" borderId="0" applyNumberFormat="0" applyBorder="0" applyAlignment="0" applyProtection="0"/>
    <xf numFmtId="0" fontId="10" fillId="42" borderId="0" applyNumberFormat="0" applyBorder="0" applyAlignment="0" applyProtection="0"/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20" fillId="0" borderId="0">
      <alignment/>
      <protection/>
    </xf>
    <xf numFmtId="0" fontId="18" fillId="0" borderId="0">
      <alignment vertical="top"/>
      <protection/>
    </xf>
    <xf numFmtId="0" fontId="18" fillId="0" borderId="0">
      <alignment/>
      <protection/>
    </xf>
    <xf numFmtId="0" fontId="19" fillId="0" borderId="0" applyAlignment="0">
      <protection locked="0"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9" fillId="0" borderId="0" applyAlignment="0"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" fillId="44" borderId="13" applyNumberFormat="0" applyFont="0" applyAlignment="0" applyProtection="0"/>
    <xf numFmtId="0" fontId="16" fillId="38" borderId="14" applyNumberFormat="0" applyAlignment="0" applyProtection="0"/>
    <xf numFmtId="0" fontId="0" fillId="45" borderId="15" applyNumberFormat="0" applyFont="0" applyAlignment="0" applyProtection="0"/>
    <xf numFmtId="0" fontId="1" fillId="44" borderId="13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6" fillId="0" borderId="16" applyNumberFormat="0" applyFill="0" applyAlignment="0" applyProtection="0"/>
    <xf numFmtId="0" fontId="11" fillId="0" borderId="9" applyNumberFormat="0" applyFill="0" applyAlignment="0" applyProtection="0"/>
    <xf numFmtId="0" fontId="57" fillId="46" borderId="0" applyNumberFormat="0" applyBorder="0" applyAlignment="0" applyProtection="0"/>
    <xf numFmtId="0" fontId="12" fillId="10" borderId="0" applyNumberFormat="0" applyBorder="0" applyAlignment="0" applyProtection="0"/>
    <xf numFmtId="0" fontId="58" fillId="47" borderId="0" applyNumberFormat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60" fillId="48" borderId="17" applyNumberFormat="0" applyAlignment="0" applyProtection="0"/>
    <xf numFmtId="0" fontId="14" fillId="13" borderId="1" applyNumberFormat="0" applyAlignment="0" applyProtection="0"/>
    <xf numFmtId="0" fontId="61" fillId="49" borderId="17" applyNumberFormat="0" applyAlignment="0" applyProtection="0"/>
    <xf numFmtId="0" fontId="15" fillId="38" borderId="1" applyNumberFormat="0" applyAlignment="0" applyProtection="0"/>
    <xf numFmtId="0" fontId="62" fillId="49" borderId="18" applyNumberFormat="0" applyAlignment="0" applyProtection="0"/>
    <xf numFmtId="0" fontId="16" fillId="38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" fillId="34" borderId="0" applyNumberFormat="0" applyBorder="0" applyAlignment="0" applyProtection="0"/>
    <xf numFmtId="0" fontId="45" fillId="51" borderId="0" applyNumberFormat="0" applyBorder="0" applyAlignment="0" applyProtection="0"/>
    <xf numFmtId="0" fontId="2" fillId="35" borderId="0" applyNumberFormat="0" applyBorder="0" applyAlignment="0" applyProtection="0"/>
    <xf numFmtId="0" fontId="45" fillId="52" borderId="0" applyNumberFormat="0" applyBorder="0" applyAlignment="0" applyProtection="0"/>
    <xf numFmtId="0" fontId="2" fillId="36" borderId="0" applyNumberFormat="0" applyBorder="0" applyAlignment="0" applyProtection="0"/>
    <xf numFmtId="0" fontId="45" fillId="53" borderId="0" applyNumberFormat="0" applyBorder="0" applyAlignment="0" applyProtection="0"/>
    <xf numFmtId="0" fontId="2" fillId="31" borderId="0" applyNumberFormat="0" applyBorder="0" applyAlignment="0" applyProtection="0"/>
    <xf numFmtId="0" fontId="45" fillId="54" borderId="0" applyNumberFormat="0" applyBorder="0" applyAlignment="0" applyProtection="0"/>
    <xf numFmtId="0" fontId="2" fillId="32" borderId="0" applyNumberFormat="0" applyBorder="0" applyAlignment="0" applyProtection="0"/>
    <xf numFmtId="0" fontId="45" fillId="55" borderId="0" applyNumberFormat="0" applyBorder="0" applyAlignment="0" applyProtection="0"/>
    <xf numFmtId="0" fontId="2" fillId="37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4" fillId="0" borderId="23" xfId="0" applyFont="1" applyBorder="1" applyAlignment="1">
      <alignment horizontal="left" vertical="center"/>
    </xf>
    <xf numFmtId="0" fontId="64" fillId="0" borderId="26" xfId="0" applyFont="1" applyBorder="1" applyAlignment="1">
      <alignment horizontal="left" vertical="center"/>
    </xf>
    <xf numFmtId="0" fontId="64" fillId="0" borderId="27" xfId="0" applyFont="1" applyBorder="1" applyAlignment="1">
      <alignment horizontal="left" vertical="center"/>
    </xf>
    <xf numFmtId="0" fontId="65" fillId="0" borderId="0" xfId="0" applyFont="1" applyAlignment="1">
      <alignment/>
    </xf>
    <xf numFmtId="0" fontId="66" fillId="0" borderId="27" xfId="0" applyFont="1" applyBorder="1" applyAlignment="1">
      <alignment horizontal="right" vertical="center"/>
    </xf>
    <xf numFmtId="0" fontId="67" fillId="0" borderId="26" xfId="0" applyFont="1" applyBorder="1" applyAlignment="1">
      <alignment horizontal="left" vertical="center"/>
    </xf>
    <xf numFmtId="166" fontId="67" fillId="0" borderId="26" xfId="0" applyNumberFormat="1" applyFont="1" applyBorder="1" applyAlignment="1">
      <alignment horizontal="right" vertical="center"/>
    </xf>
    <xf numFmtId="0" fontId="68" fillId="0" borderId="0" xfId="0" applyFont="1" applyAlignment="1">
      <alignment horizontal="right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right"/>
    </xf>
    <xf numFmtId="4" fontId="0" fillId="0" borderId="21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0" xfId="0" applyAlignment="1">
      <alignment/>
    </xf>
    <xf numFmtId="4" fontId="0" fillId="0" borderId="21" xfId="0" applyNumberFormat="1" applyBorder="1" applyAlignment="1">
      <alignment horizontal="center"/>
    </xf>
    <xf numFmtId="0" fontId="46" fillId="0" borderId="0" xfId="0" applyFont="1" applyAlignment="1">
      <alignment/>
    </xf>
    <xf numFmtId="0" fontId="66" fillId="0" borderId="0" xfId="0" applyFont="1" applyAlignment="1">
      <alignment horizontal="left"/>
    </xf>
    <xf numFmtId="0" fontId="0" fillId="0" borderId="0" xfId="0" applyAlignment="1">
      <alignment horizontal="center"/>
    </xf>
    <xf numFmtId="4" fontId="69" fillId="0" borderId="28" xfId="87" applyNumberFormat="1" applyFont="1" applyBorder="1">
      <alignment/>
      <protection/>
    </xf>
    <xf numFmtId="0" fontId="49" fillId="39" borderId="29" xfId="88" applyBorder="1">
      <alignment/>
      <protection/>
    </xf>
    <xf numFmtId="0" fontId="49" fillId="39" borderId="29" xfId="88" applyBorder="1" applyAlignment="1">
      <alignment horizontal="center"/>
      <protection/>
    </xf>
    <xf numFmtId="0" fontId="49" fillId="39" borderId="30" xfId="88" applyBorder="1">
      <alignment/>
      <protection/>
    </xf>
    <xf numFmtId="4" fontId="48" fillId="0" borderId="31" xfId="87" applyNumberFormat="1" applyBorder="1">
      <alignment/>
      <protection/>
    </xf>
    <xf numFmtId="0" fontId="48" fillId="0" borderId="32" xfId="87" applyBorder="1">
      <alignment/>
      <protection/>
    </xf>
    <xf numFmtId="0" fontId="48" fillId="0" borderId="32" xfId="87" applyBorder="1" applyAlignment="1">
      <alignment horizontal="center"/>
      <protection/>
    </xf>
    <xf numFmtId="0" fontId="48" fillId="0" borderId="33" xfId="87" applyBorder="1">
      <alignment/>
      <protection/>
    </xf>
    <xf numFmtId="4" fontId="47" fillId="0" borderId="20" xfId="86" applyNumberFormat="1" applyBorder="1">
      <alignment/>
      <protection/>
    </xf>
    <xf numFmtId="4" fontId="47" fillId="0" borderId="19" xfId="86" applyNumberFormat="1" applyBorder="1">
      <alignment/>
      <protection/>
    </xf>
    <xf numFmtId="0" fontId="47" fillId="0" borderId="19" xfId="86" applyBorder="1">
      <alignment/>
      <protection/>
    </xf>
    <xf numFmtId="0" fontId="47" fillId="0" borderId="19" xfId="86" applyBorder="1" applyAlignment="1">
      <alignment horizontal="center"/>
      <protection/>
    </xf>
    <xf numFmtId="0" fontId="47" fillId="0" borderId="19" xfId="86" applyBorder="1" quotePrefix="1">
      <alignment/>
      <protection/>
    </xf>
    <xf numFmtId="0" fontId="47" fillId="0" borderId="25" xfId="86" applyBorder="1">
      <alignment/>
      <protection/>
    </xf>
    <xf numFmtId="0" fontId="48" fillId="0" borderId="34" xfId="87" applyBorder="1">
      <alignment/>
      <protection/>
    </xf>
    <xf numFmtId="0" fontId="48" fillId="0" borderId="35" xfId="87" applyBorder="1">
      <alignment/>
      <protection/>
    </xf>
    <xf numFmtId="0" fontId="48" fillId="0" borderId="35" xfId="87" applyBorder="1" applyAlignment="1">
      <alignment horizontal="center"/>
      <protection/>
    </xf>
    <xf numFmtId="0" fontId="48" fillId="0" borderId="36" xfId="87" applyBorder="1">
      <alignment/>
      <protection/>
    </xf>
    <xf numFmtId="0" fontId="47" fillId="0" borderId="19" xfId="86" applyBorder="1" applyAlignment="1">
      <alignment wrapText="1"/>
      <protection/>
    </xf>
    <xf numFmtId="0" fontId="47" fillId="0" borderId="25" xfId="87" applyFont="1" applyBorder="1">
      <alignment/>
      <protection/>
    </xf>
    <xf numFmtId="0" fontId="47" fillId="0" borderId="19" xfId="86" applyBorder="1" applyAlignment="1" quotePrefix="1">
      <alignment horizontal="left"/>
      <protection/>
    </xf>
    <xf numFmtId="0" fontId="49" fillId="39" borderId="37" xfId="88" applyBorder="1" applyAlignment="1">
      <alignment horizontal="center"/>
      <protection/>
    </xf>
    <xf numFmtId="0" fontId="49" fillId="39" borderId="37" xfId="88" applyBorder="1">
      <alignment/>
      <protection/>
    </xf>
    <xf numFmtId="0" fontId="0" fillId="0" borderId="28" xfId="0" applyBorder="1" applyAlignment="1">
      <alignment horizontal="center"/>
    </xf>
    <xf numFmtId="0" fontId="49" fillId="39" borderId="30" xfId="88" applyBorder="1" applyAlignment="1">
      <alignment horizontal="center"/>
      <protection/>
    </xf>
    <xf numFmtId="0" fontId="70" fillId="0" borderId="0" xfId="87" applyFont="1">
      <alignment/>
      <protection/>
    </xf>
    <xf numFmtId="0" fontId="48" fillId="0" borderId="0" xfId="87" applyAlignment="1">
      <alignment horizontal="left"/>
      <protection/>
    </xf>
    <xf numFmtId="0" fontId="48" fillId="0" borderId="0" xfId="87" applyAlignment="1">
      <alignment horizontal="center"/>
      <protection/>
    </xf>
    <xf numFmtId="0" fontId="48" fillId="0" borderId="0" xfId="87" applyAlignment="1">
      <alignment horizontal="right"/>
      <protection/>
    </xf>
    <xf numFmtId="0" fontId="48" fillId="0" borderId="0" xfId="87">
      <alignment/>
      <protection/>
    </xf>
    <xf numFmtId="0" fontId="71" fillId="0" borderId="0" xfId="87" applyFont="1" applyAlignment="1">
      <alignment horizontal="left"/>
      <protection/>
    </xf>
    <xf numFmtId="0" fontId="69" fillId="0" borderId="0" xfId="87" applyFont="1">
      <alignment/>
      <protection/>
    </xf>
    <xf numFmtId="0" fontId="71" fillId="0" borderId="0" xfId="87" applyFont="1" applyAlignment="1">
      <alignment horizontal="center"/>
      <protection/>
    </xf>
    <xf numFmtId="0" fontId="71" fillId="0" borderId="0" xfId="87" applyFont="1" applyAlignment="1">
      <alignment horizontal="right"/>
      <protection/>
    </xf>
    <xf numFmtId="0" fontId="71" fillId="0" borderId="0" xfId="87" applyFont="1">
      <alignment/>
      <protection/>
    </xf>
    <xf numFmtId="167" fontId="49" fillId="39" borderId="28" xfId="88" applyNumberFormat="1" applyBorder="1">
      <alignment/>
      <protection/>
    </xf>
    <xf numFmtId="167" fontId="47" fillId="0" borderId="20" xfId="86" applyNumberFormat="1" applyBorder="1">
      <alignment/>
      <protection/>
    </xf>
    <xf numFmtId="167" fontId="47" fillId="0" borderId="19" xfId="86" applyNumberFormat="1" applyBorder="1">
      <alignment/>
      <protection/>
    </xf>
    <xf numFmtId="4" fontId="48" fillId="0" borderId="35" xfId="87" applyNumberFormat="1" applyBorder="1">
      <alignment/>
      <protection/>
    </xf>
    <xf numFmtId="4" fontId="0" fillId="0" borderId="0" xfId="0" applyNumberFormat="1" applyAlignment="1">
      <alignment/>
    </xf>
    <xf numFmtId="4" fontId="48" fillId="0" borderId="32" xfId="87" applyNumberFormat="1" applyBorder="1">
      <alignment/>
      <protection/>
    </xf>
    <xf numFmtId="0" fontId="19" fillId="0" borderId="0" xfId="121" applyAlignment="1">
      <alignment horizontal="left" vertical="top"/>
      <protection locked="0"/>
    </xf>
    <xf numFmtId="39" fontId="19" fillId="0" borderId="0" xfId="121" applyNumberFormat="1" applyAlignment="1">
      <alignment horizontal="right" vertical="top"/>
      <protection locked="0"/>
    </xf>
    <xf numFmtId="168" fontId="19" fillId="0" borderId="0" xfId="121" applyNumberFormat="1" applyAlignment="1">
      <alignment horizontal="right" vertical="top"/>
      <protection locked="0"/>
    </xf>
    <xf numFmtId="0" fontId="19" fillId="0" borderId="0" xfId="121" applyAlignment="1">
      <alignment horizontal="left" vertical="top" wrapText="1"/>
      <protection locked="0"/>
    </xf>
    <xf numFmtId="37" fontId="19" fillId="0" borderId="0" xfId="121" applyNumberFormat="1" applyAlignment="1">
      <alignment horizontal="right" vertical="top"/>
      <protection locked="0"/>
    </xf>
    <xf numFmtId="39" fontId="32" fillId="0" borderId="0" xfId="121" applyNumberFormat="1" applyFont="1" applyAlignment="1">
      <alignment horizontal="right"/>
      <protection locked="0"/>
    </xf>
    <xf numFmtId="168" fontId="32" fillId="0" borderId="0" xfId="121" applyNumberFormat="1" applyFont="1" applyAlignment="1">
      <alignment horizontal="right"/>
      <protection locked="0"/>
    </xf>
    <xf numFmtId="0" fontId="32" fillId="0" borderId="0" xfId="121" applyFont="1" applyAlignment="1">
      <alignment horizontal="left" wrapText="1"/>
      <protection locked="0"/>
    </xf>
    <xf numFmtId="37" fontId="32" fillId="0" borderId="0" xfId="121" applyNumberFormat="1" applyFont="1" applyAlignment="1">
      <alignment horizontal="right"/>
      <protection locked="0"/>
    </xf>
    <xf numFmtId="39" fontId="33" fillId="0" borderId="0" xfId="121" applyNumberFormat="1" applyFont="1" applyAlignment="1">
      <alignment horizontal="right" vertical="center"/>
      <protection locked="0"/>
    </xf>
    <xf numFmtId="168" fontId="33" fillId="0" borderId="0" xfId="121" applyNumberFormat="1" applyFont="1" applyAlignment="1">
      <alignment horizontal="right" vertical="center"/>
      <protection locked="0"/>
    </xf>
    <xf numFmtId="0" fontId="33" fillId="0" borderId="0" xfId="121" applyFont="1" applyAlignment="1">
      <alignment horizontal="left" vertical="center" wrapText="1"/>
      <protection locked="0"/>
    </xf>
    <xf numFmtId="37" fontId="33" fillId="0" borderId="0" xfId="121" applyNumberFormat="1" applyFont="1" applyAlignment="1">
      <alignment horizontal="right" vertical="center"/>
      <protection locked="0"/>
    </xf>
    <xf numFmtId="39" fontId="34" fillId="0" borderId="38" xfId="121" applyNumberFormat="1" applyFont="1" applyBorder="1" applyAlignment="1">
      <alignment horizontal="right"/>
      <protection locked="0"/>
    </xf>
    <xf numFmtId="168" fontId="34" fillId="0" borderId="38" xfId="121" applyNumberFormat="1" applyFont="1" applyBorder="1" applyAlignment="1">
      <alignment horizontal="right"/>
      <protection locked="0"/>
    </xf>
    <xf numFmtId="0" fontId="34" fillId="0" borderId="38" xfId="121" applyFont="1" applyBorder="1" applyAlignment="1">
      <alignment horizontal="left" wrapText="1"/>
      <protection locked="0"/>
    </xf>
    <xf numFmtId="37" fontId="34" fillId="0" borderId="38" xfId="121" applyNumberFormat="1" applyFont="1" applyBorder="1" applyAlignment="1">
      <alignment horizontal="right"/>
      <protection locked="0"/>
    </xf>
    <xf numFmtId="39" fontId="35" fillId="0" borderId="0" xfId="121" applyNumberFormat="1" applyFont="1" applyAlignment="1">
      <alignment horizontal="right"/>
      <protection locked="0"/>
    </xf>
    <xf numFmtId="168" fontId="35" fillId="0" borderId="0" xfId="121" applyNumberFormat="1" applyFont="1" applyAlignment="1">
      <alignment horizontal="right"/>
      <protection locked="0"/>
    </xf>
    <xf numFmtId="0" fontId="35" fillId="0" borderId="0" xfId="121" applyFont="1" applyAlignment="1">
      <alignment horizontal="left" wrapText="1"/>
      <protection locked="0"/>
    </xf>
    <xf numFmtId="37" fontId="35" fillId="0" borderId="0" xfId="121" applyNumberFormat="1" applyFont="1" applyAlignment="1">
      <alignment horizontal="right"/>
      <protection locked="0"/>
    </xf>
    <xf numFmtId="39" fontId="36" fillId="0" borderId="0" xfId="121" applyNumberFormat="1" applyFont="1" applyAlignment="1">
      <alignment horizontal="right"/>
      <protection locked="0"/>
    </xf>
    <xf numFmtId="168" fontId="36" fillId="0" borderId="0" xfId="121" applyNumberFormat="1" applyFont="1" applyAlignment="1">
      <alignment horizontal="right"/>
      <protection locked="0"/>
    </xf>
    <xf numFmtId="0" fontId="36" fillId="0" borderId="0" xfId="121" applyFont="1" applyAlignment="1">
      <alignment horizontal="left" wrapText="1"/>
      <protection locked="0"/>
    </xf>
    <xf numFmtId="37" fontId="36" fillId="0" borderId="0" xfId="121" applyNumberFormat="1" applyFont="1" applyAlignment="1">
      <alignment horizontal="right"/>
      <protection locked="0"/>
    </xf>
    <xf numFmtId="39" fontId="37" fillId="0" borderId="38" xfId="121" applyNumberFormat="1" applyFont="1" applyBorder="1" applyAlignment="1">
      <alignment horizontal="right"/>
      <protection locked="0"/>
    </xf>
    <xf numFmtId="168" fontId="37" fillId="0" borderId="38" xfId="121" applyNumberFormat="1" applyFont="1" applyBorder="1" applyAlignment="1">
      <alignment horizontal="right"/>
      <protection locked="0"/>
    </xf>
    <xf numFmtId="0" fontId="37" fillId="0" borderId="38" xfId="121" applyFont="1" applyBorder="1" applyAlignment="1">
      <alignment horizontal="left" wrapText="1"/>
      <protection locked="0"/>
    </xf>
    <xf numFmtId="37" fontId="37" fillId="0" borderId="38" xfId="121" applyNumberFormat="1" applyFont="1" applyBorder="1" applyAlignment="1">
      <alignment horizontal="right"/>
      <protection locked="0"/>
    </xf>
    <xf numFmtId="39" fontId="38" fillId="0" borderId="0" xfId="121" applyNumberFormat="1" applyFont="1" applyAlignment="1">
      <alignment horizontal="right"/>
      <protection locked="0"/>
    </xf>
    <xf numFmtId="168" fontId="38" fillId="0" borderId="0" xfId="121" applyNumberFormat="1" applyFont="1" applyAlignment="1">
      <alignment horizontal="right"/>
      <protection locked="0"/>
    </xf>
    <xf numFmtId="0" fontId="38" fillId="0" borderId="0" xfId="121" applyFont="1" applyAlignment="1">
      <alignment horizontal="left" wrapText="1"/>
      <protection locked="0"/>
    </xf>
    <xf numFmtId="37" fontId="38" fillId="0" borderId="0" xfId="121" applyNumberFormat="1" applyFont="1" applyAlignment="1">
      <alignment horizontal="right"/>
      <protection locked="0"/>
    </xf>
    <xf numFmtId="39" fontId="39" fillId="0" borderId="0" xfId="121" applyNumberFormat="1" applyFont="1" applyAlignment="1">
      <alignment horizontal="right"/>
      <protection locked="0"/>
    </xf>
    <xf numFmtId="168" fontId="39" fillId="0" borderId="0" xfId="121" applyNumberFormat="1" applyFont="1" applyAlignment="1">
      <alignment horizontal="right"/>
      <protection locked="0"/>
    </xf>
    <xf numFmtId="0" fontId="39" fillId="0" borderId="0" xfId="121" applyFont="1" applyAlignment="1">
      <alignment horizontal="left" wrapText="1"/>
      <protection locked="0"/>
    </xf>
    <xf numFmtId="37" fontId="39" fillId="0" borderId="0" xfId="121" applyNumberFormat="1" applyFont="1" applyAlignment="1">
      <alignment horizontal="right"/>
      <protection locked="0"/>
    </xf>
    <xf numFmtId="0" fontId="40" fillId="0" borderId="0" xfId="121" applyFont="1" applyAlignment="1" applyProtection="1">
      <alignment horizontal="left"/>
      <protection/>
    </xf>
    <xf numFmtId="0" fontId="34" fillId="56" borderId="39" xfId="121" applyFont="1" applyFill="1" applyBorder="1" applyAlignment="1" applyProtection="1">
      <alignment horizontal="center" vertical="center" wrapText="1"/>
      <protection/>
    </xf>
    <xf numFmtId="39" fontId="41" fillId="0" borderId="0" xfId="121" applyNumberFormat="1" applyFont="1" applyAlignment="1" applyProtection="1">
      <alignment horizontal="right" vertical="top"/>
      <protection/>
    </xf>
    <xf numFmtId="0" fontId="41" fillId="0" borderId="0" xfId="121" applyFont="1" applyAlignment="1" applyProtection="1">
      <alignment horizontal="left"/>
      <protection/>
    </xf>
    <xf numFmtId="168" fontId="41" fillId="0" borderId="0" xfId="121" applyNumberFormat="1" applyFont="1" applyAlignment="1" applyProtection="1">
      <alignment horizontal="right" vertical="top"/>
      <protection/>
    </xf>
    <xf numFmtId="0" fontId="41" fillId="0" borderId="0" xfId="121" applyFont="1" applyAlignment="1" applyProtection="1">
      <alignment horizontal="left" vertical="top" wrapText="1"/>
      <protection/>
    </xf>
    <xf numFmtId="39" fontId="40" fillId="0" borderId="0" xfId="121" applyNumberFormat="1" applyFont="1" applyAlignment="1" applyProtection="1">
      <alignment horizontal="right" vertical="top"/>
      <protection/>
    </xf>
    <xf numFmtId="168" fontId="34" fillId="0" borderId="0" xfId="121" applyNumberFormat="1" applyFont="1" applyAlignment="1" applyProtection="1">
      <alignment horizontal="right" vertical="top"/>
      <protection/>
    </xf>
    <xf numFmtId="0" fontId="34" fillId="0" borderId="0" xfId="121" applyFont="1" applyAlignment="1" applyProtection="1">
      <alignment horizontal="left" vertical="top" wrapText="1"/>
      <protection/>
    </xf>
    <xf numFmtId="0" fontId="42" fillId="0" borderId="0" xfId="121" applyFont="1" applyAlignment="1" applyProtection="1">
      <alignment horizontal="left" vertical="top" wrapText="1"/>
      <protection/>
    </xf>
    <xf numFmtId="37" fontId="42" fillId="0" borderId="0" xfId="121" applyNumberFormat="1" applyFont="1" applyAlignment="1" applyProtection="1">
      <alignment horizontal="right" vertical="top"/>
      <protection/>
    </xf>
    <xf numFmtId="0" fontId="43" fillId="0" borderId="0" xfId="121" applyFont="1" applyAlignment="1" applyProtection="1">
      <alignment horizontal="left"/>
      <protection/>
    </xf>
    <xf numFmtId="0" fontId="43" fillId="0" borderId="0" xfId="121" applyFont="1" applyAlignment="1" applyProtection="1">
      <alignment horizontal="left" vertical="center"/>
      <protection/>
    </xf>
    <xf numFmtId="0" fontId="44" fillId="0" borderId="0" xfId="121" applyFont="1" applyAlignment="1" applyProtection="1">
      <alignment horizontal="center" vertical="center"/>
      <protection/>
    </xf>
  </cellXfs>
  <cellStyles count="1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2 2" xfId="40"/>
    <cellStyle name="40 % – Zvýraznění3 2" xfId="41"/>
    <cellStyle name="40 % – Zvýraznění4 2" xfId="42"/>
    <cellStyle name="40 % – Zvýraznění5 2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 2" xfId="57"/>
    <cellStyle name="60 % – Zvýraznění2 2" xfId="58"/>
    <cellStyle name="60 % – Zvýraznění3 2" xfId="59"/>
    <cellStyle name="60 % – Zvýraznění4 2" xfId="60"/>
    <cellStyle name="60 % – Zvýraznění5 2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elkem 2" xfId="78"/>
    <cellStyle name="Comma" xfId="79"/>
    <cellStyle name="Čárka 2" xfId="80"/>
    <cellStyle name="Čárka 2 2" xfId="81"/>
    <cellStyle name="Čárka 2 3" xfId="82"/>
    <cellStyle name="Čárka 3" xfId="83"/>
    <cellStyle name="Comma [0]" xfId="84"/>
    <cellStyle name="Explanatory Text" xfId="85"/>
    <cellStyle name="Font_Ariel_Small" xfId="86"/>
    <cellStyle name="Font_Ariel_Small_Bold" xfId="87"/>
    <cellStyle name="Font_Ariel_Small_Bold_BG_Gray" xfId="88"/>
    <cellStyle name="Good" xfId="89"/>
    <cellStyle name="Heading 1" xfId="90"/>
    <cellStyle name="Heading 2" xfId="91"/>
    <cellStyle name="Heading 3" xfId="92"/>
    <cellStyle name="Heading 4" xfId="93"/>
    <cellStyle name="Check Cell" xfId="94"/>
    <cellStyle name="Chybně 2" xfId="95"/>
    <cellStyle name="Input" xfId="96"/>
    <cellStyle name="Kontrolní buňka" xfId="97"/>
    <cellStyle name="Kontrolní buňka 2" xfId="98"/>
    <cellStyle name="Linked Cell" xfId="99"/>
    <cellStyle name="Currency" xfId="100"/>
    <cellStyle name="Currency [0]" xfId="101"/>
    <cellStyle name="Nadpis 1" xfId="102"/>
    <cellStyle name="Nadpis 1 2" xfId="103"/>
    <cellStyle name="Nadpis 2" xfId="104"/>
    <cellStyle name="Nadpis 2 2" xfId="105"/>
    <cellStyle name="Nadpis 3" xfId="106"/>
    <cellStyle name="Nadpis 3 2" xfId="107"/>
    <cellStyle name="Nadpis 4" xfId="108"/>
    <cellStyle name="Nadpis 4 2" xfId="109"/>
    <cellStyle name="Název" xfId="110"/>
    <cellStyle name="Název 2" xfId="111"/>
    <cellStyle name="Neutral" xfId="112"/>
    <cellStyle name="Neutrální" xfId="113"/>
    <cellStyle name="Neutrální 2" xfId="114"/>
    <cellStyle name="Normální 10" xfId="115"/>
    <cellStyle name="Normální 11" xfId="116"/>
    <cellStyle name="Normální 12" xfId="117"/>
    <cellStyle name="Normální 13" xfId="118"/>
    <cellStyle name="Normální 14" xfId="119"/>
    <cellStyle name="Normální 15" xfId="120"/>
    <cellStyle name="Normální 16" xfId="121"/>
    <cellStyle name="Normální 2" xfId="122"/>
    <cellStyle name="Normální 2 2" xfId="123"/>
    <cellStyle name="Normální 2 2 2" xfId="124"/>
    <cellStyle name="Normální 2 2 3" xfId="125"/>
    <cellStyle name="Normální 2 3" xfId="126"/>
    <cellStyle name="Normální 2 4" xfId="127"/>
    <cellStyle name="normální 2 5" xfId="128"/>
    <cellStyle name="normální 2 6" xfId="129"/>
    <cellStyle name="Normální 2_formulář 5 -pol.rozp" xfId="130"/>
    <cellStyle name="Normální 3" xfId="131"/>
    <cellStyle name="Normální 3 2" xfId="132"/>
    <cellStyle name="Normální 3 3" xfId="133"/>
    <cellStyle name="Normální 3 4" xfId="134"/>
    <cellStyle name="Normální 3_formulář 5 -pol.rozp" xfId="135"/>
    <cellStyle name="Normální 4" xfId="136"/>
    <cellStyle name="normální 5" xfId="137"/>
    <cellStyle name="normální 5 2" xfId="138"/>
    <cellStyle name="normální 6" xfId="139"/>
    <cellStyle name="normální 6 2" xfId="140"/>
    <cellStyle name="normální 7" xfId="141"/>
    <cellStyle name="normální 7 2" xfId="142"/>
    <cellStyle name="Normální 8" xfId="143"/>
    <cellStyle name="Normální 9" xfId="144"/>
    <cellStyle name="Note" xfId="145"/>
    <cellStyle name="Output" xfId="146"/>
    <cellStyle name="Poznámka" xfId="147"/>
    <cellStyle name="Poznámka 2" xfId="148"/>
    <cellStyle name="Percent" xfId="149"/>
    <cellStyle name="Procenta 2" xfId="150"/>
    <cellStyle name="Propojená buňka" xfId="151"/>
    <cellStyle name="Propojená buňka 2" xfId="152"/>
    <cellStyle name="Správně" xfId="153"/>
    <cellStyle name="Správně 2" xfId="154"/>
    <cellStyle name="Špatně" xfId="155"/>
    <cellStyle name="Text upozornění" xfId="156"/>
    <cellStyle name="Text upozornění 2" xfId="157"/>
    <cellStyle name="Title" xfId="158"/>
    <cellStyle name="Total" xfId="159"/>
    <cellStyle name="Vstup" xfId="160"/>
    <cellStyle name="Vstup 2" xfId="161"/>
    <cellStyle name="Výpočet" xfId="162"/>
    <cellStyle name="Výpočet 2" xfId="163"/>
    <cellStyle name="Výstup" xfId="164"/>
    <cellStyle name="Výstup 2" xfId="165"/>
    <cellStyle name="Vysvětlující text" xfId="166"/>
    <cellStyle name="Vysvětlující text 2" xfId="167"/>
    <cellStyle name="Warning Text" xfId="168"/>
    <cellStyle name="Zvýraznění 1" xfId="169"/>
    <cellStyle name="Zvýraznění 1 2" xfId="170"/>
    <cellStyle name="Zvýraznění 2" xfId="171"/>
    <cellStyle name="Zvýraznění 2 2" xfId="172"/>
    <cellStyle name="Zvýraznění 3" xfId="173"/>
    <cellStyle name="Zvýraznění 3 2" xfId="174"/>
    <cellStyle name="Zvýraznění 4" xfId="175"/>
    <cellStyle name="Zvýraznění 4 2" xfId="176"/>
    <cellStyle name="Zvýraznění 5" xfId="177"/>
    <cellStyle name="Zvýraznění 5 2" xfId="178"/>
    <cellStyle name="Zvýraznění 6" xfId="179"/>
    <cellStyle name="Zvýraznění 6 2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11.28125" style="0" customWidth="1"/>
    <col min="3" max="3" width="48.7109375" style="0" customWidth="1"/>
    <col min="4" max="4" width="23.421875" style="0" customWidth="1"/>
    <col min="5" max="5" width="20.140625" style="0" customWidth="1"/>
    <col min="6" max="6" width="22.28125" style="0" customWidth="1"/>
    <col min="7" max="7" width="21.8515625" style="0" customWidth="1"/>
    <col min="8" max="8" width="23.00390625" style="0" customWidth="1"/>
    <col min="9" max="9" width="17.28125" style="0" customWidth="1"/>
  </cols>
  <sheetData>
    <row r="1" spans="3:9" ht="19.5" customHeight="1">
      <c r="C1" s="11" t="s">
        <v>10</v>
      </c>
      <c r="D1" s="11"/>
      <c r="E1" s="11"/>
      <c r="F1" s="11"/>
      <c r="I1" s="15"/>
    </row>
    <row r="2" ht="19.5" customHeight="1">
      <c r="C2" s="22" t="s">
        <v>501</v>
      </c>
    </row>
    <row r="3" spans="2:6" ht="19.5" customHeight="1">
      <c r="B3" t="s">
        <v>6</v>
      </c>
      <c r="C3" s="23" t="s">
        <v>16</v>
      </c>
      <c r="D3" s="23"/>
      <c r="E3" s="23"/>
      <c r="F3" s="23"/>
    </row>
    <row r="4" ht="15.75" thickBot="1"/>
    <row r="5" spans="2:9" ht="24.75" customHeight="1" thickBot="1">
      <c r="B5" s="8" t="s">
        <v>0</v>
      </c>
      <c r="C5" s="9" t="s">
        <v>1</v>
      </c>
      <c r="D5" s="9" t="s">
        <v>7</v>
      </c>
      <c r="E5" s="9" t="s">
        <v>8</v>
      </c>
      <c r="F5" s="9" t="s">
        <v>2</v>
      </c>
      <c r="G5" s="9" t="s">
        <v>11</v>
      </c>
      <c r="H5" s="9" t="s">
        <v>3</v>
      </c>
      <c r="I5" s="10" t="s">
        <v>4</v>
      </c>
    </row>
    <row r="6" spans="2:9" ht="19.5" customHeight="1">
      <c r="B6" s="6"/>
      <c r="C6" s="3"/>
      <c r="D6" s="3"/>
      <c r="E6" s="3"/>
      <c r="F6" s="3"/>
      <c r="G6" s="3"/>
      <c r="H6" s="3"/>
      <c r="I6" s="4"/>
    </row>
    <row r="7" spans="2:9" ht="19.5" customHeight="1">
      <c r="B7" s="7">
        <v>1</v>
      </c>
      <c r="C7" s="16" t="s">
        <v>17</v>
      </c>
      <c r="D7" s="19">
        <f>'SO 101 Parkoviště'!I167</f>
        <v>0</v>
      </c>
      <c r="E7" s="18">
        <f>D7*0.025</f>
        <v>0</v>
      </c>
      <c r="F7" s="18">
        <f>D7+E7</f>
        <v>0</v>
      </c>
      <c r="G7" s="18">
        <f>F7*0.21</f>
        <v>0</v>
      </c>
      <c r="H7" s="18">
        <f aca="true" t="shared" si="0" ref="H7:H12">F7+G7</f>
        <v>0</v>
      </c>
      <c r="I7" s="2">
        <v>211211</v>
      </c>
    </row>
    <row r="8" spans="2:9" ht="19.5" customHeight="1">
      <c r="B8" s="7">
        <v>2</v>
      </c>
      <c r="C8" s="1" t="s">
        <v>9</v>
      </c>
      <c r="D8" s="19">
        <f>'SO 151 DIO'!I33</f>
        <v>0</v>
      </c>
      <c r="E8" s="18">
        <f>D8*0.025</f>
        <v>0</v>
      </c>
      <c r="F8" s="18">
        <f>D8+E8</f>
        <v>0</v>
      </c>
      <c r="G8" s="18">
        <f>F8*0.21</f>
        <v>0</v>
      </c>
      <c r="H8" s="18">
        <f t="shared" si="0"/>
        <v>0</v>
      </c>
      <c r="I8" s="2">
        <v>211211</v>
      </c>
    </row>
    <row r="9" spans="2:9" s="20" customFormat="1" ht="19.5" customHeight="1">
      <c r="B9" s="7">
        <v>3</v>
      </c>
      <c r="C9" s="1" t="s">
        <v>15</v>
      </c>
      <c r="D9" s="19">
        <f>'SO 411 VO'!H82</f>
        <v>0</v>
      </c>
      <c r="E9" s="18">
        <f>D9*0.025</f>
        <v>0</v>
      </c>
      <c r="F9" s="18">
        <f>D9+E9</f>
        <v>0</v>
      </c>
      <c r="G9" s="18">
        <f>F9*0.21</f>
        <v>0</v>
      </c>
      <c r="H9" s="18">
        <f t="shared" si="0"/>
        <v>0</v>
      </c>
      <c r="I9" s="2">
        <v>222465</v>
      </c>
    </row>
    <row r="10" spans="2:9" ht="19.5" customHeight="1">
      <c r="B10" s="7">
        <v>4</v>
      </c>
      <c r="C10" s="16" t="s">
        <v>13</v>
      </c>
      <c r="D10" s="19">
        <v>0</v>
      </c>
      <c r="E10" s="21">
        <v>0</v>
      </c>
      <c r="F10" s="18">
        <f>D10+E10</f>
        <v>0</v>
      </c>
      <c r="G10" s="18">
        <f>F10*0.21</f>
        <v>0</v>
      </c>
      <c r="H10" s="18">
        <f t="shared" si="0"/>
        <v>0</v>
      </c>
      <c r="I10" s="17" t="s">
        <v>12</v>
      </c>
    </row>
    <row r="11" spans="2:9" s="20" customFormat="1" ht="19.5" customHeight="1" thickBot="1">
      <c r="B11" s="7">
        <v>5</v>
      </c>
      <c r="C11" s="1" t="s">
        <v>14</v>
      </c>
      <c r="D11" s="19">
        <v>0</v>
      </c>
      <c r="E11" s="21">
        <v>0</v>
      </c>
      <c r="F11" s="18">
        <f>D11+E11</f>
        <v>0</v>
      </c>
      <c r="G11" s="18">
        <f>F11*0.21</f>
        <v>0</v>
      </c>
      <c r="H11" s="18">
        <f t="shared" si="0"/>
        <v>0</v>
      </c>
      <c r="I11" s="17" t="s">
        <v>12</v>
      </c>
    </row>
    <row r="12" spans="2:9" ht="24.75" customHeight="1" thickBot="1">
      <c r="B12" s="5"/>
      <c r="C12" s="13" t="s">
        <v>5</v>
      </c>
      <c r="D12" s="14">
        <f>SUM(D6:D11)</f>
        <v>0</v>
      </c>
      <c r="E12" s="14">
        <f>SUM(E6:E11)</f>
        <v>0</v>
      </c>
      <c r="F12" s="14">
        <f>SUM(F6:F11)</f>
        <v>0</v>
      </c>
      <c r="G12" s="14">
        <f>SUM(G7:G11)</f>
        <v>0</v>
      </c>
      <c r="H12" s="14">
        <f t="shared" si="0"/>
        <v>0</v>
      </c>
      <c r="I12" s="12"/>
    </row>
  </sheetData>
  <sheetProtection/>
  <mergeCells count="1">
    <mergeCell ref="C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SheetLayoutView="90" zoomScalePageLayoutView="0" workbookViewId="0" topLeftCell="A139">
      <selection activeCell="L160" sqref="L160"/>
    </sheetView>
  </sheetViews>
  <sheetFormatPr defaultColWidth="9.140625" defaultRowHeight="15"/>
  <cols>
    <col min="1" max="1" width="2.28125" style="20" customWidth="1"/>
    <col min="2" max="2" width="8.57421875" style="20" customWidth="1"/>
    <col min="3" max="3" width="10.7109375" style="20" customWidth="1"/>
    <col min="4" max="4" width="3.8515625" style="24" customWidth="1"/>
    <col min="5" max="5" width="88.57421875" style="20" customWidth="1"/>
    <col min="6" max="6" width="4.00390625" style="20" customWidth="1"/>
    <col min="7" max="7" width="8.7109375" style="20" customWidth="1"/>
    <col min="8" max="9" width="13.421875" style="20" customWidth="1"/>
    <col min="10" max="16384" width="9.140625" style="20" customWidth="1"/>
  </cols>
  <sheetData>
    <row r="2" spans="2:5" ht="15">
      <c r="B2" s="59" t="s">
        <v>318</v>
      </c>
      <c r="C2" s="58" t="s">
        <v>317</v>
      </c>
      <c r="D2" s="57" t="s">
        <v>12</v>
      </c>
      <c r="E2" s="55" t="s">
        <v>316</v>
      </c>
    </row>
    <row r="3" spans="2:5" ht="15">
      <c r="B3" s="56" t="s">
        <v>315</v>
      </c>
      <c r="C3" s="53"/>
      <c r="D3" s="52"/>
      <c r="E3" s="55" t="s">
        <v>314</v>
      </c>
    </row>
    <row r="4" spans="2:5" ht="15">
      <c r="B4" s="54"/>
      <c r="C4" s="53"/>
      <c r="D4" s="52"/>
      <c r="E4" s="51"/>
    </row>
    <row r="5" ht="15.75">
      <c r="B5" s="50" t="s">
        <v>313</v>
      </c>
    </row>
    <row r="6" ht="15.75" thickBot="1"/>
    <row r="7" spans="8:9" ht="15.75" thickBot="1">
      <c r="H7" s="49" t="s">
        <v>312</v>
      </c>
      <c r="I7" s="48"/>
    </row>
    <row r="8" spans="2:9" ht="15.75" thickBot="1">
      <c r="B8" s="47" t="s">
        <v>311</v>
      </c>
      <c r="C8" s="47" t="s">
        <v>310</v>
      </c>
      <c r="D8" s="46" t="s">
        <v>309</v>
      </c>
      <c r="E8" s="47" t="s">
        <v>308</v>
      </c>
      <c r="F8" s="47" t="s">
        <v>307</v>
      </c>
      <c r="G8" s="47" t="s">
        <v>306</v>
      </c>
      <c r="H8" s="46" t="s">
        <v>305</v>
      </c>
      <c r="I8" s="46" t="s">
        <v>304</v>
      </c>
    </row>
    <row r="9" ht="15.75" thickBot="1"/>
    <row r="10" spans="2:9" ht="15">
      <c r="B10" s="42" t="s">
        <v>271</v>
      </c>
      <c r="C10" s="40" t="s">
        <v>270</v>
      </c>
      <c r="D10" s="41"/>
      <c r="E10" s="40"/>
      <c r="F10" s="40"/>
      <c r="G10" s="40"/>
      <c r="H10" s="40"/>
      <c r="I10" s="39"/>
    </row>
    <row r="11" spans="2:9" ht="15">
      <c r="B11" s="38">
        <v>1</v>
      </c>
      <c r="C11" s="37" t="s">
        <v>303</v>
      </c>
      <c r="D11" s="36"/>
      <c r="E11" s="35" t="s">
        <v>302</v>
      </c>
      <c r="F11" s="35" t="s">
        <v>21</v>
      </c>
      <c r="G11" s="34">
        <v>98</v>
      </c>
      <c r="H11" s="34">
        <v>0</v>
      </c>
      <c r="I11" s="33">
        <f>G11*H11</f>
        <v>0</v>
      </c>
    </row>
    <row r="12" spans="2:9" ht="15">
      <c r="B12" s="38">
        <f>B11+1</f>
        <v>2</v>
      </c>
      <c r="C12" s="37" t="s">
        <v>301</v>
      </c>
      <c r="D12" s="36"/>
      <c r="E12" s="35" t="s">
        <v>300</v>
      </c>
      <c r="F12" s="35" t="s">
        <v>21</v>
      </c>
      <c r="G12" s="34">
        <v>3</v>
      </c>
      <c r="H12" s="34">
        <v>0</v>
      </c>
      <c r="I12" s="33">
        <f>G12*H12</f>
        <v>0</v>
      </c>
    </row>
    <row r="13" spans="2:9" ht="15">
      <c r="B13" s="38">
        <f>B12+1</f>
        <v>3</v>
      </c>
      <c r="C13" s="37" t="s">
        <v>299</v>
      </c>
      <c r="D13" s="36"/>
      <c r="E13" s="35" t="s">
        <v>298</v>
      </c>
      <c r="F13" s="35" t="s">
        <v>21</v>
      </c>
      <c r="G13" s="34">
        <v>1</v>
      </c>
      <c r="H13" s="34">
        <v>0</v>
      </c>
      <c r="I13" s="33">
        <f>G13*H13</f>
        <v>0</v>
      </c>
    </row>
    <row r="14" spans="2:9" ht="15">
      <c r="B14" s="38">
        <f>B13+1</f>
        <v>4</v>
      </c>
      <c r="C14" s="37" t="s">
        <v>297</v>
      </c>
      <c r="D14" s="36"/>
      <c r="E14" s="35" t="s">
        <v>296</v>
      </c>
      <c r="F14" s="35" t="s">
        <v>21</v>
      </c>
      <c r="G14" s="34">
        <v>1</v>
      </c>
      <c r="H14" s="34">
        <v>0</v>
      </c>
      <c r="I14" s="33">
        <f>G14*H14</f>
        <v>0</v>
      </c>
    </row>
    <row r="15" spans="2:9" ht="15">
      <c r="B15" s="38">
        <f>B14+1</f>
        <v>5</v>
      </c>
      <c r="C15" s="37" t="s">
        <v>295</v>
      </c>
      <c r="D15" s="36"/>
      <c r="E15" s="35" t="s">
        <v>294</v>
      </c>
      <c r="F15" s="35" t="s">
        <v>21</v>
      </c>
      <c r="G15" s="34">
        <v>1</v>
      </c>
      <c r="H15" s="34">
        <v>0</v>
      </c>
      <c r="I15" s="33">
        <f>G15*H15</f>
        <v>0</v>
      </c>
    </row>
    <row r="16" spans="2:9" ht="15">
      <c r="B16" s="38">
        <f>B15+1</f>
        <v>6</v>
      </c>
      <c r="C16" s="37" t="s">
        <v>293</v>
      </c>
      <c r="D16" s="36"/>
      <c r="E16" s="35" t="s">
        <v>292</v>
      </c>
      <c r="F16" s="35" t="s">
        <v>21</v>
      </c>
      <c r="G16" s="34">
        <v>1</v>
      </c>
      <c r="H16" s="34">
        <v>0</v>
      </c>
      <c r="I16" s="33">
        <f>G16*H16</f>
        <v>0</v>
      </c>
    </row>
    <row r="17" spans="2:9" ht="15">
      <c r="B17" s="38">
        <f>B16+1</f>
        <v>7</v>
      </c>
      <c r="C17" s="37" t="s">
        <v>291</v>
      </c>
      <c r="D17" s="36"/>
      <c r="E17" s="35" t="s">
        <v>290</v>
      </c>
      <c r="F17" s="35" t="s">
        <v>21</v>
      </c>
      <c r="G17" s="34">
        <v>1</v>
      </c>
      <c r="H17" s="34">
        <v>0</v>
      </c>
      <c r="I17" s="33">
        <f>G17*H17</f>
        <v>0</v>
      </c>
    </row>
    <row r="18" spans="2:9" ht="23.25">
      <c r="B18" s="38">
        <f>B17+1</f>
        <v>8</v>
      </c>
      <c r="C18" s="37" t="s">
        <v>289</v>
      </c>
      <c r="D18" s="36"/>
      <c r="E18" s="43" t="s">
        <v>288</v>
      </c>
      <c r="F18" s="35" t="s">
        <v>21</v>
      </c>
      <c r="G18" s="34">
        <v>5</v>
      </c>
      <c r="H18" s="34">
        <v>0</v>
      </c>
      <c r="I18" s="33">
        <f>G18*H18</f>
        <v>0</v>
      </c>
    </row>
    <row r="19" spans="2:9" ht="34.5">
      <c r="B19" s="38">
        <f>B18+1</f>
        <v>9</v>
      </c>
      <c r="C19" s="37" t="s">
        <v>287</v>
      </c>
      <c r="D19" s="36"/>
      <c r="E19" s="43" t="s">
        <v>286</v>
      </c>
      <c r="F19" s="35" t="s">
        <v>21</v>
      </c>
      <c r="G19" s="34">
        <v>1</v>
      </c>
      <c r="H19" s="34">
        <v>0</v>
      </c>
      <c r="I19" s="33">
        <f>G19*H19</f>
        <v>0</v>
      </c>
    </row>
    <row r="20" spans="2:9" ht="23.25">
      <c r="B20" s="38">
        <f>B19+1</f>
        <v>10</v>
      </c>
      <c r="C20" s="37" t="s">
        <v>285</v>
      </c>
      <c r="D20" s="36"/>
      <c r="E20" s="43" t="s">
        <v>284</v>
      </c>
      <c r="F20" s="35" t="s">
        <v>21</v>
      </c>
      <c r="G20" s="34">
        <v>3</v>
      </c>
      <c r="H20" s="34">
        <v>0</v>
      </c>
      <c r="I20" s="33">
        <f>G20*H20</f>
        <v>0</v>
      </c>
    </row>
    <row r="21" spans="2:9" ht="23.25">
      <c r="B21" s="38">
        <f>B20+1</f>
        <v>11</v>
      </c>
      <c r="C21" s="37" t="s">
        <v>283</v>
      </c>
      <c r="D21" s="36"/>
      <c r="E21" s="43" t="s">
        <v>282</v>
      </c>
      <c r="F21" s="35" t="s">
        <v>121</v>
      </c>
      <c r="G21" s="34">
        <v>45.6</v>
      </c>
      <c r="H21" s="34">
        <v>0</v>
      </c>
      <c r="I21" s="33">
        <f>G21*H21</f>
        <v>0</v>
      </c>
    </row>
    <row r="22" spans="2:9" ht="23.25">
      <c r="B22" s="38">
        <f>B21+1</f>
        <v>12</v>
      </c>
      <c r="C22" s="37" t="s">
        <v>281</v>
      </c>
      <c r="D22" s="36"/>
      <c r="E22" s="43" t="s">
        <v>280</v>
      </c>
      <c r="F22" s="35" t="s">
        <v>121</v>
      </c>
      <c r="G22" s="34">
        <v>16</v>
      </c>
      <c r="H22" s="34">
        <v>0</v>
      </c>
      <c r="I22" s="33">
        <f>G22*H22</f>
        <v>0</v>
      </c>
    </row>
    <row r="23" spans="2:9" ht="23.25" customHeight="1">
      <c r="B23" s="38">
        <f>B22+1</f>
        <v>13</v>
      </c>
      <c r="C23" s="37" t="s">
        <v>279</v>
      </c>
      <c r="D23" s="36"/>
      <c r="E23" s="43" t="s">
        <v>278</v>
      </c>
      <c r="F23" s="35" t="s">
        <v>38</v>
      </c>
      <c r="G23" s="34">
        <v>3</v>
      </c>
      <c r="H23" s="34">
        <v>0</v>
      </c>
      <c r="I23" s="33">
        <f>G23*H23</f>
        <v>0</v>
      </c>
    </row>
    <row r="24" spans="2:9" ht="23.25">
      <c r="B24" s="38">
        <f>B23+1</f>
        <v>14</v>
      </c>
      <c r="C24" s="37" t="s">
        <v>277</v>
      </c>
      <c r="D24" s="36"/>
      <c r="E24" s="43" t="s">
        <v>276</v>
      </c>
      <c r="F24" s="35" t="s">
        <v>121</v>
      </c>
      <c r="G24" s="34">
        <v>61.6</v>
      </c>
      <c r="H24" s="34">
        <v>0</v>
      </c>
      <c r="I24" s="33">
        <f>G24*H24</f>
        <v>0</v>
      </c>
    </row>
    <row r="25" spans="2:9" ht="23.25">
      <c r="B25" s="38">
        <f>B24+1</f>
        <v>15</v>
      </c>
      <c r="C25" s="37" t="s">
        <v>275</v>
      </c>
      <c r="D25" s="36"/>
      <c r="E25" s="43" t="s">
        <v>274</v>
      </c>
      <c r="F25" s="35" t="s">
        <v>38</v>
      </c>
      <c r="G25" s="34">
        <v>3</v>
      </c>
      <c r="H25" s="34">
        <v>0</v>
      </c>
      <c r="I25" s="33">
        <f>G25*H25</f>
        <v>0</v>
      </c>
    </row>
    <row r="26" spans="2:9" ht="39" customHeight="1">
      <c r="B26" s="38">
        <f>B25+1</f>
        <v>16</v>
      </c>
      <c r="C26" s="37" t="s">
        <v>273</v>
      </c>
      <c r="D26" s="36"/>
      <c r="E26" s="43" t="s">
        <v>272</v>
      </c>
      <c r="F26" s="35" t="s">
        <v>21</v>
      </c>
      <c r="G26" s="34">
        <v>1</v>
      </c>
      <c r="H26" s="34">
        <v>0</v>
      </c>
      <c r="I26" s="33">
        <f>G26*H26</f>
        <v>0</v>
      </c>
    </row>
    <row r="27" spans="2:9" ht="15.75" thickBot="1">
      <c r="B27" s="32" t="s">
        <v>271</v>
      </c>
      <c r="C27" s="30" t="s">
        <v>270</v>
      </c>
      <c r="D27" s="31"/>
      <c r="E27" s="30"/>
      <c r="F27" s="30"/>
      <c r="G27" s="30"/>
      <c r="H27" s="30"/>
      <c r="I27" s="29">
        <f>SUM(I11:I26)</f>
        <v>0</v>
      </c>
    </row>
    <row r="28" ht="3.75" customHeight="1" thickBot="1"/>
    <row r="29" spans="2:9" ht="15">
      <c r="B29" s="42" t="s">
        <v>94</v>
      </c>
      <c r="C29" s="40" t="s">
        <v>93</v>
      </c>
      <c r="D29" s="41"/>
      <c r="E29" s="40"/>
      <c r="F29" s="40"/>
      <c r="G29" s="40"/>
      <c r="H29" s="40"/>
      <c r="I29" s="39"/>
    </row>
    <row r="30" spans="2:9" ht="15">
      <c r="B30" s="38">
        <v>1</v>
      </c>
      <c r="C30" s="45">
        <v>110000008</v>
      </c>
      <c r="D30" s="36"/>
      <c r="E30" s="43" t="s">
        <v>269</v>
      </c>
      <c r="F30" s="35" t="s">
        <v>121</v>
      </c>
      <c r="G30" s="34">
        <v>138</v>
      </c>
      <c r="H30" s="34">
        <v>0</v>
      </c>
      <c r="I30" s="33">
        <f>G30*H30</f>
        <v>0</v>
      </c>
    </row>
    <row r="31" spans="2:9" ht="15">
      <c r="B31" s="44">
        <f>B30+1</f>
        <v>2</v>
      </c>
      <c r="C31" s="45">
        <v>110000009</v>
      </c>
      <c r="D31" s="36"/>
      <c r="E31" s="43" t="s">
        <v>268</v>
      </c>
      <c r="F31" s="35" t="s">
        <v>121</v>
      </c>
      <c r="G31" s="34">
        <v>18</v>
      </c>
      <c r="H31" s="34">
        <v>0</v>
      </c>
      <c r="I31" s="33">
        <f>G31*H31</f>
        <v>0</v>
      </c>
    </row>
    <row r="32" spans="2:9" ht="23.25">
      <c r="B32" s="44">
        <f>B31+1</f>
        <v>3</v>
      </c>
      <c r="C32" s="37" t="s">
        <v>267</v>
      </c>
      <c r="D32" s="36"/>
      <c r="E32" s="43" t="s">
        <v>266</v>
      </c>
      <c r="F32" s="35" t="s">
        <v>45</v>
      </c>
      <c r="G32" s="34">
        <v>2</v>
      </c>
      <c r="H32" s="34">
        <v>0</v>
      </c>
      <c r="I32" s="33">
        <f>G32*H32</f>
        <v>0</v>
      </c>
    </row>
    <row r="33" spans="2:9" ht="23.25">
      <c r="B33" s="44">
        <f>B32+1</f>
        <v>4</v>
      </c>
      <c r="C33" s="37" t="s">
        <v>265</v>
      </c>
      <c r="D33" s="36"/>
      <c r="E33" s="43" t="s">
        <v>264</v>
      </c>
      <c r="F33" s="35" t="s">
        <v>38</v>
      </c>
      <c r="G33" s="34">
        <v>2082.6</v>
      </c>
      <c r="H33" s="34">
        <v>0</v>
      </c>
      <c r="I33" s="33">
        <f>G33*H33</f>
        <v>0</v>
      </c>
    </row>
    <row r="34" spans="2:9" ht="23.25">
      <c r="B34" s="44">
        <f>B33+1</f>
        <v>5</v>
      </c>
      <c r="C34" s="37" t="s">
        <v>263</v>
      </c>
      <c r="D34" s="36"/>
      <c r="E34" s="43" t="s">
        <v>262</v>
      </c>
      <c r="F34" s="35" t="s">
        <v>21</v>
      </c>
      <c r="G34" s="34">
        <v>10</v>
      </c>
      <c r="H34" s="34">
        <v>0</v>
      </c>
      <c r="I34" s="33">
        <f>G34*H34</f>
        <v>0</v>
      </c>
    </row>
    <row r="35" spans="2:9" ht="23.25">
      <c r="B35" s="44">
        <f>B34+1</f>
        <v>6</v>
      </c>
      <c r="C35" s="37" t="s">
        <v>261</v>
      </c>
      <c r="D35" s="36"/>
      <c r="E35" s="43" t="s">
        <v>260</v>
      </c>
      <c r="F35" s="35" t="s">
        <v>21</v>
      </c>
      <c r="G35" s="34">
        <v>1</v>
      </c>
      <c r="H35" s="34">
        <v>0</v>
      </c>
      <c r="I35" s="33">
        <f>G35*H35</f>
        <v>0</v>
      </c>
    </row>
    <row r="36" spans="2:9" ht="34.5">
      <c r="B36" s="44">
        <f>B35+1</f>
        <v>7</v>
      </c>
      <c r="C36" s="37" t="s">
        <v>259</v>
      </c>
      <c r="D36" s="36"/>
      <c r="E36" s="43" t="s">
        <v>258</v>
      </c>
      <c r="F36" s="35" t="s">
        <v>38</v>
      </c>
      <c r="G36" s="34">
        <v>54.5</v>
      </c>
      <c r="H36" s="34">
        <v>0</v>
      </c>
      <c r="I36" s="33">
        <f>G36*H36</f>
        <v>0</v>
      </c>
    </row>
    <row r="37" spans="2:9" ht="34.5">
      <c r="B37" s="44">
        <f>B36+1</f>
        <v>8</v>
      </c>
      <c r="C37" s="37" t="s">
        <v>257</v>
      </c>
      <c r="D37" s="36"/>
      <c r="E37" s="43" t="s">
        <v>256</v>
      </c>
      <c r="F37" s="35" t="s">
        <v>38</v>
      </c>
      <c r="G37" s="34">
        <v>54.5</v>
      </c>
      <c r="H37" s="34">
        <v>0</v>
      </c>
      <c r="I37" s="33">
        <f>G37*H37</f>
        <v>0</v>
      </c>
    </row>
    <row r="38" spans="2:9" ht="34.5">
      <c r="B38" s="44">
        <f>B37+1</f>
        <v>9</v>
      </c>
      <c r="C38" s="37" t="s">
        <v>255</v>
      </c>
      <c r="D38" s="36"/>
      <c r="E38" s="43" t="s">
        <v>254</v>
      </c>
      <c r="F38" s="35" t="s">
        <v>38</v>
      </c>
      <c r="G38" s="34">
        <v>5.7</v>
      </c>
      <c r="H38" s="34">
        <v>0</v>
      </c>
      <c r="I38" s="33">
        <f>G38*H38</f>
        <v>0</v>
      </c>
    </row>
    <row r="39" spans="2:9" ht="15">
      <c r="B39" s="44">
        <f>B38+1</f>
        <v>10</v>
      </c>
      <c r="C39" s="37" t="s">
        <v>253</v>
      </c>
      <c r="D39" s="36"/>
      <c r="E39" s="43" t="s">
        <v>252</v>
      </c>
      <c r="F39" s="35" t="s">
        <v>121</v>
      </c>
      <c r="G39" s="34">
        <v>56.7</v>
      </c>
      <c r="H39" s="34">
        <v>0</v>
      </c>
      <c r="I39" s="33">
        <f>G39*H39</f>
        <v>0</v>
      </c>
    </row>
    <row r="40" spans="2:9" ht="23.25">
      <c r="B40" s="44">
        <f>B39+1</f>
        <v>11</v>
      </c>
      <c r="C40" s="37" t="s">
        <v>251</v>
      </c>
      <c r="D40" s="36"/>
      <c r="E40" s="43" t="s">
        <v>250</v>
      </c>
      <c r="F40" s="35" t="s">
        <v>45</v>
      </c>
      <c r="G40" s="34">
        <v>64.4</v>
      </c>
      <c r="H40" s="34">
        <v>0</v>
      </c>
      <c r="I40" s="33">
        <f>G40*H40</f>
        <v>0</v>
      </c>
    </row>
    <row r="41" spans="2:9" ht="23.25">
      <c r="B41" s="44">
        <f>B40+1</f>
        <v>12</v>
      </c>
      <c r="C41" s="37" t="s">
        <v>249</v>
      </c>
      <c r="D41" s="36"/>
      <c r="E41" s="43" t="s">
        <v>248</v>
      </c>
      <c r="F41" s="35" t="s">
        <v>45</v>
      </c>
      <c r="G41" s="34">
        <v>96.6</v>
      </c>
      <c r="H41" s="34">
        <v>0</v>
      </c>
      <c r="I41" s="33">
        <f>G41*H41</f>
        <v>0</v>
      </c>
    </row>
    <row r="42" spans="2:9" ht="23.25">
      <c r="B42" s="44">
        <f>B41+1</f>
        <v>13</v>
      </c>
      <c r="C42" s="37" t="s">
        <v>247</v>
      </c>
      <c r="D42" s="36"/>
      <c r="E42" s="43" t="s">
        <v>246</v>
      </c>
      <c r="F42" s="35" t="s">
        <v>45</v>
      </c>
      <c r="G42" s="34">
        <v>24.1</v>
      </c>
      <c r="H42" s="34">
        <v>0</v>
      </c>
      <c r="I42" s="33">
        <f>G42*H42</f>
        <v>0</v>
      </c>
    </row>
    <row r="43" spans="2:9" ht="23.25">
      <c r="B43" s="44">
        <f>B42+1</f>
        <v>14</v>
      </c>
      <c r="C43" s="37" t="s">
        <v>245</v>
      </c>
      <c r="D43" s="36"/>
      <c r="E43" s="43" t="s">
        <v>244</v>
      </c>
      <c r="F43" s="35" t="s">
        <v>45</v>
      </c>
      <c r="G43" s="34">
        <v>24.1</v>
      </c>
      <c r="H43" s="34">
        <v>0</v>
      </c>
      <c r="I43" s="33">
        <f>G43*H43</f>
        <v>0</v>
      </c>
    </row>
    <row r="44" spans="2:9" ht="23.25">
      <c r="B44" s="44">
        <f>B43+1</f>
        <v>15</v>
      </c>
      <c r="C44" s="37" t="s">
        <v>243</v>
      </c>
      <c r="D44" s="36"/>
      <c r="E44" s="43" t="s">
        <v>242</v>
      </c>
      <c r="F44" s="35" t="s">
        <v>45</v>
      </c>
      <c r="G44" s="34">
        <v>15</v>
      </c>
      <c r="H44" s="34">
        <v>0</v>
      </c>
      <c r="I44" s="33">
        <f>G44*H44</f>
        <v>0</v>
      </c>
    </row>
    <row r="45" spans="2:9" ht="23.25">
      <c r="B45" s="44">
        <f>B44+1</f>
        <v>16</v>
      </c>
      <c r="C45" s="37" t="s">
        <v>241</v>
      </c>
      <c r="D45" s="36"/>
      <c r="E45" s="43" t="s">
        <v>240</v>
      </c>
      <c r="F45" s="35" t="s">
        <v>45</v>
      </c>
      <c r="G45" s="34">
        <v>15</v>
      </c>
      <c r="H45" s="34">
        <v>0</v>
      </c>
      <c r="I45" s="33">
        <f>G45*H45</f>
        <v>0</v>
      </c>
    </row>
    <row r="46" spans="2:9" ht="23.25">
      <c r="B46" s="44">
        <f>B45+1</f>
        <v>17</v>
      </c>
      <c r="C46" s="37" t="s">
        <v>239</v>
      </c>
      <c r="D46" s="36"/>
      <c r="E46" s="43" t="s">
        <v>238</v>
      </c>
      <c r="F46" s="35" t="s">
        <v>45</v>
      </c>
      <c r="G46" s="34">
        <v>2</v>
      </c>
      <c r="H46" s="34">
        <v>0</v>
      </c>
      <c r="I46" s="33">
        <f>G46*H46</f>
        <v>0</v>
      </c>
    </row>
    <row r="47" spans="2:9" ht="23.25">
      <c r="B47" s="44">
        <f>B46+1</f>
        <v>18</v>
      </c>
      <c r="C47" s="37" t="s">
        <v>237</v>
      </c>
      <c r="D47" s="36"/>
      <c r="E47" s="43" t="s">
        <v>236</v>
      </c>
      <c r="F47" s="35" t="s">
        <v>45</v>
      </c>
      <c r="G47" s="34">
        <v>2</v>
      </c>
      <c r="H47" s="34">
        <v>0</v>
      </c>
      <c r="I47" s="33">
        <f>G47*H47</f>
        <v>0</v>
      </c>
    </row>
    <row r="48" spans="2:9" ht="34.5" customHeight="1">
      <c r="B48" s="44">
        <f>B47+1</f>
        <v>19</v>
      </c>
      <c r="C48" s="37" t="s">
        <v>234</v>
      </c>
      <c r="D48" s="36" t="s">
        <v>70</v>
      </c>
      <c r="E48" s="43" t="s">
        <v>235</v>
      </c>
      <c r="F48" s="35" t="s">
        <v>45</v>
      </c>
      <c r="G48" s="34">
        <v>160.8</v>
      </c>
      <c r="H48" s="34">
        <v>0</v>
      </c>
      <c r="I48" s="33">
        <f>G48*H48</f>
        <v>0</v>
      </c>
    </row>
    <row r="49" spans="2:9" ht="35.25" customHeight="1">
      <c r="B49" s="44">
        <f>B48+1</f>
        <v>20</v>
      </c>
      <c r="C49" s="37" t="s">
        <v>234</v>
      </c>
      <c r="D49" s="36" t="s">
        <v>68</v>
      </c>
      <c r="E49" s="43" t="s">
        <v>233</v>
      </c>
      <c r="F49" s="35" t="s">
        <v>45</v>
      </c>
      <c r="G49" s="34">
        <v>160.8</v>
      </c>
      <c r="H49" s="34">
        <v>0</v>
      </c>
      <c r="I49" s="33">
        <f>G49*H49</f>
        <v>0</v>
      </c>
    </row>
    <row r="50" spans="2:9" ht="24" customHeight="1">
      <c r="B50" s="44">
        <f>B49+1</f>
        <v>21</v>
      </c>
      <c r="C50" s="37" t="s">
        <v>232</v>
      </c>
      <c r="D50" s="36"/>
      <c r="E50" s="43" t="s">
        <v>231</v>
      </c>
      <c r="F50" s="35" t="s">
        <v>21</v>
      </c>
      <c r="G50" s="34">
        <v>10</v>
      </c>
      <c r="H50" s="34">
        <v>0</v>
      </c>
      <c r="I50" s="33">
        <f>G50*H50</f>
        <v>0</v>
      </c>
    </row>
    <row r="51" spans="2:9" ht="23.25">
      <c r="B51" s="44">
        <f>B50+1</f>
        <v>22</v>
      </c>
      <c r="C51" s="37" t="s">
        <v>230</v>
      </c>
      <c r="D51" s="36"/>
      <c r="E51" s="43" t="s">
        <v>229</v>
      </c>
      <c r="F51" s="35" t="s">
        <v>21</v>
      </c>
      <c r="G51" s="34">
        <v>1</v>
      </c>
      <c r="H51" s="34">
        <v>0</v>
      </c>
      <c r="I51" s="33">
        <f>G51*H51</f>
        <v>0</v>
      </c>
    </row>
    <row r="52" spans="2:9" ht="34.5">
      <c r="B52" s="44">
        <f>B51+1</f>
        <v>23</v>
      </c>
      <c r="C52" s="37" t="s">
        <v>228</v>
      </c>
      <c r="D52" s="36"/>
      <c r="E52" s="43" t="s">
        <v>227</v>
      </c>
      <c r="F52" s="35" t="s">
        <v>21</v>
      </c>
      <c r="G52" s="34">
        <v>20</v>
      </c>
      <c r="H52" s="34">
        <v>0</v>
      </c>
      <c r="I52" s="33">
        <f>G52*H52</f>
        <v>0</v>
      </c>
    </row>
    <row r="53" spans="2:9" ht="34.5">
      <c r="B53" s="44">
        <f>B52+1</f>
        <v>24</v>
      </c>
      <c r="C53" s="37" t="s">
        <v>226</v>
      </c>
      <c r="D53" s="36"/>
      <c r="E53" s="43" t="s">
        <v>225</v>
      </c>
      <c r="F53" s="35" t="s">
        <v>21</v>
      </c>
      <c r="G53" s="34">
        <v>2</v>
      </c>
      <c r="H53" s="34">
        <v>0</v>
      </c>
      <c r="I53" s="33">
        <f>G53*H53</f>
        <v>0</v>
      </c>
    </row>
    <row r="54" spans="2:9" ht="23.25">
      <c r="B54" s="44">
        <f>B53+1</f>
        <v>25</v>
      </c>
      <c r="C54" s="37" t="s">
        <v>81</v>
      </c>
      <c r="D54" s="36" t="s">
        <v>70</v>
      </c>
      <c r="E54" s="43" t="s">
        <v>224</v>
      </c>
      <c r="F54" s="35" t="s">
        <v>45</v>
      </c>
      <c r="G54" s="34">
        <v>208.3</v>
      </c>
      <c r="H54" s="34">
        <v>0</v>
      </c>
      <c r="I54" s="33">
        <f>G54*H54</f>
        <v>0</v>
      </c>
    </row>
    <row r="55" spans="2:9" ht="23.25">
      <c r="B55" s="44">
        <f>B54+1</f>
        <v>26</v>
      </c>
      <c r="C55" s="37" t="s">
        <v>81</v>
      </c>
      <c r="D55" s="36" t="s">
        <v>68</v>
      </c>
      <c r="E55" s="43" t="s">
        <v>223</v>
      </c>
      <c r="F55" s="35" t="s">
        <v>45</v>
      </c>
      <c r="G55" s="34">
        <v>96.6</v>
      </c>
      <c r="H55" s="34">
        <v>0</v>
      </c>
      <c r="I55" s="33">
        <f>G55*H55</f>
        <v>0</v>
      </c>
    </row>
    <row r="56" spans="2:9" ht="34.5">
      <c r="B56" s="44">
        <f>B55+1</f>
        <v>27</v>
      </c>
      <c r="C56" s="37" t="s">
        <v>79</v>
      </c>
      <c r="D56" s="36" t="s">
        <v>70</v>
      </c>
      <c r="E56" s="43" t="s">
        <v>222</v>
      </c>
      <c r="F56" s="35" t="s">
        <v>45</v>
      </c>
      <c r="G56" s="34">
        <v>1041.5</v>
      </c>
      <c r="H56" s="34">
        <v>0</v>
      </c>
      <c r="I56" s="33">
        <f>G56*H56</f>
        <v>0</v>
      </c>
    </row>
    <row r="57" spans="2:9" ht="34.5">
      <c r="B57" s="44">
        <f>B56+1</f>
        <v>28</v>
      </c>
      <c r="C57" s="37" t="s">
        <v>79</v>
      </c>
      <c r="D57" s="36" t="s">
        <v>68</v>
      </c>
      <c r="E57" s="43" t="s">
        <v>221</v>
      </c>
      <c r="F57" s="35" t="s">
        <v>45</v>
      </c>
      <c r="G57" s="34">
        <v>579.6</v>
      </c>
      <c r="H57" s="34">
        <v>0</v>
      </c>
      <c r="I57" s="33">
        <f>G57*H57</f>
        <v>0</v>
      </c>
    </row>
    <row r="58" spans="2:9" ht="23.25">
      <c r="B58" s="44">
        <f>B57+1</f>
        <v>29</v>
      </c>
      <c r="C58" s="37" t="s">
        <v>220</v>
      </c>
      <c r="D58" s="36"/>
      <c r="E58" s="43" t="s">
        <v>219</v>
      </c>
      <c r="F58" s="35" t="s">
        <v>45</v>
      </c>
      <c r="G58" s="34">
        <v>160.8</v>
      </c>
      <c r="H58" s="34">
        <v>0</v>
      </c>
      <c r="I58" s="33">
        <f>G58*H58</f>
        <v>0</v>
      </c>
    </row>
    <row r="59" spans="2:9" ht="23.25">
      <c r="B59" s="44">
        <f>B58+1</f>
        <v>30</v>
      </c>
      <c r="C59" s="37" t="s">
        <v>218</v>
      </c>
      <c r="D59" s="36"/>
      <c r="E59" s="43" t="s">
        <v>217</v>
      </c>
      <c r="F59" s="35" t="s">
        <v>45</v>
      </c>
      <c r="G59" s="34">
        <v>160.8</v>
      </c>
      <c r="H59" s="34">
        <v>0</v>
      </c>
      <c r="I59" s="33">
        <f>G59*H59</f>
        <v>0</v>
      </c>
    </row>
    <row r="60" spans="2:9" ht="15">
      <c r="B60" s="44">
        <f>B59+1</f>
        <v>31</v>
      </c>
      <c r="C60" s="37" t="s">
        <v>77</v>
      </c>
      <c r="D60" s="36" t="s">
        <v>70</v>
      </c>
      <c r="E60" s="43" t="s">
        <v>216</v>
      </c>
      <c r="F60" s="35" t="s">
        <v>45</v>
      </c>
      <c r="G60" s="34">
        <v>208.3</v>
      </c>
      <c r="H60" s="34">
        <v>0</v>
      </c>
      <c r="I60" s="33">
        <f>G60*H60</f>
        <v>0</v>
      </c>
    </row>
    <row r="61" spans="2:9" ht="15">
      <c r="B61" s="44">
        <f>B60+1</f>
        <v>32</v>
      </c>
      <c r="C61" s="37" t="s">
        <v>75</v>
      </c>
      <c r="D61" s="36" t="s">
        <v>70</v>
      </c>
      <c r="E61" s="43" t="s">
        <v>215</v>
      </c>
      <c r="F61" s="35" t="s">
        <v>73</v>
      </c>
      <c r="G61" s="34">
        <v>312.5</v>
      </c>
      <c r="H61" s="34">
        <v>0</v>
      </c>
      <c r="I61" s="33">
        <f>G61*H61</f>
        <v>0</v>
      </c>
    </row>
    <row r="62" spans="2:9" ht="23.25">
      <c r="B62" s="44">
        <f>B61+1</f>
        <v>33</v>
      </c>
      <c r="C62" s="37" t="s">
        <v>214</v>
      </c>
      <c r="D62" s="36"/>
      <c r="E62" s="43" t="s">
        <v>213</v>
      </c>
      <c r="F62" s="35" t="s">
        <v>21</v>
      </c>
      <c r="G62" s="34">
        <v>1</v>
      </c>
      <c r="H62" s="34">
        <v>0</v>
      </c>
      <c r="I62" s="33">
        <f>G62*H62</f>
        <v>0</v>
      </c>
    </row>
    <row r="63" spans="2:9" ht="23.25">
      <c r="B63" s="44">
        <f>B62+1</f>
        <v>34</v>
      </c>
      <c r="C63" s="37" t="s">
        <v>212</v>
      </c>
      <c r="D63" s="36"/>
      <c r="E63" s="43" t="s">
        <v>211</v>
      </c>
      <c r="F63" s="35" t="s">
        <v>38</v>
      </c>
      <c r="G63" s="34">
        <v>706</v>
      </c>
      <c r="H63" s="34">
        <v>0</v>
      </c>
      <c r="I63" s="33">
        <f>G63*H63</f>
        <v>0</v>
      </c>
    </row>
    <row r="64" spans="2:9" ht="23.25">
      <c r="B64" s="44">
        <f>B63+1</f>
        <v>35</v>
      </c>
      <c r="C64" s="37" t="s">
        <v>210</v>
      </c>
      <c r="D64" s="36"/>
      <c r="E64" s="43" t="s">
        <v>209</v>
      </c>
      <c r="F64" s="35" t="s">
        <v>38</v>
      </c>
      <c r="G64" s="34">
        <v>706</v>
      </c>
      <c r="H64" s="34">
        <v>0</v>
      </c>
      <c r="I64" s="33">
        <f>G64*H64</f>
        <v>0</v>
      </c>
    </row>
    <row r="65" spans="2:9" ht="23.25">
      <c r="B65" s="44">
        <f>B64+1</f>
        <v>36</v>
      </c>
      <c r="C65" s="37" t="s">
        <v>208</v>
      </c>
      <c r="D65" s="36"/>
      <c r="E65" s="43" t="s">
        <v>207</v>
      </c>
      <c r="F65" s="35" t="s">
        <v>38</v>
      </c>
      <c r="G65" s="34">
        <v>260</v>
      </c>
      <c r="H65" s="34">
        <v>0</v>
      </c>
      <c r="I65" s="33">
        <f>G65*H65</f>
        <v>0</v>
      </c>
    </row>
    <row r="66" spans="2:9" ht="15" customHeight="1">
      <c r="B66" s="44">
        <f>B65+1</f>
        <v>37</v>
      </c>
      <c r="C66" s="37" t="s">
        <v>206</v>
      </c>
      <c r="D66" s="36"/>
      <c r="E66" s="43" t="s">
        <v>205</v>
      </c>
      <c r="F66" s="35" t="s">
        <v>38</v>
      </c>
      <c r="G66" s="34">
        <v>966</v>
      </c>
      <c r="H66" s="34">
        <v>0</v>
      </c>
      <c r="I66" s="33">
        <f>G66*H66</f>
        <v>0</v>
      </c>
    </row>
    <row r="67" spans="2:9" ht="23.25">
      <c r="B67" s="44">
        <f>B66+1</f>
        <v>38</v>
      </c>
      <c r="C67" s="37" t="s">
        <v>72</v>
      </c>
      <c r="D67" s="36" t="s">
        <v>70</v>
      </c>
      <c r="E67" s="43" t="s">
        <v>204</v>
      </c>
      <c r="F67" s="35" t="s">
        <v>38</v>
      </c>
      <c r="G67" s="34">
        <v>43.4</v>
      </c>
      <c r="H67" s="34">
        <v>0</v>
      </c>
      <c r="I67" s="33">
        <f>G67*H67</f>
        <v>0</v>
      </c>
    </row>
    <row r="68" spans="2:9" ht="23.25">
      <c r="B68" s="44">
        <f>B67+1</f>
        <v>39</v>
      </c>
      <c r="C68" s="37" t="s">
        <v>203</v>
      </c>
      <c r="D68" s="36"/>
      <c r="E68" s="43" t="s">
        <v>202</v>
      </c>
      <c r="F68" s="35" t="s">
        <v>38</v>
      </c>
      <c r="G68" s="34">
        <v>260</v>
      </c>
      <c r="H68" s="34">
        <v>0</v>
      </c>
      <c r="I68" s="33">
        <f>G68*H68</f>
        <v>0</v>
      </c>
    </row>
    <row r="69" spans="2:9" ht="23.25">
      <c r="B69" s="44">
        <f>B68+1</f>
        <v>40</v>
      </c>
      <c r="C69" s="37" t="s">
        <v>201</v>
      </c>
      <c r="D69" s="36"/>
      <c r="E69" s="43" t="s">
        <v>200</v>
      </c>
      <c r="F69" s="35" t="s">
        <v>38</v>
      </c>
      <c r="G69" s="34">
        <v>260</v>
      </c>
      <c r="H69" s="34">
        <v>0</v>
      </c>
      <c r="I69" s="33">
        <f>G69*H69</f>
        <v>0</v>
      </c>
    </row>
    <row r="70" spans="2:9" ht="15" customHeight="1">
      <c r="B70" s="44">
        <f>B69+1</f>
        <v>41</v>
      </c>
      <c r="C70" s="37" t="s">
        <v>199</v>
      </c>
      <c r="D70" s="36"/>
      <c r="E70" s="43" t="s">
        <v>198</v>
      </c>
      <c r="F70" s="35" t="s">
        <v>21</v>
      </c>
      <c r="G70" s="34">
        <v>7</v>
      </c>
      <c r="H70" s="34">
        <v>0</v>
      </c>
      <c r="I70" s="33">
        <f>G70*H70</f>
        <v>0</v>
      </c>
    </row>
    <row r="71" spans="2:9" ht="23.25">
      <c r="B71" s="44">
        <f>B70+1</f>
        <v>42</v>
      </c>
      <c r="C71" s="37" t="s">
        <v>197</v>
      </c>
      <c r="D71" s="36"/>
      <c r="E71" s="43" t="s">
        <v>196</v>
      </c>
      <c r="F71" s="35" t="s">
        <v>121</v>
      </c>
      <c r="G71" s="34">
        <v>65.7</v>
      </c>
      <c r="H71" s="34">
        <v>0</v>
      </c>
      <c r="I71" s="33">
        <f>G71*H71</f>
        <v>0</v>
      </c>
    </row>
    <row r="72" spans="2:9" ht="23.25">
      <c r="B72" s="44">
        <f>B71+1</f>
        <v>43</v>
      </c>
      <c r="C72" s="37" t="s">
        <v>195</v>
      </c>
      <c r="D72" s="36"/>
      <c r="E72" s="43" t="s">
        <v>194</v>
      </c>
      <c r="F72" s="35" t="s">
        <v>45</v>
      </c>
      <c r="G72" s="34">
        <v>2.56</v>
      </c>
      <c r="H72" s="34">
        <v>0</v>
      </c>
      <c r="I72" s="33">
        <f>G72*H72</f>
        <v>0</v>
      </c>
    </row>
    <row r="73" spans="2:9" ht="23.25">
      <c r="B73" s="44">
        <f>B72+1</f>
        <v>44</v>
      </c>
      <c r="C73" s="37" t="s">
        <v>193</v>
      </c>
      <c r="D73" s="36"/>
      <c r="E73" s="43" t="s">
        <v>192</v>
      </c>
      <c r="F73" s="35" t="s">
        <v>38</v>
      </c>
      <c r="G73" s="34">
        <v>9.6</v>
      </c>
      <c r="H73" s="34">
        <v>0</v>
      </c>
      <c r="I73" s="33">
        <f>G73*H73</f>
        <v>0</v>
      </c>
    </row>
    <row r="74" spans="2:9" ht="23.25">
      <c r="B74" s="44">
        <f>B73+1</f>
        <v>45</v>
      </c>
      <c r="C74" s="37" t="s">
        <v>191</v>
      </c>
      <c r="D74" s="36"/>
      <c r="E74" s="43" t="s">
        <v>190</v>
      </c>
      <c r="F74" s="35" t="s">
        <v>38</v>
      </c>
      <c r="G74" s="34">
        <v>9.6</v>
      </c>
      <c r="H74" s="34">
        <v>0</v>
      </c>
      <c r="I74" s="33">
        <f>G74*H74</f>
        <v>0</v>
      </c>
    </row>
    <row r="75" spans="2:9" ht="34.5">
      <c r="B75" s="44">
        <f>B74+1</f>
        <v>46</v>
      </c>
      <c r="C75" s="37" t="s">
        <v>189</v>
      </c>
      <c r="D75" s="36"/>
      <c r="E75" s="43" t="s">
        <v>188</v>
      </c>
      <c r="F75" s="35" t="s">
        <v>38</v>
      </c>
      <c r="G75" s="34">
        <v>107.5</v>
      </c>
      <c r="H75" s="34">
        <v>0</v>
      </c>
      <c r="I75" s="33">
        <f>G75*H75</f>
        <v>0</v>
      </c>
    </row>
    <row r="76" spans="2:9" ht="34.5">
      <c r="B76" s="44">
        <f>B75+1</f>
        <v>47</v>
      </c>
      <c r="C76" s="37" t="s">
        <v>187</v>
      </c>
      <c r="D76" s="36"/>
      <c r="E76" s="43" t="s">
        <v>186</v>
      </c>
      <c r="F76" s="35" t="s">
        <v>38</v>
      </c>
      <c r="G76" s="34">
        <v>10.2</v>
      </c>
      <c r="H76" s="34">
        <v>0</v>
      </c>
      <c r="I76" s="33">
        <f>G76*H76</f>
        <v>0</v>
      </c>
    </row>
    <row r="77" spans="2:9" ht="15">
      <c r="B77" s="44">
        <f>B76+1</f>
        <v>48</v>
      </c>
      <c r="C77" s="37" t="s">
        <v>185</v>
      </c>
      <c r="D77" s="36"/>
      <c r="E77" s="43" t="s">
        <v>184</v>
      </c>
      <c r="F77" s="35" t="s">
        <v>121</v>
      </c>
      <c r="G77" s="34">
        <v>16</v>
      </c>
      <c r="H77" s="34">
        <v>0</v>
      </c>
      <c r="I77" s="33">
        <f>G77*H77</f>
        <v>0</v>
      </c>
    </row>
    <row r="78" spans="2:9" ht="15">
      <c r="B78" s="44">
        <f>B77+1</f>
        <v>49</v>
      </c>
      <c r="C78" s="37" t="s">
        <v>181</v>
      </c>
      <c r="D78" s="36" t="s">
        <v>70</v>
      </c>
      <c r="E78" s="43" t="s">
        <v>183</v>
      </c>
      <c r="F78" s="35" t="s">
        <v>38</v>
      </c>
      <c r="G78" s="34">
        <v>652</v>
      </c>
      <c r="H78" s="34">
        <v>0</v>
      </c>
      <c r="I78" s="33">
        <f>G78*H78</f>
        <v>0</v>
      </c>
    </row>
    <row r="79" spans="2:9" ht="15">
      <c r="B79" s="44">
        <f>B78+1</f>
        <v>50</v>
      </c>
      <c r="C79" s="37" t="s">
        <v>181</v>
      </c>
      <c r="D79" s="36" t="s">
        <v>68</v>
      </c>
      <c r="E79" s="43" t="s">
        <v>182</v>
      </c>
      <c r="F79" s="35" t="s">
        <v>38</v>
      </c>
      <c r="G79" s="34">
        <v>521.6</v>
      </c>
      <c r="H79" s="34">
        <v>0</v>
      </c>
      <c r="I79" s="33">
        <f>G79*H79</f>
        <v>0</v>
      </c>
    </row>
    <row r="80" spans="2:9" ht="15">
      <c r="B80" s="44">
        <f>B79+1</f>
        <v>51</v>
      </c>
      <c r="C80" s="37" t="s">
        <v>181</v>
      </c>
      <c r="D80" s="36" t="s">
        <v>66</v>
      </c>
      <c r="E80" s="43" t="s">
        <v>180</v>
      </c>
      <c r="F80" s="35" t="s">
        <v>38</v>
      </c>
      <c r="G80" s="34">
        <v>521.6</v>
      </c>
      <c r="H80" s="34">
        <v>0</v>
      </c>
      <c r="I80" s="33">
        <f>G80*H80</f>
        <v>0</v>
      </c>
    </row>
    <row r="81" spans="2:9" ht="15">
      <c r="B81" s="44">
        <f>B80+1</f>
        <v>52</v>
      </c>
      <c r="C81" s="37" t="s">
        <v>176</v>
      </c>
      <c r="D81" s="36" t="s">
        <v>64</v>
      </c>
      <c r="E81" s="43" t="s">
        <v>179</v>
      </c>
      <c r="F81" s="35" t="s">
        <v>38</v>
      </c>
      <c r="G81" s="34">
        <v>41.1</v>
      </c>
      <c r="H81" s="34">
        <v>0</v>
      </c>
      <c r="I81" s="33">
        <f>G81*H81</f>
        <v>0</v>
      </c>
    </row>
    <row r="82" spans="2:9" ht="23.25">
      <c r="B82" s="44">
        <f>B81+1</f>
        <v>53</v>
      </c>
      <c r="C82" s="37" t="s">
        <v>176</v>
      </c>
      <c r="D82" s="36" t="s">
        <v>66</v>
      </c>
      <c r="E82" s="43" t="s">
        <v>178</v>
      </c>
      <c r="F82" s="35" t="s">
        <v>38</v>
      </c>
      <c r="G82" s="34">
        <v>690.4</v>
      </c>
      <c r="H82" s="34">
        <v>0</v>
      </c>
      <c r="I82" s="33">
        <f>G82*H82</f>
        <v>0</v>
      </c>
    </row>
    <row r="83" spans="2:9" ht="23.25">
      <c r="B83" s="44">
        <f>B82+1</f>
        <v>54</v>
      </c>
      <c r="C83" s="37" t="s">
        <v>176</v>
      </c>
      <c r="D83" s="36" t="s">
        <v>70</v>
      </c>
      <c r="E83" s="43" t="s">
        <v>177</v>
      </c>
      <c r="F83" s="35" t="s">
        <v>38</v>
      </c>
      <c r="G83" s="34">
        <v>53.9</v>
      </c>
      <c r="H83" s="34">
        <v>0</v>
      </c>
      <c r="I83" s="33">
        <f>G83*H83</f>
        <v>0</v>
      </c>
    </row>
    <row r="84" spans="2:9" ht="23.25">
      <c r="B84" s="44">
        <f>B83+1</f>
        <v>55</v>
      </c>
      <c r="C84" s="37" t="s">
        <v>176</v>
      </c>
      <c r="D84" s="36" t="s">
        <v>68</v>
      </c>
      <c r="E84" s="43" t="s">
        <v>175</v>
      </c>
      <c r="F84" s="35" t="s">
        <v>38</v>
      </c>
      <c r="G84" s="34">
        <v>50.5</v>
      </c>
      <c r="H84" s="34">
        <v>0</v>
      </c>
      <c r="I84" s="33">
        <f>G84*H84</f>
        <v>0</v>
      </c>
    </row>
    <row r="85" spans="2:9" ht="23.25">
      <c r="B85" s="44">
        <f>B84+1</f>
        <v>56</v>
      </c>
      <c r="C85" s="37" t="s">
        <v>173</v>
      </c>
      <c r="D85" s="36" t="s">
        <v>70</v>
      </c>
      <c r="E85" s="43" t="s">
        <v>174</v>
      </c>
      <c r="F85" s="35" t="s">
        <v>38</v>
      </c>
      <c r="G85" s="34">
        <v>540.2</v>
      </c>
      <c r="H85" s="34">
        <v>0</v>
      </c>
      <c r="I85" s="33">
        <f>G85*H85</f>
        <v>0</v>
      </c>
    </row>
    <row r="86" spans="2:9" ht="23.25">
      <c r="B86" s="44">
        <f>B85+1</f>
        <v>57</v>
      </c>
      <c r="C86" s="37" t="s">
        <v>173</v>
      </c>
      <c r="D86" s="36" t="s">
        <v>68</v>
      </c>
      <c r="E86" s="43" t="s">
        <v>172</v>
      </c>
      <c r="F86" s="35" t="s">
        <v>38</v>
      </c>
      <c r="G86" s="34">
        <v>652</v>
      </c>
      <c r="H86" s="34">
        <v>0</v>
      </c>
      <c r="I86" s="33">
        <f>G86*H86</f>
        <v>0</v>
      </c>
    </row>
    <row r="87" spans="2:9" ht="23.25">
      <c r="B87" s="44">
        <f>B86+1</f>
        <v>58</v>
      </c>
      <c r="C87" s="37" t="s">
        <v>171</v>
      </c>
      <c r="D87" s="36"/>
      <c r="E87" s="43" t="s">
        <v>170</v>
      </c>
      <c r="F87" s="35" t="s">
        <v>38</v>
      </c>
      <c r="G87" s="34">
        <v>535.3</v>
      </c>
      <c r="H87" s="34">
        <v>0</v>
      </c>
      <c r="I87" s="33">
        <f>G87*H87</f>
        <v>0</v>
      </c>
    </row>
    <row r="88" spans="2:9" ht="34.5">
      <c r="B88" s="44">
        <f>B87+1</f>
        <v>59</v>
      </c>
      <c r="C88" s="37" t="s">
        <v>169</v>
      </c>
      <c r="D88" s="36"/>
      <c r="E88" s="43" t="s">
        <v>168</v>
      </c>
      <c r="F88" s="35" t="s">
        <v>38</v>
      </c>
      <c r="G88" s="34">
        <v>535.3</v>
      </c>
      <c r="H88" s="34">
        <v>0</v>
      </c>
      <c r="I88" s="33">
        <f>G88*H88</f>
        <v>0</v>
      </c>
    </row>
    <row r="89" spans="2:9" ht="15">
      <c r="B89" s="44">
        <f>B88+1</f>
        <v>60</v>
      </c>
      <c r="C89" s="37" t="s">
        <v>167</v>
      </c>
      <c r="D89" s="36"/>
      <c r="E89" s="43" t="s">
        <v>166</v>
      </c>
      <c r="F89" s="35" t="s">
        <v>38</v>
      </c>
      <c r="G89" s="34">
        <v>535.3</v>
      </c>
      <c r="H89" s="34">
        <v>0</v>
      </c>
      <c r="I89" s="33">
        <f>G89*H89</f>
        <v>0</v>
      </c>
    </row>
    <row r="90" spans="2:9" ht="34.5">
      <c r="B90" s="44">
        <f>B89+1</f>
        <v>61</v>
      </c>
      <c r="C90" s="37" t="s">
        <v>165</v>
      </c>
      <c r="D90" s="36"/>
      <c r="E90" s="43" t="s">
        <v>164</v>
      </c>
      <c r="F90" s="35" t="s">
        <v>38</v>
      </c>
      <c r="G90" s="34">
        <v>535.3</v>
      </c>
      <c r="H90" s="34">
        <v>0</v>
      </c>
      <c r="I90" s="33">
        <f>G90*H90</f>
        <v>0</v>
      </c>
    </row>
    <row r="91" spans="2:9" ht="34.5">
      <c r="B91" s="44">
        <f>B90+1</f>
        <v>62</v>
      </c>
      <c r="C91" s="37" t="s">
        <v>163</v>
      </c>
      <c r="D91" s="36"/>
      <c r="E91" s="43" t="s">
        <v>162</v>
      </c>
      <c r="F91" s="35" t="s">
        <v>38</v>
      </c>
      <c r="G91" s="34">
        <v>256.3</v>
      </c>
      <c r="H91" s="34">
        <v>0</v>
      </c>
      <c r="I91" s="33">
        <f>G91*H91</f>
        <v>0</v>
      </c>
    </row>
    <row r="92" spans="2:9" ht="34.5">
      <c r="B92" s="44">
        <f>B91+1</f>
        <v>63</v>
      </c>
      <c r="C92" s="37" t="s">
        <v>161</v>
      </c>
      <c r="D92" s="36"/>
      <c r="E92" s="43" t="s">
        <v>160</v>
      </c>
      <c r="F92" s="35" t="s">
        <v>38</v>
      </c>
      <c r="G92" s="34">
        <v>395.7</v>
      </c>
      <c r="H92" s="34">
        <v>0</v>
      </c>
      <c r="I92" s="33">
        <f>G92*H92</f>
        <v>0</v>
      </c>
    </row>
    <row r="93" spans="2:9" ht="34.5">
      <c r="B93" s="44">
        <f>B92+1</f>
        <v>64</v>
      </c>
      <c r="C93" s="37" t="s">
        <v>159</v>
      </c>
      <c r="D93" s="36"/>
      <c r="E93" s="43" t="s">
        <v>158</v>
      </c>
      <c r="F93" s="35" t="s">
        <v>38</v>
      </c>
      <c r="G93" s="34">
        <v>21.5</v>
      </c>
      <c r="H93" s="34">
        <v>0</v>
      </c>
      <c r="I93" s="33">
        <f>G93*H93</f>
        <v>0</v>
      </c>
    </row>
    <row r="94" spans="2:9" ht="34.5">
      <c r="B94" s="44">
        <f>B93+1</f>
        <v>65</v>
      </c>
      <c r="C94" s="37" t="s">
        <v>157</v>
      </c>
      <c r="D94" s="36"/>
      <c r="E94" s="43" t="s">
        <v>156</v>
      </c>
      <c r="F94" s="35" t="s">
        <v>38</v>
      </c>
      <c r="G94" s="34">
        <v>41.1</v>
      </c>
      <c r="H94" s="34">
        <v>0</v>
      </c>
      <c r="I94" s="33">
        <f>G94*H94</f>
        <v>0</v>
      </c>
    </row>
    <row r="95" spans="2:9" ht="34.5">
      <c r="B95" s="44">
        <f>B94+1</f>
        <v>66</v>
      </c>
      <c r="C95" s="37" t="s">
        <v>155</v>
      </c>
      <c r="D95" s="36"/>
      <c r="E95" s="43" t="s">
        <v>154</v>
      </c>
      <c r="F95" s="35" t="s">
        <v>38</v>
      </c>
      <c r="G95" s="34">
        <v>50.5</v>
      </c>
      <c r="H95" s="34">
        <v>0</v>
      </c>
      <c r="I95" s="33">
        <f>G95*H95</f>
        <v>0</v>
      </c>
    </row>
    <row r="96" spans="2:9" ht="23.25">
      <c r="B96" s="44">
        <f>B95+1</f>
        <v>67</v>
      </c>
      <c r="C96" s="37" t="s">
        <v>153</v>
      </c>
      <c r="D96" s="36"/>
      <c r="E96" s="43" t="s">
        <v>152</v>
      </c>
      <c r="F96" s="35" t="s">
        <v>38</v>
      </c>
      <c r="G96" s="34">
        <v>21.5</v>
      </c>
      <c r="H96" s="34">
        <v>0</v>
      </c>
      <c r="I96" s="33">
        <f>G96*H96</f>
        <v>0</v>
      </c>
    </row>
    <row r="97" spans="2:9" ht="23.25">
      <c r="B97" s="44">
        <f>B96+1</f>
        <v>68</v>
      </c>
      <c r="C97" s="37" t="s">
        <v>151</v>
      </c>
      <c r="D97" s="36"/>
      <c r="E97" s="43" t="s">
        <v>150</v>
      </c>
      <c r="F97" s="35" t="s">
        <v>21</v>
      </c>
      <c r="G97" s="34">
        <v>4</v>
      </c>
      <c r="H97" s="34">
        <v>0</v>
      </c>
      <c r="I97" s="33">
        <f>G97*H97</f>
        <v>0</v>
      </c>
    </row>
    <row r="98" spans="2:9" ht="23.25">
      <c r="B98" s="44">
        <f>B97+1</f>
        <v>69</v>
      </c>
      <c r="C98" s="37" t="s">
        <v>149</v>
      </c>
      <c r="D98" s="36"/>
      <c r="E98" s="43" t="s">
        <v>148</v>
      </c>
      <c r="F98" s="35" t="s">
        <v>21</v>
      </c>
      <c r="G98" s="34">
        <v>4</v>
      </c>
      <c r="H98" s="34">
        <v>0</v>
      </c>
      <c r="I98" s="33">
        <f>G98*H98</f>
        <v>0</v>
      </c>
    </row>
    <row r="99" spans="2:9" ht="23.25">
      <c r="B99" s="44">
        <f>B98+1</f>
        <v>70</v>
      </c>
      <c r="C99" s="37" t="s">
        <v>147</v>
      </c>
      <c r="D99" s="36"/>
      <c r="E99" s="43" t="s">
        <v>146</v>
      </c>
      <c r="F99" s="35" t="s">
        <v>21</v>
      </c>
      <c r="G99" s="34">
        <v>4</v>
      </c>
      <c r="H99" s="34">
        <v>0</v>
      </c>
      <c r="I99" s="33">
        <f>G99*H99</f>
        <v>0</v>
      </c>
    </row>
    <row r="100" spans="2:9" ht="23.25">
      <c r="B100" s="44">
        <f>B99+1</f>
        <v>71</v>
      </c>
      <c r="C100" s="37" t="s">
        <v>145</v>
      </c>
      <c r="D100" s="36"/>
      <c r="E100" s="43" t="s">
        <v>144</v>
      </c>
      <c r="F100" s="35" t="s">
        <v>21</v>
      </c>
      <c r="G100" s="34">
        <v>4</v>
      </c>
      <c r="H100" s="34">
        <v>0</v>
      </c>
      <c r="I100" s="33">
        <f>G100*H100</f>
        <v>0</v>
      </c>
    </row>
    <row r="101" spans="2:9" ht="15">
      <c r="B101" s="44">
        <f>B100+1</f>
        <v>72</v>
      </c>
      <c r="C101" s="37" t="s">
        <v>143</v>
      </c>
      <c r="D101" s="36"/>
      <c r="E101" s="43" t="s">
        <v>142</v>
      </c>
      <c r="F101" s="35" t="s">
        <v>21</v>
      </c>
      <c r="G101" s="34">
        <v>46</v>
      </c>
      <c r="H101" s="34">
        <v>0</v>
      </c>
      <c r="I101" s="33">
        <f>G101*H101</f>
        <v>0</v>
      </c>
    </row>
    <row r="102" spans="2:9" ht="23.25">
      <c r="B102" s="44">
        <f>B101+1</f>
        <v>73</v>
      </c>
      <c r="C102" s="37" t="s">
        <v>141</v>
      </c>
      <c r="D102" s="36"/>
      <c r="E102" s="43" t="s">
        <v>140</v>
      </c>
      <c r="F102" s="35" t="s">
        <v>121</v>
      </c>
      <c r="G102" s="34">
        <v>175.5</v>
      </c>
      <c r="H102" s="34">
        <v>0</v>
      </c>
      <c r="I102" s="33">
        <f>G102*H102</f>
        <v>0</v>
      </c>
    </row>
    <row r="103" spans="2:9" ht="34.5">
      <c r="B103" s="44">
        <f>B102+1</f>
        <v>74</v>
      </c>
      <c r="C103" s="37" t="s">
        <v>139</v>
      </c>
      <c r="D103" s="36"/>
      <c r="E103" s="43" t="s">
        <v>138</v>
      </c>
      <c r="F103" s="35" t="s">
        <v>121</v>
      </c>
      <c r="G103" s="34">
        <v>135.4</v>
      </c>
      <c r="H103" s="34">
        <v>0</v>
      </c>
      <c r="I103" s="33">
        <f>G103*H103</f>
        <v>0</v>
      </c>
    </row>
    <row r="104" spans="2:9" ht="23.25">
      <c r="B104" s="44">
        <f>B103+1</f>
        <v>75</v>
      </c>
      <c r="C104" s="37" t="s">
        <v>137</v>
      </c>
      <c r="D104" s="36"/>
      <c r="E104" s="43" t="s">
        <v>136</v>
      </c>
      <c r="F104" s="35" t="s">
        <v>121</v>
      </c>
      <c r="G104" s="34">
        <v>122.2</v>
      </c>
      <c r="H104" s="34">
        <v>0</v>
      </c>
      <c r="I104" s="33">
        <f>G104*H104</f>
        <v>0</v>
      </c>
    </row>
    <row r="105" spans="2:9" ht="23.25">
      <c r="B105" s="44">
        <f>B104+1</f>
        <v>76</v>
      </c>
      <c r="C105" s="37" t="s">
        <v>135</v>
      </c>
      <c r="D105" s="36"/>
      <c r="E105" s="43" t="s">
        <v>134</v>
      </c>
      <c r="F105" s="35" t="s">
        <v>45</v>
      </c>
      <c r="G105" s="34">
        <v>14.55</v>
      </c>
      <c r="H105" s="34">
        <v>0</v>
      </c>
      <c r="I105" s="33">
        <f>G105*H105</f>
        <v>0</v>
      </c>
    </row>
    <row r="106" spans="2:9" ht="23.25">
      <c r="B106" s="44">
        <f>B105+1</f>
        <v>77</v>
      </c>
      <c r="C106" s="37" t="s">
        <v>133</v>
      </c>
      <c r="D106" s="36"/>
      <c r="E106" s="43" t="s">
        <v>132</v>
      </c>
      <c r="F106" s="35" t="s">
        <v>21</v>
      </c>
      <c r="G106" s="34">
        <v>2</v>
      </c>
      <c r="H106" s="34">
        <v>0</v>
      </c>
      <c r="I106" s="33">
        <f>G106*H106</f>
        <v>0</v>
      </c>
    </row>
    <row r="107" spans="2:9" ht="23.25">
      <c r="B107" s="44">
        <f>B106+1</f>
        <v>78</v>
      </c>
      <c r="C107" s="37" t="s">
        <v>131</v>
      </c>
      <c r="D107" s="36"/>
      <c r="E107" s="43" t="s">
        <v>130</v>
      </c>
      <c r="F107" s="35" t="s">
        <v>121</v>
      </c>
      <c r="G107" s="34">
        <v>12.5</v>
      </c>
      <c r="H107" s="34">
        <v>0</v>
      </c>
      <c r="I107" s="33">
        <f>G107*H107</f>
        <v>0</v>
      </c>
    </row>
    <row r="108" spans="2:9" ht="23.25">
      <c r="B108" s="44">
        <f>B107+1</f>
        <v>79</v>
      </c>
      <c r="C108" s="37" t="s">
        <v>129</v>
      </c>
      <c r="D108" s="36"/>
      <c r="E108" s="43" t="s">
        <v>128</v>
      </c>
      <c r="F108" s="35" t="s">
        <v>38</v>
      </c>
      <c r="G108" s="34">
        <v>652</v>
      </c>
      <c r="H108" s="34">
        <v>0</v>
      </c>
      <c r="I108" s="33">
        <f>G108*H108</f>
        <v>0</v>
      </c>
    </row>
    <row r="109" spans="2:9" ht="23.25">
      <c r="B109" s="44">
        <f>B108+1</f>
        <v>80</v>
      </c>
      <c r="C109" s="37" t="s">
        <v>127</v>
      </c>
      <c r="D109" s="36"/>
      <c r="E109" s="43" t="s">
        <v>126</v>
      </c>
      <c r="F109" s="35" t="s">
        <v>121</v>
      </c>
      <c r="G109" s="34">
        <v>16</v>
      </c>
      <c r="H109" s="34">
        <v>0</v>
      </c>
      <c r="I109" s="33">
        <f>G109*H109</f>
        <v>0</v>
      </c>
    </row>
    <row r="110" spans="2:9" ht="34.5">
      <c r="B110" s="44">
        <f>B109+1</f>
        <v>81</v>
      </c>
      <c r="C110" s="37" t="s">
        <v>125</v>
      </c>
      <c r="D110" s="36"/>
      <c r="E110" s="43" t="s">
        <v>124</v>
      </c>
      <c r="F110" s="35" t="s">
        <v>121</v>
      </c>
      <c r="G110" s="34">
        <v>8.1</v>
      </c>
      <c r="H110" s="34">
        <v>0</v>
      </c>
      <c r="I110" s="33">
        <f>G110*H110</f>
        <v>0</v>
      </c>
    </row>
    <row r="111" spans="2:9" ht="23.25">
      <c r="B111" s="44">
        <f>B110+1</f>
        <v>82</v>
      </c>
      <c r="C111" s="37" t="s">
        <v>123</v>
      </c>
      <c r="D111" s="36"/>
      <c r="E111" s="43" t="s">
        <v>122</v>
      </c>
      <c r="F111" s="35" t="s">
        <v>121</v>
      </c>
      <c r="G111" s="34">
        <v>5.5</v>
      </c>
      <c r="H111" s="34">
        <v>0</v>
      </c>
      <c r="I111" s="33">
        <f>G111*H111</f>
        <v>0</v>
      </c>
    </row>
    <row r="112" spans="2:9" ht="23.25">
      <c r="B112" s="44">
        <f>B111+1</f>
        <v>83</v>
      </c>
      <c r="C112" s="37" t="s">
        <v>120</v>
      </c>
      <c r="D112" s="36"/>
      <c r="E112" s="43" t="s">
        <v>119</v>
      </c>
      <c r="F112" s="35" t="s">
        <v>38</v>
      </c>
      <c r="G112" s="34">
        <v>54.5</v>
      </c>
      <c r="H112" s="34">
        <v>0</v>
      </c>
      <c r="I112" s="33">
        <f>G112*H112</f>
        <v>0</v>
      </c>
    </row>
    <row r="113" spans="2:9" ht="15">
      <c r="B113" s="44">
        <f>B112+1</f>
        <v>84</v>
      </c>
      <c r="C113" s="37" t="s">
        <v>118</v>
      </c>
      <c r="D113" s="36"/>
      <c r="E113" s="43" t="s">
        <v>117</v>
      </c>
      <c r="F113" s="35" t="s">
        <v>73</v>
      </c>
      <c r="G113" s="34">
        <v>2.5</v>
      </c>
      <c r="H113" s="34">
        <v>0</v>
      </c>
      <c r="I113" s="33">
        <f>G113*H113</f>
        <v>0</v>
      </c>
    </row>
    <row r="114" spans="2:9" ht="23.25">
      <c r="B114" s="44">
        <f>B113+1</f>
        <v>85</v>
      </c>
      <c r="C114" s="37" t="s">
        <v>116</v>
      </c>
      <c r="D114" s="36"/>
      <c r="E114" s="43" t="s">
        <v>115</v>
      </c>
      <c r="F114" s="35" t="s">
        <v>73</v>
      </c>
      <c r="G114" s="34">
        <v>15.8</v>
      </c>
      <c r="H114" s="34">
        <v>0</v>
      </c>
      <c r="I114" s="33">
        <f>G114*H114</f>
        <v>0</v>
      </c>
    </row>
    <row r="115" spans="2:9" ht="23.25">
      <c r="B115" s="44">
        <f>B114+1</f>
        <v>86</v>
      </c>
      <c r="C115" s="37" t="s">
        <v>114</v>
      </c>
      <c r="D115" s="36"/>
      <c r="E115" s="43" t="s">
        <v>113</v>
      </c>
      <c r="F115" s="35" t="s">
        <v>73</v>
      </c>
      <c r="G115" s="34">
        <v>94.8</v>
      </c>
      <c r="H115" s="34">
        <v>0</v>
      </c>
      <c r="I115" s="33">
        <f>G115*H115</f>
        <v>0</v>
      </c>
    </row>
    <row r="116" spans="2:9" ht="23.25">
      <c r="B116" s="44">
        <f>B115+1</f>
        <v>87</v>
      </c>
      <c r="C116" s="37" t="s">
        <v>112</v>
      </c>
      <c r="D116" s="36"/>
      <c r="E116" s="43" t="s">
        <v>111</v>
      </c>
      <c r="F116" s="35" t="s">
        <v>73</v>
      </c>
      <c r="G116" s="34">
        <v>8.65</v>
      </c>
      <c r="H116" s="34">
        <v>0</v>
      </c>
      <c r="I116" s="33">
        <f>G116*H116</f>
        <v>0</v>
      </c>
    </row>
    <row r="117" spans="2:9" ht="23.25">
      <c r="B117" s="44">
        <f>B116+1</f>
        <v>88</v>
      </c>
      <c r="C117" s="37" t="s">
        <v>110</v>
      </c>
      <c r="D117" s="36"/>
      <c r="E117" s="43" t="s">
        <v>109</v>
      </c>
      <c r="F117" s="35" t="s">
        <v>73</v>
      </c>
      <c r="G117" s="34">
        <v>129.75</v>
      </c>
      <c r="H117" s="34">
        <v>0</v>
      </c>
      <c r="I117" s="33">
        <f>G117*H117</f>
        <v>0</v>
      </c>
    </row>
    <row r="118" spans="2:9" ht="23.25">
      <c r="B118" s="44">
        <f>B117+1</f>
        <v>89</v>
      </c>
      <c r="C118" s="37" t="s">
        <v>108</v>
      </c>
      <c r="D118" s="36"/>
      <c r="E118" s="43" t="s">
        <v>107</v>
      </c>
      <c r="F118" s="35" t="s">
        <v>73</v>
      </c>
      <c r="G118" s="34">
        <v>3.93</v>
      </c>
      <c r="H118" s="34">
        <v>0</v>
      </c>
      <c r="I118" s="33">
        <f>G118*H118</f>
        <v>0</v>
      </c>
    </row>
    <row r="119" spans="2:9" ht="23.25">
      <c r="B119" s="44">
        <f>B118+1</f>
        <v>90</v>
      </c>
      <c r="C119" s="37" t="s">
        <v>106</v>
      </c>
      <c r="D119" s="36"/>
      <c r="E119" s="43" t="s">
        <v>105</v>
      </c>
      <c r="F119" s="35" t="s">
        <v>73</v>
      </c>
      <c r="G119" s="34">
        <v>11.79</v>
      </c>
      <c r="H119" s="34">
        <v>0</v>
      </c>
      <c r="I119" s="33">
        <f>G119*H119</f>
        <v>0</v>
      </c>
    </row>
    <row r="120" spans="2:9" ht="23.25">
      <c r="B120" s="44">
        <f>B119+1</f>
        <v>91</v>
      </c>
      <c r="C120" s="37" t="s">
        <v>104</v>
      </c>
      <c r="D120" s="36"/>
      <c r="E120" s="43" t="s">
        <v>103</v>
      </c>
      <c r="F120" s="35" t="s">
        <v>73</v>
      </c>
      <c r="G120" s="34">
        <v>3.93</v>
      </c>
      <c r="H120" s="34">
        <v>0</v>
      </c>
      <c r="I120" s="33">
        <f>G120*H120</f>
        <v>0</v>
      </c>
    </row>
    <row r="121" spans="2:9" ht="15">
      <c r="B121" s="44">
        <f>B120+1</f>
        <v>92</v>
      </c>
      <c r="C121" s="37" t="s">
        <v>102</v>
      </c>
      <c r="D121" s="36"/>
      <c r="E121" s="43" t="s">
        <v>101</v>
      </c>
      <c r="F121" s="35" t="s">
        <v>73</v>
      </c>
      <c r="G121" s="34">
        <v>3.93</v>
      </c>
      <c r="H121" s="34">
        <v>0</v>
      </c>
      <c r="I121" s="33">
        <f>G121*H121</f>
        <v>0</v>
      </c>
    </row>
    <row r="122" spans="2:9" ht="23.25">
      <c r="B122" s="44">
        <f>B121+1</f>
        <v>93</v>
      </c>
      <c r="C122" s="37" t="s">
        <v>100</v>
      </c>
      <c r="D122" s="36"/>
      <c r="E122" s="43" t="s">
        <v>99</v>
      </c>
      <c r="F122" s="35" t="s">
        <v>73</v>
      </c>
      <c r="G122" s="34">
        <v>8.65</v>
      </c>
      <c r="H122" s="34">
        <v>0</v>
      </c>
      <c r="I122" s="33">
        <f>G122*H122</f>
        <v>0</v>
      </c>
    </row>
    <row r="123" spans="2:9" ht="23.25">
      <c r="B123" s="44">
        <f>B122+1</f>
        <v>94</v>
      </c>
      <c r="C123" s="37" t="s">
        <v>98</v>
      </c>
      <c r="D123" s="36"/>
      <c r="E123" s="43" t="s">
        <v>97</v>
      </c>
      <c r="F123" s="35" t="s">
        <v>73</v>
      </c>
      <c r="G123" s="34">
        <v>15.8</v>
      </c>
      <c r="H123" s="34">
        <v>0</v>
      </c>
      <c r="I123" s="33">
        <f>G123*H123</f>
        <v>0</v>
      </c>
    </row>
    <row r="124" spans="2:9" ht="23.25" customHeight="1">
      <c r="B124" s="44">
        <f>B123+1</f>
        <v>95</v>
      </c>
      <c r="C124" s="37" t="s">
        <v>96</v>
      </c>
      <c r="D124" s="36"/>
      <c r="E124" s="43" t="s">
        <v>95</v>
      </c>
      <c r="F124" s="35" t="s">
        <v>73</v>
      </c>
      <c r="G124" s="34">
        <v>3632.866447</v>
      </c>
      <c r="H124" s="34">
        <v>0</v>
      </c>
      <c r="I124" s="33">
        <f>G124*H124</f>
        <v>0</v>
      </c>
    </row>
    <row r="125" spans="2:9" ht="15.75" thickBot="1">
      <c r="B125" s="32" t="s">
        <v>94</v>
      </c>
      <c r="C125" s="30" t="s">
        <v>93</v>
      </c>
      <c r="D125" s="31"/>
      <c r="E125" s="30"/>
      <c r="F125" s="30"/>
      <c r="G125" s="30"/>
      <c r="H125" s="30"/>
      <c r="I125" s="29">
        <f>SUM(I30:I124)</f>
        <v>0</v>
      </c>
    </row>
    <row r="126" ht="3.75" customHeight="1" thickBot="1"/>
    <row r="127" spans="2:9" ht="15">
      <c r="B127" s="42" t="s">
        <v>52</v>
      </c>
      <c r="C127" s="40" t="s">
        <v>51</v>
      </c>
      <c r="D127" s="41"/>
      <c r="E127" s="40"/>
      <c r="F127" s="40"/>
      <c r="G127" s="40"/>
      <c r="H127" s="40"/>
      <c r="I127" s="39"/>
    </row>
    <row r="128" spans="2:9" ht="24" customHeight="1">
      <c r="B128" s="38">
        <v>1</v>
      </c>
      <c r="C128" s="37" t="s">
        <v>92</v>
      </c>
      <c r="D128" s="36"/>
      <c r="E128" s="43" t="s">
        <v>91</v>
      </c>
      <c r="F128" s="35" t="s">
        <v>45</v>
      </c>
      <c r="G128" s="34">
        <v>133.7</v>
      </c>
      <c r="H128" s="34">
        <v>0</v>
      </c>
      <c r="I128" s="33">
        <f>G128*H128</f>
        <v>0</v>
      </c>
    </row>
    <row r="129" spans="2:9" ht="23.25">
      <c r="B129" s="38">
        <f>B128+1</f>
        <v>2</v>
      </c>
      <c r="C129" s="37" t="s">
        <v>89</v>
      </c>
      <c r="D129" s="36" t="s">
        <v>70</v>
      </c>
      <c r="E129" s="43" t="s">
        <v>90</v>
      </c>
      <c r="F129" s="35" t="s">
        <v>45</v>
      </c>
      <c r="G129" s="34">
        <v>592.6</v>
      </c>
      <c r="H129" s="34">
        <v>0</v>
      </c>
      <c r="I129" s="33">
        <f>G129*H129</f>
        <v>0</v>
      </c>
    </row>
    <row r="130" spans="2:9" ht="23.25">
      <c r="B130" s="38">
        <f>B129+1</f>
        <v>3</v>
      </c>
      <c r="C130" s="37" t="s">
        <v>89</v>
      </c>
      <c r="D130" s="36" t="s">
        <v>68</v>
      </c>
      <c r="E130" s="43" t="s">
        <v>88</v>
      </c>
      <c r="F130" s="35" t="s">
        <v>45</v>
      </c>
      <c r="G130" s="34">
        <v>359.1</v>
      </c>
      <c r="H130" s="34">
        <v>0</v>
      </c>
      <c r="I130" s="33">
        <f>G130*H130</f>
        <v>0</v>
      </c>
    </row>
    <row r="131" spans="2:9" ht="24" customHeight="1">
      <c r="B131" s="38">
        <f>B130+1</f>
        <v>4</v>
      </c>
      <c r="C131" s="37" t="s">
        <v>87</v>
      </c>
      <c r="D131" s="36" t="s">
        <v>70</v>
      </c>
      <c r="E131" s="43" t="s">
        <v>86</v>
      </c>
      <c r="F131" s="35" t="s">
        <v>45</v>
      </c>
      <c r="G131" s="34">
        <v>592.6</v>
      </c>
      <c r="H131" s="34">
        <v>0</v>
      </c>
      <c r="I131" s="33">
        <f>G131*H131</f>
        <v>0</v>
      </c>
    </row>
    <row r="132" spans="2:9" ht="23.25" customHeight="1">
      <c r="B132" s="38">
        <f>B131+1</f>
        <v>5</v>
      </c>
      <c r="C132" s="37" t="s">
        <v>87</v>
      </c>
      <c r="D132" s="36" t="s">
        <v>68</v>
      </c>
      <c r="E132" s="43" t="s">
        <v>86</v>
      </c>
      <c r="F132" s="35" t="s">
        <v>45</v>
      </c>
      <c r="G132" s="34">
        <v>359.1</v>
      </c>
      <c r="H132" s="34">
        <v>0</v>
      </c>
      <c r="I132" s="33">
        <f>G132*H132</f>
        <v>0</v>
      </c>
    </row>
    <row r="133" spans="2:9" ht="23.25">
      <c r="B133" s="38">
        <f>B132+1</f>
        <v>6</v>
      </c>
      <c r="C133" s="37" t="s">
        <v>85</v>
      </c>
      <c r="D133" s="36"/>
      <c r="E133" s="43" t="s">
        <v>84</v>
      </c>
      <c r="F133" s="35" t="s">
        <v>45</v>
      </c>
      <c r="G133" s="34">
        <v>359.1</v>
      </c>
      <c r="H133" s="34">
        <v>0</v>
      </c>
      <c r="I133" s="33">
        <f>G133*H133</f>
        <v>0</v>
      </c>
    </row>
    <row r="134" spans="2:9" ht="23.25" customHeight="1">
      <c r="B134" s="38">
        <f>B133+1</f>
        <v>7</v>
      </c>
      <c r="C134" s="37" t="s">
        <v>83</v>
      </c>
      <c r="D134" s="36"/>
      <c r="E134" s="43" t="s">
        <v>82</v>
      </c>
      <c r="F134" s="35" t="s">
        <v>45</v>
      </c>
      <c r="G134" s="34">
        <v>359.1</v>
      </c>
      <c r="H134" s="34">
        <v>0</v>
      </c>
      <c r="I134" s="33">
        <f>G134*H134</f>
        <v>0</v>
      </c>
    </row>
    <row r="135" spans="2:9" ht="45.75">
      <c r="B135" s="38">
        <f>B134+1</f>
        <v>8</v>
      </c>
      <c r="C135" s="37" t="s">
        <v>81</v>
      </c>
      <c r="D135" s="36" t="s">
        <v>66</v>
      </c>
      <c r="E135" s="43" t="s">
        <v>80</v>
      </c>
      <c r="F135" s="35" t="s">
        <v>45</v>
      </c>
      <c r="G135" s="34">
        <v>1193.8</v>
      </c>
      <c r="H135" s="34">
        <v>0</v>
      </c>
      <c r="I135" s="33">
        <f>G135*H135</f>
        <v>0</v>
      </c>
    </row>
    <row r="136" spans="2:9" ht="37.5" customHeight="1">
      <c r="B136" s="38">
        <f>B135+1</f>
        <v>9</v>
      </c>
      <c r="C136" s="37" t="s">
        <v>79</v>
      </c>
      <c r="D136" s="36" t="s">
        <v>66</v>
      </c>
      <c r="E136" s="43" t="s">
        <v>78</v>
      </c>
      <c r="F136" s="35" t="s">
        <v>45</v>
      </c>
      <c r="G136" s="34">
        <v>7162.8</v>
      </c>
      <c r="H136" s="34">
        <v>0</v>
      </c>
      <c r="I136" s="33">
        <f>G136*H136</f>
        <v>0</v>
      </c>
    </row>
    <row r="137" spans="2:9" ht="15">
      <c r="B137" s="38">
        <f>B136+1</f>
        <v>10</v>
      </c>
      <c r="C137" s="37" t="s">
        <v>77</v>
      </c>
      <c r="D137" s="36"/>
      <c r="E137" s="43" t="s">
        <v>76</v>
      </c>
      <c r="F137" s="35" t="s">
        <v>45</v>
      </c>
      <c r="G137" s="34">
        <v>1193.8</v>
      </c>
      <c r="H137" s="34">
        <v>0</v>
      </c>
      <c r="I137" s="33">
        <f>G137*H137</f>
        <v>0</v>
      </c>
    </row>
    <row r="138" spans="2:9" ht="23.25">
      <c r="B138" s="38">
        <f>B137+1</f>
        <v>11</v>
      </c>
      <c r="C138" s="37" t="s">
        <v>75</v>
      </c>
      <c r="D138" s="36"/>
      <c r="E138" s="43" t="s">
        <v>74</v>
      </c>
      <c r="F138" s="35" t="s">
        <v>73</v>
      </c>
      <c r="G138" s="34">
        <v>2268.2</v>
      </c>
      <c r="H138" s="34">
        <v>0</v>
      </c>
      <c r="I138" s="33">
        <f>G138*H138</f>
        <v>0</v>
      </c>
    </row>
    <row r="139" spans="2:9" ht="15">
      <c r="B139" s="38">
        <f>B138+1</f>
        <v>12</v>
      </c>
      <c r="C139" s="37" t="s">
        <v>72</v>
      </c>
      <c r="D139" s="36" t="s">
        <v>68</v>
      </c>
      <c r="E139" s="43" t="s">
        <v>71</v>
      </c>
      <c r="F139" s="35" t="s">
        <v>38</v>
      </c>
      <c r="G139" s="34">
        <v>1241.1</v>
      </c>
      <c r="H139" s="34">
        <v>0</v>
      </c>
      <c r="I139" s="33">
        <f>G139*H139</f>
        <v>0</v>
      </c>
    </row>
    <row r="140" spans="2:9" ht="23.25">
      <c r="B140" s="38">
        <f>B139+1</f>
        <v>13</v>
      </c>
      <c r="C140" s="37" t="s">
        <v>57</v>
      </c>
      <c r="D140" s="36" t="s">
        <v>70</v>
      </c>
      <c r="E140" s="43" t="s">
        <v>69</v>
      </c>
      <c r="F140" s="35" t="s">
        <v>38</v>
      </c>
      <c r="G140" s="34">
        <v>1241.1</v>
      </c>
      <c r="H140" s="34">
        <v>0</v>
      </c>
      <c r="I140" s="33">
        <f>G140*H140</f>
        <v>0</v>
      </c>
    </row>
    <row r="141" spans="2:9" ht="23.25">
      <c r="B141" s="38">
        <f>B140+1</f>
        <v>14</v>
      </c>
      <c r="C141" s="37" t="s">
        <v>57</v>
      </c>
      <c r="D141" s="36" t="s">
        <v>68</v>
      </c>
      <c r="E141" s="43" t="s">
        <v>67</v>
      </c>
      <c r="F141" s="35" t="s">
        <v>38</v>
      </c>
      <c r="G141" s="34">
        <v>1241.1</v>
      </c>
      <c r="H141" s="34">
        <v>0</v>
      </c>
      <c r="I141" s="33">
        <f>G141*H141</f>
        <v>0</v>
      </c>
    </row>
    <row r="142" spans="2:9" ht="23.25">
      <c r="B142" s="38">
        <f>B141+1</f>
        <v>15</v>
      </c>
      <c r="C142" s="37" t="s">
        <v>57</v>
      </c>
      <c r="D142" s="36" t="s">
        <v>66</v>
      </c>
      <c r="E142" s="43" t="s">
        <v>65</v>
      </c>
      <c r="F142" s="35" t="s">
        <v>38</v>
      </c>
      <c r="G142" s="34">
        <v>388.4</v>
      </c>
      <c r="H142" s="34">
        <v>0</v>
      </c>
      <c r="I142" s="33">
        <f>G142*H142</f>
        <v>0</v>
      </c>
    </row>
    <row r="143" spans="2:9" ht="23.25">
      <c r="B143" s="38">
        <f>B142+1</f>
        <v>16</v>
      </c>
      <c r="C143" s="37" t="s">
        <v>57</v>
      </c>
      <c r="D143" s="36" t="s">
        <v>64</v>
      </c>
      <c r="E143" s="43" t="s">
        <v>63</v>
      </c>
      <c r="F143" s="35" t="s">
        <v>38</v>
      </c>
      <c r="G143" s="34">
        <v>388.4</v>
      </c>
      <c r="H143" s="34">
        <v>0</v>
      </c>
      <c r="I143" s="33">
        <f>G143*H143</f>
        <v>0</v>
      </c>
    </row>
    <row r="144" spans="2:9" ht="23.25">
      <c r="B144" s="38">
        <f>B143+1</f>
        <v>17</v>
      </c>
      <c r="C144" s="37" t="s">
        <v>57</v>
      </c>
      <c r="D144" s="36" t="s">
        <v>62</v>
      </c>
      <c r="E144" s="43" t="s">
        <v>61</v>
      </c>
      <c r="F144" s="35" t="s">
        <v>38</v>
      </c>
      <c r="G144" s="34">
        <v>388.4</v>
      </c>
      <c r="H144" s="34">
        <v>0</v>
      </c>
      <c r="I144" s="33">
        <f>G144*H144</f>
        <v>0</v>
      </c>
    </row>
    <row r="145" spans="2:9" ht="23.25">
      <c r="B145" s="38">
        <f>B144+1</f>
        <v>18</v>
      </c>
      <c r="C145" s="37" t="s">
        <v>57</v>
      </c>
      <c r="D145" s="36" t="s">
        <v>60</v>
      </c>
      <c r="E145" s="43" t="s">
        <v>55</v>
      </c>
      <c r="F145" s="35" t="s">
        <v>38</v>
      </c>
      <c r="G145" s="34">
        <v>388.4</v>
      </c>
      <c r="H145" s="34">
        <v>0</v>
      </c>
      <c r="I145" s="33">
        <f>G145*H145</f>
        <v>0</v>
      </c>
    </row>
    <row r="146" spans="2:9" ht="23.25">
      <c r="B146" s="38">
        <f>B145+1</f>
        <v>19</v>
      </c>
      <c r="C146" s="37" t="s">
        <v>57</v>
      </c>
      <c r="D146" s="36" t="s">
        <v>59</v>
      </c>
      <c r="E146" s="43" t="s">
        <v>58</v>
      </c>
      <c r="F146" s="35" t="s">
        <v>38</v>
      </c>
      <c r="G146" s="34">
        <v>388.4</v>
      </c>
      <c r="H146" s="34">
        <v>0</v>
      </c>
      <c r="I146" s="33">
        <f>G146*H146</f>
        <v>0</v>
      </c>
    </row>
    <row r="147" spans="2:9" ht="23.25">
      <c r="B147" s="38">
        <f>B146+1</f>
        <v>20</v>
      </c>
      <c r="C147" s="37" t="s">
        <v>57</v>
      </c>
      <c r="D147" s="36" t="s">
        <v>56</v>
      </c>
      <c r="E147" s="43" t="s">
        <v>55</v>
      </c>
      <c r="F147" s="35" t="s">
        <v>38</v>
      </c>
      <c r="G147" s="34">
        <v>388.4</v>
      </c>
      <c r="H147" s="34">
        <v>0</v>
      </c>
      <c r="I147" s="33">
        <f>G147*H147</f>
        <v>0</v>
      </c>
    </row>
    <row r="148" spans="2:9" ht="23.25">
      <c r="B148" s="38">
        <f>B147+1</f>
        <v>21</v>
      </c>
      <c r="C148" s="37" t="s">
        <v>54</v>
      </c>
      <c r="D148" s="36"/>
      <c r="E148" s="43" t="s">
        <v>53</v>
      </c>
      <c r="F148" s="35" t="s">
        <v>38</v>
      </c>
      <c r="G148" s="34">
        <v>1427.3</v>
      </c>
      <c r="H148" s="34">
        <v>0</v>
      </c>
      <c r="I148" s="33">
        <f>G148*H148</f>
        <v>0</v>
      </c>
    </row>
    <row r="149" spans="2:9" ht="15.75" thickBot="1">
      <c r="B149" s="32" t="s">
        <v>52</v>
      </c>
      <c r="C149" s="30" t="s">
        <v>51</v>
      </c>
      <c r="D149" s="31"/>
      <c r="E149" s="30"/>
      <c r="F149" s="30"/>
      <c r="G149" s="30"/>
      <c r="H149" s="30"/>
      <c r="I149" s="29">
        <f>SUM(I128:I148)</f>
        <v>0</v>
      </c>
    </row>
    <row r="150" ht="3.75" customHeight="1" thickBot="1"/>
    <row r="151" spans="2:9" ht="15">
      <c r="B151" s="42" t="s">
        <v>20</v>
      </c>
      <c r="C151" s="40" t="s">
        <v>19</v>
      </c>
      <c r="D151" s="41"/>
      <c r="E151" s="40"/>
      <c r="F151" s="40"/>
      <c r="G151" s="40"/>
      <c r="H151" s="40"/>
      <c r="I151" s="39"/>
    </row>
    <row r="152" spans="2:9" ht="15">
      <c r="B152" s="38">
        <v>1</v>
      </c>
      <c r="C152" s="37" t="s">
        <v>50</v>
      </c>
      <c r="D152" s="36"/>
      <c r="E152" s="35" t="s">
        <v>49</v>
      </c>
      <c r="F152" s="35" t="s">
        <v>48</v>
      </c>
      <c r="G152" s="34">
        <v>35.5</v>
      </c>
      <c r="H152" s="34">
        <v>0</v>
      </c>
      <c r="I152" s="33">
        <f>G152*H152</f>
        <v>0</v>
      </c>
    </row>
    <row r="153" spans="2:9" ht="15">
      <c r="B153" s="38">
        <f>B152+1</f>
        <v>2</v>
      </c>
      <c r="C153" s="37" t="s">
        <v>47</v>
      </c>
      <c r="D153" s="36"/>
      <c r="E153" s="35" t="s">
        <v>46</v>
      </c>
      <c r="F153" s="35" t="s">
        <v>45</v>
      </c>
      <c r="G153" s="34">
        <v>96.6</v>
      </c>
      <c r="H153" s="34">
        <v>0</v>
      </c>
      <c r="I153" s="33">
        <f>G153*H153</f>
        <v>0</v>
      </c>
    </row>
    <row r="154" spans="2:9" ht="15">
      <c r="B154" s="38">
        <f>B153+1</f>
        <v>3</v>
      </c>
      <c r="C154" s="37" t="s">
        <v>44</v>
      </c>
      <c r="D154" s="36"/>
      <c r="E154" s="35" t="s">
        <v>43</v>
      </c>
      <c r="F154" s="35" t="s">
        <v>38</v>
      </c>
      <c r="G154" s="34">
        <v>52</v>
      </c>
      <c r="H154" s="34">
        <v>0</v>
      </c>
      <c r="I154" s="33">
        <f>G154*H154</f>
        <v>0</v>
      </c>
    </row>
    <row r="155" spans="2:9" ht="15">
      <c r="B155" s="38">
        <f>B154+1</f>
        <v>4</v>
      </c>
      <c r="C155" s="37" t="s">
        <v>42</v>
      </c>
      <c r="D155" s="36"/>
      <c r="E155" s="35" t="s">
        <v>41</v>
      </c>
      <c r="F155" s="35" t="s">
        <v>38</v>
      </c>
      <c r="G155" s="34">
        <v>1.8</v>
      </c>
      <c r="H155" s="34">
        <v>0</v>
      </c>
      <c r="I155" s="33">
        <f>G155*H155</f>
        <v>0</v>
      </c>
    </row>
    <row r="156" spans="2:9" ht="15">
      <c r="B156" s="38">
        <f>B155+1</f>
        <v>5</v>
      </c>
      <c r="C156" s="37" t="s">
        <v>40</v>
      </c>
      <c r="D156" s="36"/>
      <c r="E156" s="35" t="s">
        <v>39</v>
      </c>
      <c r="F156" s="35" t="s">
        <v>38</v>
      </c>
      <c r="G156" s="34">
        <v>658.5</v>
      </c>
      <c r="H156" s="34">
        <v>0</v>
      </c>
      <c r="I156" s="33">
        <f>G156*H156</f>
        <v>0</v>
      </c>
    </row>
    <row r="157" spans="2:9" ht="15">
      <c r="B157" s="38">
        <f>B156+1</f>
        <v>6</v>
      </c>
      <c r="C157" s="37" t="s">
        <v>37</v>
      </c>
      <c r="D157" s="36"/>
      <c r="E157" s="35" t="s">
        <v>36</v>
      </c>
      <c r="F157" s="35" t="s">
        <v>21</v>
      </c>
      <c r="G157" s="34">
        <v>709</v>
      </c>
      <c r="H157" s="34">
        <v>0</v>
      </c>
      <c r="I157" s="33">
        <f>G157*H157</f>
        <v>0</v>
      </c>
    </row>
    <row r="158" spans="2:9" ht="15">
      <c r="B158" s="38">
        <f>B157+1</f>
        <v>7</v>
      </c>
      <c r="C158" s="37" t="s">
        <v>35</v>
      </c>
      <c r="D158" s="36"/>
      <c r="E158" s="35" t="s">
        <v>34</v>
      </c>
      <c r="F158" s="35" t="s">
        <v>21</v>
      </c>
      <c r="G158" s="34">
        <v>10</v>
      </c>
      <c r="H158" s="34">
        <v>0</v>
      </c>
      <c r="I158" s="33">
        <f>G158*H158</f>
        <v>0</v>
      </c>
    </row>
    <row r="159" spans="2:9" ht="15">
      <c r="B159" s="38">
        <f>B158+1</f>
        <v>8</v>
      </c>
      <c r="C159" s="37" t="s">
        <v>33</v>
      </c>
      <c r="D159" s="36"/>
      <c r="E159" s="35" t="s">
        <v>32</v>
      </c>
      <c r="F159" s="35" t="s">
        <v>21</v>
      </c>
      <c r="G159" s="34">
        <v>135</v>
      </c>
      <c r="H159" s="34">
        <v>0</v>
      </c>
      <c r="I159" s="33">
        <f>G159*H159</f>
        <v>0</v>
      </c>
    </row>
    <row r="160" spans="2:9" ht="15">
      <c r="B160" s="38">
        <f>B159+1</f>
        <v>9</v>
      </c>
      <c r="C160" s="37" t="s">
        <v>31</v>
      </c>
      <c r="D160" s="36"/>
      <c r="E160" s="35" t="s">
        <v>30</v>
      </c>
      <c r="F160" s="35" t="s">
        <v>21</v>
      </c>
      <c r="G160" s="34">
        <v>2</v>
      </c>
      <c r="H160" s="34">
        <v>0</v>
      </c>
      <c r="I160" s="33">
        <f>G160*H160</f>
        <v>0</v>
      </c>
    </row>
    <row r="161" spans="2:9" ht="15">
      <c r="B161" s="38">
        <f>B160+1</f>
        <v>10</v>
      </c>
      <c r="C161" s="37" t="s">
        <v>29</v>
      </c>
      <c r="D161" s="36"/>
      <c r="E161" s="35" t="s">
        <v>28</v>
      </c>
      <c r="F161" s="35" t="s">
        <v>21</v>
      </c>
      <c r="G161" s="34">
        <v>119</v>
      </c>
      <c r="H161" s="34">
        <v>0</v>
      </c>
      <c r="I161" s="33">
        <f>G161*H161</f>
        <v>0</v>
      </c>
    </row>
    <row r="162" spans="2:9" ht="15">
      <c r="B162" s="38">
        <f>B161+1</f>
        <v>11</v>
      </c>
      <c r="C162" s="37" t="s">
        <v>27</v>
      </c>
      <c r="D162" s="36"/>
      <c r="E162" s="35" t="s">
        <v>26</v>
      </c>
      <c r="F162" s="35" t="s">
        <v>21</v>
      </c>
      <c r="G162" s="34">
        <v>1</v>
      </c>
      <c r="H162" s="34">
        <v>0</v>
      </c>
      <c r="I162" s="33">
        <f>G162*H162</f>
        <v>0</v>
      </c>
    </row>
    <row r="163" spans="2:9" ht="15">
      <c r="B163" s="38">
        <f>B162+1</f>
        <v>12</v>
      </c>
      <c r="C163" s="37" t="s">
        <v>25</v>
      </c>
      <c r="D163" s="36"/>
      <c r="E163" s="35" t="s">
        <v>24</v>
      </c>
      <c r="F163" s="35" t="s">
        <v>21</v>
      </c>
      <c r="G163" s="34">
        <v>25</v>
      </c>
      <c r="H163" s="34">
        <v>0</v>
      </c>
      <c r="I163" s="33">
        <f>G163*H163</f>
        <v>0</v>
      </c>
    </row>
    <row r="164" spans="2:9" ht="15">
      <c r="B164" s="38">
        <f>B163+1</f>
        <v>13</v>
      </c>
      <c r="C164" s="37" t="s">
        <v>23</v>
      </c>
      <c r="D164" s="36"/>
      <c r="E164" s="35" t="s">
        <v>22</v>
      </c>
      <c r="F164" s="35" t="s">
        <v>21</v>
      </c>
      <c r="G164" s="34">
        <v>5</v>
      </c>
      <c r="H164" s="34">
        <v>0</v>
      </c>
      <c r="I164" s="33">
        <f>G164*H164</f>
        <v>0</v>
      </c>
    </row>
    <row r="165" spans="2:9" ht="15.75" thickBot="1">
      <c r="B165" s="32" t="s">
        <v>20</v>
      </c>
      <c r="C165" s="30" t="s">
        <v>19</v>
      </c>
      <c r="D165" s="31"/>
      <c r="E165" s="30"/>
      <c r="F165" s="30"/>
      <c r="G165" s="30"/>
      <c r="H165" s="30"/>
      <c r="I165" s="29">
        <f>SUM(I152:I164)</f>
        <v>0</v>
      </c>
    </row>
    <row r="166" ht="3.75" customHeight="1" thickBot="1"/>
    <row r="167" spans="2:9" ht="15.75" thickBot="1">
      <c r="B167" s="28" t="s">
        <v>18</v>
      </c>
      <c r="C167" s="26"/>
      <c r="D167" s="27"/>
      <c r="E167" s="26"/>
      <c r="F167" s="26"/>
      <c r="G167" s="26"/>
      <c r="H167" s="26"/>
      <c r="I167" s="25">
        <f>I27+I125+I149+I165</f>
        <v>0</v>
      </c>
    </row>
  </sheetData>
  <sheetProtection/>
  <mergeCells count="1">
    <mergeCell ref="H7:I7"/>
  </mergeCells>
  <printOptions horizontalCentered="1"/>
  <pageMargins left="0.3472222222222222" right="0.3472222222222222" top="0.8333333333333334" bottom="0.625" header="0.3" footer="0.3"/>
  <pageSetup fitToHeight="0" fitToWidth="1" horizontalDpi="600" verticalDpi="600" orientation="landscape" paperSize="9" scale="91" r:id="rId1"/>
  <headerFooter>
    <oddHeader>&amp;LAspe</oddHeader>
    <oddFooter>&amp;RStrana &amp;P / &amp;N</oddFoot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3"/>
  <sheetViews>
    <sheetView zoomScalePageLayoutView="0" workbookViewId="0" topLeftCell="A4">
      <selection activeCell="H27" sqref="H27"/>
    </sheetView>
  </sheetViews>
  <sheetFormatPr defaultColWidth="9.140625" defaultRowHeight="15"/>
  <cols>
    <col min="1" max="1" width="2.28125" style="20" customWidth="1"/>
    <col min="2" max="2" width="8.7109375" style="20" customWidth="1"/>
    <col min="3" max="3" width="10.8515625" style="20" bestFit="1" customWidth="1"/>
    <col min="4" max="4" width="3.8515625" style="24" customWidth="1"/>
    <col min="5" max="5" width="85.8515625" style="20" bestFit="1" customWidth="1"/>
    <col min="6" max="6" width="4.00390625" style="20" customWidth="1"/>
    <col min="7" max="7" width="8.140625" style="20" customWidth="1"/>
    <col min="8" max="9" width="17.28125" style="20" customWidth="1"/>
    <col min="10" max="16384" width="9.140625" style="20" customWidth="1"/>
  </cols>
  <sheetData>
    <row r="2" spans="2:5" ht="15">
      <c r="B2" s="59" t="s">
        <v>318</v>
      </c>
      <c r="C2" s="58" t="s">
        <v>317</v>
      </c>
      <c r="D2" s="52" t="s">
        <v>12</v>
      </c>
      <c r="E2" s="55" t="s">
        <v>316</v>
      </c>
    </row>
    <row r="3" spans="2:5" ht="15">
      <c r="B3" s="56" t="s">
        <v>315</v>
      </c>
      <c r="C3" s="53"/>
      <c r="D3" s="52"/>
      <c r="E3" s="55" t="s">
        <v>353</v>
      </c>
    </row>
    <row r="4" spans="2:5" ht="15">
      <c r="B4" s="54"/>
      <c r="C4" s="53"/>
      <c r="D4" s="52"/>
      <c r="E4" s="51"/>
    </row>
    <row r="5" ht="16.5" thickBot="1">
      <c r="B5" s="50" t="s">
        <v>313</v>
      </c>
    </row>
    <row r="6" spans="8:9" ht="15.75" thickBot="1">
      <c r="H6" s="49" t="s">
        <v>312</v>
      </c>
      <c r="I6" s="48"/>
    </row>
    <row r="7" spans="2:9" ht="15.75" thickBot="1">
      <c r="B7" s="47" t="s">
        <v>311</v>
      </c>
      <c r="C7" s="47" t="s">
        <v>310</v>
      </c>
      <c r="D7" s="46" t="s">
        <v>309</v>
      </c>
      <c r="E7" s="47" t="s">
        <v>308</v>
      </c>
      <c r="F7" s="47" t="s">
        <v>307</v>
      </c>
      <c r="G7" s="47" t="s">
        <v>306</v>
      </c>
      <c r="H7" s="46" t="s">
        <v>305</v>
      </c>
      <c r="I7" s="46" t="s">
        <v>304</v>
      </c>
    </row>
    <row r="8" ht="15.75" thickBot="1"/>
    <row r="9" spans="2:9" ht="15">
      <c r="B9" s="42" t="s">
        <v>94</v>
      </c>
      <c r="C9" s="40" t="s">
        <v>93</v>
      </c>
      <c r="D9" s="41"/>
      <c r="E9" s="40"/>
      <c r="F9" s="40"/>
      <c r="G9" s="40"/>
      <c r="H9" s="40"/>
      <c r="I9" s="39"/>
    </row>
    <row r="10" spans="2:9" ht="23.25">
      <c r="B10" s="38">
        <v>1</v>
      </c>
      <c r="C10" s="37" t="s">
        <v>352</v>
      </c>
      <c r="D10" s="36"/>
      <c r="E10" s="43" t="s">
        <v>351</v>
      </c>
      <c r="F10" s="35" t="s">
        <v>21</v>
      </c>
      <c r="G10" s="34">
        <v>7</v>
      </c>
      <c r="H10" s="62">
        <v>0</v>
      </c>
      <c r="I10" s="61">
        <f>G10*H10</f>
        <v>0</v>
      </c>
    </row>
    <row r="11" spans="2:9" ht="15">
      <c r="B11" s="38">
        <v>2</v>
      </c>
      <c r="C11" s="37" t="s">
        <v>349</v>
      </c>
      <c r="D11" s="36" t="s">
        <v>70</v>
      </c>
      <c r="E11" s="35" t="s">
        <v>350</v>
      </c>
      <c r="F11" s="35" t="s">
        <v>21</v>
      </c>
      <c r="G11" s="34">
        <v>120</v>
      </c>
      <c r="H11" s="62">
        <v>0</v>
      </c>
      <c r="I11" s="61">
        <f>G11*H11</f>
        <v>0</v>
      </c>
    </row>
    <row r="12" spans="2:9" ht="15">
      <c r="B12" s="38">
        <v>3</v>
      </c>
      <c r="C12" s="37" t="s">
        <v>349</v>
      </c>
      <c r="D12" s="36" t="s">
        <v>68</v>
      </c>
      <c r="E12" s="35" t="s">
        <v>348</v>
      </c>
      <c r="F12" s="35" t="s">
        <v>21</v>
      </c>
      <c r="G12" s="34">
        <v>35</v>
      </c>
      <c r="H12" s="62">
        <v>0</v>
      </c>
      <c r="I12" s="61">
        <f>G12*H12</f>
        <v>0</v>
      </c>
    </row>
    <row r="13" spans="2:9" ht="15">
      <c r="B13" s="38">
        <f>B12+1</f>
        <v>4</v>
      </c>
      <c r="C13" s="37" t="s">
        <v>347</v>
      </c>
      <c r="D13" s="36"/>
      <c r="E13" s="35" t="s">
        <v>346</v>
      </c>
      <c r="F13" s="35" t="s">
        <v>21</v>
      </c>
      <c r="G13" s="34">
        <v>1</v>
      </c>
      <c r="H13" s="62">
        <v>0</v>
      </c>
      <c r="I13" s="61">
        <f>G13*H13</f>
        <v>0</v>
      </c>
    </row>
    <row r="14" spans="2:9" ht="15">
      <c r="B14" s="38">
        <f>B13+1</f>
        <v>5</v>
      </c>
      <c r="C14" s="37" t="s">
        <v>345</v>
      </c>
      <c r="D14" s="36"/>
      <c r="E14" s="35" t="s">
        <v>344</v>
      </c>
      <c r="F14" s="35" t="s">
        <v>21</v>
      </c>
      <c r="G14" s="34">
        <v>7</v>
      </c>
      <c r="H14" s="62">
        <v>0</v>
      </c>
      <c r="I14" s="61">
        <f>G14*H14</f>
        <v>0</v>
      </c>
    </row>
    <row r="15" spans="2:9" ht="15">
      <c r="B15" s="38">
        <f>B14+1</f>
        <v>6</v>
      </c>
      <c r="C15" s="37" t="s">
        <v>343</v>
      </c>
      <c r="D15" s="36"/>
      <c r="E15" s="35" t="s">
        <v>342</v>
      </c>
      <c r="F15" s="35" t="s">
        <v>21</v>
      </c>
      <c r="G15" s="34">
        <v>10</v>
      </c>
      <c r="H15" s="62">
        <v>0</v>
      </c>
      <c r="I15" s="61">
        <f>G15*H15</f>
        <v>0</v>
      </c>
    </row>
    <row r="16" spans="2:9" ht="15">
      <c r="B16" s="38">
        <f>B15+1</f>
        <v>7</v>
      </c>
      <c r="C16" s="37" t="s">
        <v>341</v>
      </c>
      <c r="D16" s="36"/>
      <c r="E16" s="35" t="s">
        <v>340</v>
      </c>
      <c r="F16" s="35" t="s">
        <v>21</v>
      </c>
      <c r="G16" s="34">
        <v>1</v>
      </c>
      <c r="H16" s="62">
        <v>0</v>
      </c>
      <c r="I16" s="61">
        <f>G16*H16</f>
        <v>0</v>
      </c>
    </row>
    <row r="17" spans="2:9" ht="15">
      <c r="B17" s="38">
        <f>B16+1</f>
        <v>8</v>
      </c>
      <c r="C17" s="37" t="s">
        <v>339</v>
      </c>
      <c r="D17" s="36"/>
      <c r="E17" s="35" t="s">
        <v>338</v>
      </c>
      <c r="F17" s="35" t="s">
        <v>21</v>
      </c>
      <c r="G17" s="34">
        <v>600</v>
      </c>
      <c r="H17" s="62">
        <v>0</v>
      </c>
      <c r="I17" s="61">
        <f>G17*H17</f>
        <v>0</v>
      </c>
    </row>
    <row r="18" spans="2:9" ht="15">
      <c r="B18" s="38">
        <f>B17+1</f>
        <v>9</v>
      </c>
      <c r="C18" s="37" t="s">
        <v>337</v>
      </c>
      <c r="D18" s="36"/>
      <c r="E18" s="35" t="s">
        <v>336</v>
      </c>
      <c r="F18" s="35" t="s">
        <v>21</v>
      </c>
      <c r="G18" s="34">
        <v>7</v>
      </c>
      <c r="H18" s="62">
        <v>0</v>
      </c>
      <c r="I18" s="61">
        <f>G18*H18</f>
        <v>0</v>
      </c>
    </row>
    <row r="19" spans="2:9" ht="15">
      <c r="B19" s="38">
        <f>B18+1</f>
        <v>10</v>
      </c>
      <c r="C19" s="37" t="s">
        <v>335</v>
      </c>
      <c r="D19" s="36"/>
      <c r="E19" s="35" t="s">
        <v>334</v>
      </c>
      <c r="F19" s="35" t="s">
        <v>21</v>
      </c>
      <c r="G19" s="34">
        <v>2</v>
      </c>
      <c r="H19" s="62">
        <v>0</v>
      </c>
      <c r="I19" s="61">
        <f>G19*H19</f>
        <v>0</v>
      </c>
    </row>
    <row r="20" spans="2:9" ht="15">
      <c r="B20" s="38">
        <f>B19+1</f>
        <v>11</v>
      </c>
      <c r="C20" s="37" t="s">
        <v>333</v>
      </c>
      <c r="D20" s="36"/>
      <c r="E20" s="35" t="s">
        <v>332</v>
      </c>
      <c r="F20" s="35" t="s">
        <v>21</v>
      </c>
      <c r="G20" s="34">
        <v>2</v>
      </c>
      <c r="H20" s="62">
        <v>0</v>
      </c>
      <c r="I20" s="61">
        <f>G20*H20</f>
        <v>0</v>
      </c>
    </row>
    <row r="21" spans="2:9" ht="15">
      <c r="B21" s="38">
        <f>B20+1</f>
        <v>12</v>
      </c>
      <c r="C21" s="37" t="s">
        <v>330</v>
      </c>
      <c r="D21" s="36" t="s">
        <v>70</v>
      </c>
      <c r="E21" s="35" t="s">
        <v>331</v>
      </c>
      <c r="F21" s="35" t="s">
        <v>21</v>
      </c>
      <c r="G21" s="34">
        <v>60</v>
      </c>
      <c r="H21" s="62">
        <v>0</v>
      </c>
      <c r="I21" s="61">
        <f>G21*H21</f>
        <v>0</v>
      </c>
    </row>
    <row r="22" spans="2:9" ht="15">
      <c r="B22" s="38">
        <v>13</v>
      </c>
      <c r="C22" s="37" t="s">
        <v>330</v>
      </c>
      <c r="D22" s="36" t="s">
        <v>68</v>
      </c>
      <c r="E22" s="35" t="s">
        <v>329</v>
      </c>
      <c r="F22" s="35" t="s">
        <v>21</v>
      </c>
      <c r="G22" s="34">
        <v>7</v>
      </c>
      <c r="H22" s="62">
        <v>0</v>
      </c>
      <c r="I22" s="61">
        <f>G22*H22</f>
        <v>0</v>
      </c>
    </row>
    <row r="23" spans="2:9" ht="15">
      <c r="B23" s="38">
        <v>14</v>
      </c>
      <c r="C23" s="37" t="s">
        <v>327</v>
      </c>
      <c r="D23" s="36" t="s">
        <v>70</v>
      </c>
      <c r="E23" s="35" t="s">
        <v>328</v>
      </c>
      <c r="F23" s="35" t="s">
        <v>21</v>
      </c>
      <c r="G23" s="34">
        <v>60</v>
      </c>
      <c r="H23" s="62">
        <v>0</v>
      </c>
      <c r="I23" s="61">
        <f>G23*H23</f>
        <v>0</v>
      </c>
    </row>
    <row r="24" spans="2:9" ht="15">
      <c r="B24" s="38">
        <v>15</v>
      </c>
      <c r="C24" s="37" t="s">
        <v>327</v>
      </c>
      <c r="D24" s="36" t="s">
        <v>68</v>
      </c>
      <c r="E24" s="35" t="s">
        <v>326</v>
      </c>
      <c r="F24" s="35" t="s">
        <v>21</v>
      </c>
      <c r="G24" s="34">
        <v>7</v>
      </c>
      <c r="H24" s="62">
        <v>0</v>
      </c>
      <c r="I24" s="61">
        <f>G24*H24</f>
        <v>0</v>
      </c>
    </row>
    <row r="25" spans="2:9" ht="15.75" thickBot="1">
      <c r="B25" s="32" t="s">
        <v>94</v>
      </c>
      <c r="C25" s="30" t="s">
        <v>93</v>
      </c>
      <c r="D25" s="31"/>
      <c r="E25" s="30"/>
      <c r="F25" s="30"/>
      <c r="G25" s="65"/>
      <c r="H25" s="62"/>
      <c r="I25" s="29">
        <f>SUM(I10:I24)</f>
        <v>0</v>
      </c>
    </row>
    <row r="26" spans="7:8" ht="3.75" customHeight="1" thickBot="1">
      <c r="G26" s="64"/>
      <c r="H26" s="62">
        <v>0</v>
      </c>
    </row>
    <row r="27" spans="2:9" ht="15">
      <c r="B27" s="42" t="s">
        <v>20</v>
      </c>
      <c r="C27" s="40" t="s">
        <v>19</v>
      </c>
      <c r="D27" s="41"/>
      <c r="E27" s="40"/>
      <c r="F27" s="40"/>
      <c r="G27" s="63"/>
      <c r="H27" s="62">
        <v>0</v>
      </c>
      <c r="I27" s="39"/>
    </row>
    <row r="28" spans="2:9" ht="15">
      <c r="B28" s="38">
        <v>1</v>
      </c>
      <c r="C28" s="37" t="s">
        <v>325</v>
      </c>
      <c r="D28" s="36"/>
      <c r="E28" s="35" t="s">
        <v>324</v>
      </c>
      <c r="F28" s="35" t="s">
        <v>21</v>
      </c>
      <c r="G28" s="34">
        <v>1</v>
      </c>
      <c r="H28" s="62">
        <v>0</v>
      </c>
      <c r="I28" s="61">
        <f>G28*H28</f>
        <v>0</v>
      </c>
    </row>
    <row r="29" spans="2:9" ht="15">
      <c r="B29" s="38">
        <v>2</v>
      </c>
      <c r="C29" s="37" t="s">
        <v>323</v>
      </c>
      <c r="D29" s="36"/>
      <c r="E29" s="35" t="s">
        <v>322</v>
      </c>
      <c r="F29" s="35" t="s">
        <v>321</v>
      </c>
      <c r="G29" s="34">
        <v>1</v>
      </c>
      <c r="H29" s="62">
        <v>0</v>
      </c>
      <c r="I29" s="61">
        <f>G29*H29</f>
        <v>0</v>
      </c>
    </row>
    <row r="30" spans="2:9" ht="15">
      <c r="B30" s="38">
        <v>3</v>
      </c>
      <c r="C30" s="37" t="s">
        <v>320</v>
      </c>
      <c r="D30" s="36"/>
      <c r="E30" s="35" t="s">
        <v>319</v>
      </c>
      <c r="F30" s="35" t="s">
        <v>38</v>
      </c>
      <c r="G30" s="34">
        <v>60</v>
      </c>
      <c r="H30" s="62">
        <v>0</v>
      </c>
      <c r="I30" s="61">
        <f>G30*H30</f>
        <v>0</v>
      </c>
    </row>
    <row r="31" spans="2:9" ht="15.75" thickBot="1">
      <c r="B31" s="32" t="s">
        <v>20</v>
      </c>
      <c r="C31" s="30" t="s">
        <v>19</v>
      </c>
      <c r="D31" s="31"/>
      <c r="E31" s="30"/>
      <c r="F31" s="30"/>
      <c r="G31" s="30"/>
      <c r="H31" s="30"/>
      <c r="I31" s="29">
        <f>SUM(I28:I30)</f>
        <v>0</v>
      </c>
    </row>
    <row r="32" ht="3.75" customHeight="1" thickBot="1"/>
    <row r="33" spans="2:9" ht="15.75" thickBot="1">
      <c r="B33" s="28" t="s">
        <v>18</v>
      </c>
      <c r="C33" s="26"/>
      <c r="D33" s="27"/>
      <c r="E33" s="26"/>
      <c r="F33" s="26"/>
      <c r="G33" s="26"/>
      <c r="H33" s="26"/>
      <c r="I33" s="60">
        <f>I25+I31</f>
        <v>0</v>
      </c>
    </row>
  </sheetData>
  <sheetProtection/>
  <mergeCells count="1">
    <mergeCell ref="H6:I6"/>
  </mergeCells>
  <printOptions horizontalCentered="1"/>
  <pageMargins left="0.3472222222222222" right="0.3472222222222222" top="0.8333333333333334" bottom="0.625" header="0.3" footer="0.3"/>
  <pageSetup fitToHeight="0" fitToWidth="1" horizontalDpi="600" verticalDpi="600" orientation="landscape" paperSize="9" scale="88" r:id="rId1"/>
  <headerFooter>
    <oddHeader>&amp;LASPE 9</oddHeader>
    <oddFooter>&amp;RStrana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G73" sqref="G73"/>
    </sheetView>
  </sheetViews>
  <sheetFormatPr defaultColWidth="9.00390625" defaultRowHeight="12" customHeight="1"/>
  <cols>
    <col min="1" max="1" width="6.00390625" style="70" customWidth="1"/>
    <col min="2" max="2" width="7.421875" style="69" customWidth="1"/>
    <col min="3" max="3" width="13.28125" style="69" customWidth="1"/>
    <col min="4" max="4" width="40.140625" style="69" customWidth="1"/>
    <col min="5" max="5" width="4.7109375" style="69" customWidth="1"/>
    <col min="6" max="6" width="9.57421875" style="68" customWidth="1"/>
    <col min="7" max="7" width="11.421875" style="67" customWidth="1"/>
    <col min="8" max="8" width="18.140625" style="67" customWidth="1"/>
    <col min="9" max="16384" width="9.00390625" style="66" customWidth="1"/>
  </cols>
  <sheetData>
    <row r="1" spans="1:8" ht="27.75" customHeight="1">
      <c r="A1" s="116" t="s">
        <v>500</v>
      </c>
      <c r="B1" s="116"/>
      <c r="C1" s="116"/>
      <c r="D1" s="116"/>
      <c r="E1" s="116"/>
      <c r="F1" s="116"/>
      <c r="G1" s="116"/>
      <c r="H1" s="116"/>
    </row>
    <row r="2" spans="1:8" ht="12.75" customHeight="1">
      <c r="A2" s="114" t="s">
        <v>499</v>
      </c>
      <c r="B2" s="114"/>
      <c r="C2" s="114"/>
      <c r="D2" s="114"/>
      <c r="E2" s="114"/>
      <c r="F2" s="114"/>
      <c r="G2" s="114"/>
      <c r="H2" s="114"/>
    </row>
    <row r="3" spans="1:8" ht="12.75" customHeight="1">
      <c r="A3" s="114" t="s">
        <v>498</v>
      </c>
      <c r="B3" s="114"/>
      <c r="C3" s="114"/>
      <c r="D3" s="114"/>
      <c r="E3" s="114"/>
      <c r="F3" s="114"/>
      <c r="G3" s="114"/>
      <c r="H3" s="114"/>
    </row>
    <row r="4" spans="1:8" ht="13.5" customHeight="1">
      <c r="A4" s="115"/>
      <c r="B4" s="114"/>
      <c r="C4" s="115"/>
      <c r="D4" s="114"/>
      <c r="E4" s="114"/>
      <c r="F4" s="114"/>
      <c r="G4" s="114"/>
      <c r="H4" s="114"/>
    </row>
    <row r="5" spans="1:8" ht="6.75" customHeight="1">
      <c r="A5" s="113"/>
      <c r="B5" s="111"/>
      <c r="C5" s="112"/>
      <c r="D5" s="111"/>
      <c r="E5" s="111"/>
      <c r="F5" s="110"/>
      <c r="G5" s="109"/>
      <c r="H5" s="109"/>
    </row>
    <row r="6" spans="1:8" ht="12.75" customHeight="1">
      <c r="A6" s="106" t="s">
        <v>497</v>
      </c>
      <c r="B6" s="106"/>
      <c r="C6" s="106"/>
      <c r="D6" s="106"/>
      <c r="E6" s="106"/>
      <c r="F6" s="106"/>
      <c r="G6" s="106"/>
      <c r="H6" s="106"/>
    </row>
    <row r="7" spans="1:8" ht="13.5" customHeight="1">
      <c r="A7" s="106" t="s">
        <v>496</v>
      </c>
      <c r="B7" s="106"/>
      <c r="C7" s="106"/>
      <c r="D7" s="106"/>
      <c r="E7" s="106"/>
      <c r="F7" s="106"/>
      <c r="G7" s="106" t="s">
        <v>495</v>
      </c>
      <c r="H7" s="106"/>
    </row>
    <row r="8" spans="1:8" ht="13.5" customHeight="1">
      <c r="A8" s="106" t="s">
        <v>494</v>
      </c>
      <c r="B8" s="108"/>
      <c r="C8" s="108"/>
      <c r="D8" s="108"/>
      <c r="E8" s="108"/>
      <c r="F8" s="107"/>
      <c r="G8" s="106" t="s">
        <v>493</v>
      </c>
      <c r="H8" s="105"/>
    </row>
    <row r="9" spans="1:8" ht="6" customHeight="1" thickBot="1">
      <c r="A9" s="103"/>
      <c r="B9" s="103"/>
      <c r="C9" s="103"/>
      <c r="D9" s="103"/>
      <c r="E9" s="103"/>
      <c r="F9" s="103"/>
      <c r="G9" s="103"/>
      <c r="H9" s="103"/>
    </row>
    <row r="10" spans="1:8" ht="25.5" customHeight="1" thickBot="1">
      <c r="A10" s="104" t="s">
        <v>492</v>
      </c>
      <c r="B10" s="104" t="s">
        <v>491</v>
      </c>
      <c r="C10" s="104" t="s">
        <v>490</v>
      </c>
      <c r="D10" s="104" t="s">
        <v>489</v>
      </c>
      <c r="E10" s="104" t="s">
        <v>307</v>
      </c>
      <c r="F10" s="104" t="s">
        <v>488</v>
      </c>
      <c r="G10" s="104" t="s">
        <v>487</v>
      </c>
      <c r="H10" s="104" t="s">
        <v>486</v>
      </c>
    </row>
    <row r="11" spans="1:8" ht="12.75" customHeight="1" hidden="1">
      <c r="A11" s="104" t="s">
        <v>485</v>
      </c>
      <c r="B11" s="104" t="s">
        <v>484</v>
      </c>
      <c r="C11" s="104" t="s">
        <v>483</v>
      </c>
      <c r="D11" s="104" t="s">
        <v>482</v>
      </c>
      <c r="E11" s="104" t="s">
        <v>481</v>
      </c>
      <c r="F11" s="104" t="s">
        <v>480</v>
      </c>
      <c r="G11" s="104" t="s">
        <v>479</v>
      </c>
      <c r="H11" s="104" t="s">
        <v>478</v>
      </c>
    </row>
    <row r="12" spans="1:8" ht="4.5" customHeight="1">
      <c r="A12" s="103"/>
      <c r="B12" s="103"/>
      <c r="C12" s="103"/>
      <c r="D12" s="103"/>
      <c r="E12" s="103"/>
      <c r="F12" s="103"/>
      <c r="G12" s="103"/>
      <c r="H12" s="103"/>
    </row>
    <row r="13" spans="1:8" ht="30.75" customHeight="1">
      <c r="A13" s="86"/>
      <c r="B13" s="85"/>
      <c r="C13" s="85" t="s">
        <v>477</v>
      </c>
      <c r="D13" s="85" t="s">
        <v>476</v>
      </c>
      <c r="E13" s="85"/>
      <c r="F13" s="84"/>
      <c r="G13" s="83"/>
      <c r="H13" s="83">
        <f>H14</f>
        <v>0</v>
      </c>
    </row>
    <row r="14" spans="1:8" ht="28.5" customHeight="1">
      <c r="A14" s="102"/>
      <c r="B14" s="101"/>
      <c r="C14" s="101" t="s">
        <v>447</v>
      </c>
      <c r="D14" s="101" t="s">
        <v>475</v>
      </c>
      <c r="E14" s="101"/>
      <c r="F14" s="100"/>
      <c r="G14" s="99"/>
      <c r="H14" s="99">
        <f>SUM(H15:H31)</f>
        <v>0</v>
      </c>
    </row>
    <row r="15" spans="1:8" ht="24" customHeight="1">
      <c r="A15" s="82">
        <v>1</v>
      </c>
      <c r="B15" s="81" t="s">
        <v>447</v>
      </c>
      <c r="C15" s="81" t="s">
        <v>474</v>
      </c>
      <c r="D15" s="81" t="s">
        <v>473</v>
      </c>
      <c r="E15" s="81" t="s">
        <v>375</v>
      </c>
      <c r="F15" s="80">
        <v>40</v>
      </c>
      <c r="G15" s="79">
        <v>0</v>
      </c>
      <c r="H15" s="79">
        <f>F15*G15</f>
        <v>0</v>
      </c>
    </row>
    <row r="16" spans="1:8" ht="13.5" customHeight="1">
      <c r="A16" s="94">
        <v>2</v>
      </c>
      <c r="B16" s="93" t="s">
        <v>467</v>
      </c>
      <c r="C16" s="93" t="s">
        <v>472</v>
      </c>
      <c r="D16" s="93" t="s">
        <v>471</v>
      </c>
      <c r="E16" s="93" t="s">
        <v>375</v>
      </c>
      <c r="F16" s="92">
        <v>42</v>
      </c>
      <c r="G16" s="91">
        <v>0</v>
      </c>
      <c r="H16" s="91">
        <f>F16*G16</f>
        <v>0</v>
      </c>
    </row>
    <row r="17" spans="1:8" ht="13.5" customHeight="1">
      <c r="A17" s="98"/>
      <c r="B17" s="97"/>
      <c r="C17" s="97"/>
      <c r="D17" s="97" t="s">
        <v>470</v>
      </c>
      <c r="E17" s="97"/>
      <c r="F17" s="96">
        <v>42</v>
      </c>
      <c r="G17" s="95"/>
      <c r="H17" s="95"/>
    </row>
    <row r="18" spans="1:8" ht="24" customHeight="1">
      <c r="A18" s="82">
        <v>3</v>
      </c>
      <c r="B18" s="81" t="s">
        <v>447</v>
      </c>
      <c r="C18" s="81" t="s">
        <v>469</v>
      </c>
      <c r="D18" s="81" t="s">
        <v>468</v>
      </c>
      <c r="E18" s="81" t="s">
        <v>375</v>
      </c>
      <c r="F18" s="80">
        <v>190</v>
      </c>
      <c r="G18" s="79">
        <v>0</v>
      </c>
      <c r="H18" s="79">
        <f>F18*G18</f>
        <v>0</v>
      </c>
    </row>
    <row r="19" spans="1:8" ht="13.5" customHeight="1">
      <c r="A19" s="94">
        <v>4</v>
      </c>
      <c r="B19" s="93" t="s">
        <v>467</v>
      </c>
      <c r="C19" s="93" t="s">
        <v>466</v>
      </c>
      <c r="D19" s="93" t="s">
        <v>465</v>
      </c>
      <c r="E19" s="93" t="s">
        <v>375</v>
      </c>
      <c r="F19" s="92">
        <v>199.5</v>
      </c>
      <c r="G19" s="91">
        <v>0</v>
      </c>
      <c r="H19" s="91">
        <f>F19*G19</f>
        <v>0</v>
      </c>
    </row>
    <row r="20" spans="1:8" ht="13.5" customHeight="1">
      <c r="A20" s="98"/>
      <c r="B20" s="97"/>
      <c r="C20" s="97"/>
      <c r="D20" s="97" t="s">
        <v>464</v>
      </c>
      <c r="E20" s="97"/>
      <c r="F20" s="96">
        <v>199.5</v>
      </c>
      <c r="G20" s="95"/>
      <c r="H20" s="95"/>
    </row>
    <row r="21" spans="1:8" ht="24" customHeight="1">
      <c r="A21" s="82">
        <v>5</v>
      </c>
      <c r="B21" s="81" t="s">
        <v>447</v>
      </c>
      <c r="C21" s="81" t="s">
        <v>463</v>
      </c>
      <c r="D21" s="81" t="s">
        <v>462</v>
      </c>
      <c r="E21" s="81" t="s">
        <v>409</v>
      </c>
      <c r="F21" s="80">
        <v>8</v>
      </c>
      <c r="G21" s="79">
        <v>0</v>
      </c>
      <c r="H21" s="79">
        <f>F21*G21</f>
        <v>0</v>
      </c>
    </row>
    <row r="22" spans="1:8" ht="13.5" customHeight="1">
      <c r="A22" s="82">
        <v>6</v>
      </c>
      <c r="B22" s="81" t="s">
        <v>447</v>
      </c>
      <c r="C22" s="81" t="s">
        <v>461</v>
      </c>
      <c r="D22" s="81" t="s">
        <v>460</v>
      </c>
      <c r="E22" s="81" t="s">
        <v>409</v>
      </c>
      <c r="F22" s="80">
        <v>3</v>
      </c>
      <c r="G22" s="79">
        <v>0</v>
      </c>
      <c r="H22" s="79">
        <f>F22*G22</f>
        <v>0</v>
      </c>
    </row>
    <row r="23" spans="1:8" ht="13.5" customHeight="1">
      <c r="A23" s="94">
        <v>7</v>
      </c>
      <c r="B23" s="93" t="s">
        <v>459</v>
      </c>
      <c r="C23" s="93" t="s">
        <v>458</v>
      </c>
      <c r="D23" s="93" t="s">
        <v>457</v>
      </c>
      <c r="E23" s="93" t="s">
        <v>415</v>
      </c>
      <c r="F23" s="92">
        <v>3</v>
      </c>
      <c r="G23" s="91">
        <v>0</v>
      </c>
      <c r="H23" s="91">
        <f>F23*G23</f>
        <v>0</v>
      </c>
    </row>
    <row r="24" spans="1:8" ht="24" customHeight="1">
      <c r="A24" s="82">
        <v>8</v>
      </c>
      <c r="B24" s="81" t="s">
        <v>447</v>
      </c>
      <c r="C24" s="81" t="s">
        <v>456</v>
      </c>
      <c r="D24" s="81" t="s">
        <v>455</v>
      </c>
      <c r="E24" s="81" t="s">
        <v>375</v>
      </c>
      <c r="F24" s="80">
        <v>180</v>
      </c>
      <c r="G24" s="79">
        <v>0</v>
      </c>
      <c r="H24" s="79">
        <f>F24*G24</f>
        <v>0</v>
      </c>
    </row>
    <row r="25" spans="1:8" ht="13.5" customHeight="1">
      <c r="A25" s="94">
        <v>9</v>
      </c>
      <c r="B25" s="93" t="s">
        <v>444</v>
      </c>
      <c r="C25" s="93" t="s">
        <v>454</v>
      </c>
      <c r="D25" s="93" t="s">
        <v>453</v>
      </c>
      <c r="E25" s="93" t="s">
        <v>452</v>
      </c>
      <c r="F25" s="92">
        <v>118.125</v>
      </c>
      <c r="G25" s="91">
        <v>0</v>
      </c>
      <c r="H25" s="91">
        <f>F25*G25</f>
        <v>0</v>
      </c>
    </row>
    <row r="26" spans="1:8" ht="12" customHeight="1">
      <c r="A26" s="78"/>
      <c r="B26" s="77"/>
      <c r="C26" s="77"/>
      <c r="D26" s="77" t="s">
        <v>451</v>
      </c>
      <c r="E26" s="77"/>
      <c r="F26" s="76"/>
      <c r="G26" s="75"/>
      <c r="H26" s="75"/>
    </row>
    <row r="27" spans="1:8" ht="13.5" customHeight="1">
      <c r="A27" s="90"/>
      <c r="B27" s="89"/>
      <c r="C27" s="89"/>
      <c r="D27" s="89" t="s">
        <v>450</v>
      </c>
      <c r="E27" s="89"/>
      <c r="F27" s="88">
        <v>112.5</v>
      </c>
      <c r="G27" s="87"/>
      <c r="H27" s="87"/>
    </row>
    <row r="28" spans="1:8" ht="13.5" customHeight="1">
      <c r="A28" s="82">
        <v>10</v>
      </c>
      <c r="B28" s="81" t="s">
        <v>447</v>
      </c>
      <c r="C28" s="81" t="s">
        <v>446</v>
      </c>
      <c r="D28" s="81" t="s">
        <v>445</v>
      </c>
      <c r="E28" s="81" t="s">
        <v>409</v>
      </c>
      <c r="F28" s="80">
        <v>3</v>
      </c>
      <c r="G28" s="79">
        <v>0</v>
      </c>
      <c r="H28" s="79">
        <f>F28*G28</f>
        <v>0</v>
      </c>
    </row>
    <row r="29" spans="1:8" ht="13.5" customHeight="1">
      <c r="A29" s="94">
        <v>14</v>
      </c>
      <c r="B29" s="93" t="s">
        <v>444</v>
      </c>
      <c r="C29" s="93" t="s">
        <v>449</v>
      </c>
      <c r="D29" s="93" t="s">
        <v>448</v>
      </c>
      <c r="E29" s="93" t="s">
        <v>409</v>
      </c>
      <c r="F29" s="92">
        <v>3</v>
      </c>
      <c r="G29" s="91">
        <v>0</v>
      </c>
      <c r="H29" s="91">
        <f>F29*G29</f>
        <v>0</v>
      </c>
    </row>
    <row r="30" spans="1:8" ht="13.5" customHeight="1">
      <c r="A30" s="82">
        <v>12</v>
      </c>
      <c r="B30" s="81" t="s">
        <v>447</v>
      </c>
      <c r="C30" s="81" t="s">
        <v>446</v>
      </c>
      <c r="D30" s="81" t="s">
        <v>445</v>
      </c>
      <c r="E30" s="81" t="s">
        <v>409</v>
      </c>
      <c r="F30" s="80">
        <v>3</v>
      </c>
      <c r="G30" s="79">
        <v>0</v>
      </c>
      <c r="H30" s="79">
        <f>F30*G30</f>
        <v>0</v>
      </c>
    </row>
    <row r="31" spans="1:8" ht="13.5" customHeight="1">
      <c r="A31" s="94">
        <v>13</v>
      </c>
      <c r="B31" s="93" t="s">
        <v>444</v>
      </c>
      <c r="C31" s="93" t="s">
        <v>443</v>
      </c>
      <c r="D31" s="93" t="s">
        <v>442</v>
      </c>
      <c r="E31" s="93" t="s">
        <v>409</v>
      </c>
      <c r="F31" s="92">
        <v>3</v>
      </c>
      <c r="G31" s="91">
        <v>0</v>
      </c>
      <c r="H31" s="91">
        <f>F31*G31</f>
        <v>0</v>
      </c>
    </row>
    <row r="32" spans="1:8" ht="30.75" customHeight="1">
      <c r="A32" s="86"/>
      <c r="B32" s="85"/>
      <c r="C32" s="85" t="s">
        <v>121</v>
      </c>
      <c r="D32" s="85" t="s">
        <v>441</v>
      </c>
      <c r="E32" s="85"/>
      <c r="F32" s="84"/>
      <c r="G32" s="83"/>
      <c r="H32" s="83">
        <f>H33+H51</f>
        <v>0</v>
      </c>
    </row>
    <row r="33" spans="1:8" ht="28.5" customHeight="1">
      <c r="A33" s="102"/>
      <c r="B33" s="101"/>
      <c r="C33" s="101" t="s">
        <v>440</v>
      </c>
      <c r="D33" s="101" t="s">
        <v>439</v>
      </c>
      <c r="E33" s="101"/>
      <c r="F33" s="100"/>
      <c r="G33" s="99"/>
      <c r="H33" s="99">
        <f>SUM(H34:H49)</f>
        <v>0</v>
      </c>
    </row>
    <row r="34" spans="1:8" ht="24" customHeight="1">
      <c r="A34" s="82">
        <v>27</v>
      </c>
      <c r="B34" s="81" t="s">
        <v>412</v>
      </c>
      <c r="C34" s="81" t="s">
        <v>438</v>
      </c>
      <c r="D34" s="81" t="s">
        <v>437</v>
      </c>
      <c r="E34" s="81" t="s">
        <v>409</v>
      </c>
      <c r="F34" s="80">
        <v>1</v>
      </c>
      <c r="G34" s="79">
        <v>0</v>
      </c>
      <c r="H34" s="79">
        <f aca="true" t="shared" si="0" ref="H34:H49">F34*G34</f>
        <v>0</v>
      </c>
    </row>
    <row r="35" spans="1:8" ht="24" customHeight="1">
      <c r="A35" s="82">
        <v>28</v>
      </c>
      <c r="B35" s="81" t="s">
        <v>412</v>
      </c>
      <c r="C35" s="81" t="s">
        <v>436</v>
      </c>
      <c r="D35" s="81" t="s">
        <v>435</v>
      </c>
      <c r="E35" s="81" t="s">
        <v>409</v>
      </c>
      <c r="F35" s="80">
        <v>1</v>
      </c>
      <c r="G35" s="79">
        <v>0</v>
      </c>
      <c r="H35" s="79">
        <f t="shared" si="0"/>
        <v>0</v>
      </c>
    </row>
    <row r="36" spans="1:8" ht="12" customHeight="1">
      <c r="A36" s="78"/>
      <c r="B36" s="77"/>
      <c r="C36" s="77"/>
      <c r="D36" s="77" t="s">
        <v>434</v>
      </c>
      <c r="E36" s="77"/>
      <c r="F36" s="76"/>
      <c r="G36" s="75"/>
      <c r="H36" s="75"/>
    </row>
    <row r="37" spans="1:8" ht="13.5" customHeight="1">
      <c r="A37" s="82">
        <v>15</v>
      </c>
      <c r="B37" s="81" t="s">
        <v>412</v>
      </c>
      <c r="C37" s="81" t="s">
        <v>433</v>
      </c>
      <c r="D37" s="81" t="s">
        <v>432</v>
      </c>
      <c r="E37" s="81" t="s">
        <v>409</v>
      </c>
      <c r="F37" s="80">
        <v>1</v>
      </c>
      <c r="G37" s="79">
        <v>0</v>
      </c>
      <c r="H37" s="79">
        <f t="shared" si="0"/>
        <v>0</v>
      </c>
    </row>
    <row r="38" spans="1:8" ht="13.5" customHeight="1">
      <c r="A38" s="82">
        <v>16</v>
      </c>
      <c r="B38" s="81" t="s">
        <v>412</v>
      </c>
      <c r="C38" s="81" t="s">
        <v>431</v>
      </c>
      <c r="D38" s="81" t="s">
        <v>430</v>
      </c>
      <c r="E38" s="81" t="s">
        <v>409</v>
      </c>
      <c r="F38" s="80">
        <v>1</v>
      </c>
      <c r="G38" s="79">
        <v>0</v>
      </c>
      <c r="H38" s="79">
        <f t="shared" si="0"/>
        <v>0</v>
      </c>
    </row>
    <row r="39" spans="1:8" ht="12" customHeight="1">
      <c r="A39" s="78"/>
      <c r="B39" s="77"/>
      <c r="C39" s="77"/>
      <c r="D39" s="77" t="s">
        <v>429</v>
      </c>
      <c r="E39" s="77"/>
      <c r="F39" s="76"/>
      <c r="G39" s="75"/>
      <c r="H39" s="75"/>
    </row>
    <row r="40" spans="1:8" ht="24" customHeight="1">
      <c r="A40" s="82">
        <v>17</v>
      </c>
      <c r="B40" s="81" t="s">
        <v>412</v>
      </c>
      <c r="C40" s="81" t="s">
        <v>426</v>
      </c>
      <c r="D40" s="81" t="s">
        <v>425</v>
      </c>
      <c r="E40" s="81" t="s">
        <v>409</v>
      </c>
      <c r="F40" s="80">
        <v>1</v>
      </c>
      <c r="G40" s="79">
        <v>0</v>
      </c>
      <c r="H40" s="79">
        <f t="shared" si="0"/>
        <v>0</v>
      </c>
    </row>
    <row r="41" spans="1:8" ht="13.5" customHeight="1">
      <c r="A41" s="94">
        <v>18</v>
      </c>
      <c r="B41" s="93" t="s">
        <v>418</v>
      </c>
      <c r="C41" s="93" t="s">
        <v>428</v>
      </c>
      <c r="D41" s="93" t="s">
        <v>427</v>
      </c>
      <c r="E41" s="93" t="s">
        <v>415</v>
      </c>
      <c r="F41" s="92">
        <v>1</v>
      </c>
      <c r="G41" s="91">
        <v>0</v>
      </c>
      <c r="H41" s="91">
        <f>F41*G41</f>
        <v>0</v>
      </c>
    </row>
    <row r="42" spans="1:8" ht="24" customHeight="1">
      <c r="A42" s="82">
        <v>19</v>
      </c>
      <c r="B42" s="81" t="s">
        <v>412</v>
      </c>
      <c r="C42" s="81" t="s">
        <v>426</v>
      </c>
      <c r="D42" s="81" t="s">
        <v>425</v>
      </c>
      <c r="E42" s="81" t="s">
        <v>409</v>
      </c>
      <c r="F42" s="80">
        <v>2</v>
      </c>
      <c r="G42" s="79">
        <v>0</v>
      </c>
      <c r="H42" s="79">
        <f t="shared" si="0"/>
        <v>0</v>
      </c>
    </row>
    <row r="43" spans="1:8" ht="13.5" customHeight="1">
      <c r="A43" s="94">
        <v>20</v>
      </c>
      <c r="B43" s="93" t="s">
        <v>418</v>
      </c>
      <c r="C43" s="93" t="s">
        <v>424</v>
      </c>
      <c r="D43" s="93" t="s">
        <v>423</v>
      </c>
      <c r="E43" s="93" t="s">
        <v>415</v>
      </c>
      <c r="F43" s="92">
        <v>2</v>
      </c>
      <c r="G43" s="91">
        <v>0</v>
      </c>
      <c r="H43" s="91">
        <f>F43*G43</f>
        <v>0</v>
      </c>
    </row>
    <row r="44" spans="1:8" ht="24" customHeight="1">
      <c r="A44" s="82">
        <v>26</v>
      </c>
      <c r="B44" s="81" t="s">
        <v>412</v>
      </c>
      <c r="C44" s="81" t="s">
        <v>422</v>
      </c>
      <c r="D44" s="81" t="s">
        <v>421</v>
      </c>
      <c r="E44" s="81" t="s">
        <v>409</v>
      </c>
      <c r="F44" s="80">
        <v>2</v>
      </c>
      <c r="G44" s="79">
        <v>0</v>
      </c>
      <c r="H44" s="79">
        <f t="shared" si="0"/>
        <v>0</v>
      </c>
    </row>
    <row r="45" spans="1:8" ht="13.5" customHeight="1">
      <c r="A45" s="94">
        <v>21</v>
      </c>
      <c r="B45" s="93" t="s">
        <v>418</v>
      </c>
      <c r="C45" s="93" t="s">
        <v>420</v>
      </c>
      <c r="D45" s="93" t="s">
        <v>419</v>
      </c>
      <c r="E45" s="93" t="s">
        <v>415</v>
      </c>
      <c r="F45" s="92">
        <v>2</v>
      </c>
      <c r="G45" s="91">
        <v>0</v>
      </c>
      <c r="H45" s="91">
        <f>F45*G45</f>
        <v>0</v>
      </c>
    </row>
    <row r="46" spans="1:8" ht="13.5" customHeight="1">
      <c r="A46" s="82">
        <v>22</v>
      </c>
      <c r="B46" s="81" t="s">
        <v>412</v>
      </c>
      <c r="C46" s="81" t="s">
        <v>411</v>
      </c>
      <c r="D46" s="81" t="s">
        <v>410</v>
      </c>
      <c r="E46" s="81" t="s">
        <v>409</v>
      </c>
      <c r="F46" s="80">
        <v>3</v>
      </c>
      <c r="G46" s="79">
        <v>0</v>
      </c>
      <c r="H46" s="79">
        <f t="shared" si="0"/>
        <v>0</v>
      </c>
    </row>
    <row r="47" spans="1:8" ht="13.5" customHeight="1">
      <c r="A47" s="94">
        <v>23</v>
      </c>
      <c r="B47" s="93" t="s">
        <v>418</v>
      </c>
      <c r="C47" s="93" t="s">
        <v>417</v>
      </c>
      <c r="D47" s="93" t="s">
        <v>416</v>
      </c>
      <c r="E47" s="93" t="s">
        <v>415</v>
      </c>
      <c r="F47" s="92">
        <v>3</v>
      </c>
      <c r="G47" s="91">
        <v>0</v>
      </c>
      <c r="H47" s="91">
        <f>F47*G47</f>
        <v>0</v>
      </c>
    </row>
    <row r="48" spans="1:8" ht="13.5" customHeight="1">
      <c r="A48" s="82">
        <v>24</v>
      </c>
      <c r="B48" s="81" t="s">
        <v>412</v>
      </c>
      <c r="C48" s="81" t="s">
        <v>414</v>
      </c>
      <c r="D48" s="81" t="s">
        <v>413</v>
      </c>
      <c r="E48" s="81" t="s">
        <v>409</v>
      </c>
      <c r="F48" s="80">
        <v>1</v>
      </c>
      <c r="G48" s="79">
        <v>0</v>
      </c>
      <c r="H48" s="79">
        <f t="shared" si="0"/>
        <v>0</v>
      </c>
    </row>
    <row r="49" spans="1:8" ht="13.5" customHeight="1">
      <c r="A49" s="82">
        <v>25</v>
      </c>
      <c r="B49" s="81" t="s">
        <v>412</v>
      </c>
      <c r="C49" s="81" t="s">
        <v>411</v>
      </c>
      <c r="D49" s="81" t="s">
        <v>410</v>
      </c>
      <c r="E49" s="81" t="s">
        <v>409</v>
      </c>
      <c r="F49" s="80">
        <v>1</v>
      </c>
      <c r="G49" s="79">
        <v>0</v>
      </c>
      <c r="H49" s="79">
        <f t="shared" si="0"/>
        <v>0</v>
      </c>
    </row>
    <row r="50" spans="1:8" ht="12" customHeight="1">
      <c r="A50" s="78"/>
      <c r="B50" s="77"/>
      <c r="C50" s="77"/>
      <c r="D50" s="77" t="s">
        <v>408</v>
      </c>
      <c r="E50" s="77"/>
      <c r="F50" s="76"/>
      <c r="G50" s="75"/>
      <c r="H50" s="75"/>
    </row>
    <row r="51" spans="1:8" ht="28.5" customHeight="1">
      <c r="A51" s="102"/>
      <c r="B51" s="101"/>
      <c r="C51" s="101" t="s">
        <v>407</v>
      </c>
      <c r="D51" s="101" t="s">
        <v>406</v>
      </c>
      <c r="E51" s="101"/>
      <c r="F51" s="100"/>
      <c r="G51" s="99"/>
      <c r="H51" s="99">
        <f>SUM(H52:H72)</f>
        <v>0</v>
      </c>
    </row>
    <row r="52" spans="1:8" ht="24" customHeight="1">
      <c r="A52" s="82">
        <v>29</v>
      </c>
      <c r="B52" s="81" t="s">
        <v>372</v>
      </c>
      <c r="C52" s="81" t="s">
        <v>405</v>
      </c>
      <c r="D52" s="81" t="s">
        <v>404</v>
      </c>
      <c r="E52" s="81" t="s">
        <v>403</v>
      </c>
      <c r="F52" s="80">
        <v>0.18</v>
      </c>
      <c r="G52" s="79">
        <v>0</v>
      </c>
      <c r="H52" s="79">
        <f>F52*G52</f>
        <v>0</v>
      </c>
    </row>
    <row r="53" spans="1:8" ht="24" customHeight="1">
      <c r="A53" s="82">
        <v>30</v>
      </c>
      <c r="B53" s="81" t="s">
        <v>372</v>
      </c>
      <c r="C53" s="81" t="s">
        <v>402</v>
      </c>
      <c r="D53" s="81" t="s">
        <v>401</v>
      </c>
      <c r="E53" s="81" t="s">
        <v>369</v>
      </c>
      <c r="F53" s="80">
        <v>1.404</v>
      </c>
      <c r="G53" s="79">
        <v>0</v>
      </c>
      <c r="H53" s="79">
        <f>F53*G53</f>
        <v>0</v>
      </c>
    </row>
    <row r="54" spans="1:8" ht="13.5" customHeight="1">
      <c r="A54" s="90"/>
      <c r="B54" s="89"/>
      <c r="C54" s="89"/>
      <c r="D54" s="89" t="s">
        <v>400</v>
      </c>
      <c r="E54" s="89"/>
      <c r="F54" s="88">
        <v>1.404</v>
      </c>
      <c r="G54" s="87"/>
      <c r="H54" s="87"/>
    </row>
    <row r="55" spans="1:8" ht="24" customHeight="1">
      <c r="A55" s="82">
        <v>31</v>
      </c>
      <c r="B55" s="81" t="s">
        <v>372</v>
      </c>
      <c r="C55" s="81" t="s">
        <v>397</v>
      </c>
      <c r="D55" s="81" t="s">
        <v>396</v>
      </c>
      <c r="E55" s="81" t="s">
        <v>369</v>
      </c>
      <c r="F55" s="80">
        <v>1.15</v>
      </c>
      <c r="G55" s="79">
        <v>0</v>
      </c>
      <c r="H55" s="79">
        <f>F55*G55</f>
        <v>0</v>
      </c>
    </row>
    <row r="56" spans="1:8" ht="12" customHeight="1">
      <c r="A56" s="78"/>
      <c r="B56" s="77"/>
      <c r="C56" s="77"/>
      <c r="D56" s="77" t="s">
        <v>399</v>
      </c>
      <c r="E56" s="77"/>
      <c r="F56" s="76"/>
      <c r="G56" s="75"/>
      <c r="H56" s="75"/>
    </row>
    <row r="57" spans="1:8" ht="13.5" customHeight="1">
      <c r="A57" s="90"/>
      <c r="B57" s="89"/>
      <c r="C57" s="89"/>
      <c r="D57" s="89" t="s">
        <v>398</v>
      </c>
      <c r="E57" s="89"/>
      <c r="F57" s="88">
        <v>1.15</v>
      </c>
      <c r="G57" s="87"/>
      <c r="H57" s="87"/>
    </row>
    <row r="58" spans="1:8" ht="24" customHeight="1">
      <c r="A58" s="82">
        <v>32</v>
      </c>
      <c r="B58" s="81" t="s">
        <v>372</v>
      </c>
      <c r="C58" s="81" t="s">
        <v>397</v>
      </c>
      <c r="D58" s="81" t="s">
        <v>396</v>
      </c>
      <c r="E58" s="81" t="s">
        <v>369</v>
      </c>
      <c r="F58" s="80">
        <v>0.776</v>
      </c>
      <c r="G58" s="79">
        <v>0</v>
      </c>
      <c r="H58" s="79">
        <f>F58*G58</f>
        <v>0</v>
      </c>
    </row>
    <row r="59" spans="1:8" ht="12" customHeight="1">
      <c r="A59" s="78"/>
      <c r="B59" s="77"/>
      <c r="C59" s="77"/>
      <c r="D59" s="77" t="s">
        <v>395</v>
      </c>
      <c r="E59" s="77"/>
      <c r="F59" s="76"/>
      <c r="G59" s="75"/>
      <c r="H59" s="75"/>
    </row>
    <row r="60" spans="1:8" ht="13.5" customHeight="1">
      <c r="A60" s="90"/>
      <c r="B60" s="89"/>
      <c r="C60" s="89"/>
      <c r="D60" s="89" t="s">
        <v>394</v>
      </c>
      <c r="E60" s="89"/>
      <c r="F60" s="88">
        <v>0.776</v>
      </c>
      <c r="G60" s="87"/>
      <c r="H60" s="87"/>
    </row>
    <row r="61" spans="1:8" ht="24" customHeight="1">
      <c r="A61" s="82">
        <v>33</v>
      </c>
      <c r="B61" s="81" t="s">
        <v>372</v>
      </c>
      <c r="C61" s="81" t="s">
        <v>393</v>
      </c>
      <c r="D61" s="81" t="s">
        <v>392</v>
      </c>
      <c r="E61" s="81" t="s">
        <v>375</v>
      </c>
      <c r="F61" s="80">
        <v>158</v>
      </c>
      <c r="G61" s="79">
        <v>0</v>
      </c>
      <c r="H61" s="79">
        <f>F61*G61</f>
        <v>0</v>
      </c>
    </row>
    <row r="62" spans="1:8" ht="24" customHeight="1">
      <c r="A62" s="82">
        <v>34</v>
      </c>
      <c r="B62" s="81" t="s">
        <v>372</v>
      </c>
      <c r="C62" s="81" t="s">
        <v>391</v>
      </c>
      <c r="D62" s="81" t="s">
        <v>390</v>
      </c>
      <c r="E62" s="81" t="s">
        <v>375</v>
      </c>
      <c r="F62" s="80">
        <v>12</v>
      </c>
      <c r="G62" s="79">
        <v>0</v>
      </c>
      <c r="H62" s="79">
        <f>F62*G62</f>
        <v>0</v>
      </c>
    </row>
    <row r="63" spans="1:8" ht="24" customHeight="1">
      <c r="A63" s="82">
        <v>35</v>
      </c>
      <c r="B63" s="81" t="s">
        <v>372</v>
      </c>
      <c r="C63" s="81" t="s">
        <v>389</v>
      </c>
      <c r="D63" s="81" t="s">
        <v>388</v>
      </c>
      <c r="E63" s="81" t="s">
        <v>375</v>
      </c>
      <c r="F63" s="80">
        <v>158</v>
      </c>
      <c r="G63" s="79">
        <v>0</v>
      </c>
      <c r="H63" s="79">
        <f>F63*G63</f>
        <v>0</v>
      </c>
    </row>
    <row r="64" spans="1:8" ht="24" customHeight="1">
      <c r="A64" s="82">
        <v>36</v>
      </c>
      <c r="B64" s="81" t="s">
        <v>372</v>
      </c>
      <c r="C64" s="81" t="s">
        <v>384</v>
      </c>
      <c r="D64" s="81" t="s">
        <v>383</v>
      </c>
      <c r="E64" s="81" t="s">
        <v>375</v>
      </c>
      <c r="F64" s="80">
        <v>160</v>
      </c>
      <c r="G64" s="79">
        <v>0</v>
      </c>
      <c r="H64" s="79">
        <f>F64*G64</f>
        <v>0</v>
      </c>
    </row>
    <row r="65" spans="1:8" ht="13.5" customHeight="1">
      <c r="A65" s="94">
        <v>37</v>
      </c>
      <c r="B65" s="93" t="s">
        <v>382</v>
      </c>
      <c r="C65" s="93" t="s">
        <v>387</v>
      </c>
      <c r="D65" s="93" t="s">
        <v>386</v>
      </c>
      <c r="E65" s="93" t="s">
        <v>375</v>
      </c>
      <c r="F65" s="92">
        <v>168</v>
      </c>
      <c r="G65" s="91">
        <v>0</v>
      </c>
      <c r="H65" s="91">
        <f>F65*G65</f>
        <v>0</v>
      </c>
    </row>
    <row r="66" spans="1:8" ht="13.5" customHeight="1">
      <c r="A66" s="98"/>
      <c r="B66" s="97"/>
      <c r="C66" s="97"/>
      <c r="D66" s="97" t="s">
        <v>385</v>
      </c>
      <c r="E66" s="97"/>
      <c r="F66" s="96">
        <v>168</v>
      </c>
      <c r="G66" s="95"/>
      <c r="H66" s="95"/>
    </row>
    <row r="67" spans="1:8" ht="24" customHeight="1">
      <c r="A67" s="82">
        <v>38</v>
      </c>
      <c r="B67" s="81" t="s">
        <v>372</v>
      </c>
      <c r="C67" s="81" t="s">
        <v>384</v>
      </c>
      <c r="D67" s="81" t="s">
        <v>383</v>
      </c>
      <c r="E67" s="81" t="s">
        <v>375</v>
      </c>
      <c r="F67" s="80">
        <v>12</v>
      </c>
      <c r="G67" s="79">
        <v>0</v>
      </c>
      <c r="H67" s="79">
        <f>F67*G67</f>
        <v>0</v>
      </c>
    </row>
    <row r="68" spans="1:8" ht="13.5" customHeight="1">
      <c r="A68" s="94">
        <v>39</v>
      </c>
      <c r="B68" s="93" t="s">
        <v>382</v>
      </c>
      <c r="C68" s="93" t="s">
        <v>381</v>
      </c>
      <c r="D68" s="93" t="s">
        <v>380</v>
      </c>
      <c r="E68" s="93" t="s">
        <v>375</v>
      </c>
      <c r="F68" s="92">
        <v>12</v>
      </c>
      <c r="G68" s="91">
        <v>0</v>
      </c>
      <c r="H68" s="91">
        <f>F68*G68</f>
        <v>0</v>
      </c>
    </row>
    <row r="69" spans="1:8" ht="24" customHeight="1">
      <c r="A69" s="82">
        <v>40</v>
      </c>
      <c r="B69" s="81" t="s">
        <v>372</v>
      </c>
      <c r="C69" s="81" t="s">
        <v>379</v>
      </c>
      <c r="D69" s="81" t="s">
        <v>378</v>
      </c>
      <c r="E69" s="81" t="s">
        <v>375</v>
      </c>
      <c r="F69" s="80">
        <v>158</v>
      </c>
      <c r="G69" s="79">
        <v>0</v>
      </c>
      <c r="H69" s="79">
        <f>F69*G69</f>
        <v>0</v>
      </c>
    </row>
    <row r="70" spans="1:8" ht="24" customHeight="1">
      <c r="A70" s="82">
        <v>41</v>
      </c>
      <c r="B70" s="81" t="s">
        <v>372</v>
      </c>
      <c r="C70" s="81" t="s">
        <v>377</v>
      </c>
      <c r="D70" s="81" t="s">
        <v>376</v>
      </c>
      <c r="E70" s="81" t="s">
        <v>375</v>
      </c>
      <c r="F70" s="80">
        <v>12</v>
      </c>
      <c r="G70" s="79">
        <v>0</v>
      </c>
      <c r="H70" s="79">
        <f>F70*G70</f>
        <v>0</v>
      </c>
    </row>
    <row r="71" spans="1:8" ht="13.5" customHeight="1">
      <c r="A71" s="82">
        <v>42</v>
      </c>
      <c r="B71" s="81" t="s">
        <v>372</v>
      </c>
      <c r="C71" s="81" t="s">
        <v>374</v>
      </c>
      <c r="D71" s="81" t="s">
        <v>373</v>
      </c>
      <c r="E71" s="81" t="s">
        <v>369</v>
      </c>
      <c r="F71" s="80">
        <v>1.404</v>
      </c>
      <c r="G71" s="79">
        <v>0</v>
      </c>
      <c r="H71" s="79">
        <f>F71*G71</f>
        <v>0</v>
      </c>
    </row>
    <row r="72" spans="1:8" ht="24" customHeight="1">
      <c r="A72" s="82">
        <v>43</v>
      </c>
      <c r="B72" s="81" t="s">
        <v>372</v>
      </c>
      <c r="C72" s="81" t="s">
        <v>371</v>
      </c>
      <c r="D72" s="81" t="s">
        <v>370</v>
      </c>
      <c r="E72" s="81" t="s">
        <v>369</v>
      </c>
      <c r="F72" s="80">
        <v>12.636</v>
      </c>
      <c r="G72" s="79">
        <v>0</v>
      </c>
      <c r="H72" s="79">
        <f>F72*G72</f>
        <v>0</v>
      </c>
    </row>
    <row r="73" spans="1:8" ht="12" customHeight="1">
      <c r="A73" s="78"/>
      <c r="B73" s="77"/>
      <c r="C73" s="77"/>
      <c r="D73" s="77" t="s">
        <v>368</v>
      </c>
      <c r="E73" s="77"/>
      <c r="F73" s="76"/>
      <c r="G73" s="75"/>
      <c r="H73" s="75"/>
    </row>
    <row r="74" spans="1:8" ht="13.5" customHeight="1">
      <c r="A74" s="90"/>
      <c r="B74" s="89"/>
      <c r="C74" s="89"/>
      <c r="D74" s="89" t="s">
        <v>367</v>
      </c>
      <c r="E74" s="89"/>
      <c r="F74" s="88">
        <v>12.636</v>
      </c>
      <c r="G74" s="87"/>
      <c r="H74" s="87"/>
    </row>
    <row r="75" spans="1:8" ht="30.75" customHeight="1">
      <c r="A75" s="86"/>
      <c r="B75" s="85"/>
      <c r="C75" s="85" t="s">
        <v>359</v>
      </c>
      <c r="D75" s="85" t="s">
        <v>366</v>
      </c>
      <c r="E75" s="85"/>
      <c r="F75" s="84"/>
      <c r="G75" s="83"/>
      <c r="H75" s="83">
        <f>SUM(H76:H80)</f>
        <v>0</v>
      </c>
    </row>
    <row r="76" spans="1:8" ht="13.5" customHeight="1">
      <c r="A76" s="82">
        <v>44</v>
      </c>
      <c r="B76" s="81" t="s">
        <v>359</v>
      </c>
      <c r="C76" s="81" t="s">
        <v>365</v>
      </c>
      <c r="D76" s="81" t="s">
        <v>364</v>
      </c>
      <c r="E76" s="81" t="s">
        <v>356</v>
      </c>
      <c r="F76" s="80">
        <v>12</v>
      </c>
      <c r="G76" s="79">
        <v>0</v>
      </c>
      <c r="H76" s="79">
        <f>F76*G76</f>
        <v>0</v>
      </c>
    </row>
    <row r="77" spans="1:8" ht="12" customHeight="1">
      <c r="A77" s="78"/>
      <c r="B77" s="77"/>
      <c r="C77" s="77"/>
      <c r="D77" s="77" t="s">
        <v>363</v>
      </c>
      <c r="E77" s="77"/>
      <c r="F77" s="76"/>
      <c r="G77" s="75"/>
      <c r="H77" s="75"/>
    </row>
    <row r="78" spans="1:8" ht="13.5" customHeight="1">
      <c r="A78" s="82">
        <v>45</v>
      </c>
      <c r="B78" s="81" t="s">
        <v>359</v>
      </c>
      <c r="C78" s="81" t="s">
        <v>362</v>
      </c>
      <c r="D78" s="81" t="s">
        <v>361</v>
      </c>
      <c r="E78" s="81" t="s">
        <v>356</v>
      </c>
      <c r="F78" s="80">
        <v>8</v>
      </c>
      <c r="G78" s="79">
        <v>0</v>
      </c>
      <c r="H78" s="79">
        <f>F78*G78</f>
        <v>0</v>
      </c>
    </row>
    <row r="79" spans="1:8" ht="12" customHeight="1">
      <c r="A79" s="78"/>
      <c r="B79" s="77"/>
      <c r="C79" s="77"/>
      <c r="D79" s="77" t="s">
        <v>360</v>
      </c>
      <c r="E79" s="77"/>
      <c r="F79" s="76"/>
      <c r="G79" s="75"/>
      <c r="H79" s="75"/>
    </row>
    <row r="80" spans="1:8" ht="13.5" customHeight="1">
      <c r="A80" s="82">
        <v>46</v>
      </c>
      <c r="B80" s="81" t="s">
        <v>359</v>
      </c>
      <c r="C80" s="81" t="s">
        <v>358</v>
      </c>
      <c r="D80" s="81" t="s">
        <v>357</v>
      </c>
      <c r="E80" s="81" t="s">
        <v>356</v>
      </c>
      <c r="F80" s="80">
        <v>12</v>
      </c>
      <c r="G80" s="79">
        <v>0</v>
      </c>
      <c r="H80" s="79">
        <f>F80*G80</f>
        <v>0</v>
      </c>
    </row>
    <row r="81" spans="1:8" ht="12" customHeight="1">
      <c r="A81" s="78"/>
      <c r="B81" s="77"/>
      <c r="C81" s="77"/>
      <c r="D81" s="77" t="s">
        <v>355</v>
      </c>
      <c r="E81" s="77"/>
      <c r="F81" s="76"/>
      <c r="G81" s="75"/>
      <c r="H81" s="75"/>
    </row>
    <row r="82" spans="1:8" ht="30.75" customHeight="1">
      <c r="A82" s="74"/>
      <c r="B82" s="73"/>
      <c r="C82" s="73"/>
      <c r="D82" s="73" t="s">
        <v>354</v>
      </c>
      <c r="E82" s="73"/>
      <c r="F82" s="72"/>
      <c r="G82" s="71"/>
      <c r="H82" s="71">
        <f>H75+H32+H13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Lacyk</dc:creator>
  <cp:keywords/>
  <dc:description/>
  <cp:lastModifiedBy>Václav Lacyk</cp:lastModifiedBy>
  <cp:lastPrinted>2014-08-27T11:00:08Z</cp:lastPrinted>
  <dcterms:created xsi:type="dcterms:W3CDTF">2009-09-17T10:17:55Z</dcterms:created>
  <dcterms:modified xsi:type="dcterms:W3CDTF">2019-09-04T07:45:19Z</dcterms:modified>
  <cp:category/>
  <cp:version/>
  <cp:contentType/>
  <cp:contentStatus/>
</cp:coreProperties>
</file>