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tavební objekt" sheetId="2" r:id="rId2"/>
    <sheet name="02 - Zasakování dešťových..." sheetId="3" r:id="rId3"/>
    <sheet name="03 - Komunikace, oplocení" sheetId="4" r:id="rId4"/>
    <sheet name="1 - Zpevněné plochy a TÚ" sheetId="5" r:id="rId5"/>
    <sheet name="3 - Sanace aktivní zóny" sheetId="6" r:id="rId6"/>
    <sheet name="4 - Trvalé dopravní řešení" sheetId="7" r:id="rId7"/>
    <sheet name="5 - Vsakovací zařízení" sheetId="8" r:id="rId8"/>
    <sheet name="7 - Vedlejší a ostatní ná..." sheetId="9" r:id="rId9"/>
    <sheet name="05 - Vedlejší a ostatní n..." sheetId="10" r:id="rId10"/>
    <sheet name="Pokyny pro vyplnění" sheetId="11" r:id="rId11"/>
  </sheets>
  <definedNames>
    <definedName name="_xlnm.Print_Area" localSheetId="0">'Rekapitulace stavby'!$D$4:$AO$36,'Rekapitulace stavby'!$C$42:$AQ$65</definedName>
    <definedName name="_xlnm.Print_Titles" localSheetId="0">'Rekapitulace stavby'!$52:$52</definedName>
    <definedName name="_xlnm._FilterDatabase" localSheetId="1" hidden="1">'01 - Stavební objekt'!$C$127:$K$2302</definedName>
    <definedName name="_xlnm.Print_Area" localSheetId="1">'01 - Stavební objekt'!$C$4:$J$39,'01 - Stavební objekt'!$C$45:$J$109,'01 - Stavební objekt'!$C$115:$K$2302</definedName>
    <definedName name="_xlnm.Print_Titles" localSheetId="1">'01 - Stavební objekt'!$127:$127</definedName>
    <definedName name="_xlnm._FilterDatabase" localSheetId="2" hidden="1">'02 - Zasakování dešťových...'!$C$89:$K$232</definedName>
    <definedName name="_xlnm.Print_Area" localSheetId="2">'02 - Zasakování dešťových...'!$C$4:$J$39,'02 - Zasakování dešťových...'!$C$45:$J$71,'02 - Zasakování dešťových...'!$C$77:$K$232</definedName>
    <definedName name="_xlnm.Print_Titles" localSheetId="2">'02 - Zasakování dešťových...'!$89:$89</definedName>
    <definedName name="_xlnm._FilterDatabase" localSheetId="3" hidden="1">'03 - Komunikace, oplocení'!$C$86:$K$318</definedName>
    <definedName name="_xlnm.Print_Area" localSheetId="3">'03 - Komunikace, oplocení'!$C$4:$J$39,'03 - Komunikace, oplocení'!$C$45:$J$68,'03 - Komunikace, oplocení'!$C$74:$K$318</definedName>
    <definedName name="_xlnm.Print_Titles" localSheetId="3">'03 - Komunikace, oplocení'!$86:$86</definedName>
    <definedName name="_xlnm._FilterDatabase" localSheetId="4" hidden="1">'1 - Zpevněné plochy a TÚ'!$C$93:$K$356</definedName>
    <definedName name="_xlnm.Print_Area" localSheetId="4">'1 - Zpevněné plochy a TÚ'!$C$4:$J$41,'1 - Zpevněné plochy a TÚ'!$C$47:$J$73,'1 - Zpevněné plochy a TÚ'!$C$79:$K$356</definedName>
    <definedName name="_xlnm.Print_Titles" localSheetId="4">'1 - Zpevněné plochy a TÚ'!$93:$93</definedName>
    <definedName name="_xlnm._FilterDatabase" localSheetId="5" hidden="1">'3 - Sanace aktivní zóny'!$C$88:$K$129</definedName>
    <definedName name="_xlnm.Print_Area" localSheetId="5">'3 - Sanace aktivní zóny'!$C$4:$J$41,'3 - Sanace aktivní zóny'!$C$47:$J$68,'3 - Sanace aktivní zóny'!$C$74:$K$129</definedName>
    <definedName name="_xlnm.Print_Titles" localSheetId="5">'3 - Sanace aktivní zóny'!$88:$88</definedName>
    <definedName name="_xlnm._FilterDatabase" localSheetId="6" hidden="1">'4 - Trvalé dopravní řešení'!$C$86:$K$111</definedName>
    <definedName name="_xlnm.Print_Area" localSheetId="6">'4 - Trvalé dopravní řešení'!$C$4:$J$41,'4 - Trvalé dopravní řešení'!$C$47:$J$66,'4 - Trvalé dopravní řešení'!$C$72:$K$111</definedName>
    <definedName name="_xlnm.Print_Titles" localSheetId="6">'4 - Trvalé dopravní řešení'!$86:$86</definedName>
    <definedName name="_xlnm._FilterDatabase" localSheetId="7" hidden="1">'5 - Vsakovací zařízení'!$C$88:$K$216</definedName>
    <definedName name="_xlnm.Print_Area" localSheetId="7">'5 - Vsakovací zařízení'!$C$4:$J$41,'5 - Vsakovací zařízení'!$C$47:$J$68,'5 - Vsakovací zařízení'!$C$74:$K$216</definedName>
    <definedName name="_xlnm.Print_Titles" localSheetId="7">'5 - Vsakovací zařízení'!$88:$88</definedName>
    <definedName name="_xlnm._FilterDatabase" localSheetId="8" hidden="1">'7 - Vedlejší a ostatní ná...'!$C$88:$K$105</definedName>
    <definedName name="_xlnm.Print_Area" localSheetId="8">'7 - Vedlejší a ostatní ná...'!$C$4:$J$41,'7 - Vedlejší a ostatní ná...'!$C$47:$J$68,'7 - Vedlejší a ostatní ná...'!$C$74:$K$105</definedName>
    <definedName name="_xlnm.Print_Titles" localSheetId="8">'7 - Vedlejší a ostatní ná...'!$88:$88</definedName>
    <definedName name="_xlnm._FilterDatabase" localSheetId="9" hidden="1">'05 - Vedlejší a ostatní n...'!$C$79:$K$101</definedName>
    <definedName name="_xlnm.Print_Area" localSheetId="9">'05 - Vedlejší a ostatní n...'!$C$4:$J$39,'05 - Vedlejší a ostatní n...'!$C$45:$J$61,'05 - Vedlejší a ostatní n...'!$C$67:$K$101</definedName>
    <definedName name="_xlnm.Print_Titles" localSheetId="9">'05 - Vedlejší a ostatní n...'!$79:$79</definedName>
    <definedName name="_xlnm.Print_Area" localSheetId="10">'Pokyny pro vyplnění'!$B$2:$K$71,'Pokyny pro vyplnění'!$B$74:$K$118,'Pokyny pro vyplnění'!$B$121:$K$161,'Pokyny pro vyplnění'!$B$164:$K$218</definedName>
  </definedNames>
  <calcPr/>
</workbook>
</file>

<file path=xl/calcChain.xml><?xml version="1.0" encoding="utf-8"?>
<calcChain xmlns="http://schemas.openxmlformats.org/spreadsheetml/2006/main">
  <c i="10" l="1" r="J37"/>
  <c r="J36"/>
  <c i="1" r="AY64"/>
  <c i="10" r="J35"/>
  <c i="1" r="AX64"/>
  <c i="10"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J77"/>
  <c r="J76"/>
  <c r="F76"/>
  <c r="F74"/>
  <c r="E72"/>
  <c r="J55"/>
  <c r="J54"/>
  <c r="F54"/>
  <c r="F52"/>
  <c r="E50"/>
  <c r="J18"/>
  <c r="E18"/>
  <c r="F77"/>
  <c r="J17"/>
  <c r="J12"/>
  <c r="J74"/>
  <c r="E7"/>
  <c r="E48"/>
  <c i="9" r="J39"/>
  <c r="J38"/>
  <c i="1" r="AY63"/>
  <c i="9" r="J37"/>
  <c i="1" r="AX63"/>
  <c i="9" r="BI104"/>
  <c r="BH104"/>
  <c r="BG104"/>
  <c r="BF104"/>
  <c r="T104"/>
  <c r="T103"/>
  <c r="R104"/>
  <c r="R103"/>
  <c r="P104"/>
  <c r="P103"/>
  <c r="BI101"/>
  <c r="BH101"/>
  <c r="BG101"/>
  <c r="BF101"/>
  <c r="T101"/>
  <c r="R101"/>
  <c r="P101"/>
  <c r="BI99"/>
  <c r="BH99"/>
  <c r="BG99"/>
  <c r="BF99"/>
  <c r="T99"/>
  <c r="R99"/>
  <c r="P99"/>
  <c r="BI96"/>
  <c r="BH96"/>
  <c r="BG96"/>
  <c r="BF96"/>
  <c r="T96"/>
  <c r="R96"/>
  <c r="P96"/>
  <c r="BI94"/>
  <c r="BH94"/>
  <c r="BG94"/>
  <c r="BF94"/>
  <c r="T94"/>
  <c r="R94"/>
  <c r="P94"/>
  <c r="BI92"/>
  <c r="BH92"/>
  <c r="BG92"/>
  <c r="BF92"/>
  <c r="T92"/>
  <c r="R92"/>
  <c r="P92"/>
  <c r="J86"/>
  <c r="J85"/>
  <c r="F85"/>
  <c r="F83"/>
  <c r="E81"/>
  <c r="J59"/>
  <c r="J58"/>
  <c r="F58"/>
  <c r="F56"/>
  <c r="E54"/>
  <c r="J20"/>
  <c r="E20"/>
  <c r="F86"/>
  <c r="J19"/>
  <c r="J14"/>
  <c r="J83"/>
  <c r="E7"/>
  <c r="E50"/>
  <c i="8" r="J39"/>
  <c r="J38"/>
  <c i="1" r="AY62"/>
  <c i="8" r="J37"/>
  <c i="1" r="AX62"/>
  <c i="8"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8"/>
  <c r="BH178"/>
  <c r="BG178"/>
  <c r="BF178"/>
  <c r="T178"/>
  <c r="R178"/>
  <c r="P178"/>
  <c r="BI175"/>
  <c r="BH175"/>
  <c r="BG175"/>
  <c r="BF175"/>
  <c r="T175"/>
  <c r="R175"/>
  <c r="P175"/>
  <c r="BI173"/>
  <c r="BH173"/>
  <c r="BG173"/>
  <c r="BF173"/>
  <c r="T173"/>
  <c r="R173"/>
  <c r="P173"/>
  <c r="BI171"/>
  <c r="BH171"/>
  <c r="BG171"/>
  <c r="BF171"/>
  <c r="T171"/>
  <c r="R171"/>
  <c r="P171"/>
  <c r="BI168"/>
  <c r="BH168"/>
  <c r="BG168"/>
  <c r="BF168"/>
  <c r="T168"/>
  <c r="R168"/>
  <c r="P168"/>
  <c r="BI164"/>
  <c r="BH164"/>
  <c r="BG164"/>
  <c r="BF164"/>
  <c r="T164"/>
  <c r="R164"/>
  <c r="P164"/>
  <c r="BI160"/>
  <c r="BH160"/>
  <c r="BG160"/>
  <c r="BF160"/>
  <c r="T160"/>
  <c r="R160"/>
  <c r="P160"/>
  <c r="BI156"/>
  <c r="BH156"/>
  <c r="BG156"/>
  <c r="BF156"/>
  <c r="T156"/>
  <c r="R156"/>
  <c r="P156"/>
  <c r="BI151"/>
  <c r="BH151"/>
  <c r="BG151"/>
  <c r="BF151"/>
  <c r="T151"/>
  <c r="R151"/>
  <c r="P151"/>
  <c r="BI147"/>
  <c r="BH147"/>
  <c r="BG147"/>
  <c r="BF147"/>
  <c r="T147"/>
  <c r="R147"/>
  <c r="P147"/>
  <c r="BI143"/>
  <c r="BH143"/>
  <c r="BG143"/>
  <c r="BF143"/>
  <c r="T143"/>
  <c r="R143"/>
  <c r="P143"/>
  <c r="BI140"/>
  <c r="BH140"/>
  <c r="BG140"/>
  <c r="BF140"/>
  <c r="T140"/>
  <c r="R140"/>
  <c r="P140"/>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BI92"/>
  <c r="BH92"/>
  <c r="BG92"/>
  <c r="BF92"/>
  <c r="T92"/>
  <c r="R92"/>
  <c r="P92"/>
  <c r="J86"/>
  <c r="J85"/>
  <c r="F85"/>
  <c r="F83"/>
  <c r="E81"/>
  <c r="J59"/>
  <c r="J58"/>
  <c r="F58"/>
  <c r="F56"/>
  <c r="E54"/>
  <c r="J20"/>
  <c r="E20"/>
  <c r="F59"/>
  <c r="J19"/>
  <c r="J14"/>
  <c r="J83"/>
  <c r="E7"/>
  <c r="E50"/>
  <c i="7" r="J39"/>
  <c r="J38"/>
  <c i="1" r="AY61"/>
  <c i="7" r="J37"/>
  <c i="1" r="AX61"/>
  <c i="7"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6"/>
  <c r="BH96"/>
  <c r="BG96"/>
  <c r="BF96"/>
  <c r="T96"/>
  <c r="R96"/>
  <c r="P96"/>
  <c r="BI93"/>
  <c r="BH93"/>
  <c r="BG93"/>
  <c r="BF93"/>
  <c r="T93"/>
  <c r="R93"/>
  <c r="P93"/>
  <c r="BI90"/>
  <c r="BH90"/>
  <c r="BG90"/>
  <c r="BF90"/>
  <c r="T90"/>
  <c r="R90"/>
  <c r="P90"/>
  <c r="J84"/>
  <c r="J83"/>
  <c r="F83"/>
  <c r="F81"/>
  <c r="E79"/>
  <c r="J59"/>
  <c r="J58"/>
  <c r="F58"/>
  <c r="F56"/>
  <c r="E54"/>
  <c r="J20"/>
  <c r="E20"/>
  <c r="F59"/>
  <c r="J19"/>
  <c r="J14"/>
  <c r="J81"/>
  <c r="E7"/>
  <c r="E75"/>
  <c i="6" r="J39"/>
  <c r="J38"/>
  <c i="1" r="AY60"/>
  <c i="6" r="J37"/>
  <c i="1" r="AX60"/>
  <c i="6" r="BI126"/>
  <c r="BH126"/>
  <c r="BG126"/>
  <c r="BF126"/>
  <c r="T126"/>
  <c r="T125"/>
  <c r="R126"/>
  <c r="R125"/>
  <c r="P126"/>
  <c r="P125"/>
  <c r="BI123"/>
  <c r="BH123"/>
  <c r="BG123"/>
  <c r="BF123"/>
  <c r="T123"/>
  <c r="R123"/>
  <c r="P123"/>
  <c r="BI121"/>
  <c r="BH121"/>
  <c r="BG121"/>
  <c r="BF121"/>
  <c r="T121"/>
  <c r="R121"/>
  <c r="P121"/>
  <c r="BI117"/>
  <c r="BH117"/>
  <c r="BG117"/>
  <c r="BF117"/>
  <c r="T117"/>
  <c r="R117"/>
  <c r="P117"/>
  <c r="BI114"/>
  <c r="BH114"/>
  <c r="BG114"/>
  <c r="BF114"/>
  <c r="T114"/>
  <c r="R114"/>
  <c r="P114"/>
  <c r="BI110"/>
  <c r="BH110"/>
  <c r="BG110"/>
  <c r="BF110"/>
  <c r="T110"/>
  <c r="R110"/>
  <c r="P110"/>
  <c r="BI106"/>
  <c r="BH106"/>
  <c r="BG106"/>
  <c r="BF106"/>
  <c r="T106"/>
  <c r="R106"/>
  <c r="P106"/>
  <c r="BI103"/>
  <c r="BH103"/>
  <c r="BG103"/>
  <c r="BF103"/>
  <c r="T103"/>
  <c r="R103"/>
  <c r="P103"/>
  <c r="BI99"/>
  <c r="BH99"/>
  <c r="BG99"/>
  <c r="BF99"/>
  <c r="T99"/>
  <c r="R99"/>
  <c r="P99"/>
  <c r="BI96"/>
  <c r="BH96"/>
  <c r="BG96"/>
  <c r="BF96"/>
  <c r="T96"/>
  <c r="R96"/>
  <c r="P96"/>
  <c r="BI92"/>
  <c r="BH92"/>
  <c r="BG92"/>
  <c r="BF92"/>
  <c r="T92"/>
  <c r="R92"/>
  <c r="P92"/>
  <c r="J86"/>
  <c r="J85"/>
  <c r="F85"/>
  <c r="F83"/>
  <c r="E81"/>
  <c r="J59"/>
  <c r="J58"/>
  <c r="F58"/>
  <c r="F56"/>
  <c r="E54"/>
  <c r="J20"/>
  <c r="E20"/>
  <c r="F86"/>
  <c r="J19"/>
  <c r="J14"/>
  <c r="J56"/>
  <c r="E7"/>
  <c r="E77"/>
  <c i="5" r="J39"/>
  <c r="J38"/>
  <c i="1" r="AY59"/>
  <c i="5" r="J37"/>
  <c i="1" r="AX59"/>
  <c i="5" r="BI354"/>
  <c r="BH354"/>
  <c r="BG354"/>
  <c r="BF354"/>
  <c r="T354"/>
  <c r="T353"/>
  <c r="R354"/>
  <c r="R353"/>
  <c r="P354"/>
  <c r="P353"/>
  <c r="BI350"/>
  <c r="BH350"/>
  <c r="BG350"/>
  <c r="BF350"/>
  <c r="T350"/>
  <c r="R350"/>
  <c r="P350"/>
  <c r="BI347"/>
  <c r="BH347"/>
  <c r="BG347"/>
  <c r="BF347"/>
  <c r="T347"/>
  <c r="R347"/>
  <c r="P347"/>
  <c r="BI344"/>
  <c r="BH344"/>
  <c r="BG344"/>
  <c r="BF344"/>
  <c r="T344"/>
  <c r="R344"/>
  <c r="P344"/>
  <c r="BI342"/>
  <c r="BH342"/>
  <c r="BG342"/>
  <c r="BF342"/>
  <c r="T342"/>
  <c r="R342"/>
  <c r="P342"/>
  <c r="BI340"/>
  <c r="BH340"/>
  <c r="BG340"/>
  <c r="BF340"/>
  <c r="T340"/>
  <c r="R340"/>
  <c r="P340"/>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5"/>
  <c r="BH295"/>
  <c r="BG295"/>
  <c r="BF295"/>
  <c r="T295"/>
  <c r="R295"/>
  <c r="P295"/>
  <c r="BI291"/>
  <c r="BH291"/>
  <c r="BG291"/>
  <c r="BF291"/>
  <c r="T291"/>
  <c r="R291"/>
  <c r="P291"/>
  <c r="BI288"/>
  <c r="BH288"/>
  <c r="BG288"/>
  <c r="BF288"/>
  <c r="T288"/>
  <c r="R288"/>
  <c r="P288"/>
  <c r="BI285"/>
  <c r="BH285"/>
  <c r="BG285"/>
  <c r="BF285"/>
  <c r="T285"/>
  <c r="R285"/>
  <c r="P285"/>
  <c r="BI282"/>
  <c r="BH282"/>
  <c r="BG282"/>
  <c r="BF282"/>
  <c r="T282"/>
  <c r="R282"/>
  <c r="P282"/>
  <c r="BI278"/>
  <c r="BH278"/>
  <c r="BG278"/>
  <c r="BF278"/>
  <c r="T278"/>
  <c r="R278"/>
  <c r="P278"/>
  <c r="BI275"/>
  <c r="BH275"/>
  <c r="BG275"/>
  <c r="BF275"/>
  <c r="T275"/>
  <c r="R275"/>
  <c r="P275"/>
  <c r="BI271"/>
  <c r="BH271"/>
  <c r="BG271"/>
  <c r="BF271"/>
  <c r="T271"/>
  <c r="R271"/>
  <c r="P271"/>
  <c r="BI268"/>
  <c r="BH268"/>
  <c r="BG268"/>
  <c r="BF268"/>
  <c r="T268"/>
  <c r="R268"/>
  <c r="P268"/>
  <c r="BI265"/>
  <c r="BH265"/>
  <c r="BG265"/>
  <c r="BF265"/>
  <c r="T265"/>
  <c r="R265"/>
  <c r="P265"/>
  <c r="BI263"/>
  <c r="BH263"/>
  <c r="BG263"/>
  <c r="BF263"/>
  <c r="T263"/>
  <c r="R263"/>
  <c r="P263"/>
  <c r="BI259"/>
  <c r="BH259"/>
  <c r="BG259"/>
  <c r="BF259"/>
  <c r="T259"/>
  <c r="T258"/>
  <c r="R259"/>
  <c r="R258"/>
  <c r="P259"/>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6"/>
  <c r="BH226"/>
  <c r="BG226"/>
  <c r="BF226"/>
  <c r="T226"/>
  <c r="R226"/>
  <c r="P226"/>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10"/>
  <c r="BH210"/>
  <c r="BG210"/>
  <c r="BF210"/>
  <c r="T210"/>
  <c r="R210"/>
  <c r="P210"/>
  <c r="BI207"/>
  <c r="BH207"/>
  <c r="BG207"/>
  <c r="BF207"/>
  <c r="T207"/>
  <c r="R207"/>
  <c r="P207"/>
  <c r="BI204"/>
  <c r="BH204"/>
  <c r="BG204"/>
  <c r="BF204"/>
  <c r="T204"/>
  <c r="R204"/>
  <c r="P204"/>
  <c r="BI202"/>
  <c r="BH202"/>
  <c r="BG202"/>
  <c r="BF202"/>
  <c r="T202"/>
  <c r="R202"/>
  <c r="P202"/>
  <c r="BI200"/>
  <c r="BH200"/>
  <c r="BG200"/>
  <c r="BF200"/>
  <c r="T200"/>
  <c r="R200"/>
  <c r="P200"/>
  <c r="BI197"/>
  <c r="BH197"/>
  <c r="BG197"/>
  <c r="BF197"/>
  <c r="T197"/>
  <c r="R197"/>
  <c r="P197"/>
  <c r="BI192"/>
  <c r="BH192"/>
  <c r="BG192"/>
  <c r="BF192"/>
  <c r="T192"/>
  <c r="T191"/>
  <c r="R192"/>
  <c r="R191"/>
  <c r="P192"/>
  <c r="P191"/>
  <c r="BI188"/>
  <c r="BH188"/>
  <c r="BG188"/>
  <c r="BF188"/>
  <c r="T188"/>
  <c r="T187"/>
  <c r="R188"/>
  <c r="R187"/>
  <c r="P188"/>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9"/>
  <c r="BH139"/>
  <c r="BG139"/>
  <c r="BF139"/>
  <c r="T139"/>
  <c r="R139"/>
  <c r="P139"/>
  <c r="BI135"/>
  <c r="BH135"/>
  <c r="BG135"/>
  <c r="BF135"/>
  <c r="T135"/>
  <c r="R135"/>
  <c r="P135"/>
  <c r="BI131"/>
  <c r="BH131"/>
  <c r="BG131"/>
  <c r="BF131"/>
  <c r="T131"/>
  <c r="R131"/>
  <c r="P131"/>
  <c r="BI128"/>
  <c r="BH128"/>
  <c r="BG128"/>
  <c r="BF128"/>
  <c r="T128"/>
  <c r="R128"/>
  <c r="P128"/>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J91"/>
  <c r="J90"/>
  <c r="F90"/>
  <c r="F88"/>
  <c r="E86"/>
  <c r="J59"/>
  <c r="J58"/>
  <c r="F58"/>
  <c r="F56"/>
  <c r="E54"/>
  <c r="J20"/>
  <c r="E20"/>
  <c r="F91"/>
  <c r="J19"/>
  <c r="J14"/>
  <c r="J56"/>
  <c r="E7"/>
  <c r="E50"/>
  <c i="4" r="J37"/>
  <c r="J36"/>
  <c i="1" r="AY57"/>
  <c i="4" r="J35"/>
  <c i="1" r="AX57"/>
  <c i="4" r="BI316"/>
  <c r="BH316"/>
  <c r="BG316"/>
  <c r="BF316"/>
  <c r="T316"/>
  <c r="T315"/>
  <c r="R316"/>
  <c r="R315"/>
  <c r="P316"/>
  <c r="P315"/>
  <c r="BI312"/>
  <c r="BH312"/>
  <c r="BG312"/>
  <c r="BF312"/>
  <c r="T312"/>
  <c r="R312"/>
  <c r="P312"/>
  <c r="BI308"/>
  <c r="BH308"/>
  <c r="BG308"/>
  <c r="BF308"/>
  <c r="T308"/>
  <c r="R308"/>
  <c r="P308"/>
  <c r="BI305"/>
  <c r="BH305"/>
  <c r="BG305"/>
  <c r="BF305"/>
  <c r="T305"/>
  <c r="R305"/>
  <c r="P305"/>
  <c r="BI302"/>
  <c r="BH302"/>
  <c r="BG302"/>
  <c r="BF302"/>
  <c r="T302"/>
  <c r="R302"/>
  <c r="P302"/>
  <c r="BI298"/>
  <c r="BH298"/>
  <c r="BG298"/>
  <c r="BF298"/>
  <c r="T298"/>
  <c r="R298"/>
  <c r="P298"/>
  <c r="BI294"/>
  <c r="BH294"/>
  <c r="BG294"/>
  <c r="BF294"/>
  <c r="T294"/>
  <c r="R294"/>
  <c r="P294"/>
  <c r="BI291"/>
  <c r="BH291"/>
  <c r="BG291"/>
  <c r="BF291"/>
  <c r="T291"/>
  <c r="R291"/>
  <c r="P291"/>
  <c r="BI287"/>
  <c r="BH287"/>
  <c r="BG287"/>
  <c r="BF287"/>
  <c r="T287"/>
  <c r="R287"/>
  <c r="P287"/>
  <c r="BI285"/>
  <c r="BH285"/>
  <c r="BG285"/>
  <c r="BF285"/>
  <c r="T285"/>
  <c r="R285"/>
  <c r="P285"/>
  <c r="BI282"/>
  <c r="BH282"/>
  <c r="BG282"/>
  <c r="BF282"/>
  <c r="T282"/>
  <c r="R282"/>
  <c r="P282"/>
  <c r="BI280"/>
  <c r="BH280"/>
  <c r="BG280"/>
  <c r="BF280"/>
  <c r="T280"/>
  <c r="R280"/>
  <c r="P280"/>
  <c r="BI278"/>
  <c r="BH278"/>
  <c r="BG278"/>
  <c r="BF278"/>
  <c r="T278"/>
  <c r="R278"/>
  <c r="P278"/>
  <c r="BI276"/>
  <c r="BH276"/>
  <c r="BG276"/>
  <c r="BF276"/>
  <c r="T276"/>
  <c r="R276"/>
  <c r="P276"/>
  <c r="BI273"/>
  <c r="BH273"/>
  <c r="BG273"/>
  <c r="BF273"/>
  <c r="T273"/>
  <c r="R273"/>
  <c r="P273"/>
  <c r="BI268"/>
  <c r="BH268"/>
  <c r="BG268"/>
  <c r="BF268"/>
  <c r="T268"/>
  <c r="R268"/>
  <c r="P268"/>
  <c r="BI265"/>
  <c r="BH265"/>
  <c r="BG265"/>
  <c r="BF265"/>
  <c r="T265"/>
  <c r="R265"/>
  <c r="P265"/>
  <c r="BI260"/>
  <c r="BH260"/>
  <c r="BG260"/>
  <c r="BF260"/>
  <c r="T260"/>
  <c r="R260"/>
  <c r="P260"/>
  <c r="BI256"/>
  <c r="BH256"/>
  <c r="BG256"/>
  <c r="BF256"/>
  <c r="T256"/>
  <c r="R256"/>
  <c r="P256"/>
  <c r="BI253"/>
  <c r="BH253"/>
  <c r="BG253"/>
  <c r="BF253"/>
  <c r="T253"/>
  <c r="R253"/>
  <c r="P253"/>
  <c r="BI250"/>
  <c r="BH250"/>
  <c r="BG250"/>
  <c r="BF250"/>
  <c r="T250"/>
  <c r="R250"/>
  <c r="P250"/>
  <c r="BI246"/>
  <c r="BH246"/>
  <c r="BG246"/>
  <c r="BF246"/>
  <c r="T246"/>
  <c r="R246"/>
  <c r="P246"/>
  <c r="BI243"/>
  <c r="BH243"/>
  <c r="BG243"/>
  <c r="BF243"/>
  <c r="T243"/>
  <c r="R243"/>
  <c r="P243"/>
  <c r="BI238"/>
  <c r="BH238"/>
  <c r="BG238"/>
  <c r="BF238"/>
  <c r="T238"/>
  <c r="R238"/>
  <c r="P238"/>
  <c r="BI235"/>
  <c r="BH235"/>
  <c r="BG235"/>
  <c r="BF235"/>
  <c r="T235"/>
  <c r="R235"/>
  <c r="P235"/>
  <c r="BI232"/>
  <c r="BH232"/>
  <c r="BG232"/>
  <c r="BF232"/>
  <c r="T232"/>
  <c r="R232"/>
  <c r="P232"/>
  <c r="BI227"/>
  <c r="BH227"/>
  <c r="BG227"/>
  <c r="BF227"/>
  <c r="T227"/>
  <c r="R227"/>
  <c r="P227"/>
  <c r="BI224"/>
  <c r="BH224"/>
  <c r="BG224"/>
  <c r="BF224"/>
  <c r="T224"/>
  <c r="R224"/>
  <c r="P224"/>
  <c r="BI221"/>
  <c r="BH221"/>
  <c r="BG221"/>
  <c r="BF221"/>
  <c r="T221"/>
  <c r="R221"/>
  <c r="P221"/>
  <c r="BI215"/>
  <c r="BH215"/>
  <c r="BG215"/>
  <c r="BF215"/>
  <c r="T215"/>
  <c r="R215"/>
  <c r="P215"/>
  <c r="BI210"/>
  <c r="BH210"/>
  <c r="BG210"/>
  <c r="BF210"/>
  <c r="T210"/>
  <c r="R210"/>
  <c r="P210"/>
  <c r="BI206"/>
  <c r="BH206"/>
  <c r="BG206"/>
  <c r="BF206"/>
  <c r="T206"/>
  <c r="R206"/>
  <c r="P206"/>
  <c r="BI203"/>
  <c r="BH203"/>
  <c r="BG203"/>
  <c r="BF203"/>
  <c r="T203"/>
  <c r="R203"/>
  <c r="P203"/>
  <c r="BI198"/>
  <c r="BH198"/>
  <c r="BG198"/>
  <c r="BF198"/>
  <c r="T198"/>
  <c r="R198"/>
  <c r="P198"/>
  <c r="BI195"/>
  <c r="BH195"/>
  <c r="BG195"/>
  <c r="BF195"/>
  <c r="T195"/>
  <c r="R195"/>
  <c r="P195"/>
  <c r="BI191"/>
  <c r="BH191"/>
  <c r="BG191"/>
  <c r="BF191"/>
  <c r="T191"/>
  <c r="R191"/>
  <c r="P191"/>
  <c r="BI188"/>
  <c r="BH188"/>
  <c r="BG188"/>
  <c r="BF188"/>
  <c r="T188"/>
  <c r="R188"/>
  <c r="P188"/>
  <c r="BI183"/>
  <c r="BH183"/>
  <c r="BG183"/>
  <c r="BF183"/>
  <c r="T183"/>
  <c r="R183"/>
  <c r="P183"/>
  <c r="BI179"/>
  <c r="BH179"/>
  <c r="BG179"/>
  <c r="BF179"/>
  <c r="T179"/>
  <c r="R179"/>
  <c r="P179"/>
  <c r="BI175"/>
  <c r="BH175"/>
  <c r="BG175"/>
  <c r="BF175"/>
  <c r="T175"/>
  <c r="R175"/>
  <c r="P175"/>
  <c r="BI170"/>
  <c r="BH170"/>
  <c r="BG170"/>
  <c r="BF170"/>
  <c r="T170"/>
  <c r="R170"/>
  <c r="P170"/>
  <c r="BI166"/>
  <c r="BH166"/>
  <c r="BG166"/>
  <c r="BF166"/>
  <c r="T166"/>
  <c r="R166"/>
  <c r="P166"/>
  <c r="BI162"/>
  <c r="BH162"/>
  <c r="BG162"/>
  <c r="BF162"/>
  <c r="T162"/>
  <c r="R162"/>
  <c r="P162"/>
  <c r="BI159"/>
  <c r="BH159"/>
  <c r="BG159"/>
  <c r="BF159"/>
  <c r="T159"/>
  <c r="R159"/>
  <c r="P159"/>
  <c r="BI156"/>
  <c r="BH156"/>
  <c r="BG156"/>
  <c r="BF156"/>
  <c r="T156"/>
  <c r="R156"/>
  <c r="P156"/>
  <c r="BI153"/>
  <c r="BH153"/>
  <c r="BG153"/>
  <c r="BF153"/>
  <c r="T153"/>
  <c r="R153"/>
  <c r="P153"/>
  <c r="BI149"/>
  <c r="BH149"/>
  <c r="BG149"/>
  <c r="BF149"/>
  <c r="T149"/>
  <c r="R149"/>
  <c r="P149"/>
  <c r="BI145"/>
  <c r="BH145"/>
  <c r="BG145"/>
  <c r="BF145"/>
  <c r="T145"/>
  <c r="R145"/>
  <c r="P145"/>
  <c r="BI135"/>
  <c r="BH135"/>
  <c r="BG135"/>
  <c r="BF135"/>
  <c r="T135"/>
  <c r="R135"/>
  <c r="P135"/>
  <c r="BI132"/>
  <c r="BH132"/>
  <c r="BG132"/>
  <c r="BF132"/>
  <c r="T132"/>
  <c r="R132"/>
  <c r="P132"/>
  <c r="BI128"/>
  <c r="BH128"/>
  <c r="BG128"/>
  <c r="BF128"/>
  <c r="T128"/>
  <c r="R128"/>
  <c r="P128"/>
  <c r="BI124"/>
  <c r="BH124"/>
  <c r="BG124"/>
  <c r="BF124"/>
  <c r="T124"/>
  <c r="R124"/>
  <c r="P124"/>
  <c r="BI120"/>
  <c r="BH120"/>
  <c r="BG120"/>
  <c r="BF120"/>
  <c r="T120"/>
  <c r="R120"/>
  <c r="P120"/>
  <c r="BI113"/>
  <c r="BH113"/>
  <c r="BG113"/>
  <c r="BF113"/>
  <c r="T113"/>
  <c r="R113"/>
  <c r="P113"/>
  <c r="BI108"/>
  <c r="BH108"/>
  <c r="BG108"/>
  <c r="BF108"/>
  <c r="T108"/>
  <c r="R108"/>
  <c r="P108"/>
  <c r="BI105"/>
  <c r="BH105"/>
  <c r="BG105"/>
  <c r="BF105"/>
  <c r="T105"/>
  <c r="R105"/>
  <c r="P105"/>
  <c r="BI102"/>
  <c r="BH102"/>
  <c r="BG102"/>
  <c r="BF102"/>
  <c r="T102"/>
  <c r="R102"/>
  <c r="P102"/>
  <c r="BI98"/>
  <c r="BH98"/>
  <c r="BG98"/>
  <c r="BF98"/>
  <c r="T98"/>
  <c r="R98"/>
  <c r="P98"/>
  <c r="BI94"/>
  <c r="BH94"/>
  <c r="BG94"/>
  <c r="BF94"/>
  <c r="T94"/>
  <c r="R94"/>
  <c r="P94"/>
  <c r="BI90"/>
  <c r="BH90"/>
  <c r="BG90"/>
  <c r="BF90"/>
  <c r="T90"/>
  <c r="R90"/>
  <c r="P90"/>
  <c r="J84"/>
  <c r="J83"/>
  <c r="F83"/>
  <c r="F81"/>
  <c r="E79"/>
  <c r="J55"/>
  <c r="J54"/>
  <c r="F54"/>
  <c r="F52"/>
  <c r="E50"/>
  <c r="J18"/>
  <c r="E18"/>
  <c r="F84"/>
  <c r="J17"/>
  <c r="J12"/>
  <c r="J52"/>
  <c r="E7"/>
  <c r="E77"/>
  <c i="3" r="J37"/>
  <c r="J36"/>
  <c i="1" r="AY56"/>
  <c i="3" r="J35"/>
  <c i="1" r="AX56"/>
  <c i="3" r="BI230"/>
  <c r="BH230"/>
  <c r="BG230"/>
  <c r="BF230"/>
  <c r="T230"/>
  <c r="T229"/>
  <c r="R230"/>
  <c r="R229"/>
  <c r="P230"/>
  <c r="P229"/>
  <c r="BI226"/>
  <c r="BH226"/>
  <c r="BG226"/>
  <c r="BF226"/>
  <c r="T226"/>
  <c r="R226"/>
  <c r="P226"/>
  <c r="BI223"/>
  <c r="BH223"/>
  <c r="BG223"/>
  <c r="BF223"/>
  <c r="T223"/>
  <c r="R223"/>
  <c r="P223"/>
  <c r="BI219"/>
  <c r="BH219"/>
  <c r="BG219"/>
  <c r="BF219"/>
  <c r="T219"/>
  <c r="R219"/>
  <c r="P219"/>
  <c r="BI216"/>
  <c r="BH216"/>
  <c r="BG216"/>
  <c r="BF216"/>
  <c r="T216"/>
  <c r="R216"/>
  <c r="P216"/>
  <c r="BI212"/>
  <c r="BH212"/>
  <c r="BG212"/>
  <c r="BF212"/>
  <c r="T212"/>
  <c r="R212"/>
  <c r="P212"/>
  <c r="BI208"/>
  <c r="BH208"/>
  <c r="BG208"/>
  <c r="BF208"/>
  <c r="T208"/>
  <c r="R208"/>
  <c r="P208"/>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5"/>
  <c r="BH185"/>
  <c r="BG185"/>
  <c r="BF185"/>
  <c r="T185"/>
  <c r="R185"/>
  <c r="P185"/>
  <c r="BI180"/>
  <c r="BH180"/>
  <c r="BG180"/>
  <c r="BF180"/>
  <c r="T180"/>
  <c r="R180"/>
  <c r="P180"/>
  <c r="BI177"/>
  <c r="BH177"/>
  <c r="BG177"/>
  <c r="BF177"/>
  <c r="T177"/>
  <c r="R177"/>
  <c r="P177"/>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4"/>
  <c r="BH124"/>
  <c r="BG124"/>
  <c r="BF124"/>
  <c r="T124"/>
  <c r="R124"/>
  <c r="P124"/>
  <c r="BI119"/>
  <c r="BH119"/>
  <c r="BG119"/>
  <c r="BF119"/>
  <c r="T119"/>
  <c r="R119"/>
  <c r="P119"/>
  <c r="BI115"/>
  <c r="BH115"/>
  <c r="BG115"/>
  <c r="BF115"/>
  <c r="T115"/>
  <c r="R115"/>
  <c r="P115"/>
  <c r="BI110"/>
  <c r="BH110"/>
  <c r="BG110"/>
  <c r="BF110"/>
  <c r="T110"/>
  <c r="R110"/>
  <c r="P110"/>
  <c r="BI106"/>
  <c r="BH106"/>
  <c r="BG106"/>
  <c r="BF106"/>
  <c r="T106"/>
  <c r="R106"/>
  <c r="P106"/>
  <c r="BI102"/>
  <c r="BH102"/>
  <c r="BG102"/>
  <c r="BF102"/>
  <c r="T102"/>
  <c r="R102"/>
  <c r="P102"/>
  <c r="BI98"/>
  <c r="BH98"/>
  <c r="BG98"/>
  <c r="BF98"/>
  <c r="T98"/>
  <c r="R98"/>
  <c r="P98"/>
  <c r="BI93"/>
  <c r="BH93"/>
  <c r="BG93"/>
  <c r="BF93"/>
  <c r="T93"/>
  <c r="T92"/>
  <c r="R93"/>
  <c r="R92"/>
  <c r="P93"/>
  <c r="P92"/>
  <c r="J87"/>
  <c r="J86"/>
  <c r="F86"/>
  <c r="F84"/>
  <c r="E82"/>
  <c r="J55"/>
  <c r="J54"/>
  <c r="F54"/>
  <c r="F52"/>
  <c r="E50"/>
  <c r="J18"/>
  <c r="E18"/>
  <c r="F55"/>
  <c r="J17"/>
  <c r="J12"/>
  <c r="J84"/>
  <c r="E7"/>
  <c r="E80"/>
  <c i="2" r="J37"/>
  <c r="J36"/>
  <c i="1" r="AY55"/>
  <c i="2" r="J35"/>
  <c i="1" r="AX55"/>
  <c i="2" r="BI2300"/>
  <c r="BH2300"/>
  <c r="BG2300"/>
  <c r="BF2300"/>
  <c r="T2300"/>
  <c r="R2300"/>
  <c r="P2300"/>
  <c r="BI2298"/>
  <c r="BH2298"/>
  <c r="BG2298"/>
  <c r="BF2298"/>
  <c r="T2298"/>
  <c r="R2298"/>
  <c r="P2298"/>
  <c r="BI2295"/>
  <c r="BH2295"/>
  <c r="BG2295"/>
  <c r="BF2295"/>
  <c r="T2295"/>
  <c r="R2295"/>
  <c r="P2295"/>
  <c r="BI2283"/>
  <c r="BH2283"/>
  <c r="BG2283"/>
  <c r="BF2283"/>
  <c r="T2283"/>
  <c r="R2283"/>
  <c r="P2283"/>
  <c r="BI2280"/>
  <c r="BH2280"/>
  <c r="BG2280"/>
  <c r="BF2280"/>
  <c r="T2280"/>
  <c r="R2280"/>
  <c r="P2280"/>
  <c r="BI2277"/>
  <c r="BH2277"/>
  <c r="BG2277"/>
  <c r="BF2277"/>
  <c r="T2277"/>
  <c r="R2277"/>
  <c r="P2277"/>
  <c r="BI2273"/>
  <c r="BH2273"/>
  <c r="BG2273"/>
  <c r="BF2273"/>
  <c r="T2273"/>
  <c r="R2273"/>
  <c r="P2273"/>
  <c r="BI2270"/>
  <c r="BH2270"/>
  <c r="BG2270"/>
  <c r="BF2270"/>
  <c r="T2270"/>
  <c r="R2270"/>
  <c r="P2270"/>
  <c r="BI2267"/>
  <c r="BH2267"/>
  <c r="BG2267"/>
  <c r="BF2267"/>
  <c r="T2267"/>
  <c r="R2267"/>
  <c r="P2267"/>
  <c r="BI2261"/>
  <c r="BH2261"/>
  <c r="BG2261"/>
  <c r="BF2261"/>
  <c r="T2261"/>
  <c r="R2261"/>
  <c r="P2261"/>
  <c r="BI2258"/>
  <c r="BH2258"/>
  <c r="BG2258"/>
  <c r="BF2258"/>
  <c r="T2258"/>
  <c r="R2258"/>
  <c r="P2258"/>
  <c r="BI2255"/>
  <c r="BH2255"/>
  <c r="BG2255"/>
  <c r="BF2255"/>
  <c r="T2255"/>
  <c r="R2255"/>
  <c r="P2255"/>
  <c r="BI2250"/>
  <c r="BH2250"/>
  <c r="BG2250"/>
  <c r="BF2250"/>
  <c r="T2250"/>
  <c r="R2250"/>
  <c r="P2250"/>
  <c r="BI2246"/>
  <c r="BH2246"/>
  <c r="BG2246"/>
  <c r="BF2246"/>
  <c r="T2246"/>
  <c r="R2246"/>
  <c r="P2246"/>
  <c r="BI2243"/>
  <c r="BH2243"/>
  <c r="BG2243"/>
  <c r="BF2243"/>
  <c r="T2243"/>
  <c r="R2243"/>
  <c r="P2243"/>
  <c r="BI2240"/>
  <c r="BH2240"/>
  <c r="BG2240"/>
  <c r="BF2240"/>
  <c r="T2240"/>
  <c r="R2240"/>
  <c r="P2240"/>
  <c r="BI2214"/>
  <c r="BH2214"/>
  <c r="BG2214"/>
  <c r="BF2214"/>
  <c r="T2214"/>
  <c r="R2214"/>
  <c r="P2214"/>
  <c r="BI2211"/>
  <c r="BH2211"/>
  <c r="BG2211"/>
  <c r="BF2211"/>
  <c r="T2211"/>
  <c r="R2211"/>
  <c r="P2211"/>
  <c r="BI2186"/>
  <c r="BH2186"/>
  <c r="BG2186"/>
  <c r="BF2186"/>
  <c r="T2186"/>
  <c r="R2186"/>
  <c r="P2186"/>
  <c r="BI2183"/>
  <c r="BH2183"/>
  <c r="BG2183"/>
  <c r="BF2183"/>
  <c r="T2183"/>
  <c r="R2183"/>
  <c r="P2183"/>
  <c r="BI2158"/>
  <c r="BH2158"/>
  <c r="BG2158"/>
  <c r="BF2158"/>
  <c r="T2158"/>
  <c r="R2158"/>
  <c r="P2158"/>
  <c r="BI2154"/>
  <c r="BH2154"/>
  <c r="BG2154"/>
  <c r="BF2154"/>
  <c r="T2154"/>
  <c r="R2154"/>
  <c r="P2154"/>
  <c r="BI2152"/>
  <c r="BH2152"/>
  <c r="BG2152"/>
  <c r="BF2152"/>
  <c r="T2152"/>
  <c r="R2152"/>
  <c r="P2152"/>
  <c r="BI2149"/>
  <c r="BH2149"/>
  <c r="BG2149"/>
  <c r="BF2149"/>
  <c r="T2149"/>
  <c r="R2149"/>
  <c r="P2149"/>
  <c r="BI2145"/>
  <c r="BH2145"/>
  <c r="BG2145"/>
  <c r="BF2145"/>
  <c r="T2145"/>
  <c r="R2145"/>
  <c r="P2145"/>
  <c r="BI2142"/>
  <c r="BH2142"/>
  <c r="BG2142"/>
  <c r="BF2142"/>
  <c r="T2142"/>
  <c r="R2142"/>
  <c r="P2142"/>
  <c r="BI2139"/>
  <c r="BH2139"/>
  <c r="BG2139"/>
  <c r="BF2139"/>
  <c r="T2139"/>
  <c r="R2139"/>
  <c r="P2139"/>
  <c r="BI2133"/>
  <c r="BH2133"/>
  <c r="BG2133"/>
  <c r="BF2133"/>
  <c r="T2133"/>
  <c r="R2133"/>
  <c r="P2133"/>
  <c r="BI2130"/>
  <c r="BH2130"/>
  <c r="BG2130"/>
  <c r="BF2130"/>
  <c r="T2130"/>
  <c r="R2130"/>
  <c r="P2130"/>
  <c r="BI2111"/>
  <c r="BH2111"/>
  <c r="BG2111"/>
  <c r="BF2111"/>
  <c r="T2111"/>
  <c r="R2111"/>
  <c r="P2111"/>
  <c r="BI2108"/>
  <c r="BH2108"/>
  <c r="BG2108"/>
  <c r="BF2108"/>
  <c r="T2108"/>
  <c r="R2108"/>
  <c r="P2108"/>
  <c r="BI2101"/>
  <c r="BH2101"/>
  <c r="BG2101"/>
  <c r="BF2101"/>
  <c r="T2101"/>
  <c r="R2101"/>
  <c r="P2101"/>
  <c r="BI2097"/>
  <c r="BH2097"/>
  <c r="BG2097"/>
  <c r="BF2097"/>
  <c r="T2097"/>
  <c r="R2097"/>
  <c r="P2097"/>
  <c r="BI2093"/>
  <c r="BH2093"/>
  <c r="BG2093"/>
  <c r="BF2093"/>
  <c r="T2093"/>
  <c r="R2093"/>
  <c r="P2093"/>
  <c r="BI2090"/>
  <c r="BH2090"/>
  <c r="BG2090"/>
  <c r="BF2090"/>
  <c r="T2090"/>
  <c r="R2090"/>
  <c r="P2090"/>
  <c r="BI2087"/>
  <c r="BH2087"/>
  <c r="BG2087"/>
  <c r="BF2087"/>
  <c r="T2087"/>
  <c r="R2087"/>
  <c r="P2087"/>
  <c r="BI2084"/>
  <c r="BH2084"/>
  <c r="BG2084"/>
  <c r="BF2084"/>
  <c r="T2084"/>
  <c r="R2084"/>
  <c r="P2084"/>
  <c r="BI2080"/>
  <c r="BH2080"/>
  <c r="BG2080"/>
  <c r="BF2080"/>
  <c r="T2080"/>
  <c r="R2080"/>
  <c r="P2080"/>
  <c r="BI2076"/>
  <c r="BH2076"/>
  <c r="BG2076"/>
  <c r="BF2076"/>
  <c r="T2076"/>
  <c r="R2076"/>
  <c r="P2076"/>
  <c r="BI2072"/>
  <c r="BH2072"/>
  <c r="BG2072"/>
  <c r="BF2072"/>
  <c r="T2072"/>
  <c r="R2072"/>
  <c r="P2072"/>
  <c r="BI2069"/>
  <c r="BH2069"/>
  <c r="BG2069"/>
  <c r="BF2069"/>
  <c r="T2069"/>
  <c r="R2069"/>
  <c r="P2069"/>
  <c r="BI2066"/>
  <c r="BH2066"/>
  <c r="BG2066"/>
  <c r="BF2066"/>
  <c r="T2066"/>
  <c r="R2066"/>
  <c r="P2066"/>
  <c r="BI2061"/>
  <c r="BH2061"/>
  <c r="BG2061"/>
  <c r="BF2061"/>
  <c r="T2061"/>
  <c r="R2061"/>
  <c r="P2061"/>
  <c r="BI2058"/>
  <c r="BH2058"/>
  <c r="BG2058"/>
  <c r="BF2058"/>
  <c r="T2058"/>
  <c r="R2058"/>
  <c r="P2058"/>
  <c r="BI2055"/>
  <c r="BH2055"/>
  <c r="BG2055"/>
  <c r="BF2055"/>
  <c r="T2055"/>
  <c r="R2055"/>
  <c r="P2055"/>
  <c r="BI2051"/>
  <c r="BH2051"/>
  <c r="BG2051"/>
  <c r="BF2051"/>
  <c r="T2051"/>
  <c r="R2051"/>
  <c r="P2051"/>
  <c r="BI2048"/>
  <c r="BH2048"/>
  <c r="BG2048"/>
  <c r="BF2048"/>
  <c r="T2048"/>
  <c r="R2048"/>
  <c r="P2048"/>
  <c r="BI2042"/>
  <c r="BH2042"/>
  <c r="BG2042"/>
  <c r="BF2042"/>
  <c r="T2042"/>
  <c r="R2042"/>
  <c r="P2042"/>
  <c r="BI2038"/>
  <c r="BH2038"/>
  <c r="BG2038"/>
  <c r="BF2038"/>
  <c r="T2038"/>
  <c r="R2038"/>
  <c r="P2038"/>
  <c r="BI2029"/>
  <c r="BH2029"/>
  <c r="BG2029"/>
  <c r="BF2029"/>
  <c r="T2029"/>
  <c r="R2029"/>
  <c r="P2029"/>
  <c r="BI2025"/>
  <c r="BH2025"/>
  <c r="BG2025"/>
  <c r="BF2025"/>
  <c r="T2025"/>
  <c r="R2025"/>
  <c r="P2025"/>
  <c r="BI2021"/>
  <c r="BH2021"/>
  <c r="BG2021"/>
  <c r="BF2021"/>
  <c r="T2021"/>
  <c r="R2021"/>
  <c r="P2021"/>
  <c r="BI2017"/>
  <c r="BH2017"/>
  <c r="BG2017"/>
  <c r="BF2017"/>
  <c r="T2017"/>
  <c r="R2017"/>
  <c r="P2017"/>
  <c r="BI2013"/>
  <c r="BH2013"/>
  <c r="BG2013"/>
  <c r="BF2013"/>
  <c r="T2013"/>
  <c r="R2013"/>
  <c r="P2013"/>
  <c r="BI2009"/>
  <c r="BH2009"/>
  <c r="BG2009"/>
  <c r="BF2009"/>
  <c r="T2009"/>
  <c r="R2009"/>
  <c r="P2009"/>
  <c r="BI2006"/>
  <c r="BH2006"/>
  <c r="BG2006"/>
  <c r="BF2006"/>
  <c r="T2006"/>
  <c r="R2006"/>
  <c r="P2006"/>
  <c r="BI2002"/>
  <c r="BH2002"/>
  <c r="BG2002"/>
  <c r="BF2002"/>
  <c r="T2002"/>
  <c r="R2002"/>
  <c r="P2002"/>
  <c r="BI1999"/>
  <c r="BH1999"/>
  <c r="BG1999"/>
  <c r="BF1999"/>
  <c r="T1999"/>
  <c r="R1999"/>
  <c r="P1999"/>
  <c r="BI1995"/>
  <c r="BH1995"/>
  <c r="BG1995"/>
  <c r="BF1995"/>
  <c r="T1995"/>
  <c r="R1995"/>
  <c r="P1995"/>
  <c r="BI1992"/>
  <c r="BH1992"/>
  <c r="BG1992"/>
  <c r="BF1992"/>
  <c r="T1992"/>
  <c r="R1992"/>
  <c r="P1992"/>
  <c r="BI1989"/>
  <c r="BH1989"/>
  <c r="BG1989"/>
  <c r="BF1989"/>
  <c r="T1989"/>
  <c r="R1989"/>
  <c r="P1989"/>
  <c r="BI1985"/>
  <c r="BH1985"/>
  <c r="BG1985"/>
  <c r="BF1985"/>
  <c r="T1985"/>
  <c r="R1985"/>
  <c r="P1985"/>
  <c r="BI1983"/>
  <c r="BH1983"/>
  <c r="BG1983"/>
  <c r="BF1983"/>
  <c r="T1983"/>
  <c r="R1983"/>
  <c r="P1983"/>
  <c r="BI1980"/>
  <c r="BH1980"/>
  <c r="BG1980"/>
  <c r="BF1980"/>
  <c r="T1980"/>
  <c r="R1980"/>
  <c r="P1980"/>
  <c r="BI1978"/>
  <c r="BH1978"/>
  <c r="BG1978"/>
  <c r="BF1978"/>
  <c r="T1978"/>
  <c r="R1978"/>
  <c r="P1978"/>
  <c r="BI1975"/>
  <c r="BH1975"/>
  <c r="BG1975"/>
  <c r="BF1975"/>
  <c r="T1975"/>
  <c r="R1975"/>
  <c r="P1975"/>
  <c r="BI1971"/>
  <c r="BH1971"/>
  <c r="BG1971"/>
  <c r="BF1971"/>
  <c r="T1971"/>
  <c r="R1971"/>
  <c r="P1971"/>
  <c r="BI1969"/>
  <c r="BH1969"/>
  <c r="BG1969"/>
  <c r="BF1969"/>
  <c r="T1969"/>
  <c r="R1969"/>
  <c r="P1969"/>
  <c r="BI1965"/>
  <c r="BH1965"/>
  <c r="BG1965"/>
  <c r="BF1965"/>
  <c r="T1965"/>
  <c r="R1965"/>
  <c r="P1965"/>
  <c r="BI1961"/>
  <c r="BH1961"/>
  <c r="BG1961"/>
  <c r="BF1961"/>
  <c r="T1961"/>
  <c r="R1961"/>
  <c r="P1961"/>
  <c r="BI1957"/>
  <c r="BH1957"/>
  <c r="BG1957"/>
  <c r="BF1957"/>
  <c r="T1957"/>
  <c r="R1957"/>
  <c r="P1957"/>
  <c r="BI1953"/>
  <c r="BH1953"/>
  <c r="BG1953"/>
  <c r="BF1953"/>
  <c r="T1953"/>
  <c r="R1953"/>
  <c r="P1953"/>
  <c r="BI1949"/>
  <c r="BH1949"/>
  <c r="BG1949"/>
  <c r="BF1949"/>
  <c r="T1949"/>
  <c r="R1949"/>
  <c r="P1949"/>
  <c r="BI1947"/>
  <c r="BH1947"/>
  <c r="BG1947"/>
  <c r="BF1947"/>
  <c r="T1947"/>
  <c r="R1947"/>
  <c r="P1947"/>
  <c r="BI1943"/>
  <c r="BH1943"/>
  <c r="BG1943"/>
  <c r="BF1943"/>
  <c r="T1943"/>
  <c r="R1943"/>
  <c r="P1943"/>
  <c r="BI1941"/>
  <c r="BH1941"/>
  <c r="BG1941"/>
  <c r="BF1941"/>
  <c r="T1941"/>
  <c r="R1941"/>
  <c r="P1941"/>
  <c r="BI1939"/>
  <c r="BH1939"/>
  <c r="BG1939"/>
  <c r="BF1939"/>
  <c r="T1939"/>
  <c r="R1939"/>
  <c r="P1939"/>
  <c r="BI1935"/>
  <c r="BH1935"/>
  <c r="BG1935"/>
  <c r="BF1935"/>
  <c r="T1935"/>
  <c r="R1935"/>
  <c r="P1935"/>
  <c r="BI1931"/>
  <c r="BH1931"/>
  <c r="BG1931"/>
  <c r="BF1931"/>
  <c r="T1931"/>
  <c r="R1931"/>
  <c r="P1931"/>
  <c r="BI1929"/>
  <c r="BH1929"/>
  <c r="BG1929"/>
  <c r="BF1929"/>
  <c r="T1929"/>
  <c r="R1929"/>
  <c r="P1929"/>
  <c r="BI1926"/>
  <c r="BH1926"/>
  <c r="BG1926"/>
  <c r="BF1926"/>
  <c r="T1926"/>
  <c r="R1926"/>
  <c r="P1926"/>
  <c r="BI1923"/>
  <c r="BH1923"/>
  <c r="BG1923"/>
  <c r="BF1923"/>
  <c r="T1923"/>
  <c r="R1923"/>
  <c r="P1923"/>
  <c r="BI1921"/>
  <c r="BH1921"/>
  <c r="BG1921"/>
  <c r="BF1921"/>
  <c r="T1921"/>
  <c r="R1921"/>
  <c r="P1921"/>
  <c r="BI1918"/>
  <c r="BH1918"/>
  <c r="BG1918"/>
  <c r="BF1918"/>
  <c r="T1918"/>
  <c r="R1918"/>
  <c r="P1918"/>
  <c r="BI1916"/>
  <c r="BH1916"/>
  <c r="BG1916"/>
  <c r="BF1916"/>
  <c r="T1916"/>
  <c r="R1916"/>
  <c r="P1916"/>
  <c r="BI1913"/>
  <c r="BH1913"/>
  <c r="BG1913"/>
  <c r="BF1913"/>
  <c r="T1913"/>
  <c r="R1913"/>
  <c r="P1913"/>
  <c r="BI1911"/>
  <c r="BH1911"/>
  <c r="BG1911"/>
  <c r="BF1911"/>
  <c r="T1911"/>
  <c r="R1911"/>
  <c r="P1911"/>
  <c r="BI1908"/>
  <c r="BH1908"/>
  <c r="BG1908"/>
  <c r="BF1908"/>
  <c r="T1908"/>
  <c r="R1908"/>
  <c r="P1908"/>
  <c r="BI1906"/>
  <c r="BH1906"/>
  <c r="BG1906"/>
  <c r="BF1906"/>
  <c r="T1906"/>
  <c r="R1906"/>
  <c r="P1906"/>
  <c r="BI1903"/>
  <c r="BH1903"/>
  <c r="BG1903"/>
  <c r="BF1903"/>
  <c r="T1903"/>
  <c r="R1903"/>
  <c r="P1903"/>
  <c r="BI1901"/>
  <c r="BH1901"/>
  <c r="BG1901"/>
  <c r="BF1901"/>
  <c r="T1901"/>
  <c r="R1901"/>
  <c r="P1901"/>
  <c r="BI1899"/>
  <c r="BH1899"/>
  <c r="BG1899"/>
  <c r="BF1899"/>
  <c r="T1899"/>
  <c r="R1899"/>
  <c r="P1899"/>
  <c r="BI1896"/>
  <c r="BH1896"/>
  <c r="BG1896"/>
  <c r="BF1896"/>
  <c r="T1896"/>
  <c r="R1896"/>
  <c r="P1896"/>
  <c r="BI1894"/>
  <c r="BH1894"/>
  <c r="BG1894"/>
  <c r="BF1894"/>
  <c r="T1894"/>
  <c r="R1894"/>
  <c r="P1894"/>
  <c r="BI1891"/>
  <c r="BH1891"/>
  <c r="BG1891"/>
  <c r="BF1891"/>
  <c r="T1891"/>
  <c r="R1891"/>
  <c r="P1891"/>
  <c r="BI1889"/>
  <c r="BH1889"/>
  <c r="BG1889"/>
  <c r="BF1889"/>
  <c r="T1889"/>
  <c r="R1889"/>
  <c r="P1889"/>
  <c r="BI1886"/>
  <c r="BH1886"/>
  <c r="BG1886"/>
  <c r="BF1886"/>
  <c r="T1886"/>
  <c r="R1886"/>
  <c r="P1886"/>
  <c r="BI1884"/>
  <c r="BH1884"/>
  <c r="BG1884"/>
  <c r="BF1884"/>
  <c r="T1884"/>
  <c r="R1884"/>
  <c r="P1884"/>
  <c r="BI1880"/>
  <c r="BH1880"/>
  <c r="BG1880"/>
  <c r="BF1880"/>
  <c r="T1880"/>
  <c r="R1880"/>
  <c r="P1880"/>
  <c r="BI1878"/>
  <c r="BH1878"/>
  <c r="BG1878"/>
  <c r="BF1878"/>
  <c r="T1878"/>
  <c r="R1878"/>
  <c r="P1878"/>
  <c r="BI1874"/>
  <c r="BH1874"/>
  <c r="BG1874"/>
  <c r="BF1874"/>
  <c r="T1874"/>
  <c r="R1874"/>
  <c r="P1874"/>
  <c r="BI1872"/>
  <c r="BH1872"/>
  <c r="BG1872"/>
  <c r="BF1872"/>
  <c r="T1872"/>
  <c r="R1872"/>
  <c r="P1872"/>
  <c r="BI1868"/>
  <c r="BH1868"/>
  <c r="BG1868"/>
  <c r="BF1868"/>
  <c r="T1868"/>
  <c r="R1868"/>
  <c r="P1868"/>
  <c r="BI1866"/>
  <c r="BH1866"/>
  <c r="BG1866"/>
  <c r="BF1866"/>
  <c r="T1866"/>
  <c r="R1866"/>
  <c r="P1866"/>
  <c r="BI1864"/>
  <c r="BH1864"/>
  <c r="BG1864"/>
  <c r="BF1864"/>
  <c r="T1864"/>
  <c r="R1864"/>
  <c r="P1864"/>
  <c r="BI1855"/>
  <c r="BH1855"/>
  <c r="BG1855"/>
  <c r="BF1855"/>
  <c r="T1855"/>
  <c r="R1855"/>
  <c r="P1855"/>
  <c r="BI1852"/>
  <c r="BH1852"/>
  <c r="BG1852"/>
  <c r="BF1852"/>
  <c r="T1852"/>
  <c r="R1852"/>
  <c r="P1852"/>
  <c r="BI1847"/>
  <c r="BH1847"/>
  <c r="BG1847"/>
  <c r="BF1847"/>
  <c r="T1847"/>
  <c r="R1847"/>
  <c r="P1847"/>
  <c r="BI1845"/>
  <c r="BH1845"/>
  <c r="BG1845"/>
  <c r="BF1845"/>
  <c r="T1845"/>
  <c r="R1845"/>
  <c r="P1845"/>
  <c r="BI1841"/>
  <c r="BH1841"/>
  <c r="BG1841"/>
  <c r="BF1841"/>
  <c r="T1841"/>
  <c r="R1841"/>
  <c r="P1841"/>
  <c r="BI1838"/>
  <c r="BH1838"/>
  <c r="BG1838"/>
  <c r="BF1838"/>
  <c r="T1838"/>
  <c r="R1838"/>
  <c r="P1838"/>
  <c r="BI1833"/>
  <c r="BH1833"/>
  <c r="BG1833"/>
  <c r="BF1833"/>
  <c r="T1833"/>
  <c r="R1833"/>
  <c r="P1833"/>
  <c r="BI1831"/>
  <c r="BH1831"/>
  <c r="BG1831"/>
  <c r="BF1831"/>
  <c r="T1831"/>
  <c r="R1831"/>
  <c r="P1831"/>
  <c r="BI1827"/>
  <c r="BH1827"/>
  <c r="BG1827"/>
  <c r="BF1827"/>
  <c r="T1827"/>
  <c r="R1827"/>
  <c r="P1827"/>
  <c r="BI1825"/>
  <c r="BH1825"/>
  <c r="BG1825"/>
  <c r="BF1825"/>
  <c r="T1825"/>
  <c r="R1825"/>
  <c r="P1825"/>
  <c r="BI1818"/>
  <c r="BH1818"/>
  <c r="BG1818"/>
  <c r="BF1818"/>
  <c r="T1818"/>
  <c r="R1818"/>
  <c r="P1818"/>
  <c r="BI1816"/>
  <c r="BH1816"/>
  <c r="BG1816"/>
  <c r="BF1816"/>
  <c r="T1816"/>
  <c r="R1816"/>
  <c r="P1816"/>
  <c r="BI1812"/>
  <c r="BH1812"/>
  <c r="BG1812"/>
  <c r="BF1812"/>
  <c r="T1812"/>
  <c r="R1812"/>
  <c r="P1812"/>
  <c r="BI1810"/>
  <c r="BH1810"/>
  <c r="BG1810"/>
  <c r="BF1810"/>
  <c r="T1810"/>
  <c r="R1810"/>
  <c r="P1810"/>
  <c r="BI1806"/>
  <c r="BH1806"/>
  <c r="BG1806"/>
  <c r="BF1806"/>
  <c r="T1806"/>
  <c r="R1806"/>
  <c r="P1806"/>
  <c r="BI1802"/>
  <c r="BH1802"/>
  <c r="BG1802"/>
  <c r="BF1802"/>
  <c r="T1802"/>
  <c r="R1802"/>
  <c r="P1802"/>
  <c r="BI1799"/>
  <c r="BH1799"/>
  <c r="BG1799"/>
  <c r="BF1799"/>
  <c r="T1799"/>
  <c r="R1799"/>
  <c r="P1799"/>
  <c r="BI1796"/>
  <c r="BH1796"/>
  <c r="BG1796"/>
  <c r="BF1796"/>
  <c r="T1796"/>
  <c r="R1796"/>
  <c r="P1796"/>
  <c r="BI1793"/>
  <c r="BH1793"/>
  <c r="BG1793"/>
  <c r="BF1793"/>
  <c r="T1793"/>
  <c r="R1793"/>
  <c r="P1793"/>
  <c r="BI1788"/>
  <c r="BH1788"/>
  <c r="BG1788"/>
  <c r="BF1788"/>
  <c r="T1788"/>
  <c r="R1788"/>
  <c r="P1788"/>
  <c r="BI1785"/>
  <c r="BH1785"/>
  <c r="BG1785"/>
  <c r="BF1785"/>
  <c r="T1785"/>
  <c r="R1785"/>
  <c r="P1785"/>
  <c r="BI1781"/>
  <c r="BH1781"/>
  <c r="BG1781"/>
  <c r="BF1781"/>
  <c r="T1781"/>
  <c r="R1781"/>
  <c r="P1781"/>
  <c r="BI1777"/>
  <c r="BH1777"/>
  <c r="BG1777"/>
  <c r="BF1777"/>
  <c r="T1777"/>
  <c r="R1777"/>
  <c r="P1777"/>
  <c r="BI1773"/>
  <c r="BH1773"/>
  <c r="BG1773"/>
  <c r="BF1773"/>
  <c r="T1773"/>
  <c r="R1773"/>
  <c r="P1773"/>
  <c r="BI1769"/>
  <c r="BH1769"/>
  <c r="BG1769"/>
  <c r="BF1769"/>
  <c r="T1769"/>
  <c r="R1769"/>
  <c r="P1769"/>
  <c r="BI1765"/>
  <c r="BH1765"/>
  <c r="BG1765"/>
  <c r="BF1765"/>
  <c r="T1765"/>
  <c r="R1765"/>
  <c r="P1765"/>
  <c r="BI1758"/>
  <c r="BH1758"/>
  <c r="BG1758"/>
  <c r="BF1758"/>
  <c r="T1758"/>
  <c r="R1758"/>
  <c r="P1758"/>
  <c r="BI1754"/>
  <c r="BH1754"/>
  <c r="BG1754"/>
  <c r="BF1754"/>
  <c r="T1754"/>
  <c r="R1754"/>
  <c r="P1754"/>
  <c r="BI1750"/>
  <c r="BH1750"/>
  <c r="BG1750"/>
  <c r="BF1750"/>
  <c r="T1750"/>
  <c r="R1750"/>
  <c r="P1750"/>
  <c r="BI1747"/>
  <c r="BH1747"/>
  <c r="BG1747"/>
  <c r="BF1747"/>
  <c r="T1747"/>
  <c r="R1747"/>
  <c r="P1747"/>
  <c r="BI1744"/>
  <c r="BH1744"/>
  <c r="BG1744"/>
  <c r="BF1744"/>
  <c r="T1744"/>
  <c r="R1744"/>
  <c r="P1744"/>
  <c r="BI1741"/>
  <c r="BH1741"/>
  <c r="BG1741"/>
  <c r="BF1741"/>
  <c r="T1741"/>
  <c r="R1741"/>
  <c r="P1741"/>
  <c r="BI1736"/>
  <c r="BH1736"/>
  <c r="BG1736"/>
  <c r="BF1736"/>
  <c r="T1736"/>
  <c r="R1736"/>
  <c r="P1736"/>
  <c r="BI1732"/>
  <c r="BH1732"/>
  <c r="BG1732"/>
  <c r="BF1732"/>
  <c r="T1732"/>
  <c r="R1732"/>
  <c r="P1732"/>
  <c r="BI1728"/>
  <c r="BH1728"/>
  <c r="BG1728"/>
  <c r="BF1728"/>
  <c r="T1728"/>
  <c r="R1728"/>
  <c r="P1728"/>
  <c r="BI1725"/>
  <c r="BH1725"/>
  <c r="BG1725"/>
  <c r="BF1725"/>
  <c r="T1725"/>
  <c r="R1725"/>
  <c r="P1725"/>
  <c r="BI1722"/>
  <c r="BH1722"/>
  <c r="BG1722"/>
  <c r="BF1722"/>
  <c r="T1722"/>
  <c r="R1722"/>
  <c r="P1722"/>
  <c r="BI1720"/>
  <c r="BH1720"/>
  <c r="BG1720"/>
  <c r="BF1720"/>
  <c r="T1720"/>
  <c r="R1720"/>
  <c r="P1720"/>
  <c r="BI1718"/>
  <c r="BH1718"/>
  <c r="BG1718"/>
  <c r="BF1718"/>
  <c r="T1718"/>
  <c r="R1718"/>
  <c r="P1718"/>
  <c r="BI1716"/>
  <c r="BH1716"/>
  <c r="BG1716"/>
  <c r="BF1716"/>
  <c r="T1716"/>
  <c r="R1716"/>
  <c r="P1716"/>
  <c r="BI1714"/>
  <c r="BH1714"/>
  <c r="BG1714"/>
  <c r="BF1714"/>
  <c r="T1714"/>
  <c r="R1714"/>
  <c r="P1714"/>
  <c r="BI1712"/>
  <c r="BH1712"/>
  <c r="BG1712"/>
  <c r="BF1712"/>
  <c r="T1712"/>
  <c r="R1712"/>
  <c r="P1712"/>
  <c r="BI1710"/>
  <c r="BH1710"/>
  <c r="BG1710"/>
  <c r="BF1710"/>
  <c r="T1710"/>
  <c r="R1710"/>
  <c r="P1710"/>
  <c r="BI1708"/>
  <c r="BH1708"/>
  <c r="BG1708"/>
  <c r="BF1708"/>
  <c r="T1708"/>
  <c r="R1708"/>
  <c r="P1708"/>
  <c r="BI1706"/>
  <c r="BH1706"/>
  <c r="BG1706"/>
  <c r="BF1706"/>
  <c r="T1706"/>
  <c r="R1706"/>
  <c r="P1706"/>
  <c r="BI1704"/>
  <c r="BH1704"/>
  <c r="BG1704"/>
  <c r="BF1704"/>
  <c r="T1704"/>
  <c r="R1704"/>
  <c r="P1704"/>
  <c r="BI1702"/>
  <c r="BH1702"/>
  <c r="BG1702"/>
  <c r="BF1702"/>
  <c r="T1702"/>
  <c r="R1702"/>
  <c r="P1702"/>
  <c r="BI1700"/>
  <c r="BH1700"/>
  <c r="BG1700"/>
  <c r="BF1700"/>
  <c r="T1700"/>
  <c r="R1700"/>
  <c r="P1700"/>
  <c r="BI1698"/>
  <c r="BH1698"/>
  <c r="BG1698"/>
  <c r="BF1698"/>
  <c r="T1698"/>
  <c r="R1698"/>
  <c r="P1698"/>
  <c r="BI1696"/>
  <c r="BH1696"/>
  <c r="BG1696"/>
  <c r="BF1696"/>
  <c r="T1696"/>
  <c r="R1696"/>
  <c r="P1696"/>
  <c r="BI1694"/>
  <c r="BH1694"/>
  <c r="BG1694"/>
  <c r="BF1694"/>
  <c r="T1694"/>
  <c r="R1694"/>
  <c r="P1694"/>
  <c r="BI1692"/>
  <c r="BH1692"/>
  <c r="BG1692"/>
  <c r="BF1692"/>
  <c r="T1692"/>
  <c r="R1692"/>
  <c r="P1692"/>
  <c r="BI1690"/>
  <c r="BH1690"/>
  <c r="BG1690"/>
  <c r="BF1690"/>
  <c r="T1690"/>
  <c r="R1690"/>
  <c r="P1690"/>
  <c r="BI1688"/>
  <c r="BH1688"/>
  <c r="BG1688"/>
  <c r="BF1688"/>
  <c r="T1688"/>
  <c r="R1688"/>
  <c r="P1688"/>
  <c r="BI1686"/>
  <c r="BH1686"/>
  <c r="BG1686"/>
  <c r="BF1686"/>
  <c r="T1686"/>
  <c r="R1686"/>
  <c r="P1686"/>
  <c r="BI1684"/>
  <c r="BH1684"/>
  <c r="BG1684"/>
  <c r="BF1684"/>
  <c r="T1684"/>
  <c r="R1684"/>
  <c r="P1684"/>
  <c r="BI1682"/>
  <c r="BH1682"/>
  <c r="BG1682"/>
  <c r="BF1682"/>
  <c r="T1682"/>
  <c r="R1682"/>
  <c r="P1682"/>
  <c r="BI1680"/>
  <c r="BH1680"/>
  <c r="BG1680"/>
  <c r="BF1680"/>
  <c r="T1680"/>
  <c r="R1680"/>
  <c r="P1680"/>
  <c r="BI1678"/>
  <c r="BH1678"/>
  <c r="BG1678"/>
  <c r="BF1678"/>
  <c r="T1678"/>
  <c r="R1678"/>
  <c r="P1678"/>
  <c r="BI1676"/>
  <c r="BH1676"/>
  <c r="BG1676"/>
  <c r="BF1676"/>
  <c r="T1676"/>
  <c r="R1676"/>
  <c r="P1676"/>
  <c r="BI1674"/>
  <c r="BH1674"/>
  <c r="BG1674"/>
  <c r="BF1674"/>
  <c r="T1674"/>
  <c r="R1674"/>
  <c r="P1674"/>
  <c r="BI1672"/>
  <c r="BH1672"/>
  <c r="BG1672"/>
  <c r="BF1672"/>
  <c r="T1672"/>
  <c r="R1672"/>
  <c r="P1672"/>
  <c r="BI1670"/>
  <c r="BH1670"/>
  <c r="BG1670"/>
  <c r="BF1670"/>
  <c r="T1670"/>
  <c r="R1670"/>
  <c r="P1670"/>
  <c r="BI1668"/>
  <c r="BH1668"/>
  <c r="BG1668"/>
  <c r="BF1668"/>
  <c r="T1668"/>
  <c r="R1668"/>
  <c r="P1668"/>
  <c r="BI1666"/>
  <c r="BH1666"/>
  <c r="BG1666"/>
  <c r="BF1666"/>
  <c r="T1666"/>
  <c r="R1666"/>
  <c r="P1666"/>
  <c r="BI1664"/>
  <c r="BH1664"/>
  <c r="BG1664"/>
  <c r="BF1664"/>
  <c r="T1664"/>
  <c r="R1664"/>
  <c r="P1664"/>
  <c r="BI1662"/>
  <c r="BH1662"/>
  <c r="BG1662"/>
  <c r="BF1662"/>
  <c r="T1662"/>
  <c r="R1662"/>
  <c r="P1662"/>
  <c r="BI1660"/>
  <c r="BH1660"/>
  <c r="BG1660"/>
  <c r="BF1660"/>
  <c r="T1660"/>
  <c r="R1660"/>
  <c r="P1660"/>
  <c r="BI1658"/>
  <c r="BH1658"/>
  <c r="BG1658"/>
  <c r="BF1658"/>
  <c r="T1658"/>
  <c r="R1658"/>
  <c r="P1658"/>
  <c r="BI1656"/>
  <c r="BH1656"/>
  <c r="BG1656"/>
  <c r="BF1656"/>
  <c r="T1656"/>
  <c r="R1656"/>
  <c r="P1656"/>
  <c r="BI1654"/>
  <c r="BH1654"/>
  <c r="BG1654"/>
  <c r="BF1654"/>
  <c r="T1654"/>
  <c r="R1654"/>
  <c r="P1654"/>
  <c r="BI1652"/>
  <c r="BH1652"/>
  <c r="BG1652"/>
  <c r="BF1652"/>
  <c r="T1652"/>
  <c r="R1652"/>
  <c r="P1652"/>
  <c r="BI1650"/>
  <c r="BH1650"/>
  <c r="BG1650"/>
  <c r="BF1650"/>
  <c r="T1650"/>
  <c r="R1650"/>
  <c r="P1650"/>
  <c r="BI1648"/>
  <c r="BH1648"/>
  <c r="BG1648"/>
  <c r="BF1648"/>
  <c r="T1648"/>
  <c r="R1648"/>
  <c r="P1648"/>
  <c r="BI1646"/>
  <c r="BH1646"/>
  <c r="BG1646"/>
  <c r="BF1646"/>
  <c r="T1646"/>
  <c r="R1646"/>
  <c r="P1646"/>
  <c r="BI1644"/>
  <c r="BH1644"/>
  <c r="BG1644"/>
  <c r="BF1644"/>
  <c r="T1644"/>
  <c r="R1644"/>
  <c r="P1644"/>
  <c r="BI1642"/>
  <c r="BH1642"/>
  <c r="BG1642"/>
  <c r="BF1642"/>
  <c r="T1642"/>
  <c r="R1642"/>
  <c r="P1642"/>
  <c r="BI1640"/>
  <c r="BH1640"/>
  <c r="BG1640"/>
  <c r="BF1640"/>
  <c r="T1640"/>
  <c r="R1640"/>
  <c r="P1640"/>
  <c r="BI1638"/>
  <c r="BH1638"/>
  <c r="BG1638"/>
  <c r="BF1638"/>
  <c r="T1638"/>
  <c r="R1638"/>
  <c r="P1638"/>
  <c r="BI1635"/>
  <c r="BH1635"/>
  <c r="BG1635"/>
  <c r="BF1635"/>
  <c r="T1635"/>
  <c r="R1635"/>
  <c r="P1635"/>
  <c r="BI1633"/>
  <c r="BH1633"/>
  <c r="BG1633"/>
  <c r="BF1633"/>
  <c r="T1633"/>
  <c r="R1633"/>
  <c r="P1633"/>
  <c r="BI1631"/>
  <c r="BH1631"/>
  <c r="BG1631"/>
  <c r="BF1631"/>
  <c r="T1631"/>
  <c r="R1631"/>
  <c r="P1631"/>
  <c r="BI1629"/>
  <c r="BH1629"/>
  <c r="BG1629"/>
  <c r="BF1629"/>
  <c r="T1629"/>
  <c r="R1629"/>
  <c r="P1629"/>
  <c r="BI1627"/>
  <c r="BH1627"/>
  <c r="BG1627"/>
  <c r="BF1627"/>
  <c r="T1627"/>
  <c r="R1627"/>
  <c r="P1627"/>
  <c r="BI1624"/>
  <c r="BH1624"/>
  <c r="BG1624"/>
  <c r="BF1624"/>
  <c r="T1624"/>
  <c r="R1624"/>
  <c r="P1624"/>
  <c r="BI1622"/>
  <c r="BH1622"/>
  <c r="BG1622"/>
  <c r="BF1622"/>
  <c r="T1622"/>
  <c r="R1622"/>
  <c r="P1622"/>
  <c r="BI1620"/>
  <c r="BH1620"/>
  <c r="BG1620"/>
  <c r="BF1620"/>
  <c r="T1620"/>
  <c r="R1620"/>
  <c r="P1620"/>
  <c r="BI1617"/>
  <c r="BH1617"/>
  <c r="BG1617"/>
  <c r="BF1617"/>
  <c r="T1617"/>
  <c r="R1617"/>
  <c r="P1617"/>
  <c r="BI1615"/>
  <c r="BH1615"/>
  <c r="BG1615"/>
  <c r="BF1615"/>
  <c r="T1615"/>
  <c r="R1615"/>
  <c r="P1615"/>
  <c r="BI1613"/>
  <c r="BH1613"/>
  <c r="BG1613"/>
  <c r="BF1613"/>
  <c r="T1613"/>
  <c r="R1613"/>
  <c r="P1613"/>
  <c r="BI1611"/>
  <c r="BH1611"/>
  <c r="BG1611"/>
  <c r="BF1611"/>
  <c r="T1611"/>
  <c r="R1611"/>
  <c r="P1611"/>
  <c r="BI1609"/>
  <c r="BH1609"/>
  <c r="BG1609"/>
  <c r="BF1609"/>
  <c r="T1609"/>
  <c r="R1609"/>
  <c r="P1609"/>
  <c r="BI1607"/>
  <c r="BH1607"/>
  <c r="BG1607"/>
  <c r="BF1607"/>
  <c r="T1607"/>
  <c r="R1607"/>
  <c r="P1607"/>
  <c r="BI1605"/>
  <c r="BH1605"/>
  <c r="BG1605"/>
  <c r="BF1605"/>
  <c r="T1605"/>
  <c r="R1605"/>
  <c r="P1605"/>
  <c r="BI1603"/>
  <c r="BH1603"/>
  <c r="BG1603"/>
  <c r="BF1603"/>
  <c r="T1603"/>
  <c r="R1603"/>
  <c r="P1603"/>
  <c r="BI1601"/>
  <c r="BH1601"/>
  <c r="BG1601"/>
  <c r="BF1601"/>
  <c r="T1601"/>
  <c r="R1601"/>
  <c r="P1601"/>
  <c r="BI1599"/>
  <c r="BH1599"/>
  <c r="BG1599"/>
  <c r="BF1599"/>
  <c r="T1599"/>
  <c r="R1599"/>
  <c r="P1599"/>
  <c r="BI1597"/>
  <c r="BH1597"/>
  <c r="BG1597"/>
  <c r="BF1597"/>
  <c r="T1597"/>
  <c r="R1597"/>
  <c r="P1597"/>
  <c r="BI1595"/>
  <c r="BH1595"/>
  <c r="BG1595"/>
  <c r="BF1595"/>
  <c r="T1595"/>
  <c r="R1595"/>
  <c r="P1595"/>
  <c r="BI1593"/>
  <c r="BH1593"/>
  <c r="BG1593"/>
  <c r="BF1593"/>
  <c r="T1593"/>
  <c r="R1593"/>
  <c r="P1593"/>
  <c r="BI1591"/>
  <c r="BH1591"/>
  <c r="BG1591"/>
  <c r="BF1591"/>
  <c r="T1591"/>
  <c r="R1591"/>
  <c r="P1591"/>
  <c r="BI1589"/>
  <c r="BH1589"/>
  <c r="BG1589"/>
  <c r="BF1589"/>
  <c r="T1589"/>
  <c r="R1589"/>
  <c r="P1589"/>
  <c r="BI1587"/>
  <c r="BH1587"/>
  <c r="BG1587"/>
  <c r="BF1587"/>
  <c r="T1587"/>
  <c r="R1587"/>
  <c r="P1587"/>
  <c r="BI1585"/>
  <c r="BH1585"/>
  <c r="BG1585"/>
  <c r="BF1585"/>
  <c r="T1585"/>
  <c r="R1585"/>
  <c r="P1585"/>
  <c r="BI1583"/>
  <c r="BH1583"/>
  <c r="BG1583"/>
  <c r="BF1583"/>
  <c r="T1583"/>
  <c r="R1583"/>
  <c r="P1583"/>
  <c r="BI1581"/>
  <c r="BH1581"/>
  <c r="BG1581"/>
  <c r="BF1581"/>
  <c r="T1581"/>
  <c r="R1581"/>
  <c r="P1581"/>
  <c r="BI1578"/>
  <c r="BH1578"/>
  <c r="BG1578"/>
  <c r="BF1578"/>
  <c r="T1578"/>
  <c r="R1578"/>
  <c r="P1578"/>
  <c r="BI1576"/>
  <c r="BH1576"/>
  <c r="BG1576"/>
  <c r="BF1576"/>
  <c r="T1576"/>
  <c r="R1576"/>
  <c r="P1576"/>
  <c r="BI1574"/>
  <c r="BH1574"/>
  <c r="BG1574"/>
  <c r="BF1574"/>
  <c r="T1574"/>
  <c r="R1574"/>
  <c r="P1574"/>
  <c r="BI1572"/>
  <c r="BH1572"/>
  <c r="BG1572"/>
  <c r="BF1572"/>
  <c r="T1572"/>
  <c r="R1572"/>
  <c r="P1572"/>
  <c r="BI1570"/>
  <c r="BH1570"/>
  <c r="BG1570"/>
  <c r="BF1570"/>
  <c r="T1570"/>
  <c r="R1570"/>
  <c r="P1570"/>
  <c r="BI1567"/>
  <c r="BH1567"/>
  <c r="BG1567"/>
  <c r="BF1567"/>
  <c r="T1567"/>
  <c r="R1567"/>
  <c r="P1567"/>
  <c r="BI1564"/>
  <c r="BH1564"/>
  <c r="BG1564"/>
  <c r="BF1564"/>
  <c r="T1564"/>
  <c r="R1564"/>
  <c r="P1564"/>
  <c r="BI1560"/>
  <c r="BH1560"/>
  <c r="BG1560"/>
  <c r="BF1560"/>
  <c r="T1560"/>
  <c r="R1560"/>
  <c r="P1560"/>
  <c r="BI1556"/>
  <c r="BH1556"/>
  <c r="BG1556"/>
  <c r="BF1556"/>
  <c r="T1556"/>
  <c r="R1556"/>
  <c r="P1556"/>
  <c r="BI1552"/>
  <c r="BH1552"/>
  <c r="BG1552"/>
  <c r="BF1552"/>
  <c r="T1552"/>
  <c r="R1552"/>
  <c r="P1552"/>
  <c r="BI1550"/>
  <c r="BH1550"/>
  <c r="BG1550"/>
  <c r="BF1550"/>
  <c r="T1550"/>
  <c r="R1550"/>
  <c r="P1550"/>
  <c r="BI1548"/>
  <c r="BH1548"/>
  <c r="BG1548"/>
  <c r="BF1548"/>
  <c r="T1548"/>
  <c r="R1548"/>
  <c r="P1548"/>
  <c r="BI1546"/>
  <c r="BH1546"/>
  <c r="BG1546"/>
  <c r="BF1546"/>
  <c r="T1546"/>
  <c r="R1546"/>
  <c r="P1546"/>
  <c r="BI1544"/>
  <c r="BH1544"/>
  <c r="BG1544"/>
  <c r="BF1544"/>
  <c r="T1544"/>
  <c r="R1544"/>
  <c r="P1544"/>
  <c r="BI1542"/>
  <c r="BH1542"/>
  <c r="BG1542"/>
  <c r="BF1542"/>
  <c r="T1542"/>
  <c r="R1542"/>
  <c r="P1542"/>
  <c r="BI1540"/>
  <c r="BH1540"/>
  <c r="BG1540"/>
  <c r="BF1540"/>
  <c r="T1540"/>
  <c r="R1540"/>
  <c r="P1540"/>
  <c r="BI1538"/>
  <c r="BH1538"/>
  <c r="BG1538"/>
  <c r="BF1538"/>
  <c r="T1538"/>
  <c r="R1538"/>
  <c r="P1538"/>
  <c r="BI1536"/>
  <c r="BH1536"/>
  <c r="BG1536"/>
  <c r="BF1536"/>
  <c r="T1536"/>
  <c r="R1536"/>
  <c r="P1536"/>
  <c r="BI1533"/>
  <c r="BH1533"/>
  <c r="BG1533"/>
  <c r="BF1533"/>
  <c r="T1533"/>
  <c r="R1533"/>
  <c r="P1533"/>
  <c r="BI1530"/>
  <c r="BH1530"/>
  <c r="BG1530"/>
  <c r="BF1530"/>
  <c r="T1530"/>
  <c r="R1530"/>
  <c r="P1530"/>
  <c r="BI1526"/>
  <c r="BH1526"/>
  <c r="BG1526"/>
  <c r="BF1526"/>
  <c r="T1526"/>
  <c r="R1526"/>
  <c r="P1526"/>
  <c r="BI1522"/>
  <c r="BH1522"/>
  <c r="BG1522"/>
  <c r="BF1522"/>
  <c r="T1522"/>
  <c r="R1522"/>
  <c r="P1522"/>
  <c r="BI1516"/>
  <c r="BH1516"/>
  <c r="BG1516"/>
  <c r="BF1516"/>
  <c r="T1516"/>
  <c r="R1516"/>
  <c r="P1516"/>
  <c r="BI1512"/>
  <c r="BH1512"/>
  <c r="BG1512"/>
  <c r="BF1512"/>
  <c r="T1512"/>
  <c r="R1512"/>
  <c r="P1512"/>
  <c r="BI1510"/>
  <c r="BH1510"/>
  <c r="BG1510"/>
  <c r="BF1510"/>
  <c r="T1510"/>
  <c r="R1510"/>
  <c r="P1510"/>
  <c r="BI1506"/>
  <c r="BH1506"/>
  <c r="BG1506"/>
  <c r="BF1506"/>
  <c r="T1506"/>
  <c r="R1506"/>
  <c r="P1506"/>
  <c r="BI1504"/>
  <c r="BH1504"/>
  <c r="BG1504"/>
  <c r="BF1504"/>
  <c r="T1504"/>
  <c r="R1504"/>
  <c r="P1504"/>
  <c r="BI1502"/>
  <c r="BH1502"/>
  <c r="BG1502"/>
  <c r="BF1502"/>
  <c r="T1502"/>
  <c r="R1502"/>
  <c r="P1502"/>
  <c r="BI1500"/>
  <c r="BH1500"/>
  <c r="BG1500"/>
  <c r="BF1500"/>
  <c r="T1500"/>
  <c r="R1500"/>
  <c r="P1500"/>
  <c r="BI1498"/>
  <c r="BH1498"/>
  <c r="BG1498"/>
  <c r="BF1498"/>
  <c r="T1498"/>
  <c r="R1498"/>
  <c r="P1498"/>
  <c r="BI1494"/>
  <c r="BH1494"/>
  <c r="BG1494"/>
  <c r="BF1494"/>
  <c r="T1494"/>
  <c r="R1494"/>
  <c r="P1494"/>
  <c r="BI1492"/>
  <c r="BH1492"/>
  <c r="BG1492"/>
  <c r="BF1492"/>
  <c r="T1492"/>
  <c r="R1492"/>
  <c r="P1492"/>
  <c r="BI1488"/>
  <c r="BH1488"/>
  <c r="BG1488"/>
  <c r="BF1488"/>
  <c r="T1488"/>
  <c r="R1488"/>
  <c r="P1488"/>
  <c r="BI1486"/>
  <c r="BH1486"/>
  <c r="BG1486"/>
  <c r="BF1486"/>
  <c r="T1486"/>
  <c r="R1486"/>
  <c r="P1486"/>
  <c r="BI1484"/>
  <c r="BH1484"/>
  <c r="BG1484"/>
  <c r="BF1484"/>
  <c r="T1484"/>
  <c r="R1484"/>
  <c r="P1484"/>
  <c r="BI1482"/>
  <c r="BH1482"/>
  <c r="BG1482"/>
  <c r="BF1482"/>
  <c r="T1482"/>
  <c r="R1482"/>
  <c r="P1482"/>
  <c r="BI1480"/>
  <c r="BH1480"/>
  <c r="BG1480"/>
  <c r="BF1480"/>
  <c r="T1480"/>
  <c r="R1480"/>
  <c r="P1480"/>
  <c r="BI1478"/>
  <c r="BH1478"/>
  <c r="BG1478"/>
  <c r="BF1478"/>
  <c r="T1478"/>
  <c r="R1478"/>
  <c r="P1478"/>
  <c r="BI1476"/>
  <c r="BH1476"/>
  <c r="BG1476"/>
  <c r="BF1476"/>
  <c r="T1476"/>
  <c r="R1476"/>
  <c r="P1476"/>
  <c r="BI1474"/>
  <c r="BH1474"/>
  <c r="BG1474"/>
  <c r="BF1474"/>
  <c r="T1474"/>
  <c r="R1474"/>
  <c r="P1474"/>
  <c r="BI1472"/>
  <c r="BH1472"/>
  <c r="BG1472"/>
  <c r="BF1472"/>
  <c r="T1472"/>
  <c r="R1472"/>
  <c r="P1472"/>
  <c r="BI1468"/>
  <c r="BH1468"/>
  <c r="BG1468"/>
  <c r="BF1468"/>
  <c r="T1468"/>
  <c r="R1468"/>
  <c r="P1468"/>
  <c r="BI1466"/>
  <c r="BH1466"/>
  <c r="BG1466"/>
  <c r="BF1466"/>
  <c r="T1466"/>
  <c r="R1466"/>
  <c r="P1466"/>
  <c r="BI1464"/>
  <c r="BH1464"/>
  <c r="BG1464"/>
  <c r="BF1464"/>
  <c r="T1464"/>
  <c r="R1464"/>
  <c r="P1464"/>
  <c r="BI1462"/>
  <c r="BH1462"/>
  <c r="BG1462"/>
  <c r="BF1462"/>
  <c r="T1462"/>
  <c r="R1462"/>
  <c r="P1462"/>
  <c r="BI1460"/>
  <c r="BH1460"/>
  <c r="BG1460"/>
  <c r="BF1460"/>
  <c r="T1460"/>
  <c r="R1460"/>
  <c r="P1460"/>
  <c r="BI1457"/>
  <c r="BH1457"/>
  <c r="BG1457"/>
  <c r="BF1457"/>
  <c r="T1457"/>
  <c r="R1457"/>
  <c r="P1457"/>
  <c r="BI1455"/>
  <c r="BH1455"/>
  <c r="BG1455"/>
  <c r="BF1455"/>
  <c r="T1455"/>
  <c r="R1455"/>
  <c r="P1455"/>
  <c r="BI1453"/>
  <c r="BH1453"/>
  <c r="BG1453"/>
  <c r="BF1453"/>
  <c r="T1453"/>
  <c r="R1453"/>
  <c r="P1453"/>
  <c r="BI1450"/>
  <c r="BH1450"/>
  <c r="BG1450"/>
  <c r="BF1450"/>
  <c r="T1450"/>
  <c r="R1450"/>
  <c r="P1450"/>
  <c r="BI1447"/>
  <c r="BH1447"/>
  <c r="BG1447"/>
  <c r="BF1447"/>
  <c r="T1447"/>
  <c r="R1447"/>
  <c r="P1447"/>
  <c r="BI1445"/>
  <c r="BH1445"/>
  <c r="BG1445"/>
  <c r="BF1445"/>
  <c r="T1445"/>
  <c r="R1445"/>
  <c r="P1445"/>
  <c r="BI1443"/>
  <c r="BH1443"/>
  <c r="BG1443"/>
  <c r="BF1443"/>
  <c r="T1443"/>
  <c r="R1443"/>
  <c r="P1443"/>
  <c r="BI1440"/>
  <c r="BH1440"/>
  <c r="BG1440"/>
  <c r="BF1440"/>
  <c r="T1440"/>
  <c r="R1440"/>
  <c r="P1440"/>
  <c r="BI1437"/>
  <c r="BH1437"/>
  <c r="BG1437"/>
  <c r="BF1437"/>
  <c r="T1437"/>
  <c r="R1437"/>
  <c r="P1437"/>
  <c r="BI1435"/>
  <c r="BH1435"/>
  <c r="BG1435"/>
  <c r="BF1435"/>
  <c r="T1435"/>
  <c r="R1435"/>
  <c r="P1435"/>
  <c r="BI1432"/>
  <c r="BH1432"/>
  <c r="BG1432"/>
  <c r="BF1432"/>
  <c r="T1432"/>
  <c r="R1432"/>
  <c r="P1432"/>
  <c r="BI1430"/>
  <c r="BH1430"/>
  <c r="BG1430"/>
  <c r="BF1430"/>
  <c r="T1430"/>
  <c r="R1430"/>
  <c r="P1430"/>
  <c r="BI1428"/>
  <c r="BH1428"/>
  <c r="BG1428"/>
  <c r="BF1428"/>
  <c r="T1428"/>
  <c r="R1428"/>
  <c r="P1428"/>
  <c r="BI1425"/>
  <c r="BH1425"/>
  <c r="BG1425"/>
  <c r="BF1425"/>
  <c r="T1425"/>
  <c r="R1425"/>
  <c r="P1425"/>
  <c r="BI1421"/>
  <c r="BH1421"/>
  <c r="BG1421"/>
  <c r="BF1421"/>
  <c r="T1421"/>
  <c r="R1421"/>
  <c r="P1421"/>
  <c r="BI1418"/>
  <c r="BH1418"/>
  <c r="BG1418"/>
  <c r="BF1418"/>
  <c r="T1418"/>
  <c r="R1418"/>
  <c r="P1418"/>
  <c r="BI1415"/>
  <c r="BH1415"/>
  <c r="BG1415"/>
  <c r="BF1415"/>
  <c r="T1415"/>
  <c r="R1415"/>
  <c r="P1415"/>
  <c r="BI1411"/>
  <c r="BH1411"/>
  <c r="BG1411"/>
  <c r="BF1411"/>
  <c r="T1411"/>
  <c r="R1411"/>
  <c r="P1411"/>
  <c r="BI1407"/>
  <c r="BH1407"/>
  <c r="BG1407"/>
  <c r="BF1407"/>
  <c r="T1407"/>
  <c r="R1407"/>
  <c r="P1407"/>
  <c r="BI1403"/>
  <c r="BH1403"/>
  <c r="BG1403"/>
  <c r="BF1403"/>
  <c r="T1403"/>
  <c r="R1403"/>
  <c r="P1403"/>
  <c r="BI1399"/>
  <c r="BH1399"/>
  <c r="BG1399"/>
  <c r="BF1399"/>
  <c r="T1399"/>
  <c r="R1399"/>
  <c r="P1399"/>
  <c r="BI1394"/>
  <c r="BH1394"/>
  <c r="BG1394"/>
  <c r="BF1394"/>
  <c r="T1394"/>
  <c r="R1394"/>
  <c r="P1394"/>
  <c r="BI1389"/>
  <c r="BH1389"/>
  <c r="BG1389"/>
  <c r="BF1389"/>
  <c r="T1389"/>
  <c r="R1389"/>
  <c r="P1389"/>
  <c r="BI1385"/>
  <c r="BH1385"/>
  <c r="BG1385"/>
  <c r="BF1385"/>
  <c r="T1385"/>
  <c r="R1385"/>
  <c r="P1385"/>
  <c r="BI1381"/>
  <c r="BH1381"/>
  <c r="BG1381"/>
  <c r="BF1381"/>
  <c r="T1381"/>
  <c r="R1381"/>
  <c r="P1381"/>
  <c r="BI1375"/>
  <c r="BH1375"/>
  <c r="BG1375"/>
  <c r="BF1375"/>
  <c r="T1375"/>
  <c r="R1375"/>
  <c r="P1375"/>
  <c r="BI1372"/>
  <c r="BH1372"/>
  <c r="BG1372"/>
  <c r="BF1372"/>
  <c r="T1372"/>
  <c r="R1372"/>
  <c r="P1372"/>
  <c r="BI1367"/>
  <c r="BH1367"/>
  <c r="BG1367"/>
  <c r="BF1367"/>
  <c r="T1367"/>
  <c r="R1367"/>
  <c r="P1367"/>
  <c r="BI1363"/>
  <c r="BH1363"/>
  <c r="BG1363"/>
  <c r="BF1363"/>
  <c r="T1363"/>
  <c r="R1363"/>
  <c r="P1363"/>
  <c r="BI1360"/>
  <c r="BH1360"/>
  <c r="BG1360"/>
  <c r="BF1360"/>
  <c r="T1360"/>
  <c r="R1360"/>
  <c r="P1360"/>
  <c r="BI1357"/>
  <c r="BH1357"/>
  <c r="BG1357"/>
  <c r="BF1357"/>
  <c r="T1357"/>
  <c r="R1357"/>
  <c r="P1357"/>
  <c r="BI1354"/>
  <c r="BH1354"/>
  <c r="BG1354"/>
  <c r="BF1354"/>
  <c r="T1354"/>
  <c r="R1354"/>
  <c r="P1354"/>
  <c r="BI1350"/>
  <c r="BH1350"/>
  <c r="BG1350"/>
  <c r="BF1350"/>
  <c r="T1350"/>
  <c r="R1350"/>
  <c r="P1350"/>
  <c r="BI1348"/>
  <c r="BH1348"/>
  <c r="BG1348"/>
  <c r="BF1348"/>
  <c r="T1348"/>
  <c r="R1348"/>
  <c r="P1348"/>
  <c r="BI1346"/>
  <c r="BH1346"/>
  <c r="BG1346"/>
  <c r="BF1346"/>
  <c r="T1346"/>
  <c r="R1346"/>
  <c r="P1346"/>
  <c r="BI1343"/>
  <c r="BH1343"/>
  <c r="BG1343"/>
  <c r="BF1343"/>
  <c r="T1343"/>
  <c r="R1343"/>
  <c r="P1343"/>
  <c r="BI1339"/>
  <c r="BH1339"/>
  <c r="BG1339"/>
  <c r="BF1339"/>
  <c r="T1339"/>
  <c r="T1338"/>
  <c r="R1339"/>
  <c r="R1338"/>
  <c r="P1339"/>
  <c r="P1338"/>
  <c r="BI1334"/>
  <c r="BH1334"/>
  <c r="BG1334"/>
  <c r="BF1334"/>
  <c r="T1334"/>
  <c r="R1334"/>
  <c r="P1334"/>
  <c r="BI1331"/>
  <c r="BH1331"/>
  <c r="BG1331"/>
  <c r="BF1331"/>
  <c r="T1331"/>
  <c r="R1331"/>
  <c r="P1331"/>
  <c r="BI1328"/>
  <c r="BH1328"/>
  <c r="BG1328"/>
  <c r="BF1328"/>
  <c r="T1328"/>
  <c r="R1328"/>
  <c r="P1328"/>
  <c r="BI1324"/>
  <c r="BH1324"/>
  <c r="BG1324"/>
  <c r="BF1324"/>
  <c r="T1324"/>
  <c r="R1324"/>
  <c r="P1324"/>
  <c r="BI1321"/>
  <c r="BH1321"/>
  <c r="BG1321"/>
  <c r="BF1321"/>
  <c r="T1321"/>
  <c r="R1321"/>
  <c r="P1321"/>
  <c r="BI1318"/>
  <c r="BH1318"/>
  <c r="BG1318"/>
  <c r="BF1318"/>
  <c r="T1318"/>
  <c r="R1318"/>
  <c r="P1318"/>
  <c r="BI1315"/>
  <c r="BH1315"/>
  <c r="BG1315"/>
  <c r="BF1315"/>
  <c r="T1315"/>
  <c r="R1315"/>
  <c r="P1315"/>
  <c r="BI1312"/>
  <c r="BH1312"/>
  <c r="BG1312"/>
  <c r="BF1312"/>
  <c r="T1312"/>
  <c r="R1312"/>
  <c r="P1312"/>
  <c r="BI1309"/>
  <c r="BH1309"/>
  <c r="BG1309"/>
  <c r="BF1309"/>
  <c r="T1309"/>
  <c r="R1309"/>
  <c r="P1309"/>
  <c r="BI1306"/>
  <c r="BH1306"/>
  <c r="BG1306"/>
  <c r="BF1306"/>
  <c r="T1306"/>
  <c r="R1306"/>
  <c r="P1306"/>
  <c r="BI1302"/>
  <c r="BH1302"/>
  <c r="BG1302"/>
  <c r="BF1302"/>
  <c r="T1302"/>
  <c r="R1302"/>
  <c r="P1302"/>
  <c r="BI1299"/>
  <c r="BH1299"/>
  <c r="BG1299"/>
  <c r="BF1299"/>
  <c r="T1299"/>
  <c r="R1299"/>
  <c r="P1299"/>
  <c r="BI1296"/>
  <c r="BH1296"/>
  <c r="BG1296"/>
  <c r="BF1296"/>
  <c r="T1296"/>
  <c r="R1296"/>
  <c r="P1296"/>
  <c r="BI1291"/>
  <c r="BH1291"/>
  <c r="BG1291"/>
  <c r="BF1291"/>
  <c r="T1291"/>
  <c r="R1291"/>
  <c r="P1291"/>
  <c r="BI1288"/>
  <c r="BH1288"/>
  <c r="BG1288"/>
  <c r="BF1288"/>
  <c r="T1288"/>
  <c r="R1288"/>
  <c r="P1288"/>
  <c r="BI1285"/>
  <c r="BH1285"/>
  <c r="BG1285"/>
  <c r="BF1285"/>
  <c r="T1285"/>
  <c r="R1285"/>
  <c r="P1285"/>
  <c r="BI1282"/>
  <c r="BH1282"/>
  <c r="BG1282"/>
  <c r="BF1282"/>
  <c r="T1282"/>
  <c r="R1282"/>
  <c r="P1282"/>
  <c r="BI1278"/>
  <c r="BH1278"/>
  <c r="BG1278"/>
  <c r="BF1278"/>
  <c r="T1278"/>
  <c r="R1278"/>
  <c r="P1278"/>
  <c r="BI1275"/>
  <c r="BH1275"/>
  <c r="BG1275"/>
  <c r="BF1275"/>
  <c r="T1275"/>
  <c r="R1275"/>
  <c r="P1275"/>
  <c r="BI1272"/>
  <c r="BH1272"/>
  <c r="BG1272"/>
  <c r="BF1272"/>
  <c r="T1272"/>
  <c r="R1272"/>
  <c r="P1272"/>
  <c r="BI1270"/>
  <c r="BH1270"/>
  <c r="BG1270"/>
  <c r="BF1270"/>
  <c r="T1270"/>
  <c r="R1270"/>
  <c r="P1270"/>
  <c r="BI1267"/>
  <c r="BH1267"/>
  <c r="BG1267"/>
  <c r="BF1267"/>
  <c r="T1267"/>
  <c r="R1267"/>
  <c r="P1267"/>
  <c r="BI1265"/>
  <c r="BH1265"/>
  <c r="BG1265"/>
  <c r="BF1265"/>
  <c r="T1265"/>
  <c r="R1265"/>
  <c r="P1265"/>
  <c r="BI1262"/>
  <c r="BH1262"/>
  <c r="BG1262"/>
  <c r="BF1262"/>
  <c r="T1262"/>
  <c r="R1262"/>
  <c r="P1262"/>
  <c r="BI1259"/>
  <c r="BH1259"/>
  <c r="BG1259"/>
  <c r="BF1259"/>
  <c r="T1259"/>
  <c r="R1259"/>
  <c r="P1259"/>
  <c r="BI1257"/>
  <c r="BH1257"/>
  <c r="BG1257"/>
  <c r="BF1257"/>
  <c r="T1257"/>
  <c r="R1257"/>
  <c r="P1257"/>
  <c r="BI1254"/>
  <c r="BH1254"/>
  <c r="BG1254"/>
  <c r="BF1254"/>
  <c r="T1254"/>
  <c r="R1254"/>
  <c r="P1254"/>
  <c r="BI1251"/>
  <c r="BH1251"/>
  <c r="BG1251"/>
  <c r="BF1251"/>
  <c r="T1251"/>
  <c r="R1251"/>
  <c r="P1251"/>
  <c r="BI1248"/>
  <c r="BH1248"/>
  <c r="BG1248"/>
  <c r="BF1248"/>
  <c r="T1248"/>
  <c r="R1248"/>
  <c r="P1248"/>
  <c r="BI1245"/>
  <c r="BH1245"/>
  <c r="BG1245"/>
  <c r="BF1245"/>
  <c r="T1245"/>
  <c r="R1245"/>
  <c r="P1245"/>
  <c r="BI1242"/>
  <c r="BH1242"/>
  <c r="BG1242"/>
  <c r="BF1242"/>
  <c r="T1242"/>
  <c r="R1242"/>
  <c r="P1242"/>
  <c r="BI1240"/>
  <c r="BH1240"/>
  <c r="BG1240"/>
  <c r="BF1240"/>
  <c r="T1240"/>
  <c r="R1240"/>
  <c r="P1240"/>
  <c r="BI1237"/>
  <c r="BH1237"/>
  <c r="BG1237"/>
  <c r="BF1237"/>
  <c r="T1237"/>
  <c r="R1237"/>
  <c r="P1237"/>
  <c r="BI1232"/>
  <c r="BH1232"/>
  <c r="BG1232"/>
  <c r="BF1232"/>
  <c r="T1232"/>
  <c r="R1232"/>
  <c r="P1232"/>
  <c r="BI1228"/>
  <c r="BH1228"/>
  <c r="BG1228"/>
  <c r="BF1228"/>
  <c r="T1228"/>
  <c r="R1228"/>
  <c r="P1228"/>
  <c r="BI1225"/>
  <c r="BH1225"/>
  <c r="BG1225"/>
  <c r="BF1225"/>
  <c r="T1225"/>
  <c r="R1225"/>
  <c r="P1225"/>
  <c r="BI1222"/>
  <c r="BH1222"/>
  <c r="BG1222"/>
  <c r="BF1222"/>
  <c r="T1222"/>
  <c r="R1222"/>
  <c r="P1222"/>
  <c r="BI1219"/>
  <c r="BH1219"/>
  <c r="BG1219"/>
  <c r="BF1219"/>
  <c r="T1219"/>
  <c r="R1219"/>
  <c r="P1219"/>
  <c r="BI1216"/>
  <c r="BH1216"/>
  <c r="BG1216"/>
  <c r="BF1216"/>
  <c r="T1216"/>
  <c r="R1216"/>
  <c r="P1216"/>
  <c r="BI1213"/>
  <c r="BH1213"/>
  <c r="BG1213"/>
  <c r="BF1213"/>
  <c r="T1213"/>
  <c r="R1213"/>
  <c r="P1213"/>
  <c r="BI1210"/>
  <c r="BH1210"/>
  <c r="BG1210"/>
  <c r="BF1210"/>
  <c r="T1210"/>
  <c r="R1210"/>
  <c r="P1210"/>
  <c r="BI1207"/>
  <c r="BH1207"/>
  <c r="BG1207"/>
  <c r="BF1207"/>
  <c r="T1207"/>
  <c r="R1207"/>
  <c r="P1207"/>
  <c r="BI1204"/>
  <c r="BH1204"/>
  <c r="BG1204"/>
  <c r="BF1204"/>
  <c r="T1204"/>
  <c r="R1204"/>
  <c r="P1204"/>
  <c r="BI1201"/>
  <c r="BH1201"/>
  <c r="BG1201"/>
  <c r="BF1201"/>
  <c r="T1201"/>
  <c r="R1201"/>
  <c r="P1201"/>
  <c r="BI1197"/>
  <c r="BH1197"/>
  <c r="BG1197"/>
  <c r="BF1197"/>
  <c r="T1197"/>
  <c r="R1197"/>
  <c r="P1197"/>
  <c r="BI1191"/>
  <c r="BH1191"/>
  <c r="BG1191"/>
  <c r="BF1191"/>
  <c r="T1191"/>
  <c r="R1191"/>
  <c r="P1191"/>
  <c r="BI1188"/>
  <c r="BH1188"/>
  <c r="BG1188"/>
  <c r="BF1188"/>
  <c r="T1188"/>
  <c r="R1188"/>
  <c r="P1188"/>
  <c r="BI1185"/>
  <c r="BH1185"/>
  <c r="BG1185"/>
  <c r="BF1185"/>
  <c r="T1185"/>
  <c r="R1185"/>
  <c r="P1185"/>
  <c r="BI1182"/>
  <c r="BH1182"/>
  <c r="BG1182"/>
  <c r="BF1182"/>
  <c r="T1182"/>
  <c r="R1182"/>
  <c r="P1182"/>
  <c r="BI1179"/>
  <c r="BH1179"/>
  <c r="BG1179"/>
  <c r="BF1179"/>
  <c r="T1179"/>
  <c r="R1179"/>
  <c r="P1179"/>
  <c r="BI1176"/>
  <c r="BH1176"/>
  <c r="BG1176"/>
  <c r="BF1176"/>
  <c r="T1176"/>
  <c r="R1176"/>
  <c r="P1176"/>
  <c r="BI1173"/>
  <c r="BH1173"/>
  <c r="BG1173"/>
  <c r="BF1173"/>
  <c r="T1173"/>
  <c r="R1173"/>
  <c r="P1173"/>
  <c r="BI1170"/>
  <c r="BH1170"/>
  <c r="BG1170"/>
  <c r="BF1170"/>
  <c r="T1170"/>
  <c r="R1170"/>
  <c r="P1170"/>
  <c r="BI1167"/>
  <c r="BH1167"/>
  <c r="BG1167"/>
  <c r="BF1167"/>
  <c r="T1167"/>
  <c r="R1167"/>
  <c r="P1167"/>
  <c r="BI1164"/>
  <c r="BH1164"/>
  <c r="BG1164"/>
  <c r="BF1164"/>
  <c r="T1164"/>
  <c r="R1164"/>
  <c r="P1164"/>
  <c r="BI1161"/>
  <c r="BH1161"/>
  <c r="BG1161"/>
  <c r="BF1161"/>
  <c r="T1161"/>
  <c r="R1161"/>
  <c r="P1161"/>
  <c r="BI1158"/>
  <c r="BH1158"/>
  <c r="BG1158"/>
  <c r="BF1158"/>
  <c r="T1158"/>
  <c r="R1158"/>
  <c r="P1158"/>
  <c r="BI1155"/>
  <c r="BH1155"/>
  <c r="BG1155"/>
  <c r="BF1155"/>
  <c r="T1155"/>
  <c r="R1155"/>
  <c r="P1155"/>
  <c r="BI1152"/>
  <c r="BH1152"/>
  <c r="BG1152"/>
  <c r="BF1152"/>
  <c r="T1152"/>
  <c r="R1152"/>
  <c r="P1152"/>
  <c r="BI1149"/>
  <c r="BH1149"/>
  <c r="BG1149"/>
  <c r="BF1149"/>
  <c r="T1149"/>
  <c r="R1149"/>
  <c r="P1149"/>
  <c r="BI1146"/>
  <c r="BH1146"/>
  <c r="BG1146"/>
  <c r="BF1146"/>
  <c r="T1146"/>
  <c r="R1146"/>
  <c r="P1146"/>
  <c r="BI1143"/>
  <c r="BH1143"/>
  <c r="BG1143"/>
  <c r="BF1143"/>
  <c r="T1143"/>
  <c r="R1143"/>
  <c r="P1143"/>
  <c r="BI1140"/>
  <c r="BH1140"/>
  <c r="BG1140"/>
  <c r="BF1140"/>
  <c r="T1140"/>
  <c r="R1140"/>
  <c r="P1140"/>
  <c r="BI1137"/>
  <c r="BH1137"/>
  <c r="BG1137"/>
  <c r="BF1137"/>
  <c r="T1137"/>
  <c r="R1137"/>
  <c r="P1137"/>
  <c r="BI1134"/>
  <c r="BH1134"/>
  <c r="BG1134"/>
  <c r="BF1134"/>
  <c r="T1134"/>
  <c r="R1134"/>
  <c r="P1134"/>
  <c r="BI1131"/>
  <c r="BH1131"/>
  <c r="BG1131"/>
  <c r="BF1131"/>
  <c r="T1131"/>
  <c r="R1131"/>
  <c r="P1131"/>
  <c r="BI1128"/>
  <c r="BH1128"/>
  <c r="BG1128"/>
  <c r="BF1128"/>
  <c r="T1128"/>
  <c r="R1128"/>
  <c r="P1128"/>
  <c r="BI1124"/>
  <c r="BH1124"/>
  <c r="BG1124"/>
  <c r="BF1124"/>
  <c r="T1124"/>
  <c r="R1124"/>
  <c r="P1124"/>
  <c r="BI1121"/>
  <c r="BH1121"/>
  <c r="BG1121"/>
  <c r="BF1121"/>
  <c r="T1121"/>
  <c r="R1121"/>
  <c r="P1121"/>
  <c r="BI1118"/>
  <c r="BH1118"/>
  <c r="BG1118"/>
  <c r="BF1118"/>
  <c r="T1118"/>
  <c r="R1118"/>
  <c r="P1118"/>
  <c r="BI1116"/>
  <c r="BH1116"/>
  <c r="BG1116"/>
  <c r="BF1116"/>
  <c r="T1116"/>
  <c r="R1116"/>
  <c r="P1116"/>
  <c r="BI1113"/>
  <c r="BH1113"/>
  <c r="BG1113"/>
  <c r="BF1113"/>
  <c r="T1113"/>
  <c r="R1113"/>
  <c r="P1113"/>
  <c r="BI1110"/>
  <c r="BH1110"/>
  <c r="BG1110"/>
  <c r="BF1110"/>
  <c r="T1110"/>
  <c r="R1110"/>
  <c r="P1110"/>
  <c r="BI1108"/>
  <c r="BH1108"/>
  <c r="BG1108"/>
  <c r="BF1108"/>
  <c r="T1108"/>
  <c r="R1108"/>
  <c r="P1108"/>
  <c r="BI1105"/>
  <c r="BH1105"/>
  <c r="BG1105"/>
  <c r="BF1105"/>
  <c r="T1105"/>
  <c r="R1105"/>
  <c r="P1105"/>
  <c r="BI1102"/>
  <c r="BH1102"/>
  <c r="BG1102"/>
  <c r="BF1102"/>
  <c r="T1102"/>
  <c r="R1102"/>
  <c r="P1102"/>
  <c r="BI1099"/>
  <c r="BH1099"/>
  <c r="BG1099"/>
  <c r="BF1099"/>
  <c r="T1099"/>
  <c r="R1099"/>
  <c r="P1099"/>
  <c r="BI1096"/>
  <c r="BH1096"/>
  <c r="BG1096"/>
  <c r="BF1096"/>
  <c r="T1096"/>
  <c r="R1096"/>
  <c r="P1096"/>
  <c r="BI1091"/>
  <c r="BH1091"/>
  <c r="BG1091"/>
  <c r="BF1091"/>
  <c r="T1091"/>
  <c r="R1091"/>
  <c r="P1091"/>
  <c r="BI1088"/>
  <c r="BH1088"/>
  <c r="BG1088"/>
  <c r="BF1088"/>
  <c r="T1088"/>
  <c r="R1088"/>
  <c r="P1088"/>
  <c r="BI1085"/>
  <c r="BH1085"/>
  <c r="BG1085"/>
  <c r="BF1085"/>
  <c r="T1085"/>
  <c r="R1085"/>
  <c r="P1085"/>
  <c r="BI1082"/>
  <c r="BH1082"/>
  <c r="BG1082"/>
  <c r="BF1082"/>
  <c r="T1082"/>
  <c r="R1082"/>
  <c r="P1082"/>
  <c r="BI1079"/>
  <c r="BH1079"/>
  <c r="BG1079"/>
  <c r="BF1079"/>
  <c r="T1079"/>
  <c r="R1079"/>
  <c r="P1079"/>
  <c r="BI1077"/>
  <c r="BH1077"/>
  <c r="BG1077"/>
  <c r="BF1077"/>
  <c r="T1077"/>
  <c r="R1077"/>
  <c r="P1077"/>
  <c r="BI1074"/>
  <c r="BH1074"/>
  <c r="BG1074"/>
  <c r="BF1074"/>
  <c r="T1074"/>
  <c r="R1074"/>
  <c r="P1074"/>
  <c r="BI1071"/>
  <c r="BH1071"/>
  <c r="BG1071"/>
  <c r="BF1071"/>
  <c r="T1071"/>
  <c r="R1071"/>
  <c r="P1071"/>
  <c r="BI1068"/>
  <c r="BH1068"/>
  <c r="BG1068"/>
  <c r="BF1068"/>
  <c r="T1068"/>
  <c r="R1068"/>
  <c r="P1068"/>
  <c r="BI1065"/>
  <c r="BH1065"/>
  <c r="BG1065"/>
  <c r="BF1065"/>
  <c r="T1065"/>
  <c r="R1065"/>
  <c r="P1065"/>
  <c r="BI1062"/>
  <c r="BH1062"/>
  <c r="BG1062"/>
  <c r="BF1062"/>
  <c r="T1062"/>
  <c r="R1062"/>
  <c r="P1062"/>
  <c r="BI1058"/>
  <c r="BH1058"/>
  <c r="BG1058"/>
  <c r="BF1058"/>
  <c r="T1058"/>
  <c r="R1058"/>
  <c r="P1058"/>
  <c r="BI1055"/>
  <c r="BH1055"/>
  <c r="BG1055"/>
  <c r="BF1055"/>
  <c r="T1055"/>
  <c r="R1055"/>
  <c r="P1055"/>
  <c r="BI1051"/>
  <c r="BH1051"/>
  <c r="BG1051"/>
  <c r="BF1051"/>
  <c r="T1051"/>
  <c r="R1051"/>
  <c r="P1051"/>
  <c r="BI1046"/>
  <c r="BH1046"/>
  <c r="BG1046"/>
  <c r="BF1046"/>
  <c r="T1046"/>
  <c r="R1046"/>
  <c r="P1046"/>
  <c r="BI1039"/>
  <c r="BH1039"/>
  <c r="BG1039"/>
  <c r="BF1039"/>
  <c r="T1039"/>
  <c r="R1039"/>
  <c r="P1039"/>
  <c r="BI1036"/>
  <c r="BH1036"/>
  <c r="BG1036"/>
  <c r="BF1036"/>
  <c r="T1036"/>
  <c r="R1036"/>
  <c r="P1036"/>
  <c r="BI1029"/>
  <c r="BH1029"/>
  <c r="BG1029"/>
  <c r="BF1029"/>
  <c r="T1029"/>
  <c r="R1029"/>
  <c r="P1029"/>
  <c r="BI1026"/>
  <c r="BH1026"/>
  <c r="BG1026"/>
  <c r="BF1026"/>
  <c r="T1026"/>
  <c r="R1026"/>
  <c r="P1026"/>
  <c r="BI1021"/>
  <c r="BH1021"/>
  <c r="BG1021"/>
  <c r="BF1021"/>
  <c r="T1021"/>
  <c r="R1021"/>
  <c r="P1021"/>
  <c r="BI1018"/>
  <c r="BH1018"/>
  <c r="BG1018"/>
  <c r="BF1018"/>
  <c r="T1018"/>
  <c r="R1018"/>
  <c r="P1018"/>
  <c r="BI1014"/>
  <c r="BH1014"/>
  <c r="BG1014"/>
  <c r="BF1014"/>
  <c r="T1014"/>
  <c r="R1014"/>
  <c r="P1014"/>
  <c r="BI1011"/>
  <c r="BH1011"/>
  <c r="BG1011"/>
  <c r="BF1011"/>
  <c r="T1011"/>
  <c r="R1011"/>
  <c r="P1011"/>
  <c r="BI1007"/>
  <c r="BH1007"/>
  <c r="BG1007"/>
  <c r="BF1007"/>
  <c r="T1007"/>
  <c r="R1007"/>
  <c r="P1007"/>
  <c r="BI1000"/>
  <c r="BH1000"/>
  <c r="BG1000"/>
  <c r="BF1000"/>
  <c r="T1000"/>
  <c r="R1000"/>
  <c r="P1000"/>
  <c r="BI997"/>
  <c r="BH997"/>
  <c r="BG997"/>
  <c r="BF997"/>
  <c r="T997"/>
  <c r="R997"/>
  <c r="P997"/>
  <c r="BI993"/>
  <c r="BH993"/>
  <c r="BG993"/>
  <c r="BF993"/>
  <c r="T993"/>
  <c r="R993"/>
  <c r="P993"/>
  <c r="BI990"/>
  <c r="BH990"/>
  <c r="BG990"/>
  <c r="BF990"/>
  <c r="T990"/>
  <c r="R990"/>
  <c r="P990"/>
  <c r="BI983"/>
  <c r="BH983"/>
  <c r="BG983"/>
  <c r="BF983"/>
  <c r="T983"/>
  <c r="R983"/>
  <c r="P983"/>
  <c r="BI979"/>
  <c r="BH979"/>
  <c r="BG979"/>
  <c r="BF979"/>
  <c r="T979"/>
  <c r="R979"/>
  <c r="P979"/>
  <c r="BI973"/>
  <c r="BH973"/>
  <c r="BG973"/>
  <c r="BF973"/>
  <c r="T973"/>
  <c r="R973"/>
  <c r="P973"/>
  <c r="BI971"/>
  <c r="BH971"/>
  <c r="BG971"/>
  <c r="BF971"/>
  <c r="T971"/>
  <c r="R971"/>
  <c r="P971"/>
  <c r="BI968"/>
  <c r="BH968"/>
  <c r="BG968"/>
  <c r="BF968"/>
  <c r="T968"/>
  <c r="R968"/>
  <c r="P968"/>
  <c r="BI965"/>
  <c r="BH965"/>
  <c r="BG965"/>
  <c r="BF965"/>
  <c r="T965"/>
  <c r="R965"/>
  <c r="P965"/>
  <c r="BI962"/>
  <c r="BH962"/>
  <c r="BG962"/>
  <c r="BF962"/>
  <c r="T962"/>
  <c r="R962"/>
  <c r="P962"/>
  <c r="BI959"/>
  <c r="BH959"/>
  <c r="BG959"/>
  <c r="BF959"/>
  <c r="T959"/>
  <c r="R959"/>
  <c r="P959"/>
  <c r="BI952"/>
  <c r="BH952"/>
  <c r="BG952"/>
  <c r="BF952"/>
  <c r="T952"/>
  <c r="R952"/>
  <c r="P952"/>
  <c r="BI949"/>
  <c r="BH949"/>
  <c r="BG949"/>
  <c r="BF949"/>
  <c r="T949"/>
  <c r="R949"/>
  <c r="P949"/>
  <c r="BI944"/>
  <c r="BH944"/>
  <c r="BG944"/>
  <c r="BF944"/>
  <c r="T944"/>
  <c r="R944"/>
  <c r="P944"/>
  <c r="BI941"/>
  <c r="BH941"/>
  <c r="BG941"/>
  <c r="BF941"/>
  <c r="T941"/>
  <c r="R941"/>
  <c r="P941"/>
  <c r="BI937"/>
  <c r="BH937"/>
  <c r="BG937"/>
  <c r="BF937"/>
  <c r="T937"/>
  <c r="R937"/>
  <c r="P937"/>
  <c r="BI933"/>
  <c r="BH933"/>
  <c r="BG933"/>
  <c r="BF933"/>
  <c r="T933"/>
  <c r="R933"/>
  <c r="P933"/>
  <c r="BI928"/>
  <c r="BH928"/>
  <c r="BG928"/>
  <c r="BF928"/>
  <c r="T928"/>
  <c r="R928"/>
  <c r="P928"/>
  <c r="BI923"/>
  <c r="BH923"/>
  <c r="BG923"/>
  <c r="BF923"/>
  <c r="T923"/>
  <c r="R923"/>
  <c r="P923"/>
  <c r="BI920"/>
  <c r="BH920"/>
  <c r="BG920"/>
  <c r="BF920"/>
  <c r="T920"/>
  <c r="R920"/>
  <c r="P920"/>
  <c r="BI915"/>
  <c r="BH915"/>
  <c r="BG915"/>
  <c r="BF915"/>
  <c r="T915"/>
  <c r="R915"/>
  <c r="P915"/>
  <c r="BI911"/>
  <c r="BH911"/>
  <c r="BG911"/>
  <c r="BF911"/>
  <c r="T911"/>
  <c r="R911"/>
  <c r="P911"/>
  <c r="BI902"/>
  <c r="BH902"/>
  <c r="BG902"/>
  <c r="BF902"/>
  <c r="T902"/>
  <c r="R902"/>
  <c r="P902"/>
  <c r="BI897"/>
  <c r="BH897"/>
  <c r="BG897"/>
  <c r="BF897"/>
  <c r="T897"/>
  <c r="R897"/>
  <c r="P897"/>
  <c r="BI893"/>
  <c r="BH893"/>
  <c r="BG893"/>
  <c r="BF893"/>
  <c r="T893"/>
  <c r="R893"/>
  <c r="P893"/>
  <c r="BI890"/>
  <c r="BH890"/>
  <c r="BG890"/>
  <c r="BF890"/>
  <c r="T890"/>
  <c r="R890"/>
  <c r="P890"/>
  <c r="BI887"/>
  <c r="BH887"/>
  <c r="BG887"/>
  <c r="BF887"/>
  <c r="T887"/>
  <c r="R887"/>
  <c r="P887"/>
  <c r="BI882"/>
  <c r="BH882"/>
  <c r="BG882"/>
  <c r="BF882"/>
  <c r="T882"/>
  <c r="T881"/>
  <c r="R882"/>
  <c r="R881"/>
  <c r="P882"/>
  <c r="P881"/>
  <c r="BI876"/>
  <c r="BH876"/>
  <c r="BG876"/>
  <c r="BF876"/>
  <c r="T876"/>
  <c r="R876"/>
  <c r="P876"/>
  <c r="BI871"/>
  <c r="BH871"/>
  <c r="BG871"/>
  <c r="BF871"/>
  <c r="T871"/>
  <c r="R871"/>
  <c r="P871"/>
  <c r="BI867"/>
  <c r="BH867"/>
  <c r="BG867"/>
  <c r="BF867"/>
  <c r="T867"/>
  <c r="R867"/>
  <c r="P867"/>
  <c r="BI861"/>
  <c r="BH861"/>
  <c r="BG861"/>
  <c r="BF861"/>
  <c r="T861"/>
  <c r="R861"/>
  <c r="P861"/>
  <c r="BI857"/>
  <c r="BH857"/>
  <c r="BG857"/>
  <c r="BF857"/>
  <c r="T857"/>
  <c r="R857"/>
  <c r="P857"/>
  <c r="BI854"/>
  <c r="BH854"/>
  <c r="BG854"/>
  <c r="BF854"/>
  <c r="T854"/>
  <c r="R854"/>
  <c r="P854"/>
  <c r="BI851"/>
  <c r="BH851"/>
  <c r="BG851"/>
  <c r="BF851"/>
  <c r="T851"/>
  <c r="R851"/>
  <c r="P851"/>
  <c r="BI846"/>
  <c r="BH846"/>
  <c r="BG846"/>
  <c r="BF846"/>
  <c r="T846"/>
  <c r="R846"/>
  <c r="P846"/>
  <c r="BI842"/>
  <c r="BH842"/>
  <c r="BG842"/>
  <c r="BF842"/>
  <c r="T842"/>
  <c r="R842"/>
  <c r="P842"/>
  <c r="BI838"/>
  <c r="BH838"/>
  <c r="BG838"/>
  <c r="BF838"/>
  <c r="T838"/>
  <c r="R838"/>
  <c r="P838"/>
  <c r="BI834"/>
  <c r="BH834"/>
  <c r="BG834"/>
  <c r="BF834"/>
  <c r="T834"/>
  <c r="R834"/>
  <c r="P834"/>
  <c r="BI829"/>
  <c r="BH829"/>
  <c r="BG829"/>
  <c r="BF829"/>
  <c r="T829"/>
  <c r="R829"/>
  <c r="P829"/>
  <c r="BI825"/>
  <c r="BH825"/>
  <c r="BG825"/>
  <c r="BF825"/>
  <c r="T825"/>
  <c r="R825"/>
  <c r="P825"/>
  <c r="BI819"/>
  <c r="BH819"/>
  <c r="BG819"/>
  <c r="BF819"/>
  <c r="T819"/>
  <c r="R819"/>
  <c r="P819"/>
  <c r="BI816"/>
  <c r="BH816"/>
  <c r="BG816"/>
  <c r="BF816"/>
  <c r="T816"/>
  <c r="R816"/>
  <c r="P816"/>
  <c r="BI812"/>
  <c r="BH812"/>
  <c r="BG812"/>
  <c r="BF812"/>
  <c r="T812"/>
  <c r="R812"/>
  <c r="P812"/>
  <c r="BI808"/>
  <c r="BH808"/>
  <c r="BG808"/>
  <c r="BF808"/>
  <c r="T808"/>
  <c r="R808"/>
  <c r="P808"/>
  <c r="BI804"/>
  <c r="BH804"/>
  <c r="BG804"/>
  <c r="BF804"/>
  <c r="T804"/>
  <c r="R804"/>
  <c r="P804"/>
  <c r="BI800"/>
  <c r="BH800"/>
  <c r="BG800"/>
  <c r="BF800"/>
  <c r="T800"/>
  <c r="R800"/>
  <c r="P800"/>
  <c r="BI796"/>
  <c r="BH796"/>
  <c r="BG796"/>
  <c r="BF796"/>
  <c r="T796"/>
  <c r="R796"/>
  <c r="P796"/>
  <c r="BI792"/>
  <c r="BH792"/>
  <c r="BG792"/>
  <c r="BF792"/>
  <c r="T792"/>
  <c r="R792"/>
  <c r="P792"/>
  <c r="BI788"/>
  <c r="BH788"/>
  <c r="BG788"/>
  <c r="BF788"/>
  <c r="T788"/>
  <c r="R788"/>
  <c r="P788"/>
  <c r="BI784"/>
  <c r="BH784"/>
  <c r="BG784"/>
  <c r="BF784"/>
  <c r="T784"/>
  <c r="R784"/>
  <c r="P784"/>
  <c r="BI781"/>
  <c r="BH781"/>
  <c r="BG781"/>
  <c r="BF781"/>
  <c r="T781"/>
  <c r="R781"/>
  <c r="P781"/>
  <c r="BI778"/>
  <c r="BH778"/>
  <c r="BG778"/>
  <c r="BF778"/>
  <c r="T778"/>
  <c r="R778"/>
  <c r="P778"/>
  <c r="BI775"/>
  <c r="BH775"/>
  <c r="BG775"/>
  <c r="BF775"/>
  <c r="T775"/>
  <c r="R775"/>
  <c r="P775"/>
  <c r="BI771"/>
  <c r="BH771"/>
  <c r="BG771"/>
  <c r="BF771"/>
  <c r="T771"/>
  <c r="R771"/>
  <c r="P771"/>
  <c r="BI767"/>
  <c r="BH767"/>
  <c r="BG767"/>
  <c r="BF767"/>
  <c r="T767"/>
  <c r="R767"/>
  <c r="P767"/>
  <c r="BI763"/>
  <c r="BH763"/>
  <c r="BG763"/>
  <c r="BF763"/>
  <c r="T763"/>
  <c r="R763"/>
  <c r="P763"/>
  <c r="BI759"/>
  <c r="BH759"/>
  <c r="BG759"/>
  <c r="BF759"/>
  <c r="T759"/>
  <c r="R759"/>
  <c r="P759"/>
  <c r="BI755"/>
  <c r="BH755"/>
  <c r="BG755"/>
  <c r="BF755"/>
  <c r="T755"/>
  <c r="R755"/>
  <c r="P755"/>
  <c r="BI751"/>
  <c r="BH751"/>
  <c r="BG751"/>
  <c r="BF751"/>
  <c r="T751"/>
  <c r="R751"/>
  <c r="P751"/>
  <c r="BI748"/>
  <c r="BH748"/>
  <c r="BG748"/>
  <c r="BF748"/>
  <c r="T748"/>
  <c r="R748"/>
  <c r="P748"/>
  <c r="BI745"/>
  <c r="BH745"/>
  <c r="BG745"/>
  <c r="BF745"/>
  <c r="T745"/>
  <c r="R745"/>
  <c r="P745"/>
  <c r="BI743"/>
  <c r="BH743"/>
  <c r="BG743"/>
  <c r="BF743"/>
  <c r="T743"/>
  <c r="R743"/>
  <c r="P743"/>
  <c r="BI741"/>
  <c r="BH741"/>
  <c r="BG741"/>
  <c r="BF741"/>
  <c r="T741"/>
  <c r="R741"/>
  <c r="P741"/>
  <c r="BI735"/>
  <c r="BH735"/>
  <c r="BG735"/>
  <c r="BF735"/>
  <c r="T735"/>
  <c r="R735"/>
  <c r="P735"/>
  <c r="BI728"/>
  <c r="BH728"/>
  <c r="BG728"/>
  <c r="BF728"/>
  <c r="T728"/>
  <c r="R728"/>
  <c r="P728"/>
  <c r="BI720"/>
  <c r="BH720"/>
  <c r="BG720"/>
  <c r="BF720"/>
  <c r="T720"/>
  <c r="R720"/>
  <c r="P720"/>
  <c r="BI717"/>
  <c r="BH717"/>
  <c r="BG717"/>
  <c r="BF717"/>
  <c r="T717"/>
  <c r="R717"/>
  <c r="P717"/>
  <c r="BI713"/>
  <c r="BH713"/>
  <c r="BG713"/>
  <c r="BF713"/>
  <c r="T713"/>
  <c r="R713"/>
  <c r="P713"/>
  <c r="BI710"/>
  <c r="BH710"/>
  <c r="BG710"/>
  <c r="BF710"/>
  <c r="T710"/>
  <c r="R710"/>
  <c r="P710"/>
  <c r="BI707"/>
  <c r="BH707"/>
  <c r="BG707"/>
  <c r="BF707"/>
  <c r="T707"/>
  <c r="R707"/>
  <c r="P707"/>
  <c r="BI703"/>
  <c r="BH703"/>
  <c r="BG703"/>
  <c r="BF703"/>
  <c r="T703"/>
  <c r="R703"/>
  <c r="P703"/>
  <c r="BI700"/>
  <c r="BH700"/>
  <c r="BG700"/>
  <c r="BF700"/>
  <c r="T700"/>
  <c r="R700"/>
  <c r="P700"/>
  <c r="BI697"/>
  <c r="BH697"/>
  <c r="BG697"/>
  <c r="BF697"/>
  <c r="T697"/>
  <c r="R697"/>
  <c r="P697"/>
  <c r="BI693"/>
  <c r="BH693"/>
  <c r="BG693"/>
  <c r="BF693"/>
  <c r="T693"/>
  <c r="R693"/>
  <c r="P693"/>
  <c r="BI687"/>
  <c r="BH687"/>
  <c r="BG687"/>
  <c r="BF687"/>
  <c r="T687"/>
  <c r="R687"/>
  <c r="P687"/>
  <c r="BI683"/>
  <c r="BH683"/>
  <c r="BG683"/>
  <c r="BF683"/>
  <c r="T683"/>
  <c r="R683"/>
  <c r="P683"/>
  <c r="BI681"/>
  <c r="BH681"/>
  <c r="BG681"/>
  <c r="BF681"/>
  <c r="T681"/>
  <c r="R681"/>
  <c r="P681"/>
  <c r="BI678"/>
  <c r="BH678"/>
  <c r="BG678"/>
  <c r="BF678"/>
  <c r="T678"/>
  <c r="R678"/>
  <c r="P678"/>
  <c r="BI676"/>
  <c r="BH676"/>
  <c r="BG676"/>
  <c r="BF676"/>
  <c r="T676"/>
  <c r="R676"/>
  <c r="P676"/>
  <c r="BI674"/>
  <c r="BH674"/>
  <c r="BG674"/>
  <c r="BF674"/>
  <c r="T674"/>
  <c r="R674"/>
  <c r="P674"/>
  <c r="BI671"/>
  <c r="BH671"/>
  <c r="BG671"/>
  <c r="BF671"/>
  <c r="T671"/>
  <c r="R671"/>
  <c r="P671"/>
  <c r="BI668"/>
  <c r="BH668"/>
  <c r="BG668"/>
  <c r="BF668"/>
  <c r="T668"/>
  <c r="R668"/>
  <c r="P668"/>
  <c r="BI665"/>
  <c r="BH665"/>
  <c r="BG665"/>
  <c r="BF665"/>
  <c r="T665"/>
  <c r="R665"/>
  <c r="P665"/>
  <c r="BI662"/>
  <c r="BH662"/>
  <c r="BG662"/>
  <c r="BF662"/>
  <c r="T662"/>
  <c r="R662"/>
  <c r="P662"/>
  <c r="BI657"/>
  <c r="BH657"/>
  <c r="BG657"/>
  <c r="BF657"/>
  <c r="T657"/>
  <c r="R657"/>
  <c r="P657"/>
  <c r="BI654"/>
  <c r="BH654"/>
  <c r="BG654"/>
  <c r="BF654"/>
  <c r="T654"/>
  <c r="R654"/>
  <c r="P654"/>
  <c r="BI650"/>
  <c r="BH650"/>
  <c r="BG650"/>
  <c r="BF650"/>
  <c r="T650"/>
  <c r="R650"/>
  <c r="P650"/>
  <c r="BI646"/>
  <c r="BH646"/>
  <c r="BG646"/>
  <c r="BF646"/>
  <c r="T646"/>
  <c r="R646"/>
  <c r="P646"/>
  <c r="BI642"/>
  <c r="BH642"/>
  <c r="BG642"/>
  <c r="BF642"/>
  <c r="T642"/>
  <c r="R642"/>
  <c r="P642"/>
  <c r="BI638"/>
  <c r="BH638"/>
  <c r="BG638"/>
  <c r="BF638"/>
  <c r="T638"/>
  <c r="R638"/>
  <c r="P638"/>
  <c r="BI634"/>
  <c r="BH634"/>
  <c r="BG634"/>
  <c r="BF634"/>
  <c r="T634"/>
  <c r="R634"/>
  <c r="P634"/>
  <c r="BI631"/>
  <c r="BH631"/>
  <c r="BG631"/>
  <c r="BF631"/>
  <c r="T631"/>
  <c r="R631"/>
  <c r="P631"/>
  <c r="BI626"/>
  <c r="BH626"/>
  <c r="BG626"/>
  <c r="BF626"/>
  <c r="T626"/>
  <c r="R626"/>
  <c r="P626"/>
  <c r="BI622"/>
  <c r="BH622"/>
  <c r="BG622"/>
  <c r="BF622"/>
  <c r="T622"/>
  <c r="R622"/>
  <c r="P622"/>
  <c r="BI617"/>
  <c r="BH617"/>
  <c r="BG617"/>
  <c r="BF617"/>
  <c r="T617"/>
  <c r="R617"/>
  <c r="P617"/>
  <c r="BI613"/>
  <c r="BH613"/>
  <c r="BG613"/>
  <c r="BF613"/>
  <c r="T613"/>
  <c r="R613"/>
  <c r="P613"/>
  <c r="BI608"/>
  <c r="BH608"/>
  <c r="BG608"/>
  <c r="BF608"/>
  <c r="T608"/>
  <c r="R608"/>
  <c r="P608"/>
  <c r="BI605"/>
  <c r="BH605"/>
  <c r="BG605"/>
  <c r="BF605"/>
  <c r="T605"/>
  <c r="R605"/>
  <c r="P605"/>
  <c r="BI599"/>
  <c r="BH599"/>
  <c r="BG599"/>
  <c r="BF599"/>
  <c r="T599"/>
  <c r="R599"/>
  <c r="P599"/>
  <c r="BI596"/>
  <c r="BH596"/>
  <c r="BG596"/>
  <c r="BF596"/>
  <c r="T596"/>
  <c r="R596"/>
  <c r="P596"/>
  <c r="BI590"/>
  <c r="BH590"/>
  <c r="BG590"/>
  <c r="BF590"/>
  <c r="T590"/>
  <c r="R590"/>
  <c r="P590"/>
  <c r="BI587"/>
  <c r="BH587"/>
  <c r="BG587"/>
  <c r="BF587"/>
  <c r="T587"/>
  <c r="R587"/>
  <c r="P587"/>
  <c r="BI584"/>
  <c r="BH584"/>
  <c r="BG584"/>
  <c r="BF584"/>
  <c r="T584"/>
  <c r="R584"/>
  <c r="P584"/>
  <c r="BI581"/>
  <c r="BH581"/>
  <c r="BG581"/>
  <c r="BF581"/>
  <c r="T581"/>
  <c r="R581"/>
  <c r="P581"/>
  <c r="BI576"/>
  <c r="BH576"/>
  <c r="BG576"/>
  <c r="BF576"/>
  <c r="T576"/>
  <c r="R576"/>
  <c r="P576"/>
  <c r="BI570"/>
  <c r="BH570"/>
  <c r="BG570"/>
  <c r="BF570"/>
  <c r="T570"/>
  <c r="R570"/>
  <c r="P570"/>
  <c r="BI566"/>
  <c r="BH566"/>
  <c r="BG566"/>
  <c r="BF566"/>
  <c r="T566"/>
  <c r="R566"/>
  <c r="P566"/>
  <c r="BI562"/>
  <c r="BH562"/>
  <c r="BG562"/>
  <c r="BF562"/>
  <c r="T562"/>
  <c r="R562"/>
  <c r="P562"/>
  <c r="BI557"/>
  <c r="BH557"/>
  <c r="BG557"/>
  <c r="BF557"/>
  <c r="T557"/>
  <c r="R557"/>
  <c r="P557"/>
  <c r="BI553"/>
  <c r="BH553"/>
  <c r="BG553"/>
  <c r="BF553"/>
  <c r="T553"/>
  <c r="R553"/>
  <c r="P553"/>
  <c r="BI548"/>
  <c r="BH548"/>
  <c r="BG548"/>
  <c r="BF548"/>
  <c r="T548"/>
  <c r="R548"/>
  <c r="P548"/>
  <c r="BI542"/>
  <c r="BH542"/>
  <c r="BG542"/>
  <c r="BF542"/>
  <c r="T542"/>
  <c r="R542"/>
  <c r="P542"/>
  <c r="BI537"/>
  <c r="BH537"/>
  <c r="BG537"/>
  <c r="BF537"/>
  <c r="T537"/>
  <c r="R537"/>
  <c r="P537"/>
  <c r="BI534"/>
  <c r="BH534"/>
  <c r="BG534"/>
  <c r="BF534"/>
  <c r="T534"/>
  <c r="R534"/>
  <c r="P534"/>
  <c r="BI490"/>
  <c r="BH490"/>
  <c r="BG490"/>
  <c r="BF490"/>
  <c r="T490"/>
  <c r="R490"/>
  <c r="P490"/>
  <c r="BI487"/>
  <c r="BH487"/>
  <c r="BG487"/>
  <c r="BF487"/>
  <c r="T487"/>
  <c r="R487"/>
  <c r="P487"/>
  <c r="BI484"/>
  <c r="BH484"/>
  <c r="BG484"/>
  <c r="BF484"/>
  <c r="T484"/>
  <c r="R484"/>
  <c r="P484"/>
  <c r="BI479"/>
  <c r="BH479"/>
  <c r="BG479"/>
  <c r="BF479"/>
  <c r="T479"/>
  <c r="R479"/>
  <c r="P479"/>
  <c r="BI474"/>
  <c r="BH474"/>
  <c r="BG474"/>
  <c r="BF474"/>
  <c r="T474"/>
  <c r="R474"/>
  <c r="P474"/>
  <c r="BI471"/>
  <c r="BH471"/>
  <c r="BG471"/>
  <c r="BF471"/>
  <c r="T471"/>
  <c r="R471"/>
  <c r="P471"/>
  <c r="BI466"/>
  <c r="BH466"/>
  <c r="BG466"/>
  <c r="BF466"/>
  <c r="T466"/>
  <c r="R466"/>
  <c r="P466"/>
  <c r="BI463"/>
  <c r="BH463"/>
  <c r="BG463"/>
  <c r="BF463"/>
  <c r="T463"/>
  <c r="R463"/>
  <c r="P463"/>
  <c r="BI460"/>
  <c r="BH460"/>
  <c r="BG460"/>
  <c r="BF460"/>
  <c r="T460"/>
  <c r="R460"/>
  <c r="P460"/>
  <c r="BI451"/>
  <c r="BH451"/>
  <c r="BG451"/>
  <c r="BF451"/>
  <c r="T451"/>
  <c r="R451"/>
  <c r="P451"/>
  <c r="BI448"/>
  <c r="BH448"/>
  <c r="BG448"/>
  <c r="BF448"/>
  <c r="T448"/>
  <c r="R448"/>
  <c r="P448"/>
  <c r="BI445"/>
  <c r="BH445"/>
  <c r="BG445"/>
  <c r="BF445"/>
  <c r="T445"/>
  <c r="R445"/>
  <c r="P445"/>
  <c r="BI442"/>
  <c r="BH442"/>
  <c r="BG442"/>
  <c r="BF442"/>
  <c r="T442"/>
  <c r="R442"/>
  <c r="P442"/>
  <c r="BI440"/>
  <c r="BH440"/>
  <c r="BG440"/>
  <c r="BF440"/>
  <c r="T440"/>
  <c r="R440"/>
  <c r="P440"/>
  <c r="BI438"/>
  <c r="BH438"/>
  <c r="BG438"/>
  <c r="BF438"/>
  <c r="T438"/>
  <c r="R438"/>
  <c r="P438"/>
  <c r="BI435"/>
  <c r="BH435"/>
  <c r="BG435"/>
  <c r="BF435"/>
  <c r="T435"/>
  <c r="R435"/>
  <c r="P435"/>
  <c r="BI430"/>
  <c r="BH430"/>
  <c r="BG430"/>
  <c r="BF430"/>
  <c r="T430"/>
  <c r="R430"/>
  <c r="P430"/>
  <c r="BI427"/>
  <c r="BH427"/>
  <c r="BG427"/>
  <c r="BF427"/>
  <c r="T427"/>
  <c r="R427"/>
  <c r="P427"/>
  <c r="BI421"/>
  <c r="BH421"/>
  <c r="BG421"/>
  <c r="BF421"/>
  <c r="T421"/>
  <c r="R421"/>
  <c r="P421"/>
  <c r="BI415"/>
  <c r="BH415"/>
  <c r="BG415"/>
  <c r="BF415"/>
  <c r="T415"/>
  <c r="R415"/>
  <c r="P415"/>
  <c r="BI411"/>
  <c r="BH411"/>
  <c r="BG411"/>
  <c r="BF411"/>
  <c r="T411"/>
  <c r="R411"/>
  <c r="P411"/>
  <c r="BI408"/>
  <c r="BH408"/>
  <c r="BG408"/>
  <c r="BF408"/>
  <c r="T408"/>
  <c r="R408"/>
  <c r="P408"/>
  <c r="BI404"/>
  <c r="BH404"/>
  <c r="BG404"/>
  <c r="BF404"/>
  <c r="T404"/>
  <c r="R404"/>
  <c r="P404"/>
  <c r="BI401"/>
  <c r="BH401"/>
  <c r="BG401"/>
  <c r="BF401"/>
  <c r="T401"/>
  <c r="R401"/>
  <c r="P401"/>
  <c r="BI396"/>
  <c r="BH396"/>
  <c r="BG396"/>
  <c r="BF396"/>
  <c r="T396"/>
  <c r="R396"/>
  <c r="P396"/>
  <c r="BI391"/>
  <c r="BH391"/>
  <c r="BG391"/>
  <c r="BF391"/>
  <c r="T391"/>
  <c r="R391"/>
  <c r="P391"/>
  <c r="BI381"/>
  <c r="BH381"/>
  <c r="BG381"/>
  <c r="BF381"/>
  <c r="T381"/>
  <c r="R381"/>
  <c r="P381"/>
  <c r="BI376"/>
  <c r="BH376"/>
  <c r="BG376"/>
  <c r="BF376"/>
  <c r="T376"/>
  <c r="R376"/>
  <c r="P376"/>
  <c r="BI373"/>
  <c r="BH373"/>
  <c r="BG373"/>
  <c r="BF373"/>
  <c r="T373"/>
  <c r="R373"/>
  <c r="P373"/>
  <c r="BI367"/>
  <c r="BH367"/>
  <c r="BG367"/>
  <c r="BF367"/>
  <c r="T367"/>
  <c r="R367"/>
  <c r="P367"/>
  <c r="BI362"/>
  <c r="BH362"/>
  <c r="BG362"/>
  <c r="BF362"/>
  <c r="T362"/>
  <c r="R362"/>
  <c r="P362"/>
  <c r="BI357"/>
  <c r="BH357"/>
  <c r="BG357"/>
  <c r="BF357"/>
  <c r="T357"/>
  <c r="R357"/>
  <c r="P357"/>
  <c r="BI347"/>
  <c r="BH347"/>
  <c r="BG347"/>
  <c r="BF347"/>
  <c r="T347"/>
  <c r="R347"/>
  <c r="P347"/>
  <c r="BI341"/>
  <c r="BH341"/>
  <c r="BG341"/>
  <c r="BF341"/>
  <c r="T341"/>
  <c r="R341"/>
  <c r="P341"/>
  <c r="BI337"/>
  <c r="BH337"/>
  <c r="BG337"/>
  <c r="BF337"/>
  <c r="T337"/>
  <c r="R337"/>
  <c r="P337"/>
  <c r="BI333"/>
  <c r="BH333"/>
  <c r="BG333"/>
  <c r="BF333"/>
  <c r="T333"/>
  <c r="R333"/>
  <c r="P333"/>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1"/>
  <c r="BH291"/>
  <c r="BG291"/>
  <c r="BF291"/>
  <c r="T291"/>
  <c r="R291"/>
  <c r="P291"/>
  <c r="BI279"/>
  <c r="BH279"/>
  <c r="BG279"/>
  <c r="BF279"/>
  <c r="T279"/>
  <c r="R279"/>
  <c r="P279"/>
  <c r="BI275"/>
  <c r="BH275"/>
  <c r="BG275"/>
  <c r="BF275"/>
  <c r="T275"/>
  <c r="R275"/>
  <c r="P275"/>
  <c r="BI270"/>
  <c r="BH270"/>
  <c r="BG270"/>
  <c r="BF270"/>
  <c r="T270"/>
  <c r="R270"/>
  <c r="P270"/>
  <c r="BI266"/>
  <c r="BH266"/>
  <c r="BG266"/>
  <c r="BF266"/>
  <c r="T266"/>
  <c r="R266"/>
  <c r="P266"/>
  <c r="BI263"/>
  <c r="BH263"/>
  <c r="BG263"/>
  <c r="BF263"/>
  <c r="T263"/>
  <c r="R263"/>
  <c r="P263"/>
  <c r="BI261"/>
  <c r="BH261"/>
  <c r="BG261"/>
  <c r="BF261"/>
  <c r="T261"/>
  <c r="R261"/>
  <c r="P261"/>
  <c r="BI258"/>
  <c r="BH258"/>
  <c r="BG258"/>
  <c r="BF258"/>
  <c r="T258"/>
  <c r="R258"/>
  <c r="P258"/>
  <c r="BI252"/>
  <c r="BH252"/>
  <c r="BG252"/>
  <c r="BF252"/>
  <c r="T252"/>
  <c r="R252"/>
  <c r="P252"/>
  <c r="BI249"/>
  <c r="BH249"/>
  <c r="BG249"/>
  <c r="BF249"/>
  <c r="T249"/>
  <c r="R249"/>
  <c r="P249"/>
  <c r="BI245"/>
  <c r="BH245"/>
  <c r="BG245"/>
  <c r="BF245"/>
  <c r="T245"/>
  <c r="R245"/>
  <c r="P245"/>
  <c r="BI240"/>
  <c r="BH240"/>
  <c r="BG240"/>
  <c r="BF240"/>
  <c r="T240"/>
  <c r="R240"/>
  <c r="P240"/>
  <c r="BI237"/>
  <c r="BH237"/>
  <c r="BG237"/>
  <c r="BF237"/>
  <c r="T237"/>
  <c r="R237"/>
  <c r="P237"/>
  <c r="BI230"/>
  <c r="BH230"/>
  <c r="BG230"/>
  <c r="BF230"/>
  <c r="T230"/>
  <c r="R230"/>
  <c r="P230"/>
  <c r="BI217"/>
  <c r="BH217"/>
  <c r="BG217"/>
  <c r="BF217"/>
  <c r="T217"/>
  <c r="R217"/>
  <c r="P217"/>
  <c r="BI212"/>
  <c r="BH212"/>
  <c r="BG212"/>
  <c r="BF212"/>
  <c r="T212"/>
  <c r="R212"/>
  <c r="P212"/>
  <c r="BI208"/>
  <c r="BH208"/>
  <c r="BG208"/>
  <c r="BF208"/>
  <c r="T208"/>
  <c r="R208"/>
  <c r="P208"/>
  <c r="BI204"/>
  <c r="BH204"/>
  <c r="BG204"/>
  <c r="BF204"/>
  <c r="T204"/>
  <c r="R204"/>
  <c r="P204"/>
  <c r="BI196"/>
  <c r="BH196"/>
  <c r="BG196"/>
  <c r="BF196"/>
  <c r="T196"/>
  <c r="R196"/>
  <c r="P196"/>
  <c r="BI191"/>
  <c r="BH191"/>
  <c r="BG191"/>
  <c r="BF191"/>
  <c r="T191"/>
  <c r="R191"/>
  <c r="P191"/>
  <c r="BI186"/>
  <c r="BH186"/>
  <c r="BG186"/>
  <c r="BF186"/>
  <c r="T186"/>
  <c r="R186"/>
  <c r="P186"/>
  <c r="BI182"/>
  <c r="BH182"/>
  <c r="BG182"/>
  <c r="BF182"/>
  <c r="T182"/>
  <c r="R182"/>
  <c r="P182"/>
  <c r="BI178"/>
  <c r="BH178"/>
  <c r="BG178"/>
  <c r="BF178"/>
  <c r="T178"/>
  <c r="R178"/>
  <c r="P178"/>
  <c r="BI172"/>
  <c r="BH172"/>
  <c r="BG172"/>
  <c r="BF172"/>
  <c r="T172"/>
  <c r="R172"/>
  <c r="P172"/>
  <c r="BI168"/>
  <c r="BH168"/>
  <c r="BG168"/>
  <c r="BF168"/>
  <c r="T168"/>
  <c r="R168"/>
  <c r="P168"/>
  <c r="BI165"/>
  <c r="BH165"/>
  <c r="BG165"/>
  <c r="BF165"/>
  <c r="T165"/>
  <c r="R165"/>
  <c r="P165"/>
  <c r="BI162"/>
  <c r="BH162"/>
  <c r="BG162"/>
  <c r="BF162"/>
  <c r="T162"/>
  <c r="R162"/>
  <c r="P162"/>
  <c r="BI158"/>
  <c r="BH158"/>
  <c r="BG158"/>
  <c r="BF158"/>
  <c r="T158"/>
  <c r="R158"/>
  <c r="P158"/>
  <c r="BI152"/>
  <c r="BH152"/>
  <c r="BG152"/>
  <c r="BF152"/>
  <c r="T152"/>
  <c r="R152"/>
  <c r="P152"/>
  <c r="BI142"/>
  <c r="BH142"/>
  <c r="BG142"/>
  <c r="BF142"/>
  <c r="T142"/>
  <c r="R142"/>
  <c r="P142"/>
  <c r="BI138"/>
  <c r="BH138"/>
  <c r="BG138"/>
  <c r="BF138"/>
  <c r="T138"/>
  <c r="R138"/>
  <c r="P138"/>
  <c r="BI135"/>
  <c r="BH135"/>
  <c r="BG135"/>
  <c r="BF135"/>
  <c r="T135"/>
  <c r="R135"/>
  <c r="P135"/>
  <c r="BI131"/>
  <c r="BH131"/>
  <c r="BG131"/>
  <c r="BF131"/>
  <c r="T131"/>
  <c r="R131"/>
  <c r="P131"/>
  <c r="J125"/>
  <c r="J124"/>
  <c r="F124"/>
  <c r="F122"/>
  <c r="E120"/>
  <c r="J55"/>
  <c r="J54"/>
  <c r="F54"/>
  <c r="F52"/>
  <c r="E50"/>
  <c r="J18"/>
  <c r="E18"/>
  <c r="F55"/>
  <c r="J17"/>
  <c r="J12"/>
  <c r="J122"/>
  <c r="E7"/>
  <c r="E48"/>
  <c i="1" r="L50"/>
  <c r="AM50"/>
  <c r="AM49"/>
  <c r="L49"/>
  <c r="AM47"/>
  <c r="L47"/>
  <c r="L45"/>
  <c r="L44"/>
  <c i="2" r="BK2183"/>
  <c r="J2058"/>
  <c r="BK1957"/>
  <c r="BK1926"/>
  <c r="J1884"/>
  <c r="J1806"/>
  <c r="J1710"/>
  <c r="J1664"/>
  <c r="J1576"/>
  <c r="BK1542"/>
  <c r="J1502"/>
  <c r="J1430"/>
  <c r="J1328"/>
  <c r="J1201"/>
  <c r="J1128"/>
  <c r="J1051"/>
  <c r="BK1007"/>
  <c r="J890"/>
  <c r="J778"/>
  <c r="J665"/>
  <c r="J562"/>
  <c r="J421"/>
  <c r="J270"/>
  <c r="BK158"/>
  <c r="BK2267"/>
  <c r="BK2061"/>
  <c r="J1978"/>
  <c r="J1896"/>
  <c r="J1785"/>
  <c r="BK1718"/>
  <c r="J1678"/>
  <c r="J1638"/>
  <c r="BK1597"/>
  <c r="J1544"/>
  <c r="J1494"/>
  <c r="J1462"/>
  <c r="BK1363"/>
  <c r="J1306"/>
  <c r="BK1232"/>
  <c r="BK1149"/>
  <c r="BK1062"/>
  <c r="J933"/>
  <c r="BK842"/>
  <c r="BK775"/>
  <c r="BK693"/>
  <c r="BK642"/>
  <c r="BK474"/>
  <c r="J357"/>
  <c r="BK270"/>
  <c r="J138"/>
  <c r="J1953"/>
  <c r="J1866"/>
  <c r="BK1777"/>
  <c r="J1714"/>
  <c r="BK1666"/>
  <c r="J1601"/>
  <c r="BK1540"/>
  <c r="J1500"/>
  <c r="J1455"/>
  <c r="J1343"/>
  <c r="BK1270"/>
  <c r="BK1219"/>
  <c r="BK1140"/>
  <c r="BK1077"/>
  <c r="J952"/>
  <c r="J876"/>
  <c r="J816"/>
  <c r="BK748"/>
  <c r="BK581"/>
  <c r="BK471"/>
  <c r="BK362"/>
  <c r="BK217"/>
  <c r="J152"/>
  <c r="BK2277"/>
  <c r="BK2158"/>
  <c r="J2076"/>
  <c r="BK1980"/>
  <c r="BK1899"/>
  <c r="BK1845"/>
  <c r="BK1781"/>
  <c r="J1718"/>
  <c r="J1660"/>
  <c r="J1599"/>
  <c r="BK1522"/>
  <c r="BK1430"/>
  <c r="J1350"/>
  <c r="BK1312"/>
  <c r="J1240"/>
  <c r="J1146"/>
  <c r="J1074"/>
  <c r="BK983"/>
  <c r="BK767"/>
  <c r="J700"/>
  <c r="J599"/>
  <c r="BK466"/>
  <c r="BK324"/>
  <c r="BK131"/>
  <c i="3" r="BK177"/>
  <c r="J226"/>
  <c r="J139"/>
  <c r="J180"/>
  <c r="BK106"/>
  <c r="J196"/>
  <c r="BK102"/>
  <c i="4" r="J278"/>
  <c r="J191"/>
  <c r="BK105"/>
  <c r="BK195"/>
  <c r="BK98"/>
  <c r="J253"/>
  <c r="BK108"/>
  <c r="BK268"/>
  <c r="BK188"/>
  <c i="5" r="J354"/>
  <c r="J295"/>
  <c r="J218"/>
  <c r="J166"/>
  <c r="BK338"/>
  <c r="J275"/>
  <c r="BK218"/>
  <c r="J181"/>
  <c r="BK97"/>
  <c r="J318"/>
  <c r="J246"/>
  <c r="J192"/>
  <c r="BK131"/>
  <c r="BK115"/>
  <c i="6" r="J103"/>
  <c i="7" r="BK102"/>
  <c r="J110"/>
  <c i="8" r="J143"/>
  <c r="BK200"/>
  <c r="BK143"/>
  <c r="BK156"/>
  <c r="BK214"/>
  <c r="J136"/>
  <c i="9" r="BK94"/>
  <c i="10" r="J96"/>
  <c r="J90"/>
  <c i="2" r="J2090"/>
  <c r="J2002"/>
  <c r="J1939"/>
  <c r="BK1886"/>
  <c r="J1810"/>
  <c r="J1750"/>
  <c r="BK1694"/>
  <c r="J1648"/>
  <c r="J1597"/>
  <c r="J1550"/>
  <c r="BK1453"/>
  <c r="J1375"/>
  <c r="J1259"/>
  <c r="BK1179"/>
  <c r="J1131"/>
  <c r="J1046"/>
  <c r="BK965"/>
  <c r="BK846"/>
  <c r="BK720"/>
  <c r="J654"/>
  <c r="J537"/>
  <c r="J362"/>
  <c r="BK261"/>
  <c r="J2270"/>
  <c r="J2152"/>
  <c r="BK2072"/>
  <c r="J2055"/>
  <c r="J2013"/>
  <c r="J1615"/>
  <c r="BK1516"/>
  <c r="BK1466"/>
  <c r="BK1411"/>
  <c r="BK1350"/>
  <c r="J1265"/>
  <c r="J1210"/>
  <c r="BK1108"/>
  <c r="J968"/>
  <c r="J854"/>
  <c r="BK792"/>
  <c r="BK700"/>
  <c r="BK638"/>
  <c r="J553"/>
  <c r="BK435"/>
  <c r="J341"/>
  <c r="BK249"/>
  <c r="J2133"/>
  <c r="J2084"/>
  <c r="BK2029"/>
  <c r="J1931"/>
  <c r="J1793"/>
  <c r="J1725"/>
  <c r="BK1668"/>
  <c r="BK1642"/>
  <c r="BK1581"/>
  <c r="J1522"/>
  <c r="BK1472"/>
  <c r="BK1367"/>
  <c r="BK1275"/>
  <c r="J1222"/>
  <c r="BK1099"/>
  <c r="BK968"/>
  <c r="J923"/>
  <c r="BK838"/>
  <c r="BK763"/>
  <c r="J608"/>
  <c r="BK490"/>
  <c r="J381"/>
  <c r="BK300"/>
  <c r="BK2300"/>
  <c r="J2277"/>
  <c r="J2211"/>
  <c r="J2080"/>
  <c r="J1995"/>
  <c r="BK1911"/>
  <c r="BK1866"/>
  <c r="BK1818"/>
  <c r="J1736"/>
  <c r="J1670"/>
  <c r="J1591"/>
  <c r="BK1492"/>
  <c r="BK1399"/>
  <c r="BK1324"/>
  <c r="J1270"/>
  <c r="BK1210"/>
  <c r="J1077"/>
  <c r="J1000"/>
  <c r="J937"/>
  <c r="J792"/>
  <c r="J687"/>
  <c r="J590"/>
  <c r="BK448"/>
  <c r="BK320"/>
  <c r="BK191"/>
  <c i="3" r="BK180"/>
  <c r="J230"/>
  <c r="J150"/>
  <c r="BK188"/>
  <c r="J115"/>
  <c r="J164"/>
  <c r="J98"/>
  <c i="4" r="J276"/>
  <c r="BK221"/>
  <c r="J156"/>
  <c r="BK191"/>
  <c r="J102"/>
  <c r="J238"/>
  <c r="J94"/>
  <c r="BK243"/>
  <c r="J128"/>
  <c i="5" r="BK340"/>
  <c r="BK231"/>
  <c r="J188"/>
  <c r="BK124"/>
  <c r="BK322"/>
  <c r="BK271"/>
  <c r="BK212"/>
  <c r="J154"/>
  <c r="J344"/>
  <c r="J288"/>
  <c r="J234"/>
  <c r="BK202"/>
  <c r="J139"/>
  <c r="BK109"/>
  <c i="6" r="J96"/>
  <c i="7" r="BK108"/>
  <c r="J90"/>
  <c i="8" r="BK173"/>
  <c r="J214"/>
  <c r="J181"/>
  <c r="BK181"/>
  <c r="BK116"/>
  <c r="BK171"/>
  <c r="BK96"/>
  <c i="9" r="J92"/>
  <c i="10" r="J100"/>
  <c r="BK92"/>
  <c i="2" r="J2149"/>
  <c r="J1992"/>
  <c r="J1941"/>
  <c r="J1906"/>
  <c r="J1831"/>
  <c r="BK1785"/>
  <c r="J1682"/>
  <c r="BK1622"/>
  <c r="BK1578"/>
  <c r="BK1552"/>
  <c r="BK1500"/>
  <c r="J1435"/>
  <c r="J1315"/>
  <c r="J1204"/>
  <c r="BK1143"/>
  <c r="BK1096"/>
  <c r="J983"/>
  <c r="BK897"/>
  <c r="J707"/>
  <c r="J646"/>
  <c r="BK534"/>
  <c r="BK341"/>
  <c r="BK263"/>
  <c r="J172"/>
  <c r="J2250"/>
  <c r="J2051"/>
  <c r="J2017"/>
  <c r="J1965"/>
  <c r="J1899"/>
  <c r="J1773"/>
  <c r="BK1704"/>
  <c r="J1666"/>
  <c r="J1622"/>
  <c r="J1587"/>
  <c r="J1526"/>
  <c r="J1472"/>
  <c r="J1415"/>
  <c r="J1348"/>
  <c r="J1251"/>
  <c r="J1173"/>
  <c r="J1113"/>
  <c r="J971"/>
  <c r="BK819"/>
  <c r="J771"/>
  <c r="BK646"/>
  <c r="J581"/>
  <c r="BK460"/>
  <c r="BK391"/>
  <c r="BK186"/>
  <c r="BK142"/>
  <c r="BK2087"/>
  <c r="BK2017"/>
  <c r="J1916"/>
  <c r="BK1773"/>
  <c r="J1702"/>
  <c r="BK1664"/>
  <c r="J1595"/>
  <c r="J1564"/>
  <c r="BK1502"/>
  <c r="J1453"/>
  <c r="J1331"/>
  <c r="BK1272"/>
  <c r="J1213"/>
  <c r="BK1137"/>
  <c r="BK1065"/>
  <c r="BK949"/>
  <c r="BK882"/>
  <c r="BK804"/>
  <c r="J713"/>
  <c r="BK599"/>
  <c r="J487"/>
  <c r="J373"/>
  <c r="J249"/>
  <c r="J158"/>
  <c r="BK2273"/>
  <c r="BK2139"/>
  <c r="J1985"/>
  <c r="BK1896"/>
  <c r="J1825"/>
  <c r="J1747"/>
  <c r="J1646"/>
  <c r="BK1593"/>
  <c r="BK1494"/>
  <c r="J1428"/>
  <c r="J1360"/>
  <c r="BK1285"/>
  <c r="BK1182"/>
  <c r="J1068"/>
  <c r="J993"/>
  <c r="BK854"/>
  <c r="J755"/>
  <c r="BK650"/>
  <c r="BK487"/>
  <c r="BK333"/>
  <c r="J245"/>
  <c i="3" r="BK212"/>
  <c r="J166"/>
  <c r="BK208"/>
  <c r="J135"/>
  <c r="BK154"/>
  <c r="BK200"/>
  <c r="J146"/>
  <c i="4" r="BK280"/>
  <c r="J232"/>
  <c r="BK162"/>
  <c r="BK215"/>
  <c r="J162"/>
  <c r="J98"/>
  <c r="J250"/>
  <c r="BK120"/>
  <c r="BK287"/>
  <c r="J135"/>
  <c i="5" r="BK332"/>
  <c r="BK246"/>
  <c r="J184"/>
  <c r="J112"/>
  <c r="J314"/>
  <c r="BK255"/>
  <c r="J197"/>
  <c r="BK166"/>
  <c r="BK350"/>
  <c r="BK314"/>
  <c r="BK263"/>
  <c r="BK215"/>
  <c r="J121"/>
  <c i="6" r="J126"/>
  <c r="J99"/>
  <c r="BK106"/>
  <c i="7" r="BK93"/>
  <c i="8" r="J190"/>
  <c r="BK212"/>
  <c r="BK184"/>
  <c r="J196"/>
  <c r="J151"/>
  <c r="J92"/>
  <c r="BK164"/>
  <c r="BK92"/>
  <c i="10" r="J92"/>
  <c i="2" r="BK2214"/>
  <c r="J2021"/>
  <c r="BK1943"/>
  <c r="BK1891"/>
  <c r="J1818"/>
  <c r="BK1758"/>
  <c r="J1688"/>
  <c r="J1631"/>
  <c r="BK1595"/>
  <c r="BK1548"/>
  <c r="BK1464"/>
  <c r="BK1415"/>
  <c r="J1285"/>
  <c r="BK1222"/>
  <c r="J1140"/>
  <c r="J1091"/>
  <c r="J990"/>
  <c r="BK923"/>
  <c r="J788"/>
  <c r="J693"/>
  <c r="BK622"/>
  <c r="J445"/>
  <c r="BK316"/>
  <c r="J230"/>
  <c r="BK2240"/>
  <c r="J2139"/>
  <c r="J2025"/>
  <c r="J1926"/>
  <c r="J1872"/>
  <c r="BK1725"/>
  <c r="J1694"/>
  <c r="BK1654"/>
  <c r="BK1617"/>
  <c r="BK1574"/>
  <c r="J1482"/>
  <c r="BK1440"/>
  <c r="J1346"/>
  <c r="BK1257"/>
  <c r="J1207"/>
  <c r="BK1124"/>
  <c r="J1018"/>
  <c r="BK876"/>
  <c r="BK788"/>
  <c r="J741"/>
  <c r="BK668"/>
  <c r="J570"/>
  <c r="J451"/>
  <c r="J376"/>
  <c r="J237"/>
  <c i="1" r="AS58"/>
  <c i="2" r="BK1682"/>
  <c r="BK1629"/>
  <c r="BK1576"/>
  <c r="BK1486"/>
  <c r="J1445"/>
  <c r="J1318"/>
  <c r="J1237"/>
  <c r="BK1161"/>
  <c r="J1118"/>
  <c r="BK1026"/>
  <c r="J920"/>
  <c r="BK800"/>
  <c r="J681"/>
  <c r="BK596"/>
  <c r="BK542"/>
  <c r="J391"/>
  <c r="J178"/>
  <c r="J2295"/>
  <c r="J2273"/>
  <c r="BK2149"/>
  <c r="BK2013"/>
  <c r="J1929"/>
  <c r="J1874"/>
  <c r="BK1816"/>
  <c r="J1708"/>
  <c r="J1642"/>
  <c r="J1533"/>
  <c r="BK1445"/>
  <c r="J1367"/>
  <c r="BK1282"/>
  <c r="BK1262"/>
  <c r="BK1173"/>
  <c r="BK1058"/>
  <c r="J997"/>
  <c r="J893"/>
  <c r="J751"/>
  <c r="J631"/>
  <c r="J484"/>
  <c r="BK401"/>
  <c r="BK291"/>
  <c i="3" r="J219"/>
  <c r="BK157"/>
  <c r="J212"/>
  <c r="J106"/>
  <c r="BK146"/>
  <c r="J203"/>
  <c r="J162"/>
  <c i="4" r="BK302"/>
  <c r="BK265"/>
  <c r="BK166"/>
  <c r="J243"/>
  <c r="J166"/>
  <c r="BK308"/>
  <c r="J235"/>
  <c r="BK132"/>
  <c r="J285"/>
  <c r="J224"/>
  <c i="5" r="J338"/>
  <c r="J265"/>
  <c r="J202"/>
  <c r="BK154"/>
  <c r="J106"/>
  <c r="BK302"/>
  <c r="BK234"/>
  <c r="BK157"/>
  <c r="BK347"/>
  <c r="J291"/>
  <c r="J237"/>
  <c r="BK204"/>
  <c r="BK142"/>
  <c r="BK106"/>
  <c i="6" r="J92"/>
  <c r="BK121"/>
  <c i="7" r="BK90"/>
  <c i="8" r="J184"/>
  <c r="J210"/>
  <c r="BK178"/>
  <c r="J171"/>
  <c r="J96"/>
  <c r="J156"/>
  <c i="9" r="BK99"/>
  <c i="10" r="BK86"/>
  <c r="BK94"/>
  <c i="2" r="BK2154"/>
  <c r="BK2055"/>
  <c r="J1961"/>
  <c r="BK1921"/>
  <c r="J1847"/>
  <c r="J1799"/>
  <c r="BK1684"/>
  <c r="J1620"/>
  <c r="J1572"/>
  <c r="BK1510"/>
  <c r="J1432"/>
  <c r="BK1346"/>
  <c r="J1232"/>
  <c r="BK1146"/>
  <c r="BK1088"/>
  <c r="BK997"/>
  <c r="J911"/>
  <c r="J804"/>
  <c r="J697"/>
  <c r="J634"/>
  <c r="J466"/>
  <c r="J328"/>
  <c r="BK237"/>
  <c r="J142"/>
  <c r="BK2246"/>
  <c r="J1980"/>
  <c r="BK1961"/>
  <c r="BK1884"/>
  <c r="J1838"/>
  <c r="BK1769"/>
  <c r="BK1712"/>
  <c r="J1686"/>
  <c r="BK1650"/>
  <c r="BK1624"/>
  <c r="BK1585"/>
  <c r="BK1550"/>
  <c r="J1506"/>
  <c r="J1457"/>
  <c r="BK1360"/>
  <c r="J1299"/>
  <c r="BK1237"/>
  <c r="BK1176"/>
  <c r="BK1116"/>
  <c r="BK993"/>
  <c r="BK867"/>
  <c r="BK778"/>
  <c r="J717"/>
  <c r="BK674"/>
  <c r="J596"/>
  <c r="J490"/>
  <c r="BK427"/>
  <c r="J266"/>
  <c r="BK152"/>
  <c r="BK2090"/>
  <c r="BK2042"/>
  <c r="J1949"/>
  <c r="BK1831"/>
  <c r="BK1706"/>
  <c r="BK1658"/>
  <c r="BK1631"/>
  <c r="J1593"/>
  <c r="J1552"/>
  <c r="J1488"/>
  <c r="BK1437"/>
  <c r="J1324"/>
  <c r="BK1201"/>
  <c r="J1134"/>
  <c r="BK1082"/>
  <c r="BK1029"/>
  <c r="BK911"/>
  <c r="J808"/>
  <c r="J720"/>
  <c r="J642"/>
  <c r="BK576"/>
  <c r="BK430"/>
  <c r="BK328"/>
  <c r="J191"/>
  <c r="BK2295"/>
  <c r="BK2255"/>
  <c r="BK2111"/>
  <c r="BK2025"/>
  <c r="BK1918"/>
  <c r="J1878"/>
  <c r="BK1788"/>
  <c r="J1712"/>
  <c r="J1654"/>
  <c r="BK1615"/>
  <c r="BK1526"/>
  <c r="BK1432"/>
  <c r="J1363"/>
  <c r="BK1302"/>
  <c r="BK1259"/>
  <c r="BK1170"/>
  <c r="J1071"/>
  <c r="BK990"/>
  <c r="BK920"/>
  <c r="J763"/>
  <c r="J626"/>
  <c r="J471"/>
  <c r="J404"/>
  <c r="BK240"/>
  <c i="3" r="BK193"/>
  <c r="BK119"/>
  <c r="BK166"/>
  <c r="BK223"/>
  <c r="BK160"/>
  <c r="J191"/>
  <c r="BK115"/>
  <c i="4" r="J282"/>
  <c r="J195"/>
  <c r="J108"/>
  <c r="J227"/>
  <c r="J153"/>
  <c r="BK282"/>
  <c r="BK183"/>
  <c r="J294"/>
  <c r="BK232"/>
  <c i="5" r="J347"/>
  <c r="BK282"/>
  <c r="BK172"/>
  <c r="J97"/>
  <c r="BK298"/>
  <c r="J252"/>
  <c r="J224"/>
  <c r="BK184"/>
  <c r="J124"/>
  <c r="BK295"/>
  <c r="J255"/>
  <c r="J172"/>
  <c r="BK103"/>
  <c i="6" r="J110"/>
  <c r="BK92"/>
  <c i="7" r="BK99"/>
  <c i="8" r="BK193"/>
  <c r="BK140"/>
  <c r="J188"/>
  <c r="J205"/>
  <c r="J160"/>
  <c r="J202"/>
  <c r="J128"/>
  <c i="9" r="BK92"/>
  <c i="10" r="BK90"/>
  <c r="J86"/>
  <c i="2" r="J2087"/>
  <c r="BK1953"/>
  <c r="BK1923"/>
  <c r="BK1880"/>
  <c r="J1802"/>
  <c r="BK1741"/>
  <c r="BK1696"/>
  <c r="BK1660"/>
  <c r="J1585"/>
  <c r="BK1546"/>
  <c r="J1478"/>
  <c r="BK1421"/>
  <c r="BK1385"/>
  <c r="J1282"/>
  <c r="BK1185"/>
  <c r="BK1134"/>
  <c r="J1065"/>
  <c r="J1011"/>
  <c r="BK941"/>
  <c r="BK796"/>
  <c r="BK683"/>
  <c r="BK608"/>
  <c r="J463"/>
  <c r="BK308"/>
  <c r="J212"/>
  <c r="J2261"/>
  <c r="J2158"/>
  <c r="J2042"/>
  <c r="BK1995"/>
  <c r="J1943"/>
  <c r="BK1874"/>
  <c r="J1744"/>
  <c r="J1696"/>
  <c r="BK1652"/>
  <c r="J1603"/>
  <c r="J1542"/>
  <c r="BK1478"/>
  <c r="BK1435"/>
  <c r="J1357"/>
  <c r="J1291"/>
  <c r="J1216"/>
  <c r="BK1128"/>
  <c r="BK1021"/>
  <c r="J928"/>
  <c r="J857"/>
  <c r="J784"/>
  <c r="BK697"/>
  <c r="BK634"/>
  <c r="BK484"/>
  <c r="J411"/>
  <c r="BK275"/>
  <c r="BK168"/>
  <c r="BK2142"/>
  <c r="BK2076"/>
  <c r="BK2038"/>
  <c r="J1947"/>
  <c r="BK1852"/>
  <c r="BK1754"/>
  <c r="BK1688"/>
  <c r="J1624"/>
  <c r="BK1572"/>
  <c r="J1516"/>
  <c r="J1474"/>
  <c r="BK1381"/>
  <c r="J1302"/>
  <c r="J1225"/>
  <c r="BK1158"/>
  <c r="J1102"/>
  <c r="BK1055"/>
  <c r="BK937"/>
  <c r="J846"/>
  <c r="J743"/>
  <c r="J638"/>
  <c r="BK548"/>
  <c r="BK396"/>
  <c r="BK296"/>
  <c r="J186"/>
  <c r="J2298"/>
  <c r="J2267"/>
  <c r="J2186"/>
  <c r="J2072"/>
  <c r="J1999"/>
  <c r="BK1916"/>
  <c r="BK1868"/>
  <c r="J1758"/>
  <c r="J1706"/>
  <c r="J1635"/>
  <c r="BK1587"/>
  <c r="BK1484"/>
  <c r="J1403"/>
  <c r="J1339"/>
  <c r="J1275"/>
  <c r="BK1216"/>
  <c r="BK1121"/>
  <c r="J1055"/>
  <c r="J973"/>
  <c r="J902"/>
  <c r="J710"/>
  <c r="J605"/>
  <c r="BK451"/>
  <c r="BK376"/>
  <c r="J279"/>
  <c i="3" r="J198"/>
  <c r="BK124"/>
  <c r="BK170"/>
  <c r="BK198"/>
  <c r="J173"/>
  <c r="BK93"/>
  <c r="J160"/>
  <c i="4" r="BK294"/>
  <c r="J256"/>
  <c r="J188"/>
  <c r="BK102"/>
  <c r="BK250"/>
  <c r="BK175"/>
  <c r="J312"/>
  <c r="BK210"/>
  <c r="J308"/>
  <c r="BK246"/>
  <c r="BK179"/>
  <c i="5" r="J342"/>
  <c r="BK268"/>
  <c r="BK197"/>
  <c r="BK135"/>
  <c r="J335"/>
  <c r="BK291"/>
  <c r="J249"/>
  <c r="BK210"/>
  <c r="BK150"/>
  <c r="BK342"/>
  <c r="BK285"/>
  <c r="J240"/>
  <c r="J207"/>
  <c r="J163"/>
  <c r="J100"/>
  <c i="6" r="J106"/>
  <c r="BK123"/>
  <c i="7" r="BK106"/>
  <c r="J108"/>
  <c i="8" r="J164"/>
  <c r="BK190"/>
  <c r="J116"/>
  <c r="J120"/>
  <c r="J186"/>
  <c r="BK132"/>
  <c i="9" r="J101"/>
  <c r="J94"/>
  <c i="10" r="BK84"/>
  <c i="2" r="J2246"/>
  <c r="BK2084"/>
  <c r="BK1971"/>
  <c r="J1918"/>
  <c r="BK1864"/>
  <c r="BK1796"/>
  <c r="BK1736"/>
  <c r="BK1678"/>
  <c r="J1617"/>
  <c r="BK1556"/>
  <c r="J1512"/>
  <c r="J1447"/>
  <c r="J1381"/>
  <c r="J1257"/>
  <c r="J1182"/>
  <c r="J1121"/>
  <c r="BK1018"/>
  <c r="J949"/>
  <c r="J867"/>
  <c r="BK751"/>
  <c r="BK678"/>
  <c r="J587"/>
  <c r="J396"/>
  <c r="J258"/>
  <c r="BK135"/>
  <c r="J2145"/>
  <c r="J2093"/>
  <c r="J1957"/>
  <c r="BK1878"/>
  <c r="BK1747"/>
  <c r="BK1700"/>
  <c r="BK1672"/>
  <c r="BK1648"/>
  <c r="BK1607"/>
  <c r="J1530"/>
  <c r="BK1476"/>
  <c r="BK1425"/>
  <c r="BK1354"/>
  <c r="BK1278"/>
  <c r="BK1242"/>
  <c r="J1167"/>
  <c r="BK1079"/>
  <c r="BK902"/>
  <c r="BK816"/>
  <c r="BK808"/>
  <c r="J703"/>
  <c r="BK605"/>
  <c r="J534"/>
  <c r="BK408"/>
  <c r="J316"/>
  <c r="J252"/>
  <c r="BK162"/>
  <c r="J1975"/>
  <c r="BK1901"/>
  <c r="BK1812"/>
  <c r="BK1732"/>
  <c r="J1692"/>
  <c r="BK1640"/>
  <c r="BK1591"/>
  <c r="BK1533"/>
  <c r="BK1480"/>
  <c r="J1421"/>
  <c r="BK1328"/>
  <c r="J1254"/>
  <c r="J1170"/>
  <c r="J1105"/>
  <c r="J1062"/>
  <c r="J941"/>
  <c r="BK851"/>
  <c r="BK771"/>
  <c r="BK717"/>
  <c r="BK626"/>
  <c r="J442"/>
  <c r="BK337"/>
  <c r="J291"/>
  <c r="BK165"/>
  <c r="J2283"/>
  <c r="BK2250"/>
  <c r="BK2108"/>
  <c r="J1989"/>
  <c r="BK1913"/>
  <c r="J1864"/>
  <c r="BK1802"/>
  <c r="BK1728"/>
  <c r="J1629"/>
  <c r="J1589"/>
  <c r="J1486"/>
  <c r="BK1407"/>
  <c r="J1334"/>
  <c r="BK1296"/>
  <c r="J1188"/>
  <c r="BK1091"/>
  <c r="BK1039"/>
  <c r="BK928"/>
  <c r="J800"/>
  <c r="J662"/>
  <c r="J542"/>
  <c r="BK442"/>
  <c r="J308"/>
  <c r="BK252"/>
  <c i="3" r="J200"/>
  <c r="J131"/>
  <c r="BK173"/>
  <c r="BK219"/>
  <c r="J168"/>
  <c r="BK216"/>
  <c r="BK150"/>
  <c i="4" r="BK316"/>
  <c r="J246"/>
  <c r="BK153"/>
  <c r="J287"/>
  <c r="J179"/>
  <c r="BK276"/>
  <c r="BK203"/>
  <c r="BK291"/>
  <c r="BK238"/>
  <c r="BK113"/>
  <c i="5" r="J322"/>
  <c r="J228"/>
  <c r="BK139"/>
  <c r="BK326"/>
  <c r="J285"/>
  <c r="BK243"/>
  <c r="BK192"/>
  <c r="J142"/>
  <c r="BK306"/>
  <c r="J259"/>
  <c r="BK226"/>
  <c r="J175"/>
  <c r="J115"/>
  <c i="6" r="J117"/>
  <c r="BK126"/>
  <c i="7" r="BK96"/>
  <c i="8" r="J198"/>
  <c r="J104"/>
  <c r="BK186"/>
  <c r="J200"/>
  <c r="BK124"/>
  <c r="BK188"/>
  <c r="J112"/>
  <c i="9" r="J96"/>
  <c i="10" r="J82"/>
  <c r="BK98"/>
  <c i="2" r="BK2211"/>
  <c r="BK2009"/>
  <c r="BK1947"/>
  <c r="J1911"/>
  <c r="J1868"/>
  <c r="J1777"/>
  <c r="J1698"/>
  <c r="BK1662"/>
  <c r="BK1583"/>
  <c r="BK1544"/>
  <c r="J1468"/>
  <c r="J1411"/>
  <c r="J1288"/>
  <c r="J1197"/>
  <c r="BK1118"/>
  <c r="J1026"/>
  <c r="J979"/>
  <c r="J882"/>
  <c r="J759"/>
  <c r="J674"/>
  <c r="J576"/>
  <c r="J401"/>
  <c r="BK266"/>
  <c r="BK182"/>
  <c r="BK2186"/>
  <c r="J2097"/>
  <c r="J1923"/>
  <c r="J1796"/>
  <c r="BK1722"/>
  <c r="BK1702"/>
  <c r="BK1676"/>
  <c r="J1658"/>
  <c r="BK1633"/>
  <c r="J1536"/>
  <c r="BK1488"/>
  <c r="J1399"/>
  <c r="J1309"/>
  <c r="BK1254"/>
  <c r="J1161"/>
  <c r="BK1071"/>
  <c r="BK915"/>
  <c r="BK812"/>
  <c r="J748"/>
  <c r="BK687"/>
  <c r="BK617"/>
  <c r="J448"/>
  <c r="BK373"/>
  <c r="J312"/>
  <c r="BK178"/>
  <c r="J131"/>
  <c r="BK2058"/>
  <c r="J1971"/>
  <c r="J1891"/>
  <c r="J1769"/>
  <c r="J1700"/>
  <c r="BK1620"/>
  <c r="BK1570"/>
  <c r="J1504"/>
  <c r="BK1450"/>
  <c r="BK1334"/>
  <c r="BK1267"/>
  <c r="BK1188"/>
  <c r="BK1155"/>
  <c r="BK1074"/>
  <c r="BK944"/>
  <c r="J861"/>
  <c r="J781"/>
  <c r="BK703"/>
  <c r="BK587"/>
  <c r="J460"/>
  <c r="BK357"/>
  <c r="BK212"/>
  <c r="J162"/>
  <c r="BK2280"/>
  <c r="BK2145"/>
  <c r="J2009"/>
  <c r="BK1975"/>
  <c r="J1894"/>
  <c r="BK1838"/>
  <c r="J1754"/>
  <c r="J1690"/>
  <c r="BK1644"/>
  <c r="J1560"/>
  <c r="J1476"/>
  <c r="J1385"/>
  <c r="BK1318"/>
  <c r="J1278"/>
  <c r="J1228"/>
  <c r="BK1131"/>
  <c r="BK1046"/>
  <c r="BK857"/>
  <c r="BK745"/>
  <c r="BK654"/>
  <c r="BK537"/>
  <c r="BK415"/>
  <c r="J300"/>
  <c i="3" r="BK226"/>
  <c r="BK164"/>
  <c r="J216"/>
  <c r="BK127"/>
  <c r="J177"/>
  <c r="J208"/>
  <c r="J157"/>
  <c i="4" r="J305"/>
  <c r="BK260"/>
  <c r="BK170"/>
  <c r="J273"/>
  <c r="J170"/>
  <c r="J90"/>
  <c r="BK256"/>
  <c r="J149"/>
  <c r="J280"/>
  <c r="BK206"/>
  <c r="BK94"/>
  <c i="5" r="J298"/>
  <c r="BK221"/>
  <c r="BK163"/>
  <c r="J109"/>
  <c r="J306"/>
  <c r="BK240"/>
  <c r="J200"/>
  <c r="J146"/>
  <c r="J329"/>
  <c r="J278"/>
  <c r="J221"/>
  <c r="BK181"/>
  <c r="BK128"/>
  <c i="6" r="J123"/>
  <c r="BK103"/>
  <c i="7" r="J99"/>
  <c i="8" r="J212"/>
  <c r="BK208"/>
  <c r="J173"/>
  <c r="J175"/>
  <c r="J100"/>
  <c r="BK160"/>
  <c i="9" r="BK96"/>
  <c i="10" r="J94"/>
  <c r="J84"/>
  <c i="2" r="J2240"/>
  <c r="J2038"/>
  <c r="BK1969"/>
  <c r="BK1931"/>
  <c r="J1889"/>
  <c r="J1816"/>
  <c r="BK1765"/>
  <c r="BK1690"/>
  <c r="J1650"/>
  <c r="BK1599"/>
  <c r="BK1567"/>
  <c r="J1540"/>
  <c r="J1443"/>
  <c r="J1372"/>
  <c r="J1245"/>
  <c r="J1152"/>
  <c r="J1124"/>
  <c r="J1039"/>
  <c r="BK1000"/>
  <c r="BK834"/>
  <c r="J735"/>
  <c r="J657"/>
  <c r="BK566"/>
  <c r="J415"/>
  <c r="J275"/>
  <c r="J204"/>
  <c r="J2142"/>
  <c r="BK2048"/>
  <c r="BK1983"/>
  <c r="J1921"/>
  <c r="BK1894"/>
  <c r="BK1716"/>
  <c r="BK1674"/>
  <c r="BK1646"/>
  <c r="J1613"/>
  <c r="BK1564"/>
  <c r="J1492"/>
  <c r="J1464"/>
  <c r="J1407"/>
  <c r="BK1306"/>
  <c r="BK1240"/>
  <c r="J1158"/>
  <c r="BK1068"/>
  <c r="J897"/>
  <c r="J838"/>
  <c r="J745"/>
  <c r="J683"/>
  <c r="J548"/>
  <c r="J430"/>
  <c r="J367"/>
  <c r="BK258"/>
  <c r="J135"/>
  <c r="BK2097"/>
  <c r="BK2051"/>
  <c r="J1969"/>
  <c r="BK1833"/>
  <c r="J1728"/>
  <c r="J1644"/>
  <c r="BK1611"/>
  <c r="J1546"/>
  <c r="BK1498"/>
  <c r="J1460"/>
  <c r="BK1357"/>
  <c r="J1242"/>
  <c r="BK1167"/>
  <c r="J1143"/>
  <c r="J1088"/>
  <c r="BK973"/>
  <c r="J915"/>
  <c r="J829"/>
  <c r="BK728"/>
  <c r="BK665"/>
  <c r="J584"/>
  <c r="BK445"/>
  <c r="J347"/>
  <c r="J168"/>
  <c r="J2280"/>
  <c r="J2258"/>
  <c r="BK2152"/>
  <c r="J2066"/>
  <c r="BK1978"/>
  <c r="J1908"/>
  <c r="BK1841"/>
  <c r="J1812"/>
  <c r="J1722"/>
  <c r="J1668"/>
  <c r="J1607"/>
  <c r="BK1530"/>
  <c r="BK1443"/>
  <c r="BK1375"/>
  <c r="BK1315"/>
  <c r="J1267"/>
  <c r="BK1207"/>
  <c r="J1096"/>
  <c r="BK1011"/>
  <c r="J825"/>
  <c r="BK743"/>
  <c r="J622"/>
  <c r="J474"/>
  <c r="J408"/>
  <c r="J304"/>
  <c i="3" r="BK230"/>
  <c r="BK143"/>
  <c r="J102"/>
  <c r="J154"/>
  <c r="BK191"/>
  <c r="BK131"/>
  <c r="BK205"/>
  <c r="J124"/>
  <c i="4" r="BK273"/>
  <c r="J198"/>
  <c r="J120"/>
  <c r="BK278"/>
  <c r="BK198"/>
  <c r="J113"/>
  <c r="J268"/>
  <c r="J175"/>
  <c r="BK90"/>
  <c r="BK227"/>
  <c r="J105"/>
  <c i="5" r="BK318"/>
  <c r="J215"/>
  <c r="BK160"/>
  <c r="J103"/>
  <c r="BK278"/>
  <c r="BK237"/>
  <c r="BK188"/>
  <c r="BK100"/>
  <c r="J302"/>
  <c r="BK249"/>
  <c r="BK200"/>
  <c r="BK146"/>
  <c r="BK112"/>
  <c i="6" r="BK114"/>
  <c i="7" r="BK110"/>
  <c i="8" r="J208"/>
  <c r="BK108"/>
  <c r="BK198"/>
  <c r="J140"/>
  <c r="BK168"/>
  <c r="BK205"/>
  <c r="BK151"/>
  <c i="9" r="BK101"/>
  <c i="10" r="BK96"/>
  <c r="J88"/>
  <c i="2" r="BK2093"/>
  <c r="BK1989"/>
  <c r="BK1935"/>
  <c r="BK1908"/>
  <c r="J1841"/>
  <c r="J1781"/>
  <c r="BK1692"/>
  <c r="J1652"/>
  <c r="BK1601"/>
  <c r="J1570"/>
  <c r="J1480"/>
  <c r="J1437"/>
  <c r="J1354"/>
  <c r="BK1228"/>
  <c r="J1149"/>
  <c r="BK1102"/>
  <c r="BK1036"/>
  <c r="BK971"/>
  <c r="BK825"/>
  <c r="BK710"/>
  <c r="J650"/>
  <c r="J479"/>
  <c r="BK279"/>
  <c r="BK196"/>
  <c r="J2183"/>
  <c r="J2101"/>
  <c r="BK1992"/>
  <c r="J1903"/>
  <c r="J1827"/>
  <c r="BK1710"/>
  <c r="J1662"/>
  <c r="BK1627"/>
  <c r="J1583"/>
  <c r="BK1512"/>
  <c r="BK1468"/>
  <c r="BK1403"/>
  <c r="BK1309"/>
  <c r="BK1248"/>
  <c r="J1179"/>
  <c r="J1110"/>
  <c r="BK979"/>
  <c r="BK861"/>
  <c r="BK755"/>
  <c r="J676"/>
  <c r="BK631"/>
  <c r="BK557"/>
  <c r="J438"/>
  <c r="J337"/>
  <c r="J182"/>
  <c r="BK2006"/>
  <c r="J1935"/>
  <c r="J1845"/>
  <c r="J1765"/>
  <c r="J1704"/>
  <c r="BK1656"/>
  <c r="BK1613"/>
  <c r="J1567"/>
  <c r="BK1506"/>
  <c r="BK1462"/>
  <c r="BK1372"/>
  <c r="BK1291"/>
  <c r="BK1197"/>
  <c r="BK1152"/>
  <c r="BK1085"/>
  <c r="J965"/>
  <c r="BK893"/>
  <c r="J834"/>
  <c r="BK735"/>
  <c r="BK657"/>
  <c r="J566"/>
  <c r="J435"/>
  <c r="BK304"/>
  <c r="J196"/>
  <c r="BK2298"/>
  <c r="BK2261"/>
  <c r="J2130"/>
  <c r="J2048"/>
  <c r="BK1965"/>
  <c r="J1886"/>
  <c r="J1833"/>
  <c r="BK1750"/>
  <c r="J1672"/>
  <c r="BK1609"/>
  <c r="J1556"/>
  <c r="J1466"/>
  <c r="BK1389"/>
  <c r="J1321"/>
  <c r="J1272"/>
  <c r="BK1213"/>
  <c r="BK1113"/>
  <c r="J1014"/>
  <c r="BK952"/>
  <c r="J851"/>
  <c r="J728"/>
  <c r="J617"/>
  <c r="BK411"/>
  <c r="BK347"/>
  <c r="BK230"/>
  <c i="3" r="J188"/>
  <c r="J110"/>
  <c r="BK162"/>
  <c r="J193"/>
  <c r="J119"/>
  <c r="BK168"/>
  <c r="J127"/>
  <c i="4" r="J291"/>
  <c r="J210"/>
  <c r="BK128"/>
  <c r="J221"/>
  <c r="J159"/>
  <c r="J302"/>
  <c r="BK159"/>
  <c r="BK312"/>
  <c r="BK253"/>
  <c r="BK145"/>
  <c i="5" r="BK344"/>
  <c r="BK252"/>
  <c r="J178"/>
  <c r="BK121"/>
  <c r="J310"/>
  <c r="BK259"/>
  <c r="J204"/>
  <c r="BK118"/>
  <c r="J340"/>
  <c r="J271"/>
  <c r="J212"/>
  <c r="J160"/>
  <c r="J243"/>
  <c i="6" r="J121"/>
  <c r="BK99"/>
  <c i="7" r="J96"/>
  <c r="J102"/>
  <c i="8" r="BK128"/>
  <c r="BK196"/>
  <c r="J124"/>
  <c r="BK112"/>
  <c r="J168"/>
  <c r="BK100"/>
  <c i="9" r="J99"/>
  <c i="10" r="BK100"/>
  <c i="2" r="J2243"/>
  <c r="BK2066"/>
  <c r="BK1985"/>
  <c r="BK1929"/>
  <c r="BK1903"/>
  <c r="BK1827"/>
  <c r="J1788"/>
  <c r="J1732"/>
  <c r="J1676"/>
  <c r="J1611"/>
  <c r="BK1560"/>
  <c r="J1498"/>
  <c r="J1440"/>
  <c r="BK1339"/>
  <c r="J1219"/>
  <c r="J1164"/>
  <c r="J1099"/>
  <c r="BK1014"/>
  <c r="J944"/>
  <c r="BK784"/>
  <c r="BK681"/>
  <c r="BK590"/>
  <c r="J427"/>
  <c r="J296"/>
  <c r="J208"/>
  <c r="BK2258"/>
  <c r="BK2133"/>
  <c r="BK1941"/>
  <c r="J1901"/>
  <c r="BK1872"/>
  <c r="J1741"/>
  <c r="BK1698"/>
  <c r="BK1670"/>
  <c r="J1640"/>
  <c r="BK1605"/>
  <c r="J1578"/>
  <c r="BK1474"/>
  <c r="BK1428"/>
  <c r="BK1331"/>
  <c r="BK1245"/>
  <c r="BK1191"/>
  <c r="J1137"/>
  <c r="BK1051"/>
  <c r="J887"/>
  <c r="BK829"/>
  <c r="BK759"/>
  <c r="BK662"/>
  <c r="BK562"/>
  <c r="BK463"/>
  <c r="BK404"/>
  <c r="J320"/>
  <c r="J217"/>
  <c r="J2111"/>
  <c r="J2069"/>
  <c r="BK2002"/>
  <c r="BK1847"/>
  <c r="BK1744"/>
  <c r="BK1686"/>
  <c r="J1609"/>
  <c r="BK1538"/>
  <c r="BK1482"/>
  <c r="BK1457"/>
  <c r="J1394"/>
  <c r="J1296"/>
  <c r="J1248"/>
  <c r="BK1164"/>
  <c r="J1108"/>
  <c r="J1058"/>
  <c r="J959"/>
  <c r="BK887"/>
  <c r="J819"/>
  <c r="BK741"/>
  <c r="J668"/>
  <c r="BK553"/>
  <c r="BK440"/>
  <c r="J261"/>
  <c r="BK172"/>
  <c r="BK2270"/>
  <c r="J2154"/>
  <c r="BK2069"/>
  <c r="J1983"/>
  <c r="BK1906"/>
  <c r="J1852"/>
  <c r="BK1810"/>
  <c r="J1720"/>
  <c r="J1633"/>
  <c r="J1605"/>
  <c r="J1538"/>
  <c r="J1450"/>
  <c r="J1418"/>
  <c r="BK1348"/>
  <c r="BK1288"/>
  <c r="J1185"/>
  <c r="BK1105"/>
  <c r="J1029"/>
  <c r="BK959"/>
  <c r="J842"/>
  <c r="BK713"/>
  <c r="BK613"/>
  <c r="BK479"/>
  <c r="BK367"/>
  <c r="J263"/>
  <c i="3" r="BK203"/>
  <c r="BK139"/>
  <c r="J205"/>
  <c r="BK196"/>
  <c r="J143"/>
  <c r="BK98"/>
  <c r="BK135"/>
  <c i="4" r="J298"/>
  <c r="BK235"/>
  <c r="BK124"/>
  <c r="J206"/>
  <c r="J145"/>
  <c r="BK305"/>
  <c r="BK224"/>
  <c r="J124"/>
  <c r="J260"/>
  <c r="BK156"/>
  <c i="5" r="J326"/>
  <c r="J263"/>
  <c r="BK207"/>
  <c r="J150"/>
  <c r="J332"/>
  <c r="J282"/>
  <c r="BK228"/>
  <c r="BK169"/>
  <c r="BK354"/>
  <c r="BK310"/>
  <c r="J268"/>
  <c r="J210"/>
  <c r="J157"/>
  <c r="J128"/>
  <c i="6" r="J114"/>
  <c r="BK110"/>
  <c i="7" r="J104"/>
  <c r="J106"/>
  <c i="8" r="BK120"/>
  <c r="J193"/>
  <c r="J132"/>
  <c r="J147"/>
  <c r="BK210"/>
  <c r="BK147"/>
  <c i="9" r="J104"/>
  <c i="10" r="BK88"/>
  <c r="BK82"/>
  <c i="2" r="J2255"/>
  <c r="BK2080"/>
  <c r="J2006"/>
  <c r="J1913"/>
  <c r="J1855"/>
  <c r="BK1793"/>
  <c r="J1716"/>
  <c r="J1674"/>
  <c r="BK1603"/>
  <c r="J1574"/>
  <c r="BK1504"/>
  <c r="BK1455"/>
  <c r="BK1418"/>
  <c r="BK1343"/>
  <c r="BK1225"/>
  <c r="J1176"/>
  <c r="J1116"/>
  <c r="J1021"/>
  <c r="BK962"/>
  <c r="J871"/>
  <c r="J775"/>
  <c r="BK676"/>
  <c r="BK584"/>
  <c r="BK381"/>
  <c r="J240"/>
  <c r="BK138"/>
  <c r="J2214"/>
  <c r="J2108"/>
  <c r="J2029"/>
  <c r="BK1939"/>
  <c r="BK1825"/>
  <c r="BK1720"/>
  <c r="J1684"/>
  <c r="J1656"/>
  <c r="BK1635"/>
  <c r="J1581"/>
  <c r="J1510"/>
  <c r="BK1447"/>
  <c r="J1389"/>
  <c r="J1312"/>
  <c r="J1262"/>
  <c r="BK1204"/>
  <c r="J1082"/>
  <c r="J1007"/>
  <c r="BK871"/>
  <c r="J796"/>
  <c r="BK707"/>
  <c r="J671"/>
  <c r="J613"/>
  <c r="J440"/>
  <c r="J333"/>
  <c r="BK245"/>
  <c r="J165"/>
  <c r="BK2130"/>
  <c r="J2061"/>
  <c r="BK1999"/>
  <c r="BK1889"/>
  <c r="BK1806"/>
  <c r="BK1708"/>
  <c r="J1680"/>
  <c r="BK1638"/>
  <c r="BK1589"/>
  <c r="BK1536"/>
  <c r="J1484"/>
  <c r="J1425"/>
  <c r="BK1321"/>
  <c r="BK1265"/>
  <c r="J1191"/>
  <c r="BK1110"/>
  <c r="J1079"/>
  <c r="J962"/>
  <c r="BK890"/>
  <c r="J812"/>
  <c r="J767"/>
  <c r="BK671"/>
  <c r="BK570"/>
  <c r="BK438"/>
  <c r="J324"/>
  <c r="BK204"/>
  <c r="J2300"/>
  <c r="BK2283"/>
  <c r="BK2243"/>
  <c r="BK2101"/>
  <c r="BK2021"/>
  <c r="BK1949"/>
  <c r="J1880"/>
  <c r="BK1855"/>
  <c r="BK1799"/>
  <c r="BK1714"/>
  <c r="BK1680"/>
  <c r="J1627"/>
  <c r="J1548"/>
  <c r="BK1460"/>
  <c r="BK1394"/>
  <c r="BK1299"/>
  <c r="BK1251"/>
  <c r="J1155"/>
  <c r="J1085"/>
  <c r="J1036"/>
  <c r="BK933"/>
  <c r="BK781"/>
  <c r="J678"/>
  <c r="J557"/>
  <c r="BK421"/>
  <c r="BK312"/>
  <c r="BK208"/>
  <c i="3" r="BK185"/>
  <c r="J223"/>
  <c r="J93"/>
  <c r="J185"/>
  <c r="BK110"/>
  <c r="J170"/>
  <c i="4" r="J316"/>
  <c r="J203"/>
  <c r="J132"/>
  <c r="BK298"/>
  <c r="J183"/>
  <c r="BK149"/>
  <c r="BK285"/>
  <c r="BK135"/>
  <c r="J265"/>
  <c r="J215"/>
  <c i="5" r="J350"/>
  <c r="BK288"/>
  <c r="BK224"/>
  <c r="J169"/>
  <c r="BK329"/>
  <c r="BK265"/>
  <c r="J226"/>
  <c r="BK175"/>
  <c r="J131"/>
  <c r="BK335"/>
  <c r="BK275"/>
  <c r="J231"/>
  <c r="BK178"/>
  <c r="J135"/>
  <c r="J118"/>
  <c i="6" r="BK117"/>
  <c r="BK96"/>
  <c i="7" r="J93"/>
  <c r="BK104"/>
  <c i="8" r="BK136"/>
  <c r="BK202"/>
  <c r="BK175"/>
  <c r="J178"/>
  <c r="BK104"/>
  <c r="J108"/>
  <c i="9" r="BK104"/>
  <c i="10" r="J98"/>
  <c i="2" l="1" r="T2276"/>
  <c r="P2276"/>
  <c r="R2276"/>
  <c r="BK130"/>
  <c r="J130"/>
  <c r="J61"/>
  <c r="R130"/>
  <c r="BK177"/>
  <c r="J177"/>
  <c r="J62"/>
  <c r="R177"/>
  <c r="BK265"/>
  <c r="J265"/>
  <c r="J63"/>
  <c r="T265"/>
  <c r="P361"/>
  <c r="T361"/>
  <c r="P434"/>
  <c r="BK447"/>
  <c r="J447"/>
  <c r="J66"/>
  <c r="T447"/>
  <c r="P565"/>
  <c r="R565"/>
  <c r="BK649"/>
  <c r="J649"/>
  <c r="J68"/>
  <c r="R649"/>
  <c r="BK661"/>
  <c r="J661"/>
  <c r="J69"/>
  <c r="R661"/>
  <c r="BK667"/>
  <c r="J667"/>
  <c r="J70"/>
  <c r="R667"/>
  <c r="T667"/>
  <c r="P686"/>
  <c r="T686"/>
  <c r="P734"/>
  <c r="T734"/>
  <c r="P750"/>
  <c r="T750"/>
  <c r="P850"/>
  <c r="T850"/>
  <c r="P886"/>
  <c r="R886"/>
  <c r="BK936"/>
  <c r="J936"/>
  <c r="J78"/>
  <c r="R936"/>
  <c r="BK982"/>
  <c r="J982"/>
  <c r="J79"/>
  <c r="T982"/>
  <c r="P1061"/>
  <c r="T1061"/>
  <c r="P1127"/>
  <c r="T1127"/>
  <c r="P1231"/>
  <c r="R1231"/>
  <c r="BK1327"/>
  <c r="J1327"/>
  <c r="J83"/>
  <c r="T1327"/>
  <c r="P1342"/>
  <c r="T1342"/>
  <c r="P1353"/>
  <c r="T1353"/>
  <c r="P1366"/>
  <c r="T1366"/>
  <c r="P1424"/>
  <c r="R1424"/>
  <c r="BK1471"/>
  <c r="J1471"/>
  <c r="J90"/>
  <c r="R1471"/>
  <c r="BK1491"/>
  <c r="J1491"/>
  <c r="J91"/>
  <c r="R1491"/>
  <c r="BK1497"/>
  <c r="J1497"/>
  <c r="J93"/>
  <c r="T1497"/>
  <c r="P1580"/>
  <c r="T1580"/>
  <c r="P1619"/>
  <c r="T1619"/>
  <c r="P1626"/>
  <c r="R1626"/>
  <c r="T1626"/>
  <c r="P1637"/>
  <c r="T1637"/>
  <c r="P1724"/>
  <c r="R1724"/>
  <c r="T1724"/>
  <c r="BK1731"/>
  <c r="J1731"/>
  <c r="J99"/>
  <c r="P1731"/>
  <c r="R1731"/>
  <c r="T1731"/>
  <c r="BK1757"/>
  <c r="J1757"/>
  <c r="J100"/>
  <c r="P1757"/>
  <c r="R1757"/>
  <c r="T1757"/>
  <c r="BK1805"/>
  <c r="J1805"/>
  <c r="J101"/>
  <c r="P1805"/>
  <c r="R1805"/>
  <c r="T1805"/>
  <c r="BK1934"/>
  <c r="J1934"/>
  <c r="J102"/>
  <c r="P1934"/>
  <c r="R1934"/>
  <c r="T1934"/>
  <c r="BK1988"/>
  <c r="J1988"/>
  <c r="J103"/>
  <c r="P1988"/>
  <c r="R1988"/>
  <c r="T1988"/>
  <c r="BK2079"/>
  <c r="J2079"/>
  <c r="J104"/>
  <c r="P2079"/>
  <c r="R2079"/>
  <c r="T2079"/>
  <c r="BK2157"/>
  <c r="J2157"/>
  <c r="J105"/>
  <c r="P2157"/>
  <c r="T2157"/>
  <c r="P2249"/>
  <c r="T2249"/>
  <c r="P2294"/>
  <c r="T2294"/>
  <c i="3" r="BK97"/>
  <c r="J97"/>
  <c r="J62"/>
  <c r="R97"/>
  <c r="BK114"/>
  <c r="J114"/>
  <c r="J63"/>
  <c r="R114"/>
  <c r="BK123"/>
  <c r="J123"/>
  <c r="J64"/>
  <c r="R123"/>
  <c r="BK145"/>
  <c r="J145"/>
  <c r="J65"/>
  <c r="R145"/>
  <c r="BK156"/>
  <c r="J156"/>
  <c r="J66"/>
  <c r="R156"/>
  <c r="BK172"/>
  <c r="J172"/>
  <c r="J67"/>
  <c r="R172"/>
  <c r="BK184"/>
  <c r="J184"/>
  <c r="J68"/>
  <c r="T184"/>
  <c r="P211"/>
  <c r="T211"/>
  <c i="4" r="R89"/>
  <c r="T144"/>
  <c r="R165"/>
  <c r="R231"/>
  <c r="R255"/>
  <c r="P301"/>
  <c i="5" r="BK96"/>
  <c r="J96"/>
  <c r="J65"/>
  <c r="T196"/>
  <c r="R262"/>
  <c r="BK294"/>
  <c r="J294"/>
  <c r="J71"/>
  <c i="6" r="BK91"/>
  <c r="J91"/>
  <c r="J65"/>
  <c r="BK120"/>
  <c r="J120"/>
  <c r="J66"/>
  <c r="T120"/>
  <c i="7" r="T89"/>
  <c r="T88"/>
  <c r="T87"/>
  <c i="8" r="R91"/>
  <c r="P155"/>
  <c r="P177"/>
  <c i="9" r="R91"/>
  <c r="T98"/>
  <c i="10" r="P81"/>
  <c r="P80"/>
  <c i="1" r="AU64"/>
  <c i="4" r="P89"/>
  <c r="P144"/>
  <c r="P165"/>
  <c r="P231"/>
  <c r="P255"/>
  <c r="T301"/>
  <c i="5" r="P96"/>
  <c r="BK196"/>
  <c r="J196"/>
  <c r="J68"/>
  <c r="T262"/>
  <c r="R294"/>
  <c i="6" r="P91"/>
  <c r="P120"/>
  <c i="7" r="P89"/>
  <c r="P88"/>
  <c r="P87"/>
  <c i="1" r="AU61"/>
  <c i="8" r="BK91"/>
  <c r="J91"/>
  <c r="J65"/>
  <c r="BK155"/>
  <c r="J155"/>
  <c r="J66"/>
  <c r="R177"/>
  <c i="9" r="T91"/>
  <c r="T90"/>
  <c r="T89"/>
  <c r="R98"/>
  <c i="10" r="BK81"/>
  <c r="BK80"/>
  <c r="J80"/>
  <c i="2" r="P130"/>
  <c r="T130"/>
  <c r="P177"/>
  <c r="T177"/>
  <c r="P265"/>
  <c r="R265"/>
  <c r="BK361"/>
  <c r="J361"/>
  <c r="J64"/>
  <c r="R361"/>
  <c r="BK434"/>
  <c r="J434"/>
  <c r="J65"/>
  <c r="R434"/>
  <c r="T434"/>
  <c r="P447"/>
  <c r="R447"/>
  <c r="BK565"/>
  <c r="J565"/>
  <c r="J67"/>
  <c r="T565"/>
  <c r="P649"/>
  <c r="T649"/>
  <c r="P661"/>
  <c r="T661"/>
  <c r="P667"/>
  <c r="BK686"/>
  <c r="J686"/>
  <c r="J71"/>
  <c r="R686"/>
  <c r="BK734"/>
  <c r="J734"/>
  <c r="J72"/>
  <c r="R734"/>
  <c r="BK750"/>
  <c r="J750"/>
  <c r="J73"/>
  <c r="R750"/>
  <c r="BK850"/>
  <c r="J850"/>
  <c r="J74"/>
  <c r="R850"/>
  <c r="BK886"/>
  <c r="J886"/>
  <c r="J77"/>
  <c r="T886"/>
  <c r="P936"/>
  <c r="T936"/>
  <c r="P982"/>
  <c r="R982"/>
  <c r="BK1061"/>
  <c r="J1061"/>
  <c r="J80"/>
  <c r="R1061"/>
  <c r="BK1127"/>
  <c r="J1127"/>
  <c r="J81"/>
  <c r="R1127"/>
  <c r="BK1231"/>
  <c r="J1231"/>
  <c r="J82"/>
  <c r="T1231"/>
  <c r="P1327"/>
  <c r="R1327"/>
  <c r="BK1342"/>
  <c r="J1342"/>
  <c r="J86"/>
  <c r="R1342"/>
  <c r="BK1353"/>
  <c r="J1353"/>
  <c r="J87"/>
  <c r="R1353"/>
  <c r="BK1366"/>
  <c r="J1366"/>
  <c r="J88"/>
  <c r="R1366"/>
  <c r="BK1424"/>
  <c r="J1424"/>
  <c r="J89"/>
  <c r="T1424"/>
  <c r="P1471"/>
  <c r="T1471"/>
  <c r="P1491"/>
  <c r="T1491"/>
  <c r="P1497"/>
  <c r="P1496"/>
  <c r="R1497"/>
  <c r="R1496"/>
  <c r="BK1580"/>
  <c r="J1580"/>
  <c r="J94"/>
  <c r="R1580"/>
  <c r="BK1619"/>
  <c r="J1619"/>
  <c r="J95"/>
  <c r="R1619"/>
  <c r="BK1626"/>
  <c r="J1626"/>
  <c r="J96"/>
  <c r="BK1637"/>
  <c r="J1637"/>
  <c r="J97"/>
  <c r="R1637"/>
  <c r="BK1724"/>
  <c r="J1724"/>
  <c r="J98"/>
  <c r="R2157"/>
  <c r="BK2249"/>
  <c r="J2249"/>
  <c r="J106"/>
  <c r="R2249"/>
  <c r="BK2294"/>
  <c r="J2294"/>
  <c r="J108"/>
  <c r="R2294"/>
  <c i="3" r="P97"/>
  <c r="T97"/>
  <c r="P114"/>
  <c r="T114"/>
  <c r="P123"/>
  <c r="T123"/>
  <c r="P145"/>
  <c r="T145"/>
  <c r="P156"/>
  <c r="T156"/>
  <c r="P172"/>
  <c r="T172"/>
  <c r="P184"/>
  <c r="R184"/>
  <c r="BK211"/>
  <c r="J211"/>
  <c r="J69"/>
  <c r="R211"/>
  <c i="4" r="T89"/>
  <c r="BK144"/>
  <c r="J144"/>
  <c r="J62"/>
  <c r="BK165"/>
  <c r="J165"/>
  <c r="J63"/>
  <c r="BK231"/>
  <c r="J231"/>
  <c r="J64"/>
  <c r="BK255"/>
  <c r="J255"/>
  <c r="J65"/>
  <c r="BK301"/>
  <c r="J301"/>
  <c r="J66"/>
  <c i="5" r="T96"/>
  <c r="R196"/>
  <c r="P262"/>
  <c r="T294"/>
  <c i="6" r="R91"/>
  <c r="R120"/>
  <c i="7" r="BK89"/>
  <c r="J89"/>
  <c r="J65"/>
  <c i="8" r="T91"/>
  <c r="T155"/>
  <c r="T177"/>
  <c i="9" r="P91"/>
  <c r="BK98"/>
  <c r="J98"/>
  <c r="J66"/>
  <c i="10" r="R81"/>
  <c r="R80"/>
  <c i="4" r="BK89"/>
  <c r="R144"/>
  <c r="T165"/>
  <c r="T231"/>
  <c r="T255"/>
  <c r="R301"/>
  <c i="5" r="R96"/>
  <c r="R95"/>
  <c r="R94"/>
  <c r="P196"/>
  <c r="BK262"/>
  <c r="J262"/>
  <c r="J70"/>
  <c r="P294"/>
  <c i="6" r="T91"/>
  <c r="T90"/>
  <c r="T89"/>
  <c i="7" r="R89"/>
  <c r="R88"/>
  <c r="R87"/>
  <c i="8" r="P91"/>
  <c r="P90"/>
  <c r="P89"/>
  <c i="1" r="AU62"/>
  <c i="8" r="R155"/>
  <c r="BK177"/>
  <c r="J177"/>
  <c r="J67"/>
  <c i="9" r="BK91"/>
  <c r="J91"/>
  <c r="J65"/>
  <c r="P98"/>
  <c i="10" r="T81"/>
  <c r="T80"/>
  <c i="2" r="BK1338"/>
  <c r="J1338"/>
  <c r="J85"/>
  <c i="3" r="BK92"/>
  <c r="J92"/>
  <c r="J61"/>
  <c i="5" r="BK191"/>
  <c r="J191"/>
  <c r="J67"/>
  <c r="BK353"/>
  <c r="J353"/>
  <c r="J72"/>
  <c r="BK187"/>
  <c r="J187"/>
  <c r="J66"/>
  <c r="BK258"/>
  <c r="J258"/>
  <c r="J69"/>
  <c i="2" r="BK881"/>
  <c r="J881"/>
  <c r="J75"/>
  <c r="BK2276"/>
  <c r="J2276"/>
  <c r="J107"/>
  <c i="3" r="BK229"/>
  <c r="J229"/>
  <c r="J70"/>
  <c i="4" r="BK315"/>
  <c r="J315"/>
  <c r="J67"/>
  <c i="9" r="BK103"/>
  <c r="J103"/>
  <c r="J67"/>
  <c i="6" r="BK125"/>
  <c r="J125"/>
  <c r="J67"/>
  <c i="10" r="F55"/>
  <c r="BE86"/>
  <c r="BE100"/>
  <c r="J52"/>
  <c r="E70"/>
  <c r="BE82"/>
  <c r="BE84"/>
  <c r="BE90"/>
  <c r="BE92"/>
  <c r="BE94"/>
  <c r="BE96"/>
  <c r="BE88"/>
  <c r="BE98"/>
  <c i="8" r="BK90"/>
  <c r="J90"/>
  <c r="J64"/>
  <c i="9" r="E77"/>
  <c r="BE92"/>
  <c r="BE94"/>
  <c r="BE101"/>
  <c r="J56"/>
  <c r="BE99"/>
  <c r="BE104"/>
  <c r="F59"/>
  <c r="BE96"/>
  <c i="8" r="E77"/>
  <c r="BE104"/>
  <c r="BE108"/>
  <c r="BE112"/>
  <c r="BE116"/>
  <c r="BE120"/>
  <c r="BE136"/>
  <c r="BE173"/>
  <c r="BE190"/>
  <c r="BE193"/>
  <c r="BE196"/>
  <c r="BE198"/>
  <c r="BE200"/>
  <c r="BE210"/>
  <c r="BE212"/>
  <c r="BE214"/>
  <c r="BE140"/>
  <c r="BE160"/>
  <c r="BE184"/>
  <c r="BE186"/>
  <c r="BE188"/>
  <c r="BE202"/>
  <c r="BE208"/>
  <c r="F86"/>
  <c r="BE96"/>
  <c r="BE100"/>
  <c r="BE124"/>
  <c r="BE128"/>
  <c r="BE156"/>
  <c r="BE168"/>
  <c r="BE171"/>
  <c r="BE205"/>
  <c r="J56"/>
  <c r="BE92"/>
  <c r="BE132"/>
  <c r="BE143"/>
  <c r="BE147"/>
  <c r="BE151"/>
  <c r="BE164"/>
  <c r="BE175"/>
  <c r="BE178"/>
  <c r="BE181"/>
  <c i="7" r="J56"/>
  <c r="F84"/>
  <c r="BE90"/>
  <c r="BE102"/>
  <c i="6" r="BK90"/>
  <c r="BK89"/>
  <c r="J89"/>
  <c r="J63"/>
  <c i="7" r="E50"/>
  <c r="BE99"/>
  <c r="BE104"/>
  <c r="BE106"/>
  <c r="BE108"/>
  <c r="BE93"/>
  <c r="BE96"/>
  <c r="BE110"/>
  <c i="6" r="E50"/>
  <c r="J83"/>
  <c r="BE99"/>
  <c r="BE114"/>
  <c r="F59"/>
  <c r="BE106"/>
  <c r="BE110"/>
  <c r="BE117"/>
  <c r="BE123"/>
  <c r="BE126"/>
  <c r="BE92"/>
  <c r="BE96"/>
  <c r="BE103"/>
  <c r="BE121"/>
  <c i="4" r="J89"/>
  <c r="J61"/>
  <c i="5" r="E82"/>
  <c r="BE97"/>
  <c r="BE121"/>
  <c r="BE326"/>
  <c r="F59"/>
  <c r="J88"/>
  <c r="BE103"/>
  <c r="BE109"/>
  <c r="BE131"/>
  <c r="BE142"/>
  <c r="BE157"/>
  <c r="BE160"/>
  <c r="BE175"/>
  <c r="BE178"/>
  <c r="BE197"/>
  <c r="BE202"/>
  <c r="BE207"/>
  <c r="BE212"/>
  <c r="BE218"/>
  <c r="BE226"/>
  <c r="BE228"/>
  <c r="BE237"/>
  <c r="BE255"/>
  <c r="BE282"/>
  <c r="BE298"/>
  <c r="BE310"/>
  <c r="BE340"/>
  <c r="BE342"/>
  <c r="BE344"/>
  <c r="BE350"/>
  <c r="BE354"/>
  <c r="BE100"/>
  <c r="BE106"/>
  <c r="BE112"/>
  <c r="BE118"/>
  <c r="BE124"/>
  <c r="BE139"/>
  <c r="BE146"/>
  <c r="BE154"/>
  <c r="BE166"/>
  <c r="BE169"/>
  <c r="BE172"/>
  <c r="BE184"/>
  <c r="BE210"/>
  <c r="BE215"/>
  <c r="BE221"/>
  <c r="BE224"/>
  <c r="BE240"/>
  <c r="BE246"/>
  <c r="BE249"/>
  <c r="BE252"/>
  <c r="BE259"/>
  <c r="BE263"/>
  <c r="BE268"/>
  <c r="BE271"/>
  <c r="BE275"/>
  <c r="BE288"/>
  <c r="BE295"/>
  <c r="BE314"/>
  <c r="BE322"/>
  <c r="BE335"/>
  <c r="BE347"/>
  <c r="BE115"/>
  <c r="BE128"/>
  <c r="BE135"/>
  <c r="BE150"/>
  <c r="BE163"/>
  <c r="BE181"/>
  <c r="BE188"/>
  <c r="BE192"/>
  <c r="BE200"/>
  <c r="BE204"/>
  <c r="BE231"/>
  <c r="BE234"/>
  <c r="BE243"/>
  <c r="BE265"/>
  <c r="BE278"/>
  <c r="BE285"/>
  <c r="BE291"/>
  <c r="BE302"/>
  <c r="BE306"/>
  <c r="BE318"/>
  <c r="BE329"/>
  <c r="BE332"/>
  <c r="BE338"/>
  <c i="4" r="J81"/>
  <c r="BE102"/>
  <c r="BE113"/>
  <c r="BE149"/>
  <c r="BE153"/>
  <c r="BE159"/>
  <c r="BE162"/>
  <c r="BE170"/>
  <c r="BE191"/>
  <c r="BE195"/>
  <c r="BE198"/>
  <c r="BE210"/>
  <c r="BE235"/>
  <c r="BE256"/>
  <c r="BE276"/>
  <c r="BE278"/>
  <c r="E48"/>
  <c r="F55"/>
  <c r="BE90"/>
  <c r="BE166"/>
  <c r="BE188"/>
  <c r="BE215"/>
  <c r="BE227"/>
  <c r="BE243"/>
  <c r="BE260"/>
  <c r="BE268"/>
  <c r="BE294"/>
  <c r="BE298"/>
  <c r="BE94"/>
  <c r="BE98"/>
  <c r="BE105"/>
  <c r="BE120"/>
  <c r="BE124"/>
  <c r="BE128"/>
  <c r="BE132"/>
  <c r="BE135"/>
  <c r="BE175"/>
  <c r="BE206"/>
  <c r="BE221"/>
  <c r="BE224"/>
  <c r="BE232"/>
  <c r="BE246"/>
  <c r="BE253"/>
  <c r="BE265"/>
  <c r="BE273"/>
  <c r="BE280"/>
  <c r="BE282"/>
  <c r="BE285"/>
  <c r="BE287"/>
  <c r="BE291"/>
  <c r="BE302"/>
  <c r="BE108"/>
  <c r="BE145"/>
  <c r="BE156"/>
  <c r="BE179"/>
  <c r="BE183"/>
  <c r="BE203"/>
  <c r="BE238"/>
  <c r="BE250"/>
  <c r="BE305"/>
  <c r="BE308"/>
  <c r="BE312"/>
  <c r="BE316"/>
  <c i="3" r="E48"/>
  <c r="J52"/>
  <c r="F87"/>
  <c r="BE162"/>
  <c r="BE180"/>
  <c r="BE193"/>
  <c r="BE196"/>
  <c r="BE208"/>
  <c r="BE219"/>
  <c r="BE223"/>
  <c r="BE226"/>
  <c r="BE115"/>
  <c r="BE124"/>
  <c r="BE135"/>
  <c r="BE139"/>
  <c r="BE157"/>
  <c r="BE164"/>
  <c r="BE173"/>
  <c r="BE177"/>
  <c r="BE200"/>
  <c r="BE212"/>
  <c r="BE230"/>
  <c r="BE93"/>
  <c r="BE98"/>
  <c r="BE102"/>
  <c r="BE106"/>
  <c r="BE110"/>
  <c r="BE119"/>
  <c r="BE127"/>
  <c r="BE143"/>
  <c r="BE150"/>
  <c r="BE166"/>
  <c r="BE188"/>
  <c r="BE191"/>
  <c r="BE198"/>
  <c r="BE203"/>
  <c r="BE216"/>
  <c r="BE131"/>
  <c r="BE146"/>
  <c r="BE154"/>
  <c r="BE160"/>
  <c r="BE168"/>
  <c r="BE170"/>
  <c r="BE185"/>
  <c r="BE205"/>
  <c i="2" r="J52"/>
  <c r="E118"/>
  <c r="F125"/>
  <c r="BE135"/>
  <c r="BE142"/>
  <c r="BE152"/>
  <c r="BE158"/>
  <c r="BE165"/>
  <c r="BE168"/>
  <c r="BE182"/>
  <c r="BE196"/>
  <c r="BE204"/>
  <c r="BE212"/>
  <c r="BE217"/>
  <c r="BE237"/>
  <c r="BE249"/>
  <c r="BE258"/>
  <c r="BE261"/>
  <c r="BE266"/>
  <c r="BE328"/>
  <c r="BE357"/>
  <c r="BE381"/>
  <c r="BE391"/>
  <c r="BE427"/>
  <c r="BE438"/>
  <c r="BE445"/>
  <c r="BE460"/>
  <c r="BE490"/>
  <c r="BE548"/>
  <c r="BE562"/>
  <c r="BE570"/>
  <c r="BE581"/>
  <c r="BE596"/>
  <c r="BE608"/>
  <c r="BE634"/>
  <c r="BE642"/>
  <c r="BE662"/>
  <c r="BE671"/>
  <c r="BE681"/>
  <c r="BE703"/>
  <c r="BE717"/>
  <c r="BE720"/>
  <c r="BE735"/>
  <c r="BE759"/>
  <c r="BE771"/>
  <c r="BE775"/>
  <c r="BE784"/>
  <c r="BE804"/>
  <c r="BE808"/>
  <c r="BE816"/>
  <c r="BE819"/>
  <c r="BE829"/>
  <c r="BE838"/>
  <c r="BE861"/>
  <c r="BE871"/>
  <c r="BE876"/>
  <c r="BE887"/>
  <c r="BE911"/>
  <c r="BE923"/>
  <c r="BE941"/>
  <c r="BE944"/>
  <c r="BE965"/>
  <c r="BE968"/>
  <c r="BE1018"/>
  <c r="BE1021"/>
  <c r="BE1026"/>
  <c r="BE1051"/>
  <c r="BE1062"/>
  <c r="BE1079"/>
  <c r="BE1099"/>
  <c r="BE1110"/>
  <c r="BE1116"/>
  <c r="BE1124"/>
  <c r="BE1128"/>
  <c r="BE1134"/>
  <c r="BE1137"/>
  <c r="BE1149"/>
  <c r="BE1161"/>
  <c r="BE1167"/>
  <c r="BE1176"/>
  <c r="BE1191"/>
  <c r="BE1201"/>
  <c r="BE1204"/>
  <c r="BE1222"/>
  <c r="BE1232"/>
  <c r="BE1242"/>
  <c r="BE1248"/>
  <c r="BE1254"/>
  <c r="BE1265"/>
  <c r="BE1309"/>
  <c r="BE1328"/>
  <c r="BE1343"/>
  <c r="BE1354"/>
  <c r="BE1357"/>
  <c r="BE1372"/>
  <c r="BE1411"/>
  <c r="BE1421"/>
  <c r="BE1425"/>
  <c r="BE1435"/>
  <c r="BE1447"/>
  <c r="BE1450"/>
  <c r="BE1455"/>
  <c r="BE1462"/>
  <c r="BE1466"/>
  <c r="BE1480"/>
  <c r="BE1488"/>
  <c r="BE1498"/>
  <c r="BE1500"/>
  <c r="BE1504"/>
  <c r="BE1506"/>
  <c r="BE1540"/>
  <c r="BE1542"/>
  <c r="BE1560"/>
  <c r="BE1564"/>
  <c r="BE1570"/>
  <c r="BE1572"/>
  <c r="BE1578"/>
  <c r="BE1581"/>
  <c r="BE1585"/>
  <c r="BE1595"/>
  <c r="BE1601"/>
  <c r="BE1611"/>
  <c r="BE1617"/>
  <c r="BE1620"/>
  <c r="BE1631"/>
  <c r="BE1638"/>
  <c r="BE1648"/>
  <c r="BE1656"/>
  <c r="BE1662"/>
  <c r="BE1674"/>
  <c r="BE1676"/>
  <c r="BE1678"/>
  <c r="BE1682"/>
  <c r="BE1684"/>
  <c r="BE1686"/>
  <c r="BE1688"/>
  <c r="BE1692"/>
  <c r="BE1696"/>
  <c r="BE1698"/>
  <c r="BE1702"/>
  <c r="BE1725"/>
  <c r="BE1741"/>
  <c r="BE1765"/>
  <c r="BE1773"/>
  <c r="BE1793"/>
  <c r="BE1827"/>
  <c r="BE1847"/>
  <c r="BE1886"/>
  <c r="BE1889"/>
  <c r="BE1901"/>
  <c r="BE1921"/>
  <c r="BE1926"/>
  <c r="BE1931"/>
  <c r="BE1935"/>
  <c r="BE1943"/>
  <c r="BE1953"/>
  <c r="BE1957"/>
  <c r="BE1969"/>
  <c r="BE1992"/>
  <c r="BE2002"/>
  <c r="BE2017"/>
  <c r="BE2029"/>
  <c r="BE2038"/>
  <c r="BE2051"/>
  <c r="BE2055"/>
  <c r="BE2058"/>
  <c r="BE2061"/>
  <c r="BE2084"/>
  <c r="BE2093"/>
  <c r="BE2149"/>
  <c r="BE2183"/>
  <c r="BE2240"/>
  <c r="BE2246"/>
  <c r="BE2255"/>
  <c r="BE2258"/>
  <c r="BE2261"/>
  <c r="BE2267"/>
  <c r="BE2270"/>
  <c r="BE2273"/>
  <c r="BE2277"/>
  <c r="BE2280"/>
  <c r="BE2283"/>
  <c r="BE2295"/>
  <c r="BE2298"/>
  <c r="BE2300"/>
  <c r="BE131"/>
  <c r="BE138"/>
  <c r="BE230"/>
  <c r="BE263"/>
  <c r="BE270"/>
  <c r="BE275"/>
  <c r="BE308"/>
  <c r="BE312"/>
  <c r="BE316"/>
  <c r="BE341"/>
  <c r="BE367"/>
  <c r="BE376"/>
  <c r="BE408"/>
  <c r="BE421"/>
  <c r="BE448"/>
  <c r="BE463"/>
  <c r="BE474"/>
  <c r="BE479"/>
  <c r="BE534"/>
  <c r="BE557"/>
  <c r="BE590"/>
  <c r="BE605"/>
  <c r="BE617"/>
  <c r="BE631"/>
  <c r="BE646"/>
  <c r="BE650"/>
  <c r="BE674"/>
  <c r="BE676"/>
  <c r="BE683"/>
  <c r="BE687"/>
  <c r="BE693"/>
  <c r="BE697"/>
  <c r="BE707"/>
  <c r="BE751"/>
  <c r="BE755"/>
  <c r="BE788"/>
  <c r="BE796"/>
  <c r="BE825"/>
  <c r="BE854"/>
  <c r="BE867"/>
  <c r="BE897"/>
  <c r="BE933"/>
  <c r="BE971"/>
  <c r="BE979"/>
  <c r="BE993"/>
  <c r="BE1000"/>
  <c r="BE1007"/>
  <c r="BE1014"/>
  <c r="BE1036"/>
  <c r="BE1046"/>
  <c r="BE1071"/>
  <c r="BE1091"/>
  <c r="BE1096"/>
  <c r="BE1113"/>
  <c r="BE1121"/>
  <c r="BE1146"/>
  <c r="BE1173"/>
  <c r="BE1179"/>
  <c r="BE1185"/>
  <c r="BE1210"/>
  <c r="BE1216"/>
  <c r="BE1228"/>
  <c r="BE1245"/>
  <c r="BE1257"/>
  <c r="BE1278"/>
  <c r="BE1285"/>
  <c r="BE1288"/>
  <c r="BE1312"/>
  <c r="BE1315"/>
  <c r="BE1346"/>
  <c r="BE1350"/>
  <c r="BE1363"/>
  <c r="BE1385"/>
  <c r="BE1399"/>
  <c r="BE1407"/>
  <c r="BE1415"/>
  <c r="BE1432"/>
  <c r="BE1440"/>
  <c r="BE1464"/>
  <c r="BE1468"/>
  <c r="BE1476"/>
  <c r="BE1478"/>
  <c r="BE1494"/>
  <c r="BE1510"/>
  <c r="BE1512"/>
  <c r="BE1526"/>
  <c r="BE1544"/>
  <c r="BE1548"/>
  <c r="BE1550"/>
  <c r="BE1556"/>
  <c r="BE1574"/>
  <c r="BE1583"/>
  <c r="BE1597"/>
  <c r="BE1603"/>
  <c r="BE1615"/>
  <c r="BE1622"/>
  <c r="BE1635"/>
  <c r="BE1646"/>
  <c r="BE1650"/>
  <c r="BE1652"/>
  <c r="BE1660"/>
  <c r="BE1672"/>
  <c r="BE1690"/>
  <c r="BE1694"/>
  <c r="BE1710"/>
  <c r="BE1716"/>
  <c r="BE1736"/>
  <c r="BE1747"/>
  <c r="BE1781"/>
  <c r="BE1785"/>
  <c r="BE1796"/>
  <c r="BE1799"/>
  <c r="BE1810"/>
  <c r="BE1816"/>
  <c r="BE1825"/>
  <c r="BE1838"/>
  <c r="BE1855"/>
  <c r="BE1866"/>
  <c r="BE1884"/>
  <c r="BE1891"/>
  <c r="BE1894"/>
  <c r="BE1896"/>
  <c r="BE1903"/>
  <c r="BE1911"/>
  <c r="BE1918"/>
  <c r="BE1923"/>
  <c r="BE1941"/>
  <c r="BE1961"/>
  <c r="BE1978"/>
  <c r="BE1980"/>
  <c r="BE1985"/>
  <c r="BE1989"/>
  <c r="BE2009"/>
  <c r="BE2021"/>
  <c r="BE2048"/>
  <c r="BE2072"/>
  <c r="BE2101"/>
  <c r="BE172"/>
  <c r="BE208"/>
  <c r="BE240"/>
  <c r="BE252"/>
  <c r="BE279"/>
  <c r="BE291"/>
  <c r="BE296"/>
  <c r="BE304"/>
  <c r="BE324"/>
  <c r="BE362"/>
  <c r="BE396"/>
  <c r="BE401"/>
  <c r="BE415"/>
  <c r="BE442"/>
  <c r="BE466"/>
  <c r="BE537"/>
  <c r="BE566"/>
  <c r="BE576"/>
  <c r="BE584"/>
  <c r="BE587"/>
  <c r="BE622"/>
  <c r="BE654"/>
  <c r="BE657"/>
  <c r="BE665"/>
  <c r="BE678"/>
  <c r="BE710"/>
  <c r="BE728"/>
  <c r="BE800"/>
  <c r="BE834"/>
  <c r="BE846"/>
  <c r="BE882"/>
  <c r="BE890"/>
  <c r="BE920"/>
  <c r="BE937"/>
  <c r="BE949"/>
  <c r="BE959"/>
  <c r="BE962"/>
  <c r="BE983"/>
  <c r="BE990"/>
  <c r="BE997"/>
  <c r="BE1011"/>
  <c r="BE1029"/>
  <c r="BE1039"/>
  <c r="BE1058"/>
  <c r="BE1065"/>
  <c r="BE1074"/>
  <c r="BE1085"/>
  <c r="BE1088"/>
  <c r="BE1102"/>
  <c r="BE1118"/>
  <c r="BE1131"/>
  <c r="BE1140"/>
  <c r="BE1143"/>
  <c r="BE1152"/>
  <c r="BE1164"/>
  <c r="BE1182"/>
  <c r="BE1197"/>
  <c r="BE1219"/>
  <c r="BE1225"/>
  <c r="BE1259"/>
  <c r="BE1267"/>
  <c r="BE1272"/>
  <c r="BE1282"/>
  <c r="BE1296"/>
  <c r="BE1302"/>
  <c r="BE1306"/>
  <c r="BE1318"/>
  <c r="BE1324"/>
  <c r="BE1334"/>
  <c r="BE1339"/>
  <c r="BE1367"/>
  <c r="BE1375"/>
  <c r="BE1381"/>
  <c r="BE1418"/>
  <c r="BE1430"/>
  <c r="BE1437"/>
  <c r="BE1443"/>
  <c r="BE1453"/>
  <c r="BE1457"/>
  <c r="BE1484"/>
  <c r="BE1502"/>
  <c r="BE1522"/>
  <c r="BE1533"/>
  <c r="BE1538"/>
  <c r="BE1546"/>
  <c r="BE1552"/>
  <c r="BE1567"/>
  <c r="BE1576"/>
  <c r="BE1589"/>
  <c r="BE1593"/>
  <c r="BE1599"/>
  <c r="BE1609"/>
  <c r="BE1629"/>
  <c r="BE1642"/>
  <c r="BE1664"/>
  <c r="BE1668"/>
  <c r="BE1680"/>
  <c r="BE1706"/>
  <c r="BE1714"/>
  <c r="BE1732"/>
  <c r="BE1750"/>
  <c r="BE1758"/>
  <c r="BE1777"/>
  <c r="BE1788"/>
  <c r="BE1802"/>
  <c r="BE1806"/>
  <c r="BE1818"/>
  <c r="BE1831"/>
  <c r="BE1841"/>
  <c r="BE1845"/>
  <c r="BE1852"/>
  <c r="BE1864"/>
  <c r="BE1868"/>
  <c r="BE1880"/>
  <c r="BE1906"/>
  <c r="BE1908"/>
  <c r="BE1913"/>
  <c r="BE1929"/>
  <c r="BE1947"/>
  <c r="BE1965"/>
  <c r="BE1971"/>
  <c r="BE1999"/>
  <c r="BE2006"/>
  <c r="BE2066"/>
  <c r="BE2076"/>
  <c r="BE2080"/>
  <c r="BE2090"/>
  <c r="BE2154"/>
  <c r="BE2214"/>
  <c r="BE2243"/>
  <c r="BE2250"/>
  <c r="BE162"/>
  <c r="BE178"/>
  <c r="BE186"/>
  <c r="BE191"/>
  <c r="BE245"/>
  <c r="BE300"/>
  <c r="BE320"/>
  <c r="BE333"/>
  <c r="BE337"/>
  <c r="BE347"/>
  <c r="BE373"/>
  <c r="BE404"/>
  <c r="BE411"/>
  <c r="BE430"/>
  <c r="BE435"/>
  <c r="BE440"/>
  <c r="BE451"/>
  <c r="BE471"/>
  <c r="BE484"/>
  <c r="BE487"/>
  <c r="BE542"/>
  <c r="BE553"/>
  <c r="BE599"/>
  <c r="BE613"/>
  <c r="BE626"/>
  <c r="BE638"/>
  <c r="BE668"/>
  <c r="BE700"/>
  <c r="BE713"/>
  <c r="BE741"/>
  <c r="BE743"/>
  <c r="BE745"/>
  <c r="BE748"/>
  <c r="BE763"/>
  <c r="BE767"/>
  <c r="BE778"/>
  <c r="BE781"/>
  <c r="BE792"/>
  <c r="BE812"/>
  <c r="BE842"/>
  <c r="BE851"/>
  <c r="BE857"/>
  <c r="BE893"/>
  <c r="BE902"/>
  <c r="BE915"/>
  <c r="BE928"/>
  <c r="BE952"/>
  <c r="BE973"/>
  <c r="BE1055"/>
  <c r="BE1068"/>
  <c r="BE1077"/>
  <c r="BE1082"/>
  <c r="BE1105"/>
  <c r="BE1108"/>
  <c r="BE1155"/>
  <c r="BE1158"/>
  <c r="BE1170"/>
  <c r="BE1188"/>
  <c r="BE1207"/>
  <c r="BE1213"/>
  <c r="BE1237"/>
  <c r="BE1240"/>
  <c r="BE1251"/>
  <c r="BE1262"/>
  <c r="BE1270"/>
  <c r="BE1275"/>
  <c r="BE1291"/>
  <c r="BE1299"/>
  <c r="BE1321"/>
  <c r="BE1331"/>
  <c r="BE1348"/>
  <c r="BE1360"/>
  <c r="BE1389"/>
  <c r="BE1394"/>
  <c r="BE1403"/>
  <c r="BE1428"/>
  <c r="BE1445"/>
  <c r="BE1460"/>
  <c r="BE1472"/>
  <c r="BE1474"/>
  <c r="BE1482"/>
  <c r="BE1486"/>
  <c r="BE1492"/>
  <c r="BE1516"/>
  <c r="BE1530"/>
  <c r="BE1536"/>
  <c r="BE1587"/>
  <c r="BE1591"/>
  <c r="BE1605"/>
  <c r="BE1607"/>
  <c r="BE1613"/>
  <c r="BE1624"/>
  <c r="BE1627"/>
  <c r="BE1633"/>
  <c r="BE1640"/>
  <c r="BE1644"/>
  <c r="BE1654"/>
  <c r="BE1658"/>
  <c r="BE1666"/>
  <c r="BE1670"/>
  <c r="BE1700"/>
  <c r="BE1704"/>
  <c r="BE1708"/>
  <c r="BE1712"/>
  <c r="BE1718"/>
  <c r="BE1720"/>
  <c r="BE1722"/>
  <c r="BE1728"/>
  <c r="BE1744"/>
  <c r="BE1754"/>
  <c r="BE1769"/>
  <c r="BE1812"/>
  <c r="BE1833"/>
  <c r="BE1872"/>
  <c r="BE1874"/>
  <c r="BE1878"/>
  <c r="BE1899"/>
  <c r="BE1916"/>
  <c r="BE1939"/>
  <c r="BE1949"/>
  <c r="BE1975"/>
  <c r="BE1983"/>
  <c r="BE1995"/>
  <c r="BE2013"/>
  <c r="BE2025"/>
  <c r="BE2042"/>
  <c r="BE2069"/>
  <c r="BE2087"/>
  <c r="BE2097"/>
  <c r="BE2108"/>
  <c r="BE2111"/>
  <c r="BE2130"/>
  <c r="BE2133"/>
  <c r="BE2139"/>
  <c r="BE2142"/>
  <c r="BE2145"/>
  <c r="BE2152"/>
  <c r="BE2158"/>
  <c r="BE2186"/>
  <c r="BE2211"/>
  <c i="5" r="J36"/>
  <c i="1" r="AW59"/>
  <c i="9" r="F39"/>
  <c i="1" r="BD63"/>
  <c i="9" r="F37"/>
  <c i="1" r="BB63"/>
  <c i="2" r="J34"/>
  <c i="1" r="AW55"/>
  <c i="3" r="F37"/>
  <c i="1" r="BD56"/>
  <c i="4" r="J34"/>
  <c i="1" r="AW57"/>
  <c i="3" r="J34"/>
  <c i="1" r="AW56"/>
  <c i="4" r="F34"/>
  <c i="1" r="BA57"/>
  <c i="4" r="F36"/>
  <c i="1" r="BC57"/>
  <c i="7" r="J36"/>
  <c i="1" r="AW61"/>
  <c i="4" r="F35"/>
  <c i="1" r="BB57"/>
  <c i="6" r="F37"/>
  <c i="1" r="BB60"/>
  <c i="7" r="F39"/>
  <c i="1" r="BD61"/>
  <c i="9" r="F36"/>
  <c i="1" r="BA63"/>
  <c i="10" r="F37"/>
  <c i="1" r="BD64"/>
  <c i="2" r="F36"/>
  <c i="1" r="BC55"/>
  <c r="AS54"/>
  <c i="4" r="F37"/>
  <c i="1" r="BD57"/>
  <c i="6" r="F39"/>
  <c i="1" r="BD60"/>
  <c i="7" r="F38"/>
  <c i="1" r="BC61"/>
  <c i="9" r="J36"/>
  <c i="1" r="AW63"/>
  <c i="9" r="F38"/>
  <c i="1" r="BC63"/>
  <c i="10" r="F35"/>
  <c i="1" r="BB64"/>
  <c i="10" r="F34"/>
  <c i="1" r="BA64"/>
  <c i="3" r="F35"/>
  <c i="1" r="BB56"/>
  <c i="6" r="J36"/>
  <c i="1" r="AW60"/>
  <c i="7" r="F36"/>
  <c i="1" r="BA61"/>
  <c i="8" r="J36"/>
  <c i="1" r="AW62"/>
  <c i="10" r="J34"/>
  <c i="1" r="AW64"/>
  <c i="10" r="J30"/>
  <c i="5" r="F37"/>
  <c i="1" r="BB59"/>
  <c i="8" r="F39"/>
  <c i="1" r="BD62"/>
  <c i="8" r="F38"/>
  <c i="1" r="BC62"/>
  <c i="10" r="F36"/>
  <c i="1" r="BC64"/>
  <c i="2" r="F35"/>
  <c i="1" r="BB55"/>
  <c i="3" r="F36"/>
  <c i="1" r="BC56"/>
  <c i="5" r="F38"/>
  <c i="1" r="BC59"/>
  <c i="5" r="F39"/>
  <c i="1" r="BD59"/>
  <c i="2" r="F37"/>
  <c i="1" r="BD55"/>
  <c i="3" r="F34"/>
  <c i="1" r="BA56"/>
  <c i="5" r="F36"/>
  <c i="1" r="BA59"/>
  <c i="7" r="F37"/>
  <c i="1" r="BB61"/>
  <c i="8" r="F36"/>
  <c i="1" r="BA62"/>
  <c i="2" r="F34"/>
  <c i="1" r="BA55"/>
  <c i="6" r="F36"/>
  <c i="1" r="BA60"/>
  <c i="6" r="F38"/>
  <c i="1" r="BC60"/>
  <c i="8" r="F37"/>
  <c i="1" r="BB62"/>
  <c i="6" l="1" r="R90"/>
  <c r="R89"/>
  <c i="2" r="R1337"/>
  <c i="5" r="T95"/>
  <c r="T94"/>
  <c i="3" r="P91"/>
  <c r="P90"/>
  <c i="1" r="AU56"/>
  <c i="2" r="P1337"/>
  <c r="T1337"/>
  <c i="3" r="T91"/>
  <c r="T90"/>
  <c r="R91"/>
  <c r="R90"/>
  <c i="8" r="T90"/>
  <c r="T89"/>
  <c i="4" r="T88"/>
  <c r="T87"/>
  <c i="8" r="R90"/>
  <c r="R89"/>
  <c i="4" r="R88"/>
  <c r="R87"/>
  <c i="2" r="P885"/>
  <c i="9" r="P90"/>
  <c r="P89"/>
  <c i="1" r="AU63"/>
  <c i="2" r="P129"/>
  <c r="P128"/>
  <c i="1" r="AU55"/>
  <c i="5" r="P95"/>
  <c r="P94"/>
  <c i="1" r="AU59"/>
  <c i="2" r="T1496"/>
  <c r="T885"/>
  <c r="R885"/>
  <c r="R129"/>
  <c r="R128"/>
  <c i="4" r="BK88"/>
  <c r="J88"/>
  <c r="J60"/>
  <c i="2" r="T129"/>
  <c i="6" r="P90"/>
  <c r="P89"/>
  <c i="1" r="AU60"/>
  <c i="4" r="P88"/>
  <c r="P87"/>
  <c i="1" r="AU57"/>
  <c i="9" r="R90"/>
  <c r="R89"/>
  <c i="1" r="AG64"/>
  <c i="9" r="BK90"/>
  <c r="J90"/>
  <c r="J64"/>
  <c i="10" r="J59"/>
  <c i="5" r="BK95"/>
  <c r="J95"/>
  <c r="J64"/>
  <c i="7" r="BK88"/>
  <c r="J88"/>
  <c r="J64"/>
  <c i="10" r="J81"/>
  <c r="J60"/>
  <c i="2" r="BK129"/>
  <c r="J129"/>
  <c r="J60"/>
  <c r="BK1337"/>
  <c r="J1337"/>
  <c r="J84"/>
  <c r="BK1496"/>
  <c r="J1496"/>
  <c r="J92"/>
  <c i="3" r="BK91"/>
  <c r="J91"/>
  <c r="J60"/>
  <c i="8" r="BK89"/>
  <c r="J89"/>
  <c r="J63"/>
  <c i="6" r="J90"/>
  <c r="J64"/>
  <c i="3" r="F33"/>
  <c i="1" r="AZ56"/>
  <c i="9" r="F35"/>
  <c i="1" r="AZ63"/>
  <c i="3" r="J33"/>
  <c i="1" r="AV56"/>
  <c r="AT56"/>
  <c i="5" r="J35"/>
  <c i="1" r="AV59"/>
  <c r="AT59"/>
  <c i="8" r="J35"/>
  <c i="1" r="AV62"/>
  <c r="AT62"/>
  <c r="BC58"/>
  <c r="AY58"/>
  <c i="2" r="F33"/>
  <c i="1" r="AZ55"/>
  <c i="5" r="F35"/>
  <c i="1" r="AZ59"/>
  <c r="BB58"/>
  <c r="AX58"/>
  <c i="2" r="J33"/>
  <c i="1" r="AV55"/>
  <c r="AT55"/>
  <c i="4" r="J33"/>
  <c i="1" r="AV57"/>
  <c r="AT57"/>
  <c i="8" r="F35"/>
  <c i="1" r="AZ62"/>
  <c i="4" r="F33"/>
  <c i="1" r="AZ57"/>
  <c i="7" r="F35"/>
  <c i="1" r="AZ61"/>
  <c r="BD58"/>
  <c i="6" r="J35"/>
  <c i="1" r="AV60"/>
  <c r="AT60"/>
  <c i="7" r="J35"/>
  <c i="1" r="AV61"/>
  <c r="AT61"/>
  <c i="9" r="J35"/>
  <c i="1" r="AV63"/>
  <c r="AT63"/>
  <c i="10" r="J33"/>
  <c i="1" r="AV64"/>
  <c r="AT64"/>
  <c r="AN64"/>
  <c i="6" r="F35"/>
  <c i="1" r="AZ60"/>
  <c i="6" r="J32"/>
  <c i="1" r="AG60"/>
  <c r="BA58"/>
  <c r="AW58"/>
  <c i="10" r="F33"/>
  <c i="1" r="AZ64"/>
  <c i="2" l="1" r="T128"/>
  <c r="BK885"/>
  <c r="J885"/>
  <c r="J76"/>
  <c i="5" r="BK94"/>
  <c r="J94"/>
  <c i="9" r="BK89"/>
  <c r="J89"/>
  <c i="4" r="BK87"/>
  <c r="J87"/>
  <c r="J59"/>
  <c i="3" r="BK90"/>
  <c r="J90"/>
  <c r="J59"/>
  <c i="7" r="BK87"/>
  <c r="J87"/>
  <c r="J63"/>
  <c i="10" r="J39"/>
  <c i="1" r="AN60"/>
  <c i="6" r="J41"/>
  <c i="1" r="BA54"/>
  <c r="W30"/>
  <c r="AU58"/>
  <c i="8" r="J32"/>
  <c i="1" r="AG62"/>
  <c r="BD54"/>
  <c r="W33"/>
  <c i="5" r="J32"/>
  <c i="1" r="AG59"/>
  <c r="AN59"/>
  <c r="BB54"/>
  <c r="AX54"/>
  <c r="AZ58"/>
  <c r="AV58"/>
  <c r="AT58"/>
  <c i="9" r="J32"/>
  <c i="1" r="AG63"/>
  <c r="BC54"/>
  <c r="AY54"/>
  <c i="2" l="1" r="BK128"/>
  <c r="J128"/>
  <c r="J59"/>
  <c i="9" r="J41"/>
  <c i="5" r="J41"/>
  <c r="J63"/>
  <c i="9" r="J63"/>
  <c i="8" r="J41"/>
  <c i="1" r="AN62"/>
  <c r="AN63"/>
  <c r="AU54"/>
  <c i="4" r="J30"/>
  <c i="1" r="AG57"/>
  <c r="AN57"/>
  <c r="AZ54"/>
  <c r="W29"/>
  <c i="7" r="J32"/>
  <c i="1" r="AG61"/>
  <c r="AG58"/>
  <c i="3" r="J30"/>
  <c i="1" r="AG56"/>
  <c r="AN56"/>
  <c r="AW54"/>
  <c r="AK30"/>
  <c r="W32"/>
  <c r="W31"/>
  <c l="1" r="AN58"/>
  <c i="3" r="J39"/>
  <c i="4" r="J39"/>
  <c i="7" r="J41"/>
  <c i="1" r="AN61"/>
  <c i="2" r="J30"/>
  <c i="1" r="AG55"/>
  <c r="AN55"/>
  <c r="AV54"/>
  <c r="AK29"/>
  <c i="2" l="1" r="J39"/>
  <c i="1" r="AG54"/>
  <c r="AK26"/>
  <c r="AK35"/>
  <c r="AT54"/>
  <c l="1" r="AN54"/>
</calcChain>
</file>

<file path=xl/sharedStrings.xml><?xml version="1.0" encoding="utf-8"?>
<sst xmlns="http://schemas.openxmlformats.org/spreadsheetml/2006/main">
  <si>
    <t>Export Komplet</t>
  </si>
  <si>
    <t>VZ</t>
  </si>
  <si>
    <t>2.0</t>
  </si>
  <si>
    <t>ZAMOK</t>
  </si>
  <si>
    <t>False</t>
  </si>
  <si>
    <t>{87728d39-ba35-4d45-a4d2-c54d1435f213}</t>
  </si>
  <si>
    <t>0,01</t>
  </si>
  <si>
    <t>21</t>
  </si>
  <si>
    <t>15</t>
  </si>
  <si>
    <t>REKAPITULACE STAVBY</t>
  </si>
  <si>
    <t xml:space="preserve">v ---  níže se nacházejí doplnkové a pomocné údaje k sestavám  --- v</t>
  </si>
  <si>
    <t>Návod na vyplnění</t>
  </si>
  <si>
    <t>0,001</t>
  </si>
  <si>
    <t>Kód:</t>
  </si>
  <si>
    <t>Ro0010052023Kkk</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</si>
  <si>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</si>
  <si>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</si>
  <si>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Mateřské školy Pošumavská Tachov</t>
  </si>
  <si>
    <t>KSO:</t>
  </si>
  <si>
    <t/>
  </si>
  <si>
    <t>CC-CZ:</t>
  </si>
  <si>
    <t>Místo:</t>
  </si>
  <si>
    <t>Tachov</t>
  </si>
  <si>
    <t>Datum:</t>
  </si>
  <si>
    <t>31. 5. 2023</t>
  </si>
  <si>
    <t>Zadavatel:</t>
  </si>
  <si>
    <t>IČ:</t>
  </si>
  <si>
    <t>Město Tachov, Hornická 1695, 34701 Tachov</t>
  </si>
  <si>
    <t>DIČ:</t>
  </si>
  <si>
    <t>Uchazeč:</t>
  </si>
  <si>
    <t>Vyplň údaj</t>
  </si>
  <si>
    <t>Projektant:</t>
  </si>
  <si>
    <t>Ing. Jan Rossler, Na Terase 1914, 34701 Tachov</t>
  </si>
  <si>
    <t>True</t>
  </si>
  <si>
    <t>Zpracovatel:</t>
  </si>
  <si>
    <t>46799419</t>
  </si>
  <si>
    <t>Martina Havířová, Vranovská 1348, 34901 Stříbro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</si>
  <si>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</si>
  <si>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</si>
  <si>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</si>
  <si>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</si>
  <si>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</si>
  <si>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</si>
  <si>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</si>
  <si>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</si>
  <si>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</si>
  <si>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</si>
  <si>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</si>
  <si>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</si>
  <si>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</si>
  <si>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</si>
  <si>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</si>
  <si>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</si>
  <si>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</si>
  <si>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</si>
  <si>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</si>
  <si>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</si>
  <si>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</si>
  <si>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</si>
  <si>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</si>
  <si>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</si>
  <si>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</si>
  <si>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</si>
  <si>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</si>
  <si>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</si>
  <si>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</si>
  <si>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</si>
  <si>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</si>
  <si>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</si>
  <si>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</si>
  <si>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</si>
  <si>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</si>
  <si>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</si>
  <si>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</si>
  <si>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</si>
  <si>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</si>
  <si>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</si>
  <si>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</si>
  <si>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</si>
  <si>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objekt</t>
  </si>
  <si>
    <t>STA</t>
  </si>
  <si>
    <t>1</t>
  </si>
  <si>
    <t>{08dc9635-7773-4ab9-be7c-0381a8074ee6}</t>
  </si>
  <si>
    <t>2</t>
  </si>
  <si>
    <t>02</t>
  </si>
  <si>
    <t>Zasakování dešťových vod</t>
  </si>
  <si>
    <t>{53ec6da8-9182-4ad2-922b-bea45b7b2dfd}</t>
  </si>
  <si>
    <t>03</t>
  </si>
  <si>
    <t>Komunikace, oplocení</t>
  </si>
  <si>
    <t>{1322086e-60fc-4b82-be59-7234704ceaf5}</t>
  </si>
  <si>
    <t>04</t>
  </si>
  <si>
    <t>Dopravní řešení</t>
  </si>
  <si>
    <t>{19850879-714f-4cb7-aecd-63e3e656cfff}</t>
  </si>
  <si>
    <t>Zpevněné plochy a TÚ</t>
  </si>
  <si>
    <t>Soupis</t>
  </si>
  <si>
    <t>{47858da6-eb16-422a-b0c3-aea69a3840d9}</t>
  </si>
  <si>
    <t>3</t>
  </si>
  <si>
    <t>Sanace aktivní zóny</t>
  </si>
  <si>
    <t>{81040e3d-cd47-44a4-99e4-fd0dc4897c14}</t>
  </si>
  <si>
    <t>4</t>
  </si>
  <si>
    <t>Trvalé dopravní řešení</t>
  </si>
  <si>
    <t>{09ebf196-04e0-41ef-b37c-c4a24deaaa5d}</t>
  </si>
  <si>
    <t>5</t>
  </si>
  <si>
    <t>Vsakovací zařízení</t>
  </si>
  <si>
    <t>{43f0072f-8d9b-4b36-9425-697c7fc7bf32}</t>
  </si>
  <si>
    <t>7</t>
  </si>
  <si>
    <t>Vedlejší a ostatní náklady</t>
  </si>
  <si>
    <t>{485f9208-62bb-4457-9870-2fb9a647a6d6}</t>
  </si>
  <si>
    <t>05</t>
  </si>
  <si>
    <t>VON</t>
  </si>
  <si>
    <t>{9b1af4f5-a529-47bc-9e6b-4b1600fd7e9a}</t>
  </si>
  <si>
    <t>KRYCÍ LIST SOUPISU PRACÍ</t>
  </si>
  <si>
    <t>Objekt:</t>
  </si>
  <si>
    <t>01 - Stavební objekt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</si>
  <si>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</si>
  <si>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</si>
  <si>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</si>
  <si>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</si>
  <si>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</si>
  <si>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</si>
  <si>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</si>
  <si>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</si>
  <si>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</si>
  <si>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43 - Schodišťové konstrukce a rampy</t>
  </si>
  <si>
    <t xml:space="preserve">    61 - Úprava povrchů vnitřních</t>
  </si>
  <si>
    <t xml:space="preserve">     62 - Úpravy povrchů vnější</t>
  </si>
  <si>
    <t xml:space="preserve">    63 - Podlahy a podlahové konstrukce</t>
  </si>
  <si>
    <t xml:space="preserve">    64 - Osazování výplní otvorů</t>
  </si>
  <si>
    <t xml:space="preserve">    8 - Trubní vedení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</si>
  <si>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</si>
  <si>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</si>
  <si>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</si>
  <si>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</si>
  <si>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</si>
  <si>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</si>
  <si>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</si>
  <si>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</si>
  <si>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</si>
  <si>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</si>
  <si>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</si>
  <si>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</si>
  <si>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</si>
  <si>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730 - Ústřední vytápění</t>
  </si>
  <si>
    <t xml:space="preserve">      727 - Zdravotechnika - požární ochrana</t>
  </si>
  <si>
    <t xml:space="preserve">      731 - Ústřední vytápění - kotelny</t>
  </si>
  <si>
    <t xml:space="preserve">      732 - Ústřední vytápění - strojovny</t>
  </si>
  <si>
    <t xml:space="preserve">      734 - Ústřední vytápění - armatury</t>
  </si>
  <si>
    <t xml:space="preserve">      735 - Ústřední vytápění - otopná tělesa</t>
  </si>
  <si>
    <t xml:space="preserve">      OST - Ostatní náklady</t>
  </si>
  <si>
    <t xml:space="preserve">    741 - Elektroinstalace </t>
  </si>
  <si>
    <t xml:space="preserve">      741-01 - Elektroinstalace  MATERIÁL/MONTÁŽ</t>
  </si>
  <si>
    <t xml:space="preserve">      749-01 - Elektromontáže - ostatní práce a konstrukce HROMOSVOD - MONTÁŽ+MATERIÁL</t>
  </si>
  <si>
    <t xml:space="preserve">      749-02 - Elektromontáže - ostatní práce a konstrukce</t>
  </si>
  <si>
    <t xml:space="preserve">      749-03 - Elektromontáže - HZS</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</si>
  <si>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</si>
  <si>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</si>
  <si>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</si>
  <si>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</si>
  <si>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</si>
  <si>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</si>
  <si>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</si>
  <si>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</si>
  <si>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</si>
  <si>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</si>
  <si>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</si>
  <si>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</si>
  <si>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</si>
  <si>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</si>
  <si>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</si>
  <si>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</si>
  <si>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</si>
  <si>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</si>
  <si>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</si>
  <si>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</si>
  <si>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</si>
  <si>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</si>
  <si>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</si>
  <si>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</si>
  <si>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</si>
  <si>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</si>
  <si>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</si>
  <si>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</si>
  <si>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</si>
  <si>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</si>
  <si>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121103111</t>
  </si>
  <si>
    <t>Skrývka zemin schopných zúrodnění v rovině a svahu do 1:5</t>
  </si>
  <si>
    <t>m3</t>
  </si>
  <si>
    <t>CS ÚRS 2023 01</t>
  </si>
  <si>
    <t>-1400419722</t>
  </si>
  <si>
    <t>PP</t>
  </si>
  <si>
    <t>Skrývka zemin schopných zúrodnění v rovině a ve sklonu do 1:5</t>
  </si>
  <si>
    <t>Online PSC</t>
  </si>
  <si>
    <t>https://podminky.urs.cz/item/CS_URS_2023_01/121103111</t>
  </si>
  <si>
    <t>VV</t>
  </si>
  <si>
    <t>0,2*550,0</t>
  </si>
  <si>
    <t>131251104</t>
  </si>
  <si>
    <t>Hloubení jam nezapažených v hornině třídy těžitelnosti I skupiny 3 objem do 500 m3 strojně</t>
  </si>
  <si>
    <t>-698102082</t>
  </si>
  <si>
    <t>Hloubení nezapažených jam a zářezů strojně s urovnáním dna do předepsaného profilu a spádu v hornině třídy těžitelnosti I skupiny 3 přes 100 do 500 m3</t>
  </si>
  <si>
    <t>https://podminky.urs.cz/item/CS_URS_2023_01/131251104</t>
  </si>
  <si>
    <t>132251251</t>
  </si>
  <si>
    <t>Hloubení rýh nezapažených š do 2000 mm v hornině třídy těžitelnosti I skupiny 3 objem do 20 m3 strojně</t>
  </si>
  <si>
    <t>-1815791426</t>
  </si>
  <si>
    <t>Hloubení nezapažených rýh šířky přes 800 do 2 000 mm strojně s urovnáním dna do předepsaného profilu a spádu v hornině třídy těžitelnosti I skupiny 3 do 20 m3</t>
  </si>
  <si>
    <t>https://podminky.urs.cz/item/CS_URS_2023_01/132251251</t>
  </si>
  <si>
    <t>1,0*0,6*(5,5+2,0+12,0)</t>
  </si>
  <si>
    <t>132254103</t>
  </si>
  <si>
    <t>Hloubení rýh zapažených š do 800 mm v hornině třídy těžitelnosti I skupiny 3 objem do 100 m3 strojně</t>
  </si>
  <si>
    <t>1094535297</t>
  </si>
  <si>
    <t>Hloubení zapažených rýh šířky do 800 mm strojně s urovnáním dna do předepsaného profilu a spádu v hornině třídy těžitelnosti I skupiny 3 přes 50 do 100 m3</t>
  </si>
  <si>
    <t>https://podminky.urs.cz/item/CS_URS_2023_01/132254103</t>
  </si>
  <si>
    <t>0,35*0,8*(3,95+6,2*2+2,35+7,45+13,6+10,6+6,5)</t>
  </si>
  <si>
    <t>0,35*0,6*(1,2+1,1+10,6)</t>
  </si>
  <si>
    <t>0,95*0,8*(10,6+2,3+5,8+6,9+3,0)</t>
  </si>
  <si>
    <t>0,95*0,4*1,4</t>
  </si>
  <si>
    <t>1,25*0,8*(3,5+5,3+3,0)</t>
  </si>
  <si>
    <t>0,95*0,6*1,1</t>
  </si>
  <si>
    <t>1,5*0,6*(0,95+1,1)</t>
  </si>
  <si>
    <t>162251102</t>
  </si>
  <si>
    <t>Vodorovné přemístění přes 20 do 50 m výkopku/sypaniny z horniny třídy těžitelnosti I skupiny 1 až 3</t>
  </si>
  <si>
    <t>-554252002</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</si>
  <si>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</si>
  <si>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https://podminky.urs.cz/item/CS_URS_2023_01/162251102</t>
  </si>
  <si>
    <t>(59,0+55,167+11,7)*2</t>
  </si>
  <si>
    <t>ornice</t>
  </si>
  <si>
    <t>110,0</t>
  </si>
  <si>
    <t>6</t>
  </si>
  <si>
    <t>167151101</t>
  </si>
  <si>
    <t>Nakládání výkopku z hornin třídy těžitelnosti I skupiny 1 až 3 do 100 m3</t>
  </si>
  <si>
    <t>957334613</t>
  </si>
  <si>
    <t>Nakládání, skládání a překládání neulehlého výkopku nebo sypaniny strojně nakládání, množství do 100 m3, z horniny třídy těžitelnosti I, skupiny 1 až 3</t>
  </si>
  <si>
    <t>https://podminky.urs.cz/item/CS_URS_2023_01/167151101</t>
  </si>
  <si>
    <t>59,0+55,167+11,7</t>
  </si>
  <si>
    <t>171151103</t>
  </si>
  <si>
    <t>Uložení sypaniny z hornin soudržných do násypů zhutněných strojně</t>
  </si>
  <si>
    <t>447121722</t>
  </si>
  <si>
    <t>Uložení sypanin do násypů strojně s rozprostřením sypaniny ve vrstvách a s hrubým urovnáním zhutněných z hornin soudržných jakékoliv třídy těžitelnosti</t>
  </si>
  <si>
    <t>https://podminky.urs.cz/item/CS_URS_2023_01/171151103</t>
  </si>
  <si>
    <t>8</t>
  </si>
  <si>
    <t>171251201</t>
  </si>
  <si>
    <t>Uložení sypaniny na skládky nebo meziskládky</t>
  </si>
  <si>
    <t>-1969909048</t>
  </si>
  <si>
    <t>Uložení sypaniny na skládky nebo meziskládky bez hutnění s upravením uložené sypaniny do předepsaného tvaru</t>
  </si>
  <si>
    <t>https://podminky.urs.cz/item/CS_URS_2023_01/171251201</t>
  </si>
  <si>
    <t>9</t>
  </si>
  <si>
    <t>174151101</t>
  </si>
  <si>
    <t>Zásyp jam, šachet rýh nebo kolem objektů sypaninou se zhutněním</t>
  </si>
  <si>
    <t>-1963308390</t>
  </si>
  <si>
    <t>Zásyp sypaninou z jakékoliv horniny strojně s uložením výkopku ve vrstvách se zhutněním jam, šachet, rýh nebo kolem objektů v těchto vykopávkách</t>
  </si>
  <si>
    <t>https://podminky.urs.cz/item/CS_URS_2023_01/174151101</t>
  </si>
  <si>
    <t>10</t>
  </si>
  <si>
    <t>181951112</t>
  </si>
  <si>
    <t>Úprava pláně v hornině třídy těžitelnosti I skupiny 1 až 3 se zhutněním strojně</t>
  </si>
  <si>
    <t>m2</t>
  </si>
  <si>
    <t>-194932471</t>
  </si>
  <si>
    <t>Úprava pláně vyrovnáním výškových rozdílů strojně v hornině třídy těžitelnosti I, skupiny 1 až 3 se zhutněním</t>
  </si>
  <si>
    <t>https://podminky.urs.cz/item/CS_URS_2023_01/181951112</t>
  </si>
  <si>
    <t>2,05*15,225+4,6*2,95</t>
  </si>
  <si>
    <t>11,6*19,7+2,1*3,55</t>
  </si>
  <si>
    <t>Zakládání</t>
  </si>
  <si>
    <t>11</t>
  </si>
  <si>
    <t>212751101</t>
  </si>
  <si>
    <t>Trativod z drenážních trubek flexibilních PVC-U SN 4 perforace 360° včetně lože otevřený výkop DN 50 pro meliorace</t>
  </si>
  <si>
    <t>m</t>
  </si>
  <si>
    <t>-2034398561</t>
  </si>
  <si>
    <t>Trativody z drenážních a melioračních trubek pro meliorace, dočasné nebo odlehčovací drenáže se zřízením štěrkového lože pod trubky a s jejich obsypem v otevřeném výkopu trubka flexibilní PVC-U SN 4 celoperforovaná 360° DN 50</t>
  </si>
  <si>
    <t>https://podminky.urs.cz/item/CS_URS_2023_01/212751101</t>
  </si>
  <si>
    <t>20,5*2+18,4*4+10,7</t>
  </si>
  <si>
    <t>12</t>
  </si>
  <si>
    <t>721173706</t>
  </si>
  <si>
    <t>Potrubí kanalizační z PE odpadní DN 100</t>
  </si>
  <si>
    <t>-453116660</t>
  </si>
  <si>
    <t>Potrubí z trub polyetylenových svařované odpadní (svislé) DN 100</t>
  </si>
  <si>
    <t>https://podminky.urs.cz/item/CS_URS_2023_01/721173706</t>
  </si>
  <si>
    <t>13</t>
  </si>
  <si>
    <t>452311131</t>
  </si>
  <si>
    <t>Podkladní desky z betonu prostého bez zvýšených nároků na prostředí tř. C 12/15 otevřený výkop</t>
  </si>
  <si>
    <t>-243442279</t>
  </si>
  <si>
    <t>Podkladní a zajišťovací konstrukce z betonu prostého v otevřeném výkopu bez zvýšených nároků na prostředí desky pod potrubí, stoky a drobné objekty z betonu tř. C 12/15</t>
  </si>
  <si>
    <t>https://podminky.urs.cz/item/CS_URS_2023_01/452311131</t>
  </si>
  <si>
    <t>podklad pro trativody</t>
  </si>
  <si>
    <t>0,05*0,6*71,45</t>
  </si>
  <si>
    <t>14</t>
  </si>
  <si>
    <t>212751104</t>
  </si>
  <si>
    <t>Trativod z drenážních trubek flexibilních PVC-U SN 4 perforace 360° včetně lože otevřený výkop DN 100 pro meliorace</t>
  </si>
  <si>
    <t>-1760345673</t>
  </si>
  <si>
    <t>Trativody z drenážních a melioračních trubek pro meliorace, dočasné nebo odlehčovací drenáže se zřízením štěrkového lože pod trubky a s jejich obsypem v otevřeném výkopu trubka flexibilní PVC-U SN 4 celoperforovaná 360° DN 100</t>
  </si>
  <si>
    <t>https://podminky.urs.cz/item/CS_URS_2023_01/212751104</t>
  </si>
  <si>
    <t>pro trativod kolem objektu</t>
  </si>
  <si>
    <t>17,2+3,95+2,1+8,25+13,47+6,73+12,2+2,9+4,65</t>
  </si>
  <si>
    <t>213141112</t>
  </si>
  <si>
    <t>Zřízení vrstvy z geotextilie v rovině nebo ve sklonu do 1:5 š přes 3 do 6 m</t>
  </si>
  <si>
    <t>1752760657</t>
  </si>
  <si>
    <t>Zřízení vrstvy z geotextilie filtrační, separační, odvodňovací, ochranné, výztužné nebo protierozní v rovině nebo ve sklonu do 1:5, šířky přes 3 do 6 m</t>
  </si>
  <si>
    <t>https://podminky.urs.cz/item/CS_URS_2023_01/213141112</t>
  </si>
  <si>
    <t>na podsyp</t>
  </si>
  <si>
    <t>2,35*6,2+0,6*2,35+7,45*5,5+6,5*10,6</t>
  </si>
  <si>
    <t>5,5*11,0+3,75*4,05+2,05*15,225</t>
  </si>
  <si>
    <t>pro obalení trativodu</t>
  </si>
  <si>
    <t>2*1,0*71,45</t>
  </si>
  <si>
    <t>16</t>
  </si>
  <si>
    <t>213141132</t>
  </si>
  <si>
    <t>Zřízení vrstvy z geotextilie ve sklonu přes 1:2 do 1:1 š přes 3 do 6 m</t>
  </si>
  <si>
    <t>-127556064</t>
  </si>
  <si>
    <t>Zřízení vrstvy z geotextilie filtrační, separační, odvodňovací, ochranné, výztužné nebo protierozní ve sklonu přes 1:2 do 1:1, šířky přes 3 do 6 m</t>
  </si>
  <si>
    <t>https://podminky.urs.cz/item/CS_URS_2023_01/213141132</t>
  </si>
  <si>
    <t>1,0*71,45</t>
  </si>
  <si>
    <t>17</t>
  </si>
  <si>
    <t>M</t>
  </si>
  <si>
    <t>69311006</t>
  </si>
  <si>
    <t>geotextilie tkaná separační, filtrační, výztužná PP pevnost v tahu 15kN/m</t>
  </si>
  <si>
    <t>1298729288</t>
  </si>
  <si>
    <t>375,654+71,45</t>
  </si>
  <si>
    <t>447,104*1,15 'Přepočtené koeficientem množství</t>
  </si>
  <si>
    <t>18</t>
  </si>
  <si>
    <t>271532213</t>
  </si>
  <si>
    <t>Podsyp pod základové konstrukce se zhutněním z hrubého kameniva frakce 8 až 16 mm</t>
  </si>
  <si>
    <t>-1303544743</t>
  </si>
  <si>
    <t>Podsyp pod základové konstrukce se zhutněním a urovnáním povrchu z kameniva hrubého, frakce 8 - 16 mm</t>
  </si>
  <si>
    <t>https://podminky.urs.cz/item/CS_URS_2023_01/271532213</t>
  </si>
  <si>
    <t>0,15*(2,35*6,2+0,6*2,35+7,45*5,5+6,5*10,6)</t>
  </si>
  <si>
    <t>0,15*(5,5*11,0+3,75*4,05+2,05*15,225)</t>
  </si>
  <si>
    <t>19</t>
  </si>
  <si>
    <t>274321211</t>
  </si>
  <si>
    <t>Základové pasy ze ŽB bez zvýšených nároků na prostředí tř. C 12/15</t>
  </si>
  <si>
    <t>-775473626</t>
  </si>
  <si>
    <t>Základy z betonu železového (bez výztuže) pasy z betonu bez zvláštních nároků na prostředí tř. C 12/15</t>
  </si>
  <si>
    <t>https://podminky.urs.cz/item/CS_URS_2023_01/274321211</t>
  </si>
  <si>
    <t>(1,47+0,4)*0,6*1,5</t>
  </si>
  <si>
    <t>0,5*0,8*(15,7+2,35*2+8,4+11,0+7,95+13,6)</t>
  </si>
  <si>
    <t>0,9*0,8*3,0*2</t>
  </si>
  <si>
    <t>0,9*0,4*1,4</t>
  </si>
  <si>
    <t>0,9*0,8*(5,3+3,5)</t>
  </si>
  <si>
    <t>0,6*0,8*(12,6+1,5+5,5+6,9)</t>
  </si>
  <si>
    <t>0,6*0,6*1,1</t>
  </si>
  <si>
    <t>1,2*0,6*1,1</t>
  </si>
  <si>
    <t>0,55*0,6*(4,35+1,1)</t>
  </si>
  <si>
    <t>0,65*0,6*1,1</t>
  </si>
  <si>
    <t>20</t>
  </si>
  <si>
    <t>274351121</t>
  </si>
  <si>
    <t>Zřízení bednění základových pasů rovného</t>
  </si>
  <si>
    <t>-213683232</t>
  </si>
  <si>
    <t>Bednění základů pasů rovné zřízení</t>
  </si>
  <si>
    <t>https://podminky.urs.cz/item/CS_URS_2023_01/274351121</t>
  </si>
  <si>
    <t>0,2*(17,2+0,6+1,5+3,35+2,1+8,25+13,47+3,0*4+1,4*2)</t>
  </si>
  <si>
    <t>0,2*(0,8*2+0,4+0,22+12,2+3,95+2,9+4,7+2,05)</t>
  </si>
  <si>
    <t>0,2*(2,35+6,2+1,2+7,95+5,5+6,5+10,6+5,0+10,6)*2</t>
  </si>
  <si>
    <t>0,2*(2,2+3,75)*2</t>
  </si>
  <si>
    <t>274351122</t>
  </si>
  <si>
    <t>Odstranění bednění základových pasů rovného</t>
  </si>
  <si>
    <t>-1610175941</t>
  </si>
  <si>
    <t>Bednění základů pasů rovné odstranění</t>
  </si>
  <si>
    <t>https://podminky.urs.cz/item/CS_URS_2023_01/274351122</t>
  </si>
  <si>
    <t>22</t>
  </si>
  <si>
    <t>273321411</t>
  </si>
  <si>
    <t>Základové desky ze ŽB bez zvýšených nároků na prostředí tř. C 20/25</t>
  </si>
  <si>
    <t>368442832</t>
  </si>
  <si>
    <t>Základy z betonu železového (bez výztuže) desky z betonu bez zvláštních nároků na prostředí tř. C 20/25</t>
  </si>
  <si>
    <t>https://podminky.urs.cz/item/CS_URS_2023_01/273321411</t>
  </si>
  <si>
    <t>0,15*(2,05*15,225+4,6*2,95)</t>
  </si>
  <si>
    <t>0,15*(11,6*19,7+2,1*3,55)</t>
  </si>
  <si>
    <t>23</t>
  </si>
  <si>
    <t>273351121</t>
  </si>
  <si>
    <t>Zřízení bednění základových desek</t>
  </si>
  <si>
    <t>2027087811</t>
  </si>
  <si>
    <t>Bednění základů desek zřízení</t>
  </si>
  <si>
    <t>https://podminky.urs.cz/item/CS_URS_2023_01/273351121</t>
  </si>
  <si>
    <t>0,15*(17,2+3,95+2,1+8,25+13,47+6,73+12,2+2,9+4,65)</t>
  </si>
  <si>
    <t>24</t>
  </si>
  <si>
    <t>273351122</t>
  </si>
  <si>
    <t>Odstranění bednění základových desek</t>
  </si>
  <si>
    <t>-1517136078</t>
  </si>
  <si>
    <t>Bednění základů desek odstranění</t>
  </si>
  <si>
    <t>https://podminky.urs.cz/item/CS_URS_2023_01/273351122</t>
  </si>
  <si>
    <t>25</t>
  </si>
  <si>
    <t>273362021</t>
  </si>
  <si>
    <t>Výztuž základových desek svařovanými sítěmi Kari</t>
  </si>
  <si>
    <t>t</t>
  </si>
  <si>
    <t>-453336476</t>
  </si>
  <si>
    <t>Výztuž základů desek ze svařovaných sítí z drátů typu KARI</t>
  </si>
  <si>
    <t>https://podminky.urs.cz/item/CS_URS_2023_01/273362021</t>
  </si>
  <si>
    <t>KD37 - 150/150/5</t>
  </si>
  <si>
    <t>(2,05*15,225+4,6*2,95)*2,1/1000*1,25*1,1</t>
  </si>
  <si>
    <t>(11,6*19,7+2,1*3,55)*2,1/1000*1,25*1,1</t>
  </si>
  <si>
    <t>26</t>
  </si>
  <si>
    <t>631319175</t>
  </si>
  <si>
    <t>Příplatek k mazanině tl přes 120 do 240 mm za stržení povrchu spodní vrstvy před vložením výztuže</t>
  </si>
  <si>
    <t>1416277641</t>
  </si>
  <si>
    <t>Příplatek k cenám mazanin za stržení povrchu spodní vrstvy mazaniny latí před vložením výztuže nebo pletiva pro tl. obou vrstev mazaniny přes 120 do 240 mm</t>
  </si>
  <si>
    <t>https://podminky.urs.cz/item/CS_URS_2023_01/631319175</t>
  </si>
  <si>
    <t>27</t>
  </si>
  <si>
    <t>R2-001</t>
  </si>
  <si>
    <t>Příplatek za zazřízení prostupů,drážek ap. v základech vč.D+M chrániček v zákl.pasech</t>
  </si>
  <si>
    <t>kpl</t>
  </si>
  <si>
    <t>vlastní</t>
  </si>
  <si>
    <t>-493284203</t>
  </si>
  <si>
    <t>28</t>
  </si>
  <si>
    <t>R2-002</t>
  </si>
  <si>
    <t>D+M zemnící pásek Fe Zn</t>
  </si>
  <si>
    <t>-1386890073</t>
  </si>
  <si>
    <t>Svislé a kompletní konstrukce</t>
  </si>
  <si>
    <t>29</t>
  </si>
  <si>
    <t>311113142</t>
  </si>
  <si>
    <t>Nosná zeď tl přes 150 do 200 mm z hladkých tvárnic ztraceného bednění včetně výplně z betonu tř. 20/25</t>
  </si>
  <si>
    <t>-1921634990</t>
  </si>
  <si>
    <t>Nadzákladové zdi z tvárnic ztraceného bednění betonových hladkých, včetně výplně z betonu třídy C 20/25, tloušťky zdiva přes 150 do 200 mm</t>
  </si>
  <si>
    <t>https://podminky.urs.cz/item/CS_URS_2023_01/311113142</t>
  </si>
  <si>
    <t>1,75*18,0</t>
  </si>
  <si>
    <t>30</t>
  </si>
  <si>
    <t>311113144</t>
  </si>
  <si>
    <t>Nosná zeď tl přes 250 do 300 mm z hladkých tvárnic ztraceného bednění včetně výplně z betonu tř. C 20/25</t>
  </si>
  <si>
    <t>1148556582</t>
  </si>
  <si>
    <t>Nadzákladové zdi z tvárnic ztraceného bednění betonových hladkých, včetně výplně z betonu třídy C 20/25, tloušťky zdiva přes 250 do 300 mm</t>
  </si>
  <si>
    <t>https://podminky.urs.cz/item/CS_URS_2023_01/311113144</t>
  </si>
  <si>
    <t>0,5*(11,6*2+5,5*2)</t>
  </si>
  <si>
    <t>1,1*1,2+0,5*(1,25+4,5+1,25)+1,25*1,2</t>
  </si>
  <si>
    <t>31</t>
  </si>
  <si>
    <t>311272031</t>
  </si>
  <si>
    <t>Zdivo z pórobetonových tvárnic hladkých přes P2 do P4 přes 450 do 600 kg/m3 na tenkovrstvou maltu tl 200 mm</t>
  </si>
  <si>
    <t>-2119659416</t>
  </si>
  <si>
    <t>Zdivo z pórobetonových tvárnic na tenké maltové lože, tl. zdiva 200 mm pevnost tvárnic přes P2 do P4, objemová hmotnost přes 450 do 600 kg/m3 hladkých</t>
  </si>
  <si>
    <t>https://podminky.urs.cz/item/CS_URS_2023_01/311272031</t>
  </si>
  <si>
    <t>3,25*(2,5+18,0)-(1,1*2,0+0,96*2,0)</t>
  </si>
  <si>
    <t>32</t>
  </si>
  <si>
    <t>311272231</t>
  </si>
  <si>
    <t>Zdivo z pórobetonových tvárnic hladkých přes P2 do P4 přes 450 do 600 kg/m3 na tenkovrstvou maltu tl 300 mm</t>
  </si>
  <si>
    <t>997090982</t>
  </si>
  <si>
    <t>Zdivo z pórobetonových tvárnic na tenké maltové lože, tl. zdiva 300 mm pevnost tvárnic přes P2 do P4, objemová hmotnost přes 450 do 600 kg/m3 hladkých</t>
  </si>
  <si>
    <t>https://podminky.urs.cz/item/CS_URS_2023_01/311272231</t>
  </si>
  <si>
    <t>přízemí</t>
  </si>
  <si>
    <t>3,25*(21,8+11,0)*2-(1,5*2,4+1,0*1,0*5+2,0*2,25*5+1,0*2,75+0,9*2,0)</t>
  </si>
  <si>
    <t>3,25*(6,3+2,75+8,25+11,0+1,025)-(0,9*2,0*2+1,8*2,0+3,0*2,75*2)</t>
  </si>
  <si>
    <t>3,25*(4,125+2,8)-2,0*2,5</t>
  </si>
  <si>
    <t>patro</t>
  </si>
  <si>
    <t>3,125*(21,8+11,0)*2-(1,5*1,5+1,0*1,0*7+2,0*2,25*5+1,0*2,75)</t>
  </si>
  <si>
    <t>3,125*(6,3+2,75+8,25+11,0+1,025)-(0,9*2,0*2+1,8*2,0+3,0*2,75*2)</t>
  </si>
  <si>
    <t>atika</t>
  </si>
  <si>
    <t>0,75*(21,8+11,0)*2</t>
  </si>
  <si>
    <t>33</t>
  </si>
  <si>
    <t>311361821</t>
  </si>
  <si>
    <t>Výztuž nosných zdí betonářskou ocelí 10 505</t>
  </si>
  <si>
    <t>1840681317</t>
  </si>
  <si>
    <t>Výztuž nadzákladových zdí nosných svislých nebo odkloněných od svislice, rovných nebo oblých z betonářské oceli 10 505 (R) nebo BSt 500</t>
  </si>
  <si>
    <t>https://podminky.urs.cz/item/CS_URS_2023_01/311361821</t>
  </si>
  <si>
    <t>23,42*0,3*30/1000</t>
  </si>
  <si>
    <t>31,5*0,2*30/1000</t>
  </si>
  <si>
    <t>34</t>
  </si>
  <si>
    <t>317141425</t>
  </si>
  <si>
    <t>Překlad plochý z pórobetonu š 125 mm dl přes 1800 do 2000 mm</t>
  </si>
  <si>
    <t>kus</t>
  </si>
  <si>
    <t>1301770770</t>
  </si>
  <si>
    <t>Překlady ploché prefabrikované z pórobetonu osazené do tenkého maltového lože, včetně slepení dvou překladů vedle sebe po celé délce boční plochy, výšky překladu do 200 mm šířky 125 mm, délky překladu přes 1800 do 2000 mm</t>
  </si>
  <si>
    <t>https://podminky.urs.cz/item/CS_URS_2023_01/317141425</t>
  </si>
  <si>
    <t>1+1</t>
  </si>
  <si>
    <t>35</t>
  </si>
  <si>
    <t>317141427</t>
  </si>
  <si>
    <t>Překlad plochý z pórobetonu š 125 mm dl přes 2300 do 2500 mm</t>
  </si>
  <si>
    <t>583285187</t>
  </si>
  <si>
    <t>Překlady ploché prefabrikované z pórobetonu osazené do tenkého maltového lože, včetně slepení dvou překladů vedle sebe po celé délce boční plochy, výšky překladu do 200 mm šířky 125 mm, délky překladu přes 2300 do 2500 mm</t>
  </si>
  <si>
    <t>https://podminky.urs.cz/item/CS_URS_2023_01/317141427</t>
  </si>
  <si>
    <t>36</t>
  </si>
  <si>
    <t>317142432</t>
  </si>
  <si>
    <t>Překlad nenosný pórobetonový š 125 mm v do 250 mm na tenkovrstvou maltu dl přes 1000 do 1250 mm</t>
  </si>
  <si>
    <t>-1993838795</t>
  </si>
  <si>
    <t>Překlady nenosné z pórobetonu osazené do tenkého maltového lože, výšky do 250 mm, šířky překladu 125 mm, délky překladu přes 1000 do 1250 mm</t>
  </si>
  <si>
    <t>https://podminky.urs.cz/item/CS_URS_2023_01/317142432</t>
  </si>
  <si>
    <t>7+6</t>
  </si>
  <si>
    <t>37</t>
  </si>
  <si>
    <t>317143432</t>
  </si>
  <si>
    <t>Překlad nosný z pórobetonu ve zdech tl 200 mm dl přes 1300 do 1500 mm</t>
  </si>
  <si>
    <t>-1614768186</t>
  </si>
  <si>
    <t>Překlady nosné z pórobetonu osazené do tenkého maltového lože, pro zdi tl. 200 mm, délky překladu přes 1300 do 1500 mm</t>
  </si>
  <si>
    <t>https://podminky.urs.cz/item/CS_URS_2023_01/317143432</t>
  </si>
  <si>
    <t>38</t>
  </si>
  <si>
    <t>317143452</t>
  </si>
  <si>
    <t>Překlad nosný z pórobetonu ve zdech tl 300 mm dl přes 1300 do 1500 mm</t>
  </si>
  <si>
    <t>-2088871836</t>
  </si>
  <si>
    <t>Překlady nosné z pórobetonu osazené do tenkého maltového lože, pro zdi tl. 300 mm, délky překladu přes 1300 do 1500 mm</t>
  </si>
  <si>
    <t>https://podminky.urs.cz/item/CS_URS_2023_01/317143452</t>
  </si>
  <si>
    <t>10+10</t>
  </si>
  <si>
    <t>39</t>
  </si>
  <si>
    <t>317143454</t>
  </si>
  <si>
    <t>Překlad nosný z pórobetonu ve zdech tl 300 mm dl přes 1800 do 2100 mm</t>
  </si>
  <si>
    <t>-213650786</t>
  </si>
  <si>
    <t>Překlady nosné z pórobetonu osazené do tenkého maltového lože, pro zdi tl. 300 mm, délky překladu přes 1800 do 2100 mm</t>
  </si>
  <si>
    <t>https://podminky.urs.cz/item/CS_URS_2023_01/317143454</t>
  </si>
  <si>
    <t>40</t>
  </si>
  <si>
    <t>317143455</t>
  </si>
  <si>
    <t>Překlad nosný z pórobetonu ve zdech tl 300 mm dl přes 2100 do 2400 mm</t>
  </si>
  <si>
    <t>-1626194908</t>
  </si>
  <si>
    <t>Překlady nosné z pórobetonu osazené do tenkého maltového lože, pro zdi tl. 300 mm, délky překladu přes 2100 do 2400 mm</t>
  </si>
  <si>
    <t>https://podminky.urs.cz/item/CS_URS_2023_01/317143455</t>
  </si>
  <si>
    <t>2+2</t>
  </si>
  <si>
    <t>41</t>
  </si>
  <si>
    <t>317143456</t>
  </si>
  <si>
    <t>Překlad nosný z pórobetonu ve zdech tl 300 mm dl přes přes 2400 mm</t>
  </si>
  <si>
    <t>-481363241</t>
  </si>
  <si>
    <t>Překlady nosné z pórobetonu osazené do tenkého maltového lože, pro zdi tl. 300 mm, délky překladu přes 2400 mm</t>
  </si>
  <si>
    <t>https://podminky.urs.cz/item/CS_URS_2023_01/317143456</t>
  </si>
  <si>
    <t>6+5</t>
  </si>
  <si>
    <t>42</t>
  </si>
  <si>
    <t>342272235</t>
  </si>
  <si>
    <t>Příčka z pórobetonových hladkých tvárnic na tenkovrstvou maltu tl 125 mm</t>
  </si>
  <si>
    <t>-1646405902</t>
  </si>
  <si>
    <t>Příčky z pórobetonových tvárnic hladkých na tenké maltové lože objemová hmotnost do 500 kg/m3, tloušťka příčky 125 mm</t>
  </si>
  <si>
    <t>https://podminky.urs.cz/item/CS_URS_2023_01/342272235</t>
  </si>
  <si>
    <t>Mezisoučet</t>
  </si>
  <si>
    <t>43</t>
  </si>
  <si>
    <t>342272245</t>
  </si>
  <si>
    <t>Příčka z pórobetonových hladkých tvárnic na tenkovrstvou maltu tl 150 mm</t>
  </si>
  <si>
    <t>1329077620</t>
  </si>
  <si>
    <t>Příčky z pórobetonových tvárnic hladkých na tenké maltové lože objemová hmotnost do 500 kg/m3, tloušťka příčky 150 mm</t>
  </si>
  <si>
    <t>https://podminky.urs.cz/item/CS_URS_2023_01/342272245</t>
  </si>
  <si>
    <t>1,5*1,8</t>
  </si>
  <si>
    <t>44</t>
  </si>
  <si>
    <t>342291121</t>
  </si>
  <si>
    <t>Ukotvení příček k cihelným konstrukcím plochými kotvami</t>
  </si>
  <si>
    <t>-905661164</t>
  </si>
  <si>
    <t>Ukotvení příček plochými kotvami, do konstrukce cihelné</t>
  </si>
  <si>
    <t>https://podminky.urs.cz/item/CS_URS_2023_01/342291121</t>
  </si>
  <si>
    <t>3,37*10+3,25*8</t>
  </si>
  <si>
    <t>45</t>
  </si>
  <si>
    <t>342291131</t>
  </si>
  <si>
    <t>Ukotvení příček k betonovým konstrukcím plochými kotvami</t>
  </si>
  <si>
    <t>1287007789</t>
  </si>
  <si>
    <t>Ukotvení příček plochými kotvami, do konstrukce betonové</t>
  </si>
  <si>
    <t>https://podminky.urs.cz/item/CS_URS_2023_01/342291131</t>
  </si>
  <si>
    <t>do stropní konstrukce</t>
  </si>
  <si>
    <t>2,75+7,0+6,0*2+1,815*2+1,725+2,0+2,05</t>
  </si>
  <si>
    <t>2,75+7,0+6,0*2+1,815*2+1,725+2,0</t>
  </si>
  <si>
    <t>46</t>
  </si>
  <si>
    <t>346272216</t>
  </si>
  <si>
    <t>Přizdívka z pórobetonových tvárnic tl 50 mm</t>
  </si>
  <si>
    <t>796488529</t>
  </si>
  <si>
    <t>Přizdívky z pórobetonových tvárnic objemová hmotnost do 500 kg/m3, na tenké maltové lože, tloušťka přizdívky 50 mm</t>
  </si>
  <si>
    <t>https://podminky.urs.cz/item/CS_URS_2023_01/346272216</t>
  </si>
  <si>
    <t>3,12*(0,2*2+0,3+0,2*2+0,2+0,3)+(3,12-1,25)*0,2*0,2</t>
  </si>
  <si>
    <t>3,1*(0,2*2+0,3+0,2*2+0,2+0,3)+(3,1-1,25)*0,2*2</t>
  </si>
  <si>
    <t>obezdívka radonu</t>
  </si>
  <si>
    <t>3,12*(0,25+0,2)</t>
  </si>
  <si>
    <t>3,1*(0,25+0,2)</t>
  </si>
  <si>
    <t>obezdívka vody</t>
  </si>
  <si>
    <t>3,12*(0,8+0,2*2)</t>
  </si>
  <si>
    <t>47</t>
  </si>
  <si>
    <t>346272226</t>
  </si>
  <si>
    <t>Přizdívka z pórobetonových tvárnic tl 75 mm</t>
  </si>
  <si>
    <t>-539699917</t>
  </si>
  <si>
    <t>Přizdívky z pórobetonových tvárnic objemová hmotnost do 500 kg/m3, na tenké maltové lože, tloušťka přizdívky 75 mm</t>
  </si>
  <si>
    <t>https://podminky.urs.cz/item/CS_URS_2023_01/346272226</t>
  </si>
  <si>
    <t>1,25*(4,06+0,9+0,15)*2</t>
  </si>
  <si>
    <t>Vodorovné konstrukce</t>
  </si>
  <si>
    <t>48</t>
  </si>
  <si>
    <t>411121121</t>
  </si>
  <si>
    <t>Montáž prefabrikovaných ŽB stropů ze stropních panelů š 1200 mm dl do 3800 mm</t>
  </si>
  <si>
    <t>1649524423</t>
  </si>
  <si>
    <t>Montáž prefabrikovaných železobetonových stropů se zalitím spár, včetně podpěrné konstrukce, na cementovou maltu ze stropních panelů šířky do 1200 mm a délky do 3800 mm</t>
  </si>
  <si>
    <t>https://podminky.urs.cz/item/CS_URS_2023_01/411121121</t>
  </si>
  <si>
    <t>1+1+3+1+12+1</t>
  </si>
  <si>
    <t>6+1</t>
  </si>
  <si>
    <t>49</t>
  </si>
  <si>
    <t>59346861</t>
  </si>
  <si>
    <t>panel stropní předpjatý š 1190mm v 250mm, počet lan 6 + 0</t>
  </si>
  <si>
    <t>-1286666246</t>
  </si>
  <si>
    <t>nad 1np</t>
  </si>
  <si>
    <t>2*1,35</t>
  </si>
  <si>
    <t>nad 2np</t>
  </si>
  <si>
    <t>7*3,0</t>
  </si>
  <si>
    <t>50</t>
  </si>
  <si>
    <t>59346838</t>
  </si>
  <si>
    <t>panel stropní předpjatý š 1190mm v 160mm, počet lan 7 + 0</t>
  </si>
  <si>
    <t>-1639767809</t>
  </si>
  <si>
    <t>2,75+2,3*12+2,3</t>
  </si>
  <si>
    <t>51</t>
  </si>
  <si>
    <t>411121125</t>
  </si>
  <si>
    <t>Montáž prefabrikovaných ŽB stropů ze stropních panelů š 1200 mm dl přes 3800 do 7000 mm</t>
  </si>
  <si>
    <t>-1356116110</t>
  </si>
  <si>
    <t>Montáž prefabrikovaných železobetonových stropů se zalitím spár, včetně podpěrné konstrukce, na cementovou maltu ze stropních panelů šířky do 1200 mm a délky přes 3800 do 7000 mm</t>
  </si>
  <si>
    <t>https://podminky.urs.cz/item/CS_URS_2023_01/411121125</t>
  </si>
  <si>
    <t>9+1+9+1+6+1</t>
  </si>
  <si>
    <t>52</t>
  </si>
  <si>
    <t>59346862</t>
  </si>
  <si>
    <t>panel stropní předpjatý š 1190mm v 250mm, počet lan 8 + 2</t>
  </si>
  <si>
    <t>2081721316</t>
  </si>
  <si>
    <t>9*5,75+9*7,25+6*6,25</t>
  </si>
  <si>
    <t xml:space="preserve">3ks panelů  upravit na rozměr: 370/5750+370/7250+970/6250</t>
  </si>
  <si>
    <t>1*5,75+1*7,25+1*6,25</t>
  </si>
  <si>
    <t>3ks panelů upravit na rozměr: 370/5750+370/7250+970/6250</t>
  </si>
  <si>
    <t>53</t>
  </si>
  <si>
    <t>413321515</t>
  </si>
  <si>
    <t>Nosníky ze ŽB tř. C 20/25</t>
  </si>
  <si>
    <t>-687827611</t>
  </si>
  <si>
    <t>Nosníky z betonu železového (bez výztuže) včetně stěnových i jeřábových drah, volných trámů, průvlaků, rámových příčlí, ztužidel, konzol, vodorovných táhel apod., tyčových konstrukcí tř. C 20/25</t>
  </si>
  <si>
    <t>https://podminky.urs.cz/item/CS_URS_2023_01/413321515</t>
  </si>
  <si>
    <t>2*0,37*0,3*8,25</t>
  </si>
  <si>
    <t>2*0,12*0,3*2,75</t>
  </si>
  <si>
    <t>54</t>
  </si>
  <si>
    <t>413351111</t>
  </si>
  <si>
    <t>Zřízení bednění nosníků a průvlaků bez podpěrné kce výšky do 100 cm</t>
  </si>
  <si>
    <t>-2116555641</t>
  </si>
  <si>
    <t>Bednění nosníků a průvlaků - bez podpěrné konstrukce výška nosníku po spodní líc stropní desky do 100 cm zřízení</t>
  </si>
  <si>
    <t>https://podminky.urs.cz/item/CS_URS_2023_01/413351111</t>
  </si>
  <si>
    <t>2*0,37*8,25*2</t>
  </si>
  <si>
    <t>2*0,12*2,75*2</t>
  </si>
  <si>
    <t>55</t>
  </si>
  <si>
    <t>413351112</t>
  </si>
  <si>
    <t>Odstranění bednění nosníků a průvlaků bez podpěrné kce výšky do 100 cm</t>
  </si>
  <si>
    <t>59395912</t>
  </si>
  <si>
    <t>Bednění nosníků a průvlaků - bez podpěrné konstrukce výška nosníku po spodní líc stropní desky do 100 cm odstranění</t>
  </si>
  <si>
    <t>https://podminky.urs.cz/item/CS_URS_2023_01/413351112</t>
  </si>
  <si>
    <t>56</t>
  </si>
  <si>
    <t>413352111</t>
  </si>
  <si>
    <t>Zřízení podpěrné konstrukce nosníků výšky podepření do 4 m pro nosník výšky do 100 cm</t>
  </si>
  <si>
    <t>250603427</t>
  </si>
  <si>
    <t>Podpěrná konstrukce nosníků a průvlaků výšky podepření do 4 m výšky nosníku (po spodní hranu stropní desky) do 100 cm zřízení</t>
  </si>
  <si>
    <t>https://podminky.urs.cz/item/CS_URS_2023_01/413352111</t>
  </si>
  <si>
    <t>0,3*3,0*2</t>
  </si>
  <si>
    <t>57</t>
  </si>
  <si>
    <t>413352112</t>
  </si>
  <si>
    <t>Odstranění podpěrné konstrukce nosníků výšky podepření do 4 m pro nosník výšky do 100 cm</t>
  </si>
  <si>
    <t>1474128067</t>
  </si>
  <si>
    <t>Podpěrná konstrukce nosníků a průvlaků výšky podepření do 4 m výšky nosníku (po spodní hranu stropní desky) do 100 cm odstranění</t>
  </si>
  <si>
    <t>https://podminky.urs.cz/item/CS_URS_2023_01/413352112</t>
  </si>
  <si>
    <t>58</t>
  </si>
  <si>
    <t>413361821</t>
  </si>
  <si>
    <t>Výztuž nosníků, volných trámů nebo průvlaků volných trámů betonářskou ocelí 10 505</t>
  </si>
  <si>
    <t>-1208593435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</si>
  <si>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</si>
  <si>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https://podminky.urs.cz/item/CS_URS_2023_01/413361821</t>
  </si>
  <si>
    <t>0,277*1,08 'Přepočtené koeficientem množství</t>
  </si>
  <si>
    <t>59</t>
  </si>
  <si>
    <t>417321414</t>
  </si>
  <si>
    <t>Ztužující pásy a věnce ze ŽB tř. C 20/25</t>
  </si>
  <si>
    <t>-1208297241</t>
  </si>
  <si>
    <t>Ztužující pásy a věnce z betonu železového (bez výztuže) tř. C 20/25</t>
  </si>
  <si>
    <t>https://podminky.urs.cz/item/CS_URS_2023_01/417321414</t>
  </si>
  <si>
    <t>0,3*0,12*(11,0*2+2,75+6,0)*2</t>
  </si>
  <si>
    <t>2*(0,3*0,12+0,121*0,25)*(11,0+2,18)*2</t>
  </si>
  <si>
    <t>(0,3*0,12+0,121*0,25)*(2,7*2+4,55)</t>
  </si>
  <si>
    <t>60</t>
  </si>
  <si>
    <t>417351115</t>
  </si>
  <si>
    <t>Zřízení bednění ztužujících věnců</t>
  </si>
  <si>
    <t>-2018654249</t>
  </si>
  <si>
    <t>Bednění bočnic ztužujících pásů a věnců včetně vzpěr zřízení</t>
  </si>
  <si>
    <t>https://podminky.urs.cz/item/CS_URS_2023_01/417351115</t>
  </si>
  <si>
    <t>0,12*(11,0*2+2,75+6,0)*2*2</t>
  </si>
  <si>
    <t>2*(0,12+0,37)*(11,0+2,18)*2</t>
  </si>
  <si>
    <t>(0,12+0,37)*(2,7*2+4,55)</t>
  </si>
  <si>
    <t>61</t>
  </si>
  <si>
    <t>417351116</t>
  </si>
  <si>
    <t>Odstranění bednění ztužujících věnců</t>
  </si>
  <si>
    <t>69111656</t>
  </si>
  <si>
    <t>Bednění bočnic ztužujících pásů a věnců včetně vzpěr odstranění</t>
  </si>
  <si>
    <t>https://podminky.urs.cz/item/CS_URS_2023_01/417351116</t>
  </si>
  <si>
    <t>62</t>
  </si>
  <si>
    <t>417361821</t>
  </si>
  <si>
    <t>Výztuž ztužujících pásů a věnců betonářskou ocelí 10 505</t>
  </si>
  <si>
    <t>-1145995523</t>
  </si>
  <si>
    <t>Výztuž ztužujících pásů a věnců z betonářské oceli 10 505 (R) nebo BSt 500</t>
  </si>
  <si>
    <t>https://podminky.urs.cz/item/CS_URS_2023_01/417361821</t>
  </si>
  <si>
    <t>6,366*50/1000</t>
  </si>
  <si>
    <t>Schodišťové konstrukce a rampy</t>
  </si>
  <si>
    <t>63</t>
  </si>
  <si>
    <t>430321001</t>
  </si>
  <si>
    <t>Montáž podestových panelů hmotnosti do 3 t</t>
  </si>
  <si>
    <t>-3457304</t>
  </si>
  <si>
    <t>Montáž podestových panelů hmotnosti do 3,0 t</t>
  </si>
  <si>
    <t>https://podminky.urs.cz/item/CS_URS_2023_01/430321001</t>
  </si>
  <si>
    <t>64</t>
  </si>
  <si>
    <t>59341632R</t>
  </si>
  <si>
    <t>panel stropní, podesta a mezipodesta 300x175x25 cm</t>
  </si>
  <si>
    <t>2032006588</t>
  </si>
  <si>
    <t>65</t>
  </si>
  <si>
    <t>59341633R</t>
  </si>
  <si>
    <t>-1205090651</t>
  </si>
  <si>
    <t>panel stropní, podesta a mezipodesta 300x185x25 cm</t>
  </si>
  <si>
    <t>66</t>
  </si>
  <si>
    <t>434121426</t>
  </si>
  <si>
    <t>Osazení ŽB schodišťových stupňů na desku drsných</t>
  </si>
  <si>
    <t>-317077232</t>
  </si>
  <si>
    <t>Osazování schodišťových stupňů železobetonových s vyspárováním styčných spár, s provizorním dřevěným zábradlím a dočasným zakrytím stupnic prkny na desku, stupňů drsných</t>
  </si>
  <si>
    <t>https://podminky.urs.cz/item/CS_URS_2023_01/434121426</t>
  </si>
  <si>
    <t>67</t>
  </si>
  <si>
    <t>593721901R</t>
  </si>
  <si>
    <t>rameno schodišťové 11stup.160/300 š.ramene 120 cm</t>
  </si>
  <si>
    <t>925430050</t>
  </si>
  <si>
    <t>Úprava povrchů vnitřních</t>
  </si>
  <si>
    <t>68</t>
  </si>
  <si>
    <t>611131321</t>
  </si>
  <si>
    <t>Penetrační disperzní nátěr vnitřních stropů nanášený strojně</t>
  </si>
  <si>
    <t>-2012171336</t>
  </si>
  <si>
    <t>Podkladní a spojovací vrstva vnitřních omítaných ploch penetrace disperzní nanášená strojně stropů</t>
  </si>
  <si>
    <t>https://podminky.urs.cz/item/CS_URS_2023_01/611131321</t>
  </si>
  <si>
    <t>69</t>
  </si>
  <si>
    <t>611321321</t>
  </si>
  <si>
    <t>Vápenocementová omítka hladká jednovrstvá vnitřních stropů rovných nanášená strojně</t>
  </si>
  <si>
    <t>1339128938</t>
  </si>
  <si>
    <t>Omítka vápenocementová vnitřních ploch nanášená strojně jednovrstvá, tloušťky do 10 mm hladká vodorovných konstrukcí stropů rovných</t>
  </si>
  <si>
    <t>https://podminky.urs.cz/item/CS_URS_2023_01/611321321</t>
  </si>
  <si>
    <t>18,43+8,11+2,9+3,65+56,84+60,47+11,12+10,17+10,3+9,38</t>
  </si>
  <si>
    <t>spojovací chodba</t>
  </si>
  <si>
    <t>10,39*2,05</t>
  </si>
  <si>
    <t>18,43+12,16+3,62+8,11+56,84+11,12+10,17+60,47+2,9</t>
  </si>
  <si>
    <t>70</t>
  </si>
  <si>
    <t>611321391</t>
  </si>
  <si>
    <t>Příplatek k vápenocementové omítce vnitřních stropů za každých dalších 5 mm tloušťky strojně</t>
  </si>
  <si>
    <t>1711481184</t>
  </si>
  <si>
    <t>Omítka vápenocementová vnitřních ploch nanášená strojně Příplatek k cenám za každých dalších i započatých 5 mm tloušťky omítky přes 10 mm stropů</t>
  </si>
  <si>
    <t>https://podminky.urs.cz/item/CS_URS_2023_01/611321391</t>
  </si>
  <si>
    <t>71</t>
  </si>
  <si>
    <t>611311131</t>
  </si>
  <si>
    <t>Potažení vnitřních rovných stropů vápenným štukem tloušťky do 3 mm</t>
  </si>
  <si>
    <t>-276224767</t>
  </si>
  <si>
    <t>Potažení vnitřních ploch vápenným štukem tloušťky do 3 mm vodorovných konstrukcí stropů rovných</t>
  </si>
  <si>
    <t>https://podminky.urs.cz/item/CS_URS_2023_01/611311131</t>
  </si>
  <si>
    <t>72</t>
  </si>
  <si>
    <t>611142001</t>
  </si>
  <si>
    <t>Potažení vnitřních stropů sklovláknitým pletivem vtlačeným do tenkovrstvé hmoty</t>
  </si>
  <si>
    <t>-1365403801</t>
  </si>
  <si>
    <t>Potažení vnitřních ploch pletivem v ploše nebo pruzích, na plném podkladu sklovláknitým vtlačením do tmelu stropů</t>
  </si>
  <si>
    <t>https://podminky.urs.cz/item/CS_URS_2023_01/611142001</t>
  </si>
  <si>
    <t>na rýhy, zazdívky, přechody mater. apod.</t>
  </si>
  <si>
    <t>73</t>
  </si>
  <si>
    <t>611131125</t>
  </si>
  <si>
    <t>Penetrační disperzní nátěr vnitřních schodišťových konstrukcí nanášený ručně</t>
  </si>
  <si>
    <t>533840380</t>
  </si>
  <si>
    <t>Podkladní a spojovací vrstva vnitřních omítaných ploch penetrace disperzní nanášená ručně schodišťových konstrukcí</t>
  </si>
  <si>
    <t>https://podminky.urs.cz/item/CS_URS_2023_01/611131125</t>
  </si>
  <si>
    <t>74</t>
  </si>
  <si>
    <t>611321325</t>
  </si>
  <si>
    <t>Vápenocementová omítka hladká jednovrstvá vnitřních schodišťových konstrukcí nanášená strojně</t>
  </si>
  <si>
    <t>1878470400</t>
  </si>
  <si>
    <t>Omítka vápenocementová vnitřních ploch nanášená strojně jednovrstvá, tloušťky do 10 mm hladká schodišťových konstrukcí stropů, stěn, ramen nebo nosníků</t>
  </si>
  <si>
    <t>https://podminky.urs.cz/item/CS_URS_2023_01/611321325</t>
  </si>
  <si>
    <t>6,62*(2,75+6,65)*2-(1,5*2,4+0,8*2,0*2+1,5*1,5+0,8*2,0)</t>
  </si>
  <si>
    <t>2,75*3,0</t>
  </si>
  <si>
    <t>75</t>
  </si>
  <si>
    <t>611321395</t>
  </si>
  <si>
    <t>Příplatek k vápenocementové omítce schodišťových konstrukcí za každých dalších 5 mm tloušťky strojně</t>
  </si>
  <si>
    <t>-1452039481</t>
  </si>
  <si>
    <t>Omítka vápenocementová vnitřních ploch nanášená strojně Příplatek k cenám za každých dalších i započatých 5 mm tloušťky omítky přes 10 mm schodišťových konstrukcí</t>
  </si>
  <si>
    <t>https://podminky.urs.cz/item/CS_URS_2023_01/611321395</t>
  </si>
  <si>
    <t>76</t>
  </si>
  <si>
    <t>611311135</t>
  </si>
  <si>
    <t>Potažení vnitřních schodišťových konstrukcí vápenným štukem tloušťky do 3 mm</t>
  </si>
  <si>
    <t>936913024</t>
  </si>
  <si>
    <t>Potažení vnitřních ploch vápenným štukem tloušťky do 3 mm schodišťových konstrukcí stropů, stěn, ramen nebo nosníků</t>
  </si>
  <si>
    <t>https://podminky.urs.cz/item/CS_URS_2023_01/611311135</t>
  </si>
  <si>
    <t>77</t>
  </si>
  <si>
    <t>612131321</t>
  </si>
  <si>
    <t>Penetrační disperzní nátěr vnitřních stěn nanášený strojně</t>
  </si>
  <si>
    <t>-90172832</t>
  </si>
  <si>
    <t>Podkladní a spojovací vrstva vnitřních omítaných ploch penetrace disperzní nanášená strojně stěn</t>
  </si>
  <si>
    <t>https://podminky.urs.cz/item/CS_URS_2023_01/612131321</t>
  </si>
  <si>
    <t>78</t>
  </si>
  <si>
    <t>612321321</t>
  </si>
  <si>
    <t>Vápenocementová omítka hladká jednovrstvá vnitřních stěn nanášená strojně</t>
  </si>
  <si>
    <t>1759436451</t>
  </si>
  <si>
    <t>Omítka vápenocementová vnitřních ploch nanášená strojně jednovrstvá, tloušťky do 10 mm hladká svislých konstrukcí stěn</t>
  </si>
  <si>
    <t>https://podminky.urs.cz/item/CS_URS_2023_01/612321321</t>
  </si>
  <si>
    <t>3,18*(4,125+2,5)*2-2,0*2,5+0,1*(2,0+2,5*2)</t>
  </si>
  <si>
    <t>3,12*(3,075+6,0)*2-(0,8*2*2+1,8*2+1*1)+0,25*1,0*3</t>
  </si>
  <si>
    <t>3,12*(3,075+6,0)*2-(0,8*2*3+1,25*1,2+0,7*2,0)</t>
  </si>
  <si>
    <t>3,12*(1,6+1,815)*2-(0,7*2,0+1,0*1,0)+0,25*1,0*3</t>
  </si>
  <si>
    <t>3,12*(2,0+4,06)*2-(0,8*2+0,7*2+1,25*1,2+1*1*2)+0,25*1*3</t>
  </si>
  <si>
    <t>3,12*(2,0+1,815)*2-(0,7*2+1*1)-0,25*1,0*3</t>
  </si>
  <si>
    <t>přípravna jídel</t>
  </si>
  <si>
    <t>3,12*(4,225+2,75)*2-0,8*2,0</t>
  </si>
  <si>
    <t>sklad adm.</t>
  </si>
  <si>
    <t>3,12*(4,05+2,75)*2-(0,9*2,5+1,0*1,5)</t>
  </si>
  <si>
    <t>sklad</t>
  </si>
  <si>
    <t>3,18*(4,58+2,05)*2-0,8*2,0+0,6*(0,8*2,0*2)</t>
  </si>
  <si>
    <t>herna1</t>
  </si>
  <si>
    <t>3,12*(7,0+8,125)*2-(1,8*2,0+0,9*2,0*2+0,9*2,5+1,0*1,5+3,0*2,75*2)</t>
  </si>
  <si>
    <t>-(2,0*2,25*2)+0,25*(2,0*2+2,25*4)+0,3*(3,0*2+2,75*4)</t>
  </si>
  <si>
    <t>herna2</t>
  </si>
  <si>
    <t>3,12*(11,0+5,5)*2-(3,0*2,75*2+1,0*2,75+2,0*2,25*3)</t>
  </si>
  <si>
    <t>0,25*(2,0*3+2,25*6+1,0+2,75*2)</t>
  </si>
  <si>
    <t>3,12*(10,39*2+2,05)-0,8*2,0*3</t>
  </si>
  <si>
    <t>3,1*(2,75+4,05)*2-(0,9*2,5+1,0*1,5+1,0*1,0)+0,25*1,0*3</t>
  </si>
  <si>
    <t>šatna</t>
  </si>
  <si>
    <t>3,1*(3,075+6,0)*2-(0,8*2,0*2+1,8*2,0+1*1)+0,25*1,0*3</t>
  </si>
  <si>
    <t>umývárna</t>
  </si>
  <si>
    <t>3,1*(3,075+6,0)*2-(0,8*2,0*3+1,25*1,2+0,7*2,0)</t>
  </si>
  <si>
    <t>úklid</t>
  </si>
  <si>
    <t>3,1*(1,6+1,815)*2-(0,7*2,0+1,0*1,0)+0,25*1,0*3</t>
  </si>
  <si>
    <t>wc</t>
  </si>
  <si>
    <t>3,1*(2,0+4,06)*2-(0,8*2+0,7*2+1,25*1,2+1*1*2)+0,25*1*3*2</t>
  </si>
  <si>
    <t>wc personál</t>
  </si>
  <si>
    <t>3,1*(2,0+1,815)*2-(0,7*2+1*1)+0,25*1,0*3</t>
  </si>
  <si>
    <t>3,1*(2,75+4,225)*2-(0,8*2+1,0*1,0)+0,25*1,0*3</t>
  </si>
  <si>
    <t>3,1*(7,0+8,125)*2-(1,8*2,0+0,9*2,0*2+0,9*2,5+1,0*1,5+3,0*2,75*2)</t>
  </si>
  <si>
    <t>-2,0*2,25*2+0,25*(2,0*2+2,25*4)+0,3*(3,0*2+2,75*4)</t>
  </si>
  <si>
    <t>3,1*(11,0+5,5)*2-(3,0*2,75*2+1,0*2,75+2,0*2,25*3)</t>
  </si>
  <si>
    <t>79</t>
  </si>
  <si>
    <t>612321391</t>
  </si>
  <si>
    <t>Příplatek k vápenocementové omítce vnitřních stěn za každých dalších 5 mm tloušťky strojně</t>
  </si>
  <si>
    <t>1769318628</t>
  </si>
  <si>
    <t>Omítka vápenocementová vnitřních ploch nanášená strojně Příplatek k cenám za každých dalších i započatých 5 mm tloušťky omítky přes 10 mm stěn</t>
  </si>
  <si>
    <t>https://podminky.urs.cz/item/CS_URS_2023_01/612321391</t>
  </si>
  <si>
    <t>80</t>
  </si>
  <si>
    <t>612142001</t>
  </si>
  <si>
    <t>Potažení vnitřních stěn sklovláknitým pletivem vtlačeným do tenkovrstvé hmoty</t>
  </si>
  <si>
    <t>-77541868</t>
  </si>
  <si>
    <t>Potažení vnitřních ploch pletivem v ploše nebo pruzích, na plném podkladu sklovláknitým vtlačením do tmelu stěn</t>
  </si>
  <si>
    <t>https://podminky.urs.cz/item/CS_URS_2023_01/612142001</t>
  </si>
  <si>
    <t>na rýhy,zazdívky, přechody apod.</t>
  </si>
  <si>
    <t>100</t>
  </si>
  <si>
    <t>81</t>
  </si>
  <si>
    <t>612311131</t>
  </si>
  <si>
    <t>Potažení vnitřních stěn vápenným štukem tloušťky do 3 mm</t>
  </si>
  <si>
    <t>-2124634281</t>
  </si>
  <si>
    <t>Potažení vnitřních ploch vápenným štukem tloušťky do 3 mm svislých konstrukcí stěn</t>
  </si>
  <si>
    <t>https://podminky.urs.cz/item/CS_URS_2023_01/612311131</t>
  </si>
  <si>
    <t>934,392</t>
  </si>
  <si>
    <t>- ker.obklad</t>
  </si>
  <si>
    <t>-194,264</t>
  </si>
  <si>
    <t>82</t>
  </si>
  <si>
    <t>619991011</t>
  </si>
  <si>
    <t>Obalení konstrukcí a prvků fólií přilepenou lepící páskou</t>
  </si>
  <si>
    <t>-939235889</t>
  </si>
  <si>
    <t>Zakrytí vnitřních ploch před znečištěním včetně pozdějšího odkrytí konstrukcí a prvků obalením fólií a přelepením páskou</t>
  </si>
  <si>
    <t>https://podminky.urs.cz/item/CS_URS_2023_01/619991011</t>
  </si>
  <si>
    <t>10*2,0*2,25+1,0*1,5+10*1,0*1,0+1,5*1,5+1,0*2,75*2</t>
  </si>
  <si>
    <t>1,5*2,4+2,0*2,5</t>
  </si>
  <si>
    <t>83</t>
  </si>
  <si>
    <t>619991021</t>
  </si>
  <si>
    <t>Oblepení rámů a keramických soklů lepící páskou</t>
  </si>
  <si>
    <t>891300530</t>
  </si>
  <si>
    <t>Zakrytí vnitřních ploch před znečištěním včetně pozdějšího odkrytí rámů oken a dveří, keramických soklů oblepením malířskou páskou</t>
  </si>
  <si>
    <t>https://podminky.urs.cz/item/CS_URS_2023_01/619991021</t>
  </si>
  <si>
    <t>26,5+102,36+60,4+103,498</t>
  </si>
  <si>
    <t>84</t>
  </si>
  <si>
    <t>622143003</t>
  </si>
  <si>
    <t>Montáž omítkových plastových nebo pozinkovaných rohových profilů s tkaninou</t>
  </si>
  <si>
    <t>-1000857427</t>
  </si>
  <si>
    <t>Montáž omítkových profilů plastových, pozinkovaných nebo dřevěných upevněných vtlačením do podkladní vrstvy nebo přibitím rohových s tkaninou</t>
  </si>
  <si>
    <t>https://podminky.urs.cz/item/CS_URS_2023_01/622143003</t>
  </si>
  <si>
    <t>10*(2,0+2,25*2)+1,0+1,5*2+10*1,0*3+1,5*3</t>
  </si>
  <si>
    <t>1,0*2+2,75*4+2,0+2,5*2</t>
  </si>
  <si>
    <t>85</t>
  </si>
  <si>
    <t>59051486</t>
  </si>
  <si>
    <t>profil rohový PVC 15x15mm s výztužnou tkaninou š 100mm pro ETICS</t>
  </si>
  <si>
    <t>-1453333239</t>
  </si>
  <si>
    <t>123,5*1,05 'Přepočtené koeficientem množství</t>
  </si>
  <si>
    <t xml:space="preserve"> 62</t>
  </si>
  <si>
    <t>Úpravy povrchů vnější</t>
  </si>
  <si>
    <t>86</t>
  </si>
  <si>
    <t>622121110</t>
  </si>
  <si>
    <t>Zatření spár vápennou maltou vnějších stěn z tvárnic nebo kamene</t>
  </si>
  <si>
    <t>2105070644</t>
  </si>
  <si>
    <t>Zatření spár vnějších povrchů vápennou maltou, ploch z tvárnic nebo kamene stěn</t>
  </si>
  <si>
    <t>https://podminky.urs.cz/item/CS_URS_2023_01/622121110</t>
  </si>
  <si>
    <t>185,87+83,24</t>
  </si>
  <si>
    <t>87</t>
  </si>
  <si>
    <t>622131321</t>
  </si>
  <si>
    <t>Penetrační nátěr vnějších stěn nanášený strojně</t>
  </si>
  <si>
    <t>-2014955996</t>
  </si>
  <si>
    <t>Podkladní a spojovací vrstva vnějších omítaných ploch penetrace nanášená strojně stěn</t>
  </si>
  <si>
    <t>https://podminky.urs.cz/item/CS_URS_2023_01/622131321</t>
  </si>
  <si>
    <t>269,11</t>
  </si>
  <si>
    <t>+ pod tenkovrstvou omítku</t>
  </si>
  <si>
    <t>17,28+192,37</t>
  </si>
  <si>
    <t>88</t>
  </si>
  <si>
    <t>-1103417677</t>
  </si>
  <si>
    <t>123,5</t>
  </si>
  <si>
    <t>6,25*5</t>
  </si>
  <si>
    <t>89</t>
  </si>
  <si>
    <t>-1569038634</t>
  </si>
  <si>
    <t>154,75*1,05 'Přepočtené koeficientem množství</t>
  </si>
  <si>
    <t>90</t>
  </si>
  <si>
    <t>622143004</t>
  </si>
  <si>
    <t>Montáž omítkových samolepících začišťovacích profilů pro spojení s okenním rámem</t>
  </si>
  <si>
    <t>-2125312897</t>
  </si>
  <si>
    <t>Montáž omítkových profilů plastových, pozinkovaných nebo dřevěných upevněných vtlačením do podkladní vrstvy nebo přibitím začišťovacích samolepících pro vytvoření dilatujícího spoje s okenním rámem</t>
  </si>
  <si>
    <t>https://podminky.urs.cz/item/CS_URS_2023_01/622143004</t>
  </si>
  <si>
    <t>91</t>
  </si>
  <si>
    <t>59051476</t>
  </si>
  <si>
    <t>profil začišťovací PVC 9mm s výztužnou tkaninou pro ostění ETICS</t>
  </si>
  <si>
    <t>-1288104106</t>
  </si>
  <si>
    <t>92</t>
  </si>
  <si>
    <t>622211041</t>
  </si>
  <si>
    <t>Montáž kontaktního zateplení vnějších stěn lepením a mechanickým kotvením polystyrénových desek do betonu a zdiva tl přes 160 do 200 mm</t>
  </si>
  <si>
    <t>-1588574196</t>
  </si>
  <si>
    <t>Montáž kontaktního zateplení lepením a mechanickým kotvením z polystyrenových desek na vnější stěny, na podklad betonový nebo z lehčeného betonu, z tvárnic keramických nebo vápenopískových, tloušťky desek přes 160 do 200 mm</t>
  </si>
  <si>
    <t>https://podminky.urs.cz/item/CS_URS_2023_01/622211041</t>
  </si>
  <si>
    <t>5,85*(1,5+3,45+2,1+20,1+12,0+4,05)</t>
  </si>
  <si>
    <t>-(1,5*2,4+1,0*1,0*5+2,0*2,25*5+1,0*2,75)</t>
  </si>
  <si>
    <t>-(1,5*1,5+1,0*1,5+1,0*1,0*4+2,0*2,25*5+1,0*2,75)</t>
  </si>
  <si>
    <t>93</t>
  </si>
  <si>
    <t>28375987</t>
  </si>
  <si>
    <t>deska EPS 100 fasádní λ=0,037 tl 200mm</t>
  </si>
  <si>
    <t>52407500</t>
  </si>
  <si>
    <t>185,87*1,02 'Přepočtené koeficientem množství</t>
  </si>
  <si>
    <t>94</t>
  </si>
  <si>
    <t>1326135189</t>
  </si>
  <si>
    <t>2,0*(1,5+3,55+8,25)</t>
  </si>
  <si>
    <t>(1,4+2,0)/2*20,1</t>
  </si>
  <si>
    <t>1,4*(12,0+4,05)</t>
  </si>
  <si>
    <t>95</t>
  </si>
  <si>
    <t>28376023</t>
  </si>
  <si>
    <t>deska perimetrická fasádní soklová 150kPa λ=0,035 tl 200mm</t>
  </si>
  <si>
    <t>-974461334</t>
  </si>
  <si>
    <t>83,24*1,02 'Přepočtené koeficientem množství</t>
  </si>
  <si>
    <t>96</t>
  </si>
  <si>
    <t>622212001</t>
  </si>
  <si>
    <t>Montáž kontaktního zateplení vnějšího ostění, nadpraží nebo parapetu hl. špalety do 200 mm lepením desek z polystyrenu tl do 40 mm</t>
  </si>
  <si>
    <t>-1014431296</t>
  </si>
  <si>
    <t>Montáž kontaktního zateplení vnějšího ostění, nadpraží nebo parapetu lepením z polystyrenových desek hloubky špalet do 200 mm, tloušťky desek do 40 mm</t>
  </si>
  <si>
    <t>https://podminky.urs.cz/item/CS_URS_2023_01/622212001</t>
  </si>
  <si>
    <t>97</t>
  </si>
  <si>
    <t>28375944</t>
  </si>
  <si>
    <t>deska EPS 100 fasádní λ=0,037 tl 40mm</t>
  </si>
  <si>
    <t>1573654734</t>
  </si>
  <si>
    <t>123,5*0,2</t>
  </si>
  <si>
    <t>24,7*1,1 'Přepočtené koeficientem množství</t>
  </si>
  <si>
    <t>98</t>
  </si>
  <si>
    <t>622212061</t>
  </si>
  <si>
    <t>Montáž kontaktního zateplení vnějšího ostění, nadpraží nebo parapetu hl. špalety do 400 mm lepením desek z polystyrenu tl do 80 mm</t>
  </si>
  <si>
    <t>1505023158</t>
  </si>
  <si>
    <t>Montáž kontaktního zateplení vnějšího ostění, nadpraží nebo parapetu lepením z polystyrenových desek hloubky špalet přes 200 do 400 mm, tloušťky desek přes 40 do 80 mm</t>
  </si>
  <si>
    <t>https://podminky.urs.cz/item/CS_URS_2023_01/622212061</t>
  </si>
  <si>
    <t>parapetu</t>
  </si>
  <si>
    <t>32,5</t>
  </si>
  <si>
    <t>99</t>
  </si>
  <si>
    <t>28376013</t>
  </si>
  <si>
    <t>deska perimetrická fasádní soklová 150kPa λ=0,035 tl 50mm</t>
  </si>
  <si>
    <t>1126140527</t>
  </si>
  <si>
    <t>32,5*0,25</t>
  </si>
  <si>
    <t>8,125*1,1 'Přepočtené koeficientem množství</t>
  </si>
  <si>
    <t>622252002</t>
  </si>
  <si>
    <t>Montáž profilů kontaktního zateplení lepených</t>
  </si>
  <si>
    <t>-1820222521</t>
  </si>
  <si>
    <t>Montáž profilů kontaktního zateplení ostatních stěnových, dilatačních apod. lepených do tmelu</t>
  </si>
  <si>
    <t>https://podminky.urs.cz/item/CS_URS_2023_01/622252002</t>
  </si>
  <si>
    <t>parapetní</t>
  </si>
  <si>
    <t>10*2,0+11*1,0+1,5</t>
  </si>
  <si>
    <t>101</t>
  </si>
  <si>
    <t>59051512</t>
  </si>
  <si>
    <t>profil začišťovací s okapnicí PVC s výztužnou tkaninou pro parapet ETICS</t>
  </si>
  <si>
    <t>-2054623729</t>
  </si>
  <si>
    <t>32,5*1,05 'Přepočtené koeficientem množství</t>
  </si>
  <si>
    <t>102</t>
  </si>
  <si>
    <t>622531022</t>
  </si>
  <si>
    <t>Tenkovrstvá silikonová zrnitá omítka zrnitost 2,0 mm vnějších stěn</t>
  </si>
  <si>
    <t>1598884719</t>
  </si>
  <si>
    <t>Omítka tenkovrstvá silikonová vnějších ploch probarvená bez penetrace zatíraná (škrábaná), zrnitost 2,0 mm stěn</t>
  </si>
  <si>
    <t>https://podminky.urs.cz/item/CS_URS_2023_01/622531022</t>
  </si>
  <si>
    <t>185,87+32,5*0,2</t>
  </si>
  <si>
    <t>103</t>
  </si>
  <si>
    <t>622511112</t>
  </si>
  <si>
    <t>Tenkovrstvá akrylátová mozaiková střednězrnná omítka vnějších stěn</t>
  </si>
  <si>
    <t>-996388046</t>
  </si>
  <si>
    <t>Omítka tenkovrstvá akrylátová vnějších ploch probarvená bez penetrace mozaiková střednězrnná stěn</t>
  </si>
  <si>
    <t>https://podminky.urs.cz/item/CS_URS_2023_01/622511112</t>
  </si>
  <si>
    <t>0,4*(1,5+3,45+2,1+20,1+12,0+4,05)</t>
  </si>
  <si>
    <t>104</t>
  </si>
  <si>
    <t>629135102</t>
  </si>
  <si>
    <t>Vyrovnávací vrstva pod klempířské prvky z MC š přes 150 do 300 mm</t>
  </si>
  <si>
    <t>-2123667561</t>
  </si>
  <si>
    <t>Vyrovnávací vrstva z cementové malty pod klempířskými prvky šířky přes 150 do 300 mm</t>
  </si>
  <si>
    <t>https://podminky.urs.cz/item/CS_URS_2023_01/629135102</t>
  </si>
  <si>
    <t>105</t>
  </si>
  <si>
    <t>629991011</t>
  </si>
  <si>
    <t>Zakrytí výplní otvorů a svislých ploch fólií přilepenou lepící páskou</t>
  </si>
  <si>
    <t>103026972</t>
  </si>
  <si>
    <t>Zakrytí vnějších ploch před znečištěním včetně pozdějšího odkrytí výplní otvorů a svislých ploch fólií přilepenou lepící páskou</t>
  </si>
  <si>
    <t>https://podminky.urs.cz/item/CS_URS_2023_01/629991011</t>
  </si>
  <si>
    <t>Podlahy a podlahové konstrukce</t>
  </si>
  <si>
    <t>106</t>
  </si>
  <si>
    <t>631311114</t>
  </si>
  <si>
    <t>Mazanina tl přes 50 do 80 mm z betonu prostého bez zvýšených nároků na prostředí tř. C 16/20</t>
  </si>
  <si>
    <t>-26428241</t>
  </si>
  <si>
    <t>Mazanina z betonu prostého bez zvýšených nároků na prostředí tl. přes 50 do 80 mm tř. C 16/20</t>
  </si>
  <si>
    <t>https://podminky.urs.cz/item/CS_URS_2023_01/631311114</t>
  </si>
  <si>
    <t>0,05*(193,995+19,68+223,53)</t>
  </si>
  <si>
    <t>107</t>
  </si>
  <si>
    <t>631319171</t>
  </si>
  <si>
    <t>Příplatek k mazanině tl přes 50 do 80 mm za stržení povrchu spodní vrstvy před vložením výztuže</t>
  </si>
  <si>
    <t>1287832346</t>
  </si>
  <si>
    <t>Příplatek k cenám mazanin za stržení povrchu spodní vrstvy mazaniny latí před vložením výztuže nebo pletiva pro tl. obou vrstev mazaniny přes 50 do 80 mm</t>
  </si>
  <si>
    <t>https://podminky.urs.cz/item/CS_URS_2023_01/631319171</t>
  </si>
  <si>
    <t>108</t>
  </si>
  <si>
    <t>631362021</t>
  </si>
  <si>
    <t>Výztuž mazanin svařovanými sítěmi Kari</t>
  </si>
  <si>
    <t>-1794019631</t>
  </si>
  <si>
    <t>Výztuž mazanin ze svařovaných sítí z drátů typu KARI</t>
  </si>
  <si>
    <t>https://podminky.urs.cz/item/CS_URS_2023_01/631362021</t>
  </si>
  <si>
    <t>437,205*2,1/1000*1,25*1,1</t>
  </si>
  <si>
    <t>Osazování výplní otvorů</t>
  </si>
  <si>
    <t>109</t>
  </si>
  <si>
    <t>642945111</t>
  </si>
  <si>
    <t>Osazování protipožárních nebo protiplynových zárubní dveří jednokřídlových do 2,5 m2</t>
  </si>
  <si>
    <t>245261363</t>
  </si>
  <si>
    <t>Osazování ocelových zárubní protipožárních nebo protiplynových dveří do vynechaného otvoru, s obetonováním, dveří jednokřídlových do 2,5 m2</t>
  </si>
  <si>
    <t>https://podminky.urs.cz/item/CS_URS_2023_01/642945111</t>
  </si>
  <si>
    <t>110</t>
  </si>
  <si>
    <t>55331480</t>
  </si>
  <si>
    <t>zárubeň jednokřídlá ocelová pro zdění tl stěny 75-100mm rozměru 600/1970, 2100mm</t>
  </si>
  <si>
    <t>1846345130</t>
  </si>
  <si>
    <t>Trubní vedení</t>
  </si>
  <si>
    <t>111</t>
  </si>
  <si>
    <t>894138001</t>
  </si>
  <si>
    <t>Příplatek ZKD 0,60 m výšky vstupu na stokách</t>
  </si>
  <si>
    <t>1524548111</t>
  </si>
  <si>
    <t>Šachty kanalizační zděné Příplatek k cenám šachet na stokách kruhových a vejčitých za každých dalších 0,60 m výšky</t>
  </si>
  <si>
    <t>https://podminky.urs.cz/item/CS_URS_2023_01/894138001</t>
  </si>
  <si>
    <t>112</t>
  </si>
  <si>
    <t>894411111</t>
  </si>
  <si>
    <t>Zřízení šachet kanalizačních z betonových dílců na potrubí DN do 200 dno beton tř. C 25/30</t>
  </si>
  <si>
    <t>-1414824108</t>
  </si>
  <si>
    <t>Zřízení šachet kanalizačních z betonových dílců výšky vstupu do 1,50 m s obložením dna betonem tř. C 25/30, na potrubí DN do 200</t>
  </si>
  <si>
    <t>https://podminky.urs.cz/item/CS_URS_2023_01/894411111</t>
  </si>
  <si>
    <t>113</t>
  </si>
  <si>
    <t>59224102</t>
  </si>
  <si>
    <t>skruž betonová studniční 100x50x9cm</t>
  </si>
  <si>
    <t>573130078</t>
  </si>
  <si>
    <t>114</t>
  </si>
  <si>
    <t>59224312</t>
  </si>
  <si>
    <t>kónus šachetní betonový kapsové plastové stupadlo 100x62,5x58cm</t>
  </si>
  <si>
    <t>2092439518</t>
  </si>
  <si>
    <t>115</t>
  </si>
  <si>
    <t>899103112</t>
  </si>
  <si>
    <t>Osazení poklopů litinových nebo ocelových včetně rámů pro třídu zatížení B125, C250</t>
  </si>
  <si>
    <t>-1543172742</t>
  </si>
  <si>
    <t>Osazení poklopů litinových a ocelových včetně rámů pro třídu zatížení B125, C250</t>
  </si>
  <si>
    <t>https://podminky.urs.cz/item/CS_URS_2023_01/899103112</t>
  </si>
  <si>
    <t>116</t>
  </si>
  <si>
    <t>28661933</t>
  </si>
  <si>
    <t>poklop šachtový litinový DN 600 pro třídu zatížení B125</t>
  </si>
  <si>
    <t>-1465921212</t>
  </si>
  <si>
    <t>117</t>
  </si>
  <si>
    <t>899503112</t>
  </si>
  <si>
    <t>Stupadla do šachet polyetylenová zapouštěcí kapsová osazovaná do vynechaných otvorů</t>
  </si>
  <si>
    <t>1356606577</t>
  </si>
  <si>
    <t>Stupadla do šachet a drobných objektů ocelová s PE povlakem zapouštěcí - kapsová osazovaná do vynechaných otvorů</t>
  </si>
  <si>
    <t>https://podminky.urs.cz/item/CS_URS_2023_01/899503112</t>
  </si>
  <si>
    <t>Lešení a stavební výtahy</t>
  </si>
  <si>
    <t>118</t>
  </si>
  <si>
    <t>941111131</t>
  </si>
  <si>
    <t>Montáž lešení řadového trubkového lehkého s podlahami zatížení do 200 kg/m2 š od 1,2 do 1,5 m v do 10 m</t>
  </si>
  <si>
    <t>296231673</t>
  </si>
  <si>
    <t>Montáž lešení řadového trubkového lehkého pracovního s podlahami s provozním zatížením tř. 3 do 200 kg/m2 šířky tř. W12 od 1,2 do 1,5 m, výšky do 10 m</t>
  </si>
  <si>
    <t>https://podminky.urs.cz/item/CS_URS_2023_01/941111131</t>
  </si>
  <si>
    <t>4,06*(1,5+3,25+8,25)</t>
  </si>
  <si>
    <t>(6,12+4,06)/2*20,1</t>
  </si>
  <si>
    <t>6,12*(15,0+4,05)</t>
  </si>
  <si>
    <t>119</t>
  </si>
  <si>
    <t>941111231</t>
  </si>
  <si>
    <t>Příplatek k lešení řadovému trubkovému lehkému s podlahami š 1,5 m v 10 m za první a ZKD den použití</t>
  </si>
  <si>
    <t>-1975706449</t>
  </si>
  <si>
    <t>Montáž lešení řadového trubkového lehkého pracovního s podlahami s provozním zatížením tř. 3 do 200 kg/m2 Příplatek za první a každý další den použití lešení k ceně -1131</t>
  </si>
  <si>
    <t>https://podminky.urs.cz/item/CS_URS_2023_01/941111231</t>
  </si>
  <si>
    <t>271,675*60 'Přepočtené koeficientem množství</t>
  </si>
  <si>
    <t>120</t>
  </si>
  <si>
    <t>941111831</t>
  </si>
  <si>
    <t>Demontáž lešení řadového trubkového lehkého s podlahami zatížení do 200 kg/m2 š od 1,2 do 1,5 m v do 10 m</t>
  </si>
  <si>
    <t>-1855803897</t>
  </si>
  <si>
    <t>Demontáž lešení řadového trubkového lehkého pracovního s podlahami s provozním zatížením tř. 3 do 200 kg/m2 šířky tř. W12 od 1,2 do 1,5 m, výšky do 10 m</t>
  </si>
  <si>
    <t>https://podminky.urs.cz/item/CS_URS_2023_01/941111831</t>
  </si>
  <si>
    <t>121</t>
  </si>
  <si>
    <t>944511111</t>
  </si>
  <si>
    <t>Montáž ochranné sítě z textilie z umělých vláken</t>
  </si>
  <si>
    <t>-762191218</t>
  </si>
  <si>
    <t>Montáž ochranné sítě zavěšené na konstrukci lešení z textilie z umělých vláken</t>
  </si>
  <si>
    <t>https://podminky.urs.cz/item/CS_URS_2023_01/944511111</t>
  </si>
  <si>
    <t>122</t>
  </si>
  <si>
    <t>944511211</t>
  </si>
  <si>
    <t>Příplatek k ochranné síti za první a ZKD den použití</t>
  </si>
  <si>
    <t>2064051240</t>
  </si>
  <si>
    <t>Montáž ochranné sítě Příplatek za první a každý další den použití sítě k ceně -1111</t>
  </si>
  <si>
    <t>https://podminky.urs.cz/item/CS_URS_2023_01/944511211</t>
  </si>
  <si>
    <t>123</t>
  </si>
  <si>
    <t>944511811</t>
  </si>
  <si>
    <t>Demontáž ochranné sítě z textilie z umělých vláken</t>
  </si>
  <si>
    <t>433492625</t>
  </si>
  <si>
    <t>Demontáž ochranné sítě zavěšené na konstrukci lešení z textilie z umělých vláken</t>
  </si>
  <si>
    <t>https://podminky.urs.cz/item/CS_URS_2023_01/944511811</t>
  </si>
  <si>
    <t>124</t>
  </si>
  <si>
    <t>944711112</t>
  </si>
  <si>
    <t>Montáž záchytné stříšky š přes 1,5 do 2 m</t>
  </si>
  <si>
    <t>-283988460</t>
  </si>
  <si>
    <t>Montáž záchytné stříšky zřizované současně s lehkým nebo těžkým lešením, šířky přes 1,5 do 2,0 m</t>
  </si>
  <si>
    <t>https://podminky.urs.cz/item/CS_URS_2023_01/944711112</t>
  </si>
  <si>
    <t>125</t>
  </si>
  <si>
    <t>944711212</t>
  </si>
  <si>
    <t>Příplatek k záchytné stříšce š do 2 m za první a ZKD den použití</t>
  </si>
  <si>
    <t>1734816070</t>
  </si>
  <si>
    <t>Montáž záchytné stříšky Příplatek za první a každý další den použití záchytné stříšky k ceně -1112</t>
  </si>
  <si>
    <t>https://podminky.urs.cz/item/CS_URS_2023_01/944711212</t>
  </si>
  <si>
    <t>3,25*60 'Přepočtené koeficientem množství</t>
  </si>
  <si>
    <t>126</t>
  </si>
  <si>
    <t>944711812</t>
  </si>
  <si>
    <t>Demontáž záchytné stříšky š přes 1,5 do 2 m</t>
  </si>
  <si>
    <t>-234881258</t>
  </si>
  <si>
    <t>Demontáž záchytné stříšky zřizované současně s lehkým nebo těžkým lešením, šířky přes 1,5 do 2,0 m</t>
  </si>
  <si>
    <t>https://podminky.urs.cz/item/CS_URS_2023_01/944711812</t>
  </si>
  <si>
    <t>127</t>
  </si>
  <si>
    <t>949101111</t>
  </si>
  <si>
    <t>Lešení pomocné pro objekty pozemních staveb s lešeňovou podlahou v do 1,9 m zatížení do 150 kg/m2</t>
  </si>
  <si>
    <t>-2094497368</t>
  </si>
  <si>
    <t>Lešení pomocné pracovní pro objekty pozemních staveb pro zatížení do 150 kg/m2, o výšce lešeňové podlahy do 1,9 m</t>
  </si>
  <si>
    <t>https://podminky.urs.cz/item/CS_URS_2023_01/949101111</t>
  </si>
  <si>
    <t>1np</t>
  </si>
  <si>
    <t>18,41+10,17+11,12+60,47+56,84+18,43+12,16+8,11+3,62+2,9+10,3+9,38</t>
  </si>
  <si>
    <t>2np</t>
  </si>
  <si>
    <t>18,43+12,16+2,9+3,62+8,11+56,84+60,47+11,12+10,17+2,75*1,8</t>
  </si>
  <si>
    <t>128</t>
  </si>
  <si>
    <t>949101112</t>
  </si>
  <si>
    <t>Lešení pomocné pro objekty pozemních staveb s lešeňovou podlahou v přes 1,9 do 3,5 m zatížení do 150 kg/m2</t>
  </si>
  <si>
    <t>-530367779</t>
  </si>
  <si>
    <t>Lešení pomocné pracovní pro objekty pozemních staveb pro zatížení do 150 kg/m2, o výšce lešeňové podlahy přes 1,9 do 3,5 m</t>
  </si>
  <si>
    <t>https://podminky.urs.cz/item/CS_URS_2023_01/949101112</t>
  </si>
  <si>
    <t>2,75*4,9</t>
  </si>
  <si>
    <t>vnější</t>
  </si>
  <si>
    <t>1,5*(2,305+2,8+4,55)</t>
  </si>
  <si>
    <t>Různé dokončovací konstrukce a práce pozemních staveb</t>
  </si>
  <si>
    <t>129</t>
  </si>
  <si>
    <t>952901111</t>
  </si>
  <si>
    <t>Vyčištění budov bytové a občanské výstavby při výšce podlaží do 4 m</t>
  </si>
  <si>
    <t>1641723966</t>
  </si>
  <si>
    <t>Vyčištění budov nebo objektů před předáním do užívání budov bytové nebo občanské výstavby, světlé výšky podlaží do 4 m</t>
  </si>
  <si>
    <t>https://podminky.urs.cz/item/CS_URS_2023_01/952901111</t>
  </si>
  <si>
    <t>12,0*20,1+3,75*2,1</t>
  </si>
  <si>
    <t>130</t>
  </si>
  <si>
    <t>R95-002</t>
  </si>
  <si>
    <t>D+M jídelní výtah nosnosti 100 kg s kabinou velikosti 800/800/800 mm s pohonem pod dolní stanicí</t>
  </si>
  <si>
    <t>959325497</t>
  </si>
  <si>
    <t>D+M jídelní výtah nosnosti 100 kg s kabinou velikosti 800/800/800 mm s pohonem pod dolní stanicí
výtahová šachta na straně přístavby opatřena dvířky s protipožární odolností EW15DP1</t>
  </si>
  <si>
    <t>131</t>
  </si>
  <si>
    <t>R95-003</t>
  </si>
  <si>
    <t>D+M certifikované záchytné a zádržné systému proti pádu z výšky do hloubky</t>
  </si>
  <si>
    <t>519387382</t>
  </si>
  <si>
    <t>132</t>
  </si>
  <si>
    <t>R95-004</t>
  </si>
  <si>
    <t>Purenitový profil - PIR hranol 80/40 mm</t>
  </si>
  <si>
    <t>-767532524</t>
  </si>
  <si>
    <t>133</t>
  </si>
  <si>
    <t>R95-005</t>
  </si>
  <si>
    <t>Schodišťová plošina pro imobilní, včetně pomocné konstrukce D+M</t>
  </si>
  <si>
    <t>soubor</t>
  </si>
  <si>
    <t>-1344114228</t>
  </si>
  <si>
    <t>Bourání konstrukcí</t>
  </si>
  <si>
    <t>134</t>
  </si>
  <si>
    <t>113106183</t>
  </si>
  <si>
    <t>Rozebrání dlažeb vozovek z velkých kostek s ložem z kameniva strojně pl do 50 m2</t>
  </si>
  <si>
    <t>114760375</t>
  </si>
  <si>
    <t>Rozebrání dlažeb vozovek a ploch s přemístěním hmot na skládku na vzdálenost do 3 m nebo s naložením na dopravní prostředek, s jakoukoliv výplní spár strojně plochy jednotlivě do 50 m2 z velkých kostek s ložem z kameniva</t>
  </si>
  <si>
    <t>https://podminky.urs.cz/item/CS_URS_2023_01/113106183</t>
  </si>
  <si>
    <t>0,5*(2,925+15,225)</t>
  </si>
  <si>
    <t>135</t>
  </si>
  <si>
    <t>113107112</t>
  </si>
  <si>
    <t>Odstranění podkladu z kameniva těženého tl přes 100 do 200 mm ručně</t>
  </si>
  <si>
    <t>1490048207</t>
  </si>
  <si>
    <t>Odstranění podkladů nebo krytů ručně s přemístěním hmot na skládku na vzdálenost do 3 m nebo s naložením na dopravní prostředek z kameniva těženého, o tl. vrstvy přes 100 do 200 mm</t>
  </si>
  <si>
    <t>https://podminky.urs.cz/item/CS_URS_2023_01/113107112</t>
  </si>
  <si>
    <t>136</t>
  </si>
  <si>
    <t>113202111</t>
  </si>
  <si>
    <t>Vytrhání obrub krajníků obrubníků stojatých</t>
  </si>
  <si>
    <t>1980563030</t>
  </si>
  <si>
    <t>Vytrhání obrub s vybouráním lože, s přemístěním hmot na skládku na vzdálenost do 3 m nebo s naložením na dopravní prostředek z krajníků nebo obrubníků stojatých</t>
  </si>
  <si>
    <t>https://podminky.urs.cz/item/CS_URS_2023_01/113202111</t>
  </si>
  <si>
    <t>2,925+15,725</t>
  </si>
  <si>
    <t>137</t>
  </si>
  <si>
    <t>711131811</t>
  </si>
  <si>
    <t>Odstranění izolace proti zemní vlhkosti vodorovné</t>
  </si>
  <si>
    <t>-2004717509</t>
  </si>
  <si>
    <t>Odstranění izolace proti zemní vlhkosti na ploše vodorovné V</t>
  </si>
  <si>
    <t>https://podminky.urs.cz/item/CS_URS_2023_01/711131811</t>
  </si>
  <si>
    <t>2,425*15,225</t>
  </si>
  <si>
    <t>138</t>
  </si>
  <si>
    <t>712440832</t>
  </si>
  <si>
    <t>Odstranění povlakové krytiny střech přes 10° do 30° z pásů NAIP přitavených v plné ploše dvouvrstvé</t>
  </si>
  <si>
    <t>-2001460040</t>
  </si>
  <si>
    <t>Odstranění povlakové krytiny střech šikmých přes 10° do 30° z přitavených pásů NAIP v plné ploše dvouvrstvé</t>
  </si>
  <si>
    <t>https://podminky.urs.cz/item/CS_URS_2023_01/712440832</t>
  </si>
  <si>
    <t>139</t>
  </si>
  <si>
    <t>713140823</t>
  </si>
  <si>
    <t>Odstranění tepelné izolace střech nadstřešní volně kladené z polystyrenu suchého tl přes 100 mm</t>
  </si>
  <si>
    <t>-67985340</t>
  </si>
  <si>
    <t>Odstranění tepelné izolace střech plochých z rohoží, pásů, dílců, desek, bloků nadstřešních izolací volně položených z polystyrenu suchého, tloušťka izolace přes 100 mm</t>
  </si>
  <si>
    <t>https://podminky.urs.cz/item/CS_URS_2023_01/713140823</t>
  </si>
  <si>
    <t>140</t>
  </si>
  <si>
    <t>764001801</t>
  </si>
  <si>
    <t>Demontáž podkladního plechu do suti</t>
  </si>
  <si>
    <t>514503885</t>
  </si>
  <si>
    <t>Demontáž klempířských konstrukcí podkladního plechu do suti</t>
  </si>
  <si>
    <t>https://podminky.urs.cz/item/CS_URS_2023_01/764001801</t>
  </si>
  <si>
    <t>141</t>
  </si>
  <si>
    <t>764002811</t>
  </si>
  <si>
    <t>Demontáž okapového plechu do suti v krytině povlakové</t>
  </si>
  <si>
    <t>1111509641</t>
  </si>
  <si>
    <t>Demontáž klempířských konstrukcí okapového plechu do suti, v krytině povlakové</t>
  </si>
  <si>
    <t>https://podminky.urs.cz/item/CS_URS_2023_01/764002811</t>
  </si>
  <si>
    <t>142</t>
  </si>
  <si>
    <t>764002841</t>
  </si>
  <si>
    <t>Demontáž oplechování horních ploch zdí a nadezdívek do suti</t>
  </si>
  <si>
    <t>230610652</t>
  </si>
  <si>
    <t>Demontáž klempířských konstrukcí oplechování horních ploch zdí a nadezdívek do suti</t>
  </si>
  <si>
    <t>https://podminky.urs.cz/item/CS_URS_2023_01/764002841</t>
  </si>
  <si>
    <t>143</t>
  </si>
  <si>
    <t>764002851</t>
  </si>
  <si>
    <t>Demontáž oplechování parapetů do suti</t>
  </si>
  <si>
    <t>539067990</t>
  </si>
  <si>
    <t>Demontáž klempířských konstrukcí oplechování parapetů do suti</t>
  </si>
  <si>
    <t>https://podminky.urs.cz/item/CS_URS_2023_01/764002851</t>
  </si>
  <si>
    <t>2*1,5</t>
  </si>
  <si>
    <t>144</t>
  </si>
  <si>
    <t>764002871</t>
  </si>
  <si>
    <t>Demontáž lemování zdí do suti</t>
  </si>
  <si>
    <t>1368755802</t>
  </si>
  <si>
    <t>Demontáž klempířských konstrukcí lemování zdí do suti</t>
  </si>
  <si>
    <t>https://podminky.urs.cz/item/CS_URS_2023_01/764002871</t>
  </si>
  <si>
    <t>2,425+15,225</t>
  </si>
  <si>
    <t>145</t>
  </si>
  <si>
    <t>962031132</t>
  </si>
  <si>
    <t>Bourání příček z cihel pálených na MVC tl do 100 mm</t>
  </si>
  <si>
    <t>-938075241</t>
  </si>
  <si>
    <t>Bourání příček z cihel, tvárnic nebo příčkovek z cihel pálených, plných nebo dutých na maltu vápennou nebo vápenocementovou, tl. do 100 mm</t>
  </si>
  <si>
    <t>https://podminky.urs.cz/item/CS_URS_2023_01/962031132</t>
  </si>
  <si>
    <t>2,75*2,05-0,8*2,0</t>
  </si>
  <si>
    <t>146</t>
  </si>
  <si>
    <t>961044111</t>
  </si>
  <si>
    <t>Bourání základů z betonu prostého</t>
  </si>
  <si>
    <t>-1669542787</t>
  </si>
  <si>
    <t>Bourání základů z betonu prostého</t>
  </si>
  <si>
    <t>https://podminky.urs.cz/item/CS_URS_2023_01/961044111</t>
  </si>
  <si>
    <t>0,5*0,8*(2,425+15,225)</t>
  </si>
  <si>
    <t>147</t>
  </si>
  <si>
    <t>962032432</t>
  </si>
  <si>
    <t>Bourání zdiva cihelných z dutých nebo plných cihel pálených i nepálených na MV nebo MVC přes 1 m3</t>
  </si>
  <si>
    <t>-1618755804</t>
  </si>
  <si>
    <t>Bourání zdiva nadzákladového z cihel nebo tvárnic z dutých cihel nebo tvárnic pálených nebo nepálených, na maltu vápennou nebo vápenocementovou, objemu přes 1 m3</t>
  </si>
  <si>
    <t>https://podminky.urs.cz/item/CS_URS_2023_01/962032432</t>
  </si>
  <si>
    <t>0,375*2,75*(2,05+15,225)-0,375*1,5*2,1*2</t>
  </si>
  <si>
    <t>148</t>
  </si>
  <si>
    <t>965081113</t>
  </si>
  <si>
    <t>Bourání dlažby z dlaždic půdních plochy přes 1 m2</t>
  </si>
  <si>
    <t>-98901085</t>
  </si>
  <si>
    <t>Bourání podlah z dlaždic bez podkladního lože nebo mazaniny, s jakoukoliv výplní spár půdních, plochy přes 1 m2</t>
  </si>
  <si>
    <t>https://podminky.urs.cz/item/CS_URS_2023_01/965081113</t>
  </si>
  <si>
    <t>8,05+22,15</t>
  </si>
  <si>
    <t>149</t>
  </si>
  <si>
    <t>965041341</t>
  </si>
  <si>
    <t>Bourání mazanin škvárobetonových tl do 100 mm pl přes 4 m2</t>
  </si>
  <si>
    <t>-268988264</t>
  </si>
  <si>
    <t>Bourání mazanin škvárobetonových tl. do 100 mm, plochy přes 4 m2</t>
  </si>
  <si>
    <t>https://podminky.urs.cz/item/CS_URS_2023_01/965041341</t>
  </si>
  <si>
    <t>0,05*(8,05+22,15)</t>
  </si>
  <si>
    <t>150</t>
  </si>
  <si>
    <t>965042241</t>
  </si>
  <si>
    <t>Bourání podkladů pod dlažby nebo mazanin betonových nebo z litého asfaltu tl přes 100 mm pl přes 4 m2</t>
  </si>
  <si>
    <t>-1754044597</t>
  </si>
  <si>
    <t>Bourání mazanin betonových nebo z litého asfaltu tl. přes 100 mm, plochy přes 4 m2</t>
  </si>
  <si>
    <t>https://podminky.urs.cz/item/CS_URS_2023_01/965042241</t>
  </si>
  <si>
    <t>0,15*2,425*15,225</t>
  </si>
  <si>
    <t>151</t>
  </si>
  <si>
    <t>965049112</t>
  </si>
  <si>
    <t>Příplatek k bourání betonových mazanin za bourání mazanin se svařovanou sítí tl přes 100 mm</t>
  </si>
  <si>
    <t>-1069511456</t>
  </si>
  <si>
    <t>Bourání mazanin Příplatek k cenám za bourání mazanin betonových se svařovanou sítí, tl. přes 100 mm</t>
  </si>
  <si>
    <t>https://podminky.urs.cz/item/CS_URS_2023_01/965049112</t>
  </si>
  <si>
    <t>152</t>
  </si>
  <si>
    <t>965045113</t>
  </si>
  <si>
    <t>Bourání potěrů cementových nebo pískocementových tl do 50 mm pl přes 4 m2</t>
  </si>
  <si>
    <t>901266705</t>
  </si>
  <si>
    <t>Bourání potěrů tl. do 50 mm cementových nebo pískocementových, plochy přes 4 m2</t>
  </si>
  <si>
    <t>https://podminky.urs.cz/item/CS_URS_2023_01/965045113</t>
  </si>
  <si>
    <t xml:space="preserve">podlaha  tl. 40 mm</t>
  </si>
  <si>
    <t>153</t>
  </si>
  <si>
    <t>963012510</t>
  </si>
  <si>
    <t>Bourání stropů z ŽB desek š do 300 mm tl do 140 mm</t>
  </si>
  <si>
    <t>-1315728453</t>
  </si>
  <si>
    <t>Bourání stropů z desek nebo panelů železobetonových prefabrikovaných s dutinami z desek, š. do 300 mm tl. do 140 mm</t>
  </si>
  <si>
    <t>https://podminky.urs.cz/item/CS_URS_2023_01/963012510</t>
  </si>
  <si>
    <t>0,12*2,4*15,225</t>
  </si>
  <si>
    <t>154</t>
  </si>
  <si>
    <t>965082933</t>
  </si>
  <si>
    <t>Odstranění násypů pod podlahami tl do 200 mm pl přes 2 m2</t>
  </si>
  <si>
    <t>182507151</t>
  </si>
  <si>
    <t>Odstranění násypu pod podlahami nebo ochranného násypu na střechách tl. do 200 mm, plochy přes 2 m2</t>
  </si>
  <si>
    <t>https://podminky.urs.cz/item/CS_URS_2023_01/965082933</t>
  </si>
  <si>
    <t>násyp na střeše</t>
  </si>
  <si>
    <t>(0,05+0,15)/2*2,425*15,225</t>
  </si>
  <si>
    <t>155</t>
  </si>
  <si>
    <t>968082017</t>
  </si>
  <si>
    <t>Vybourání plastových rámů oken včetně křídel plochy přes 2 do 4 m2</t>
  </si>
  <si>
    <t>1562961646</t>
  </si>
  <si>
    <t>Vybourání plastových rámů oken s křídly, dveřních zárubní, vrat rámu oken s křídly, plochy přes 2 do 4 m2</t>
  </si>
  <si>
    <t>https://podminky.urs.cz/item/CS_URS_2023_01/968082017</t>
  </si>
  <si>
    <t>1,5*2,1*2</t>
  </si>
  <si>
    <t>156</t>
  </si>
  <si>
    <t>968072455</t>
  </si>
  <si>
    <t>Vybourání kovových dveřních zárubní pl do 2 m2</t>
  </si>
  <si>
    <t>-1012952812</t>
  </si>
  <si>
    <t>Vybourání kovových rámů oken s křídly, dveřních zárubní, vrat, stěn, ostění nebo obkladů dveřních zárubní, plochy do 2 m2</t>
  </si>
  <si>
    <t>https://podminky.urs.cz/item/CS_URS_2023_01/968072455</t>
  </si>
  <si>
    <t>0,8*2,0</t>
  </si>
  <si>
    <t>157</t>
  </si>
  <si>
    <t>966080105</t>
  </si>
  <si>
    <t>Bourání kontaktního zateplení z polystyrenových desek tl přes 120 do 180 mm</t>
  </si>
  <si>
    <t>1129443041</t>
  </si>
  <si>
    <t>Bourání kontaktního zateplení včetně povrchové úpravy omítkou nebo nátěrem z polystyrénových desek, tloušťky přes 120 do 180 mm</t>
  </si>
  <si>
    <t>https://podminky.urs.cz/item/CS_URS_2023_01/966080105</t>
  </si>
  <si>
    <t>3,35*(2,425+15,225)-1,5*2,1*2</t>
  </si>
  <si>
    <t>158</t>
  </si>
  <si>
    <t>978015391</t>
  </si>
  <si>
    <t>Otlučení (osekání) vnější vápenné nebo vápenocementové omítky stupně členitosti 1 a 2 v rozsahu přes 80 do 100 %</t>
  </si>
  <si>
    <t>1452753750</t>
  </si>
  <si>
    <t>Otlučení vápenných nebo vápenocementových omítek vnějších ploch s vyškrabáním spar a s očištěním zdiva stupně členitosti 1 a 2, v rozsahu přes 80 do 100 %</t>
  </si>
  <si>
    <t>https://podminky.urs.cz/item/CS_URS_2023_01/978015391</t>
  </si>
  <si>
    <t>2,72*(3,935+10,815)</t>
  </si>
  <si>
    <t>997</t>
  </si>
  <si>
    <t>Přesun sutě</t>
  </si>
  <si>
    <t>159</t>
  </si>
  <si>
    <t>997013111</t>
  </si>
  <si>
    <t>Vnitrostaveništní doprava suti a vybouraných hmot pro budovy v do 6 m s použitím mechanizace</t>
  </si>
  <si>
    <t>932929144</t>
  </si>
  <si>
    <t>Vnitrostaveništní doprava suti a vybouraných hmot vodorovně do 50 m svisle s použitím mechanizace pro budovy a haly výšky do 6 m</t>
  </si>
  <si>
    <t>https://podminky.urs.cz/item/CS_URS_2023_01/997013111</t>
  </si>
  <si>
    <t>160</t>
  </si>
  <si>
    <t>997013501</t>
  </si>
  <si>
    <t>Odvoz suti a vybouraných hmot na skládku nebo meziskládku do 1 km se složením</t>
  </si>
  <si>
    <t>395018413</t>
  </si>
  <si>
    <t>Odvoz suti a vybouraných hmot na skládku nebo meziskládku se složením, na vzdálenost do 1 km</t>
  </si>
  <si>
    <t>https://podminky.urs.cz/item/CS_URS_2023_01/997013501</t>
  </si>
  <si>
    <t>161</t>
  </si>
  <si>
    <t>997013509</t>
  </si>
  <si>
    <t>Příplatek k odvozu suti a vybouraných hmot na skládku ZKD 1 km přes 1 km</t>
  </si>
  <si>
    <t>1298691020</t>
  </si>
  <si>
    <t>Odvoz suti a vybouraných hmot na skládku nebo meziskládku se složením, na vzdálenost Příplatek k ceně za každý další i započatý 1 km přes 1 km</t>
  </si>
  <si>
    <t>https://podminky.urs.cz/item/CS_URS_2023_01/997013509</t>
  </si>
  <si>
    <t>85,954*14 'Přepočtené koeficientem množství</t>
  </si>
  <si>
    <t>162</t>
  </si>
  <si>
    <t>997013631</t>
  </si>
  <si>
    <t>Poplatek za uložení na skládce (skládkovné) stavebního odpadu směsného kód odpadu 17 09 04</t>
  </si>
  <si>
    <t>-1585566346</t>
  </si>
  <si>
    <t>Poplatek za uložení stavebního odpadu na skládce (skládkovné) směsného stavebního a demoličního zatříděného do Katalogu odpadů pod kódem 17 09 04</t>
  </si>
  <si>
    <t>https://podminky.urs.cz/item/CS_URS_2023_01/997013631</t>
  </si>
  <si>
    <t>85,954</t>
  </si>
  <si>
    <t>- recyklovaná suť</t>
  </si>
  <si>
    <t>-(43,97+20,523+5,169)</t>
  </si>
  <si>
    <t>163</t>
  </si>
  <si>
    <t>997013862</t>
  </si>
  <si>
    <t>Poplatek za uložení stavebního odpadu na recyklační skládce (skládkovné) z armovaného betonu kód odpadu 17 01 01</t>
  </si>
  <si>
    <t>-2020829852</t>
  </si>
  <si>
    <t>Poplatek za uložení stavebního odpadu na recyklační skládce (skládkovné) z armovaného betonu zatříděného do Katalogu odpadů pod kódem 17 01 01</t>
  </si>
  <si>
    <t>https://podminky.urs.cz/item/CS_URS_2023_01/997013862</t>
  </si>
  <si>
    <t>14,12+2,416+12,184+6,041+9,209</t>
  </si>
  <si>
    <t>164</t>
  </si>
  <si>
    <t>997013863</t>
  </si>
  <si>
    <t>Poplatek za uložení stavebního odpadu na recyklační skládce (skládkovné) cihelného kód odpadu 17 01 02</t>
  </si>
  <si>
    <t>84129430</t>
  </si>
  <si>
    <t>Poplatek za uložení stavebního odpadu na recyklační skládce (skládkovné) cihelného zatříděného do Katalogu odpadů pod kódem 17 01 02</t>
  </si>
  <si>
    <t>https://podminky.urs.cz/item/CS_URS_2023_01/997013863</t>
  </si>
  <si>
    <t>zdivo vč.omítky</t>
  </si>
  <si>
    <t>18,156+2,367</t>
  </si>
  <si>
    <t>165</t>
  </si>
  <si>
    <t>997013873</t>
  </si>
  <si>
    <t>Poplatek za uložení stavebního odpadu na recyklační skládce (skládkovné) zeminy a kamení zatříděného do Katalogu odpadů pod kódem 17 05 04</t>
  </si>
  <si>
    <t>-1285243580</t>
  </si>
  <si>
    <t>https://podminky.urs.cz/item/CS_URS_2023_01/997013873</t>
  </si>
  <si>
    <t>násypy</t>
  </si>
  <si>
    <t>5,169</t>
  </si>
  <si>
    <t>998</t>
  </si>
  <si>
    <t>Přesun hmot</t>
  </si>
  <si>
    <t>166</t>
  </si>
  <si>
    <t>998011002</t>
  </si>
  <si>
    <t>Přesun hmot pro budovy zděné v přes 6 do 12 m</t>
  </si>
  <si>
    <t>1030101023</t>
  </si>
  <si>
    <t>Přesun hmot pro budovy občanské výstavby, bydlení, výrobu a služby s nosnou svislou konstrukcí zděnou z cihel, tvárnic nebo kamene vodorovná dopravní vzdálenost do 100 m pro budovy výšky přes 6 do 12 m</t>
  </si>
  <si>
    <t>https://podminky.urs.cz/item/CS_URS_2023_01/998011002</t>
  </si>
  <si>
    <t>PSV</t>
  </si>
  <si>
    <t>Práce a dodávky PSV</t>
  </si>
  <si>
    <t>711</t>
  </si>
  <si>
    <t>Izolace proti vodě, vlhkosti a plynům</t>
  </si>
  <si>
    <t>167</t>
  </si>
  <si>
    <t>711111001</t>
  </si>
  <si>
    <t>Provedení izolace proti zemní vlhkosti vodorovné za studena nátěrem penetračním</t>
  </si>
  <si>
    <t>-1537728237</t>
  </si>
  <si>
    <t>Provedení izolace proti zemní vlhkosti natěradly a tmely za studena na ploše vodorovné V nátěrem penetračním</t>
  </si>
  <si>
    <t>https://podminky.urs.cz/item/CS_URS_2023_01/711111001</t>
  </si>
  <si>
    <t>168</t>
  </si>
  <si>
    <t>711112001</t>
  </si>
  <si>
    <t>Provedení izolace proti zemní vlhkosti svislé za studena nátěrem penetračním</t>
  </si>
  <si>
    <t>2115623066</t>
  </si>
  <si>
    <t>Provedení izolace proti zemní vlhkosti natěradly a tmely za studena na ploše svislé S nátěrem penetračním</t>
  </si>
  <si>
    <t>https://podminky.urs.cz/item/CS_URS_2023_01/711112001</t>
  </si>
  <si>
    <t>169</t>
  </si>
  <si>
    <t>11163150</t>
  </si>
  <si>
    <t>lak penetrační asfaltový</t>
  </si>
  <si>
    <t>-64574669</t>
  </si>
  <si>
    <t>(280,756+115,82)*0,4/1000</t>
  </si>
  <si>
    <t>0,159*1,02 'Přepočtené koeficientem množství</t>
  </si>
  <si>
    <t>170</t>
  </si>
  <si>
    <t>711141559</t>
  </si>
  <si>
    <t>Provedení izolace proti zemní vlhkosti pásy přitavením vodorovné NAIP</t>
  </si>
  <si>
    <t>2082131397</t>
  </si>
  <si>
    <t>Provedení izolace proti zemní vlhkosti pásy přitavením NAIP na ploše vodorovné V</t>
  </si>
  <si>
    <t>https://podminky.urs.cz/item/CS_URS_2023_01/711141559</t>
  </si>
  <si>
    <t>171</t>
  </si>
  <si>
    <t>711142559</t>
  </si>
  <si>
    <t>Provedení izolace proti zemní vlhkosti pásy přitavením svislé NAIP</t>
  </si>
  <si>
    <t>-7901772</t>
  </si>
  <si>
    <t>Provedení izolace proti zemní vlhkosti pásy přitavením NAIP na ploše svislé S</t>
  </si>
  <si>
    <t>https://podminky.urs.cz/item/CS_URS_2023_01/711142559</t>
  </si>
  <si>
    <t>mezi krčkem a přístavbou</t>
  </si>
  <si>
    <t>1,81*18,0</t>
  </si>
  <si>
    <t>pod soklovou tep. izolaci</t>
  </si>
  <si>
    <t>172</t>
  </si>
  <si>
    <t>62853001</t>
  </si>
  <si>
    <t>pás asfaltový samolepicí modifikovaný SBS tl 4,0mm s vložkou ze skleněné tkaniny se spalitelnou fólií nebo jemnozrnným minerálním posypem nebo textilií na horním povrchu</t>
  </si>
  <si>
    <t>1417566777</t>
  </si>
  <si>
    <t>280,756+115,82</t>
  </si>
  <si>
    <t>396,576*1,2 'Přepočtené koeficientem množství</t>
  </si>
  <si>
    <t>173</t>
  </si>
  <si>
    <t>711161273</t>
  </si>
  <si>
    <t>Provedení izolace proti zemní vlhkosti svislé z nopové fólie</t>
  </si>
  <si>
    <t>2018237103</t>
  </si>
  <si>
    <t>Provedení izolace proti zemní vlhkosti nopovou fólií na ploše svislé S z nopové fólie</t>
  </si>
  <si>
    <t>https://podminky.urs.cz/item/CS_URS_2023_01/711161273</t>
  </si>
  <si>
    <t>ochrana tep.izol. pod terénem</t>
  </si>
  <si>
    <t>84,905-17,28</t>
  </si>
  <si>
    <t>174</t>
  </si>
  <si>
    <t>28323005</t>
  </si>
  <si>
    <t>fólie profilovaná (nopová) drenážní HDPE s výškou nopů 8mm</t>
  </si>
  <si>
    <t>-684989439</t>
  </si>
  <si>
    <t>67,625*1,2 'Přepočtené koeficientem množství</t>
  </si>
  <si>
    <t>175</t>
  </si>
  <si>
    <t>711493111</t>
  </si>
  <si>
    <t>Izolace proti podpovrchové a tlakové vodě vodorovná těsnicí hmotou dvousložkovou na bázi cementu</t>
  </si>
  <si>
    <t>241824156</t>
  </si>
  <si>
    <t>Izolace proti podpovrchové a tlakové vodě - ostatní na ploše vodorovné V dvousložkovou na bázi cementu</t>
  </si>
  <si>
    <t>https://podminky.urs.cz/item/CS_URS_2023_01/711493111</t>
  </si>
  <si>
    <t>v místě sprchových koutů</t>
  </si>
  <si>
    <t>0,9*1,94*2</t>
  </si>
  <si>
    <t>176</t>
  </si>
  <si>
    <t>711493121</t>
  </si>
  <si>
    <t>Izolace proti podpovrchové a tlakové vodě svislá těsnicí hmotou dvousložkovou na bázi cementu</t>
  </si>
  <si>
    <t>-1768604432</t>
  </si>
  <si>
    <t>Izolace proti podpovrchové a tlakové vodě - ostatní na ploše svislé S dvousložkovou na bázi cementu</t>
  </si>
  <si>
    <t>https://podminky.urs.cz/item/CS_URS_2023_01/711493121</t>
  </si>
  <si>
    <t>kolem sprchových koutů</t>
  </si>
  <si>
    <t>2,2*(0,9+1,94*2)*2</t>
  </si>
  <si>
    <t>177</t>
  </si>
  <si>
    <t>998711102</t>
  </si>
  <si>
    <t>Přesun hmot tonážní pro izolace proti vodě, vlhkosti a plynům v objektech v přes 6 do 12 m</t>
  </si>
  <si>
    <t>1750874854</t>
  </si>
  <si>
    <t>Přesun hmot pro izolace proti vodě, vlhkosti a plynům stanovený z hmotnosti přesunovaného materiálu vodorovná dopravní vzdálenost do 50 m v objektech výšky přes 6 do 12 m</t>
  </si>
  <si>
    <t>https://podminky.urs.cz/item/CS_URS_2023_01/998711102</t>
  </si>
  <si>
    <t>712</t>
  </si>
  <si>
    <t>Povlakové krytiny</t>
  </si>
  <si>
    <t>178</t>
  </si>
  <si>
    <t>712311101</t>
  </si>
  <si>
    <t>Provedení povlakové krytiny střech do 10° za studena lakem penetračním nebo asfaltovým</t>
  </si>
  <si>
    <t>-1735348934</t>
  </si>
  <si>
    <t>Provedení povlakové krytiny střech plochých do 10° natěradly a tmely za studena nátěrem lakem penetračním nebo asfaltovým</t>
  </si>
  <si>
    <t>https://podminky.urs.cz/item/CS_URS_2023_01/712311101</t>
  </si>
  <si>
    <t>215,875+48,592+24,7</t>
  </si>
  <si>
    <t>179</t>
  </si>
  <si>
    <t>168761256</t>
  </si>
  <si>
    <t>289,167*0,4/1000</t>
  </si>
  <si>
    <t>180</t>
  </si>
  <si>
    <t>712341659</t>
  </si>
  <si>
    <t>Provedení povlakové krytiny střech do 10° pásy NAIP přitavením bodově</t>
  </si>
  <si>
    <t>41316530</t>
  </si>
  <si>
    <t>Provedení povlakové krytiny střech plochých do 10° pásy přitavením NAIP bodově</t>
  </si>
  <si>
    <t>https://podminky.urs.cz/item/CS_URS_2023_01/712341659</t>
  </si>
  <si>
    <t>parozábrana</t>
  </si>
  <si>
    <t>215,875+48,572</t>
  </si>
  <si>
    <t>181</t>
  </si>
  <si>
    <t>62836110</t>
  </si>
  <si>
    <t>pás asfaltový natavitelný oxidovaný tl 4,0mm s vložkou z hliníkové fólie / hliníkové fólie s textilií, se spalitelnou PE folií nebo jemnozrnným minerálním posypem</t>
  </si>
  <si>
    <t>2063309160</t>
  </si>
  <si>
    <t>264,447*1,15 'Přepočtené koeficientem množství</t>
  </si>
  <si>
    <t>182</t>
  </si>
  <si>
    <t>712363605</t>
  </si>
  <si>
    <t>Provedení povlak krytiny mechanicky kotvenou do betonu TI tl přes 240 mm krajní pole, budova v do 18 m</t>
  </si>
  <si>
    <t>931822955</t>
  </si>
  <si>
    <t>Provedení povlakové krytiny střech plochých do 10° s mechanicky kotvenou izolací včetně položení fólie a horkovzdušného svaření tl. tepelné izolace přes 240 mm budovy výšky do 18 m, kotvené do betonu krajní pole</t>
  </si>
  <si>
    <t>https://podminky.urs.cz/item/CS_URS_2023_01/712363605</t>
  </si>
  <si>
    <t>264,447</t>
  </si>
  <si>
    <t>+ svisle vytažení na atiku nebo stěnu</t>
  </si>
  <si>
    <t>0,3*(2,75+2,1+8,25+19,1+11,0+21,2)</t>
  </si>
  <si>
    <t>0,3*18,0</t>
  </si>
  <si>
    <t>183</t>
  </si>
  <si>
    <t>28322012</t>
  </si>
  <si>
    <t>fólie hydroizolační střešní mPVC mechanicky kotvená tl 1,5mm šedá</t>
  </si>
  <si>
    <t>-1636001355</t>
  </si>
  <si>
    <t>289,167*1,15 'Přepočtené koeficientem množství</t>
  </si>
  <si>
    <t>184</t>
  </si>
  <si>
    <t>712771001</t>
  </si>
  <si>
    <t>Provedení separační nebo kluzné vrstvy z fólií vegetační střechy sklon do 5°</t>
  </si>
  <si>
    <t>1705541702</t>
  </si>
  <si>
    <t>Provedení separační nebo kluzné vrstvy vegetační střechy z fólií kladených volně s přesahem, sklon střechy do 5°</t>
  </si>
  <si>
    <t>https://podminky.urs.cz/item/CS_URS_2023_01/712771001</t>
  </si>
  <si>
    <t>185</t>
  </si>
  <si>
    <t>69311099</t>
  </si>
  <si>
    <t>geotextilie netkaná separační, filtrační, ochranná s převahou recyklovaných PES vláken 270g/m2</t>
  </si>
  <si>
    <t>-1099139448</t>
  </si>
  <si>
    <t>264,447*1,1 'Přepočtené koeficientem množství</t>
  </si>
  <si>
    <t>186</t>
  </si>
  <si>
    <t>712998004</t>
  </si>
  <si>
    <t>Montáž atikového chrliče z PVC DN 110</t>
  </si>
  <si>
    <t>1295825092</t>
  </si>
  <si>
    <t>Provedení povlakové krytiny střech - ostatní práce montáž odvodňovacího prvku atikového chrliče z PVC na dešťovou vodu DN 110</t>
  </si>
  <si>
    <t>https://podminky.urs.cz/item/CS_URS_2023_01/712998004</t>
  </si>
  <si>
    <t>187</t>
  </si>
  <si>
    <t>28342470</t>
  </si>
  <si>
    <t>chrlič atikový DN 110 s manžetou pro hydroizolaci z PVC-P</t>
  </si>
  <si>
    <t>-360947590</t>
  </si>
  <si>
    <t>188</t>
  </si>
  <si>
    <t>R712-001</t>
  </si>
  <si>
    <t>-1874456183</t>
  </si>
  <si>
    <t>Úpravy krytiny kolem nadstřešních prvků</t>
  </si>
  <si>
    <t>189</t>
  </si>
  <si>
    <t>998712102</t>
  </si>
  <si>
    <t>Přesun hmot tonážní tonážní pro krytiny povlakové v objektech v přes 6 do 12 m</t>
  </si>
  <si>
    <t>1267197765</t>
  </si>
  <si>
    <t>Přesun hmot pro povlakové krytiny stanovený z hmotnosti přesunovaného materiálu vodorovná dopravní vzdálenost do 50 m v objektech výšky přes 6 do 12 m</t>
  </si>
  <si>
    <t>https://podminky.urs.cz/item/CS_URS_2023_01/998712102</t>
  </si>
  <si>
    <t>713</t>
  </si>
  <si>
    <t>Izolace tepelné</t>
  </si>
  <si>
    <t>190</t>
  </si>
  <si>
    <t>713111111</t>
  </si>
  <si>
    <t>Montáž izolace tepelné vrchem stropů volně kladenými rohožemi, pásy, dílci, deskami</t>
  </si>
  <si>
    <t>-27299287</t>
  </si>
  <si>
    <t>Montáž tepelné izolace stropů rohožemi, pásy, dílci, deskami, bloky (izolační materiál ve specifikaci) vrchem bez překrytí lepenkou kladenými volně</t>
  </si>
  <si>
    <t>https://podminky.urs.cz/item/CS_URS_2023_01/713111111</t>
  </si>
  <si>
    <t>podlaha č.2 - strop</t>
  </si>
  <si>
    <t>18,43+12,16+2,9+3,62+8,11+56,84+60,47+11,12+10,17</t>
  </si>
  <si>
    <t>podesty</t>
  </si>
  <si>
    <t>2,75*1,9+2,75*1,8</t>
  </si>
  <si>
    <t>191</t>
  </si>
  <si>
    <t>28372309</t>
  </si>
  <si>
    <t>deska EPS 100 pro konstrukce s běžným zatížením λ=0,037 tl 100mm</t>
  </si>
  <si>
    <t>712285142</t>
  </si>
  <si>
    <t>193,995*1,02 'Přepočtené koeficientem množství</t>
  </si>
  <si>
    <t>192</t>
  </si>
  <si>
    <t>713121111</t>
  </si>
  <si>
    <t>Montáž izolace tepelné podlah volně kladenými rohožemi, pásy, dílci, deskami 1 vrstva</t>
  </si>
  <si>
    <t>1601158888</t>
  </si>
  <si>
    <t>Montáž tepelné izolace podlah rohožemi, pásy, deskami, dílci, bloky (izolační materiál ve specifikaci) kladenými volně jednovrstvá</t>
  </si>
  <si>
    <t>https://podminky.urs.cz/item/CS_URS_2023_01/713121111</t>
  </si>
  <si>
    <t>10,3+9,38</t>
  </si>
  <si>
    <t>193</t>
  </si>
  <si>
    <t>1657893055</t>
  </si>
  <si>
    <t>19,68*1,02 'Přepočtené koeficientem množství</t>
  </si>
  <si>
    <t>194</t>
  </si>
  <si>
    <t>713121121</t>
  </si>
  <si>
    <t>Montáž izolace tepelné podlah volně kladenými rohožemi, pásy, dílci, deskami 2 vrstvy</t>
  </si>
  <si>
    <t>977853809</t>
  </si>
  <si>
    <t>Montáž tepelné izolace podlah rohožemi, pásy, deskami, dílci, bloky (izolační materiál ve specifikaci) kladenými volně dvouvrstvá</t>
  </si>
  <si>
    <t>https://podminky.urs.cz/item/CS_URS_2023_01/713121121</t>
  </si>
  <si>
    <t>podl.č.1 - 2x100 mm</t>
  </si>
  <si>
    <t>18,41+10,17+11,12+60,47+56,84+18,43+12,16+8,11+3,62+2,9</t>
  </si>
  <si>
    <t>podl.č.6 - 100+50 mm</t>
  </si>
  <si>
    <t>195</t>
  </si>
  <si>
    <t>-1708323284</t>
  </si>
  <si>
    <t>202,23*2+21,3</t>
  </si>
  <si>
    <t>425,76*1,04 'Přepočtené koeficientem množství</t>
  </si>
  <si>
    <t>196</t>
  </si>
  <si>
    <t>28372305</t>
  </si>
  <si>
    <t>deska EPS 100 pro konstrukce s běžným zatížením λ=0,037 tl 50mm</t>
  </si>
  <si>
    <t>-353712652</t>
  </si>
  <si>
    <t>21,3*1,04 'Přepočtené koeficientem množství</t>
  </si>
  <si>
    <t>197</t>
  </si>
  <si>
    <t>713121211</t>
  </si>
  <si>
    <t>Montáž izolace tepelné podlah volně kladenými okrajovými pásky</t>
  </si>
  <si>
    <t>-1553543665</t>
  </si>
  <si>
    <t>Montáž tepelné izolace podlah okrajovými pásky kladenými volně</t>
  </si>
  <si>
    <t>https://podminky.urs.cz/item/CS_URS_2023_01/713121211</t>
  </si>
  <si>
    <t>198</t>
  </si>
  <si>
    <t>63140274</t>
  </si>
  <si>
    <t>pásek okrajový izolační minerální plovoucích podlah š 120mm tl 12mm</t>
  </si>
  <si>
    <t>-1980563917</t>
  </si>
  <si>
    <t>292,758*1,1 'Přepočtené koeficientem množství</t>
  </si>
  <si>
    <t>199</t>
  </si>
  <si>
    <t>713131141</t>
  </si>
  <si>
    <t>Montáž izolace tepelné stěn a základů lepením celoplošně rohoží, pásů, dílců, desek</t>
  </si>
  <si>
    <t>-93784764</t>
  </si>
  <si>
    <t>Montáž tepelné izolace stěn rohožemi, pásy, deskami, dílci, bloky (izolační materiál ve specifikaci) lepením celoplošně</t>
  </si>
  <si>
    <t>https://podminky.urs.cz/item/CS_URS_2023_01/713131141</t>
  </si>
  <si>
    <t>v místě styku přístavby s krčkem</t>
  </si>
  <si>
    <t>1,8*18,0</t>
  </si>
  <si>
    <t>200</t>
  </si>
  <si>
    <t>-1215572860</t>
  </si>
  <si>
    <t>32,4*1,05 'Přepočtené koeficientem množství</t>
  </si>
  <si>
    <t>201</t>
  </si>
  <si>
    <t>713141131</t>
  </si>
  <si>
    <t>Montáž izolace tepelné střech plochých lepené za studena plně 1 vrstva rohoží, pásů, dílců, desek</t>
  </si>
  <si>
    <t>-63664411</t>
  </si>
  <si>
    <t>Montáž tepelné izolace střech plochých rohožemi, pásy, deskami, dílci, bloky (izolační materiál ve specifikaci) přilepenými za studena zplna, jednovrstvá</t>
  </si>
  <si>
    <t>https://podminky.urs.cz/item/CS_URS_2023_01/713141131</t>
  </si>
  <si>
    <t>stř.č.3</t>
  </si>
  <si>
    <t>11,0*19,1+2,1*2,75</t>
  </si>
  <si>
    <t>stř.č.5</t>
  </si>
  <si>
    <t>2,8*4,55+2,305*15,22+0,5*1,5</t>
  </si>
  <si>
    <t>202</t>
  </si>
  <si>
    <t>28372321</t>
  </si>
  <si>
    <t>deska EPS 100 pro konstrukce s běžným zatížením λ=0,037 tl 200mm</t>
  </si>
  <si>
    <t>83703890</t>
  </si>
  <si>
    <t>264,447*1,02 'Přepočtené koeficientem množství</t>
  </si>
  <si>
    <t>203</t>
  </si>
  <si>
    <t>713141331</t>
  </si>
  <si>
    <t>Montáž izolace tepelné střech plochých lepené za studena zplna, spádová vrstva</t>
  </si>
  <si>
    <t>-942061853</t>
  </si>
  <si>
    <t>Montáž tepelné izolace střech plochých spádovými klíny v ploše přilepenými za studena zplna</t>
  </si>
  <si>
    <t>https://podminky.urs.cz/item/CS_URS_2023_01/713141331</t>
  </si>
  <si>
    <t>204</t>
  </si>
  <si>
    <t>28376141</t>
  </si>
  <si>
    <t>klín izolační EPS 100 spád do 5%</t>
  </si>
  <si>
    <t>-117764522</t>
  </si>
  <si>
    <t>(0,0+0,3)/2*215,875</t>
  </si>
  <si>
    <t>(0,0+0,27)*48,572</t>
  </si>
  <si>
    <t>45,495*1,15 'Přepočtené koeficientem množství</t>
  </si>
  <si>
    <t>205</t>
  </si>
  <si>
    <t>713191133</t>
  </si>
  <si>
    <t>Montáž izolace tepelné podlah, stropů vrchem nebo střech překrytí fólií s přelepeným spojem</t>
  </si>
  <si>
    <t>-912042778</t>
  </si>
  <si>
    <t>Montáž tepelné izolace stavebních konstrukcí - doplňky a konstrukční součásti podlah, stropů vrchem nebo střech překrytím fólií položenou volně s přelepením spojů</t>
  </si>
  <si>
    <t>https://podminky.urs.cz/item/CS_URS_2023_01/713191133</t>
  </si>
  <si>
    <t>193,995+19,68+223,53</t>
  </si>
  <si>
    <t>206</t>
  </si>
  <si>
    <t>28323020</t>
  </si>
  <si>
    <t>fólie separační PE 2 x 50 m</t>
  </si>
  <si>
    <t>-83155688</t>
  </si>
  <si>
    <t>437,205*1,1 'Přepočtené koeficientem množství</t>
  </si>
  <si>
    <t>207</t>
  </si>
  <si>
    <t>998713102</t>
  </si>
  <si>
    <t>Přesun hmot tonážní pro izolace tepelné v objektech v přes 6 do 12 m</t>
  </si>
  <si>
    <t>1659035481</t>
  </si>
  <si>
    <t>Přesun hmot pro izolace tepelné stanovený z hmotnosti přesunovaného materiálu vodorovná dopravní vzdálenost do 50 m v objektech výšky přes 6 m do 12 m</t>
  </si>
  <si>
    <t>https://podminky.urs.cz/item/CS_URS_2023_01/998713102</t>
  </si>
  <si>
    <t>721</t>
  </si>
  <si>
    <t>Zdravotechnika - vnitřní kanalizace</t>
  </si>
  <si>
    <t>208</t>
  </si>
  <si>
    <t>721110806</t>
  </si>
  <si>
    <t>Demontáž potrubí kameninové DN přes 100 do 200</t>
  </si>
  <si>
    <t>1667452750</t>
  </si>
  <si>
    <t>Demontáž potrubí z kameninových trub normálních nebo kyselinovzdorných přes 100 do DN 200</t>
  </si>
  <si>
    <t>https://podminky.urs.cz/item/CS_URS_2023_01/721110806</t>
  </si>
  <si>
    <t>209</t>
  </si>
  <si>
    <t>721110963</t>
  </si>
  <si>
    <t>Potrubí kameninové propojení potrubí DN 150</t>
  </si>
  <si>
    <t>-512342854</t>
  </si>
  <si>
    <t>Opravy odpadního potrubí kameninového propojení dosavadního potrubí DN 150</t>
  </si>
  <si>
    <t>https://podminky.urs.cz/item/CS_URS_2023_01/721110963</t>
  </si>
  <si>
    <t>210</t>
  </si>
  <si>
    <t>721110964</t>
  </si>
  <si>
    <t>Potrubí kameninové propojení potrubí DN 200</t>
  </si>
  <si>
    <t>353895104</t>
  </si>
  <si>
    <t>Opravy odpadního potrubí kameninového propojení dosavadního potrubí DN 200</t>
  </si>
  <si>
    <t>https://podminky.urs.cz/item/CS_URS_2023_01/721110964</t>
  </si>
  <si>
    <t>211</t>
  </si>
  <si>
    <t>721110973</t>
  </si>
  <si>
    <t>Potrubí kameninové krácení trub DN 150</t>
  </si>
  <si>
    <t>1668869541</t>
  </si>
  <si>
    <t>Opravy odpadního potrubí kameninového krácení trub DN 150</t>
  </si>
  <si>
    <t>https://podminky.urs.cz/item/CS_URS_2023_01/721110973</t>
  </si>
  <si>
    <t>212</t>
  </si>
  <si>
    <t>721110974</t>
  </si>
  <si>
    <t>Potrubí kameninové krácení trub DN 200</t>
  </si>
  <si>
    <t>661185509</t>
  </si>
  <si>
    <t>Opravy odpadního potrubí kameninového krácení trub DN 200</t>
  </si>
  <si>
    <t>https://podminky.urs.cz/item/CS_URS_2023_01/721110974</t>
  </si>
  <si>
    <t>213</t>
  </si>
  <si>
    <t>721171239R</t>
  </si>
  <si>
    <t>Tvarovka k připojení závěsného WC HL227, D 9/110</t>
  </si>
  <si>
    <t>-1435995363</t>
  </si>
  <si>
    <t>214</t>
  </si>
  <si>
    <t>721173401</t>
  </si>
  <si>
    <t>Potrubí kanalizační z PVC SN 4 svodné DN 110</t>
  </si>
  <si>
    <t>1616061489</t>
  </si>
  <si>
    <t>Potrubí z trub PVC SN4 svodné (ležaté) DN 110</t>
  </si>
  <si>
    <t>https://podminky.urs.cz/item/CS_URS_2023_01/721173401</t>
  </si>
  <si>
    <t>215</t>
  </si>
  <si>
    <t>721173402</t>
  </si>
  <si>
    <t>Potrubí kanalizační z PVC SN 4 svodné DN 125</t>
  </si>
  <si>
    <t>-478806726</t>
  </si>
  <si>
    <t>Potrubí z trub PVC SN4 svodné (ležaté) DN 125</t>
  </si>
  <si>
    <t>https://podminky.urs.cz/item/CS_URS_2023_01/721173402</t>
  </si>
  <si>
    <t>216</t>
  </si>
  <si>
    <t>721173403</t>
  </si>
  <si>
    <t>Potrubí kanalizační z PVC SN 4 svodné DN 160</t>
  </si>
  <si>
    <t>1790151965</t>
  </si>
  <si>
    <t>Potrubí z trub PVC SN4 svodné (ležaté) DN 160</t>
  </si>
  <si>
    <t>https://podminky.urs.cz/item/CS_URS_2023_01/721173403</t>
  </si>
  <si>
    <t>217</t>
  </si>
  <si>
    <t>721173404</t>
  </si>
  <si>
    <t>Potrubí kanalizační z PVC SN 4 svodné DN 200</t>
  </si>
  <si>
    <t>2084025188</t>
  </si>
  <si>
    <t>Potrubí z trub PVC SN4 svodné (ležaté) DN 200</t>
  </si>
  <si>
    <t>https://podminky.urs.cz/item/CS_URS_2023_01/721173404</t>
  </si>
  <si>
    <t>218</t>
  </si>
  <si>
    <t>721174024</t>
  </si>
  <si>
    <t>Potrubí kanalizační z PP odpadní DN 75</t>
  </si>
  <si>
    <t>1132877147</t>
  </si>
  <si>
    <t>Potrubí z trub polypropylenových odpadní (svislé) DN 75</t>
  </si>
  <si>
    <t>https://podminky.urs.cz/item/CS_URS_2023_01/721174024</t>
  </si>
  <si>
    <t>219</t>
  </si>
  <si>
    <t>721174025</t>
  </si>
  <si>
    <t>Potrubí kanalizační z PP odpadní DN 110</t>
  </si>
  <si>
    <t>797650442</t>
  </si>
  <si>
    <t>Potrubí z trub polypropylenových odpadní (svislé) DN 110</t>
  </si>
  <si>
    <t>https://podminky.urs.cz/item/CS_URS_2023_01/721174025</t>
  </si>
  <si>
    <t>220</t>
  </si>
  <si>
    <t>721174043</t>
  </si>
  <si>
    <t>Potrubí kanalizační z PP připojovací DN 50</t>
  </si>
  <si>
    <t>201897891</t>
  </si>
  <si>
    <t>Potrubí z trub polypropylenových připojovací DN 50</t>
  </si>
  <si>
    <t>https://podminky.urs.cz/item/CS_URS_2023_01/721174043</t>
  </si>
  <si>
    <t>221</t>
  </si>
  <si>
    <t>721174045</t>
  </si>
  <si>
    <t>Potrubí kanalizační z PP připojovací DN 110</t>
  </si>
  <si>
    <t>346090285</t>
  </si>
  <si>
    <t>Potrubí z trub polypropylenových připojovací DN 110</t>
  </si>
  <si>
    <t>https://podminky.urs.cz/item/CS_URS_2023_01/721174045</t>
  </si>
  <si>
    <t>222</t>
  </si>
  <si>
    <t>721212125</t>
  </si>
  <si>
    <t>Odtokový sprchový žlab délky 900 mm s krycím roštem a zápachovou uzávěrkou</t>
  </si>
  <si>
    <t>941324097</t>
  </si>
  <si>
    <t>Odtokové sprchové žlaby se zápachovou uzávěrkou a krycím roštem délky 900 mm</t>
  </si>
  <si>
    <t>https://podminky.urs.cz/item/CS_URS_2023_01/721212125</t>
  </si>
  <si>
    <t>223</t>
  </si>
  <si>
    <t>721233121R</t>
  </si>
  <si>
    <t>Střešní vtok polypropylen PP pro ploché střechy vodorovný odtok DN 75/110</t>
  </si>
  <si>
    <t>-335469273</t>
  </si>
  <si>
    <t>Střešní vtoky (vpusti) polypropylenové (PP) pro ploché střechy s odtokem vodorovným DN 75/110
odtok HL64, živičný pás, s elektrickým ohřevem D 75/110</t>
  </si>
  <si>
    <t>224</t>
  </si>
  <si>
    <t>721242115</t>
  </si>
  <si>
    <t>Lapač střešních splavenin z PP s kulovým kloubem na odtoku DN 110</t>
  </si>
  <si>
    <t>-757293619</t>
  </si>
  <si>
    <t>Lapače střešních splavenin polypropylenové (PP) s kulovým kloubem na odtoku DN 110</t>
  </si>
  <si>
    <t>https://podminky.urs.cz/item/CS_URS_2023_01/721242115</t>
  </si>
  <si>
    <t>225</t>
  </si>
  <si>
    <t>721274103</t>
  </si>
  <si>
    <t>Přivzdušňovací ventil venkovní odpadních potrubí DN 110</t>
  </si>
  <si>
    <t>-422396289</t>
  </si>
  <si>
    <t>Ventily přivzdušňovací odpadních potrubí venkovní DN 110</t>
  </si>
  <si>
    <t>https://podminky.urs.cz/item/CS_URS_2023_01/721274103</t>
  </si>
  <si>
    <t>226</t>
  </si>
  <si>
    <t>721273153R</t>
  </si>
  <si>
    <t>Hlavice ventilační polypropylen PP DN 110</t>
  </si>
  <si>
    <t>398981295</t>
  </si>
  <si>
    <t>Souprava ventilační střešní HL</t>
  </si>
  <si>
    <t>227</t>
  </si>
  <si>
    <t>721290111</t>
  </si>
  <si>
    <t>Zkouška těsnosti potrubí kanalizace vodou DN do 125</t>
  </si>
  <si>
    <t>-2112048141</t>
  </si>
  <si>
    <t>Zkouška těsnosti kanalizace v objektech vodou do DN 125</t>
  </si>
  <si>
    <t>https://podminky.urs.cz/item/CS_URS_2023_01/721290111</t>
  </si>
  <si>
    <t>228</t>
  </si>
  <si>
    <t>721290112</t>
  </si>
  <si>
    <t>Zkouška těsnosti potrubí kanalizace vodou DN 150/DN 200</t>
  </si>
  <si>
    <t>-1031189077</t>
  </si>
  <si>
    <t>Zkouška těsnosti kanalizace v objektech vodou DN 150 nebo DN 200</t>
  </si>
  <si>
    <t>https://podminky.urs.cz/item/CS_URS_2023_01/721290112</t>
  </si>
  <si>
    <t>229</t>
  </si>
  <si>
    <t>998721102</t>
  </si>
  <si>
    <t>Přesun hmot tonážní pro vnitřní kanalizace v objektech v přes 6 do 12 m</t>
  </si>
  <si>
    <t>1776300920</t>
  </si>
  <si>
    <t>Přesun hmot pro vnitřní kanalizace stanovený z hmotnosti přesunovaného materiálu vodorovná dopravní vzdálenost do 50 m v objektech výšky přes 6 do 12 m</t>
  </si>
  <si>
    <t>https://podminky.urs.cz/item/CS_URS_2023_01/998721102</t>
  </si>
  <si>
    <t>722</t>
  </si>
  <si>
    <t>Zdravotechnika - vnitřní vodovod</t>
  </si>
  <si>
    <t>230</t>
  </si>
  <si>
    <t>722130235</t>
  </si>
  <si>
    <t>Potrubí vodovodní ocelové závitové pozinkované svařované běžné DN 40</t>
  </si>
  <si>
    <t>-1570392693</t>
  </si>
  <si>
    <t>Potrubí z ocelových trubek pozinkovaných závitových svařovaných běžných DN 40</t>
  </si>
  <si>
    <t>https://podminky.urs.cz/item/CS_URS_2023_01/722130235</t>
  </si>
  <si>
    <t>231</t>
  </si>
  <si>
    <t>722130236</t>
  </si>
  <si>
    <t>Potrubí vodovodní ocelové závitové pozinkované svařované běžné DN 50</t>
  </si>
  <si>
    <t>714048701</t>
  </si>
  <si>
    <t>Potrubí z ocelových trubek pozinkovaných závitových svařovaných běžných DN 50</t>
  </si>
  <si>
    <t>https://podminky.urs.cz/item/CS_URS_2023_01/722130236</t>
  </si>
  <si>
    <t>232</t>
  </si>
  <si>
    <t>722130803</t>
  </si>
  <si>
    <t>Demontáž potrubí ocelové pozinkované závitové DN přes 40 do 50</t>
  </si>
  <si>
    <t>751357968</t>
  </si>
  <si>
    <t>Demontáž potrubí z ocelových trubek pozinkovaných závitových přes 40 do DN 50</t>
  </si>
  <si>
    <t>https://podminky.urs.cz/item/CS_URS_2023_01/722130803</t>
  </si>
  <si>
    <t>233</t>
  </si>
  <si>
    <t>722130916</t>
  </si>
  <si>
    <t>Potrubí pozinkované závitové přeřezání ocelové trubky DN od 25 do 50</t>
  </si>
  <si>
    <t>550660322</t>
  </si>
  <si>
    <t>Opravy vodovodního potrubí z ocelových trubek pozinkovaných závitových přeřezání ocelové trubky přes 25 do DN 50</t>
  </si>
  <si>
    <t>https://podminky.urs.cz/item/CS_URS_2023_01/722130916</t>
  </si>
  <si>
    <t>234</t>
  </si>
  <si>
    <t>722170804</t>
  </si>
  <si>
    <t>Demontáž rozvodů vody z plastů D přes 25 do 50</t>
  </si>
  <si>
    <t>1555502603</t>
  </si>
  <si>
    <t>Demontáž rozvodů vody z plastů přes 25 do Ø 50 mm</t>
  </si>
  <si>
    <t>https://podminky.urs.cz/item/CS_URS_2023_01/722170804</t>
  </si>
  <si>
    <t>235</t>
  </si>
  <si>
    <t>722170807</t>
  </si>
  <si>
    <t>Demontáž rozvodů vody z plastů D přes 50 do 110</t>
  </si>
  <si>
    <t>462752257</t>
  </si>
  <si>
    <t>Demontáž rozvodů vody z plastů přes 50 do Ø 110 mm</t>
  </si>
  <si>
    <t>https://podminky.urs.cz/item/CS_URS_2023_01/722170807</t>
  </si>
  <si>
    <t>236</t>
  </si>
  <si>
    <t>722173911</t>
  </si>
  <si>
    <t>Potrubí plastové spoje svar polyfuze D do 16 mm</t>
  </si>
  <si>
    <t>263538665</t>
  </si>
  <si>
    <t>Spoje rozvodů vody z plastů svary polyfuzí D do 16 mm</t>
  </si>
  <si>
    <t>https://podminky.urs.cz/item/CS_URS_2023_01/722173911</t>
  </si>
  <si>
    <t>237</t>
  </si>
  <si>
    <t>722173912</t>
  </si>
  <si>
    <t>Potrubí plastové spoje svar polyfuze D přes 16 do 20 mm</t>
  </si>
  <si>
    <t>7975966</t>
  </si>
  <si>
    <t>Spoje rozvodů vody z plastů svary polyfuzí D přes 16 do 20 mm</t>
  </si>
  <si>
    <t>https://podminky.urs.cz/item/CS_URS_2023_01/722173912</t>
  </si>
  <si>
    <t>238</t>
  </si>
  <si>
    <t>722173913</t>
  </si>
  <si>
    <t>Potrubí plastové spoje svar polyfuze D přes 20 do 25 mm</t>
  </si>
  <si>
    <t>865487543</t>
  </si>
  <si>
    <t>Spoje rozvodů vody z plastů svary polyfuzí D přes 20 do 25 mm</t>
  </si>
  <si>
    <t>https://podminky.urs.cz/item/CS_URS_2023_01/722173913</t>
  </si>
  <si>
    <t>239</t>
  </si>
  <si>
    <t>722173914</t>
  </si>
  <si>
    <t>Potrubí plastové spoje svar polyfuze D přes 25 do 32 mm</t>
  </si>
  <si>
    <t>-1292566564</t>
  </si>
  <si>
    <t>Spoje rozvodů vody z plastů svary polyfuzí D přes 25 do 32 mm</t>
  </si>
  <si>
    <t>https://podminky.urs.cz/item/CS_URS_2023_01/722173914</t>
  </si>
  <si>
    <t>240</t>
  </si>
  <si>
    <t>722174022</t>
  </si>
  <si>
    <t>Potrubí vodovodní plastové PPR svar polyfúze PN 20 D 20x3,4 mm</t>
  </si>
  <si>
    <t>-2062751697</t>
  </si>
  <si>
    <t>Potrubí z plastových trubek z polypropylenu PPR svařovaných polyfúzně PN 20 (SDR 6) D 20 x 3,4</t>
  </si>
  <si>
    <t>https://podminky.urs.cz/item/CS_URS_2023_01/722174022</t>
  </si>
  <si>
    <t>241</t>
  </si>
  <si>
    <t>722174023</t>
  </si>
  <si>
    <t>Potrubí vodovodní plastové PPR svar polyfúze PN 20 D 25x4,2 mm</t>
  </si>
  <si>
    <t>110127004</t>
  </si>
  <si>
    <t>Potrubí z plastových trubek z polypropylenu PPR svařovaných polyfúzně PN 20 (SDR 6) D 25 x 4,2</t>
  </si>
  <si>
    <t>https://podminky.urs.cz/item/CS_URS_2023_01/722174023</t>
  </si>
  <si>
    <t>242</t>
  </si>
  <si>
    <t>722174024</t>
  </si>
  <si>
    <t>Potrubí vodovodní plastové PPR svar polyfúze PN 20 D 32x5,4 mm</t>
  </si>
  <si>
    <t>-1708455418</t>
  </si>
  <si>
    <t>Potrubí z plastových trubek z polypropylenu PPR svařovaných polyfúzně PN 20 (SDR 6) D 32 x 5,4</t>
  </si>
  <si>
    <t>https://podminky.urs.cz/item/CS_URS_2023_01/722174024</t>
  </si>
  <si>
    <t>243</t>
  </si>
  <si>
    <t>722174025</t>
  </si>
  <si>
    <t>Potrubí vodovodní plastové PPR svar polyfúze PN 20 D 40x6,7 mm</t>
  </si>
  <si>
    <t>1593536618</t>
  </si>
  <si>
    <t>Potrubí z plastových trubek z polypropylenu PPR svařovaných polyfúzně PN 20 (SDR 6) D 40 x 6,7</t>
  </si>
  <si>
    <t>https://podminky.urs.cz/item/CS_URS_2023_01/722174025</t>
  </si>
  <si>
    <t>244</t>
  </si>
  <si>
    <t>722174026</t>
  </si>
  <si>
    <t>Potrubí vodovodní plastové PPR svar polyfúze PN 20 D 50x8,4 mm</t>
  </si>
  <si>
    <t>1740527122</t>
  </si>
  <si>
    <t>Potrubí z plastových trubek z polypropylenu PPR svařovaných polyfúzně PN 20 (SDR 6) D 50 x 8,3</t>
  </si>
  <si>
    <t>https://podminky.urs.cz/item/CS_URS_2023_01/722174026</t>
  </si>
  <si>
    <t>245</t>
  </si>
  <si>
    <t>722174062</t>
  </si>
  <si>
    <t>Potrubí vodovodní plastové křížení PPR svar polyfúze PN 20 D 20x3,4 mm</t>
  </si>
  <si>
    <t>-413680773</t>
  </si>
  <si>
    <t>Potrubí z plastových trubek z polypropylenu PPR svařovaných polyfúzně křížení potrubí (PPR) PN 20 (SDR 6) D 20 x 3,4</t>
  </si>
  <si>
    <t>https://podminky.urs.cz/item/CS_URS_2023_01/722174062</t>
  </si>
  <si>
    <t>246</t>
  </si>
  <si>
    <t>722174072</t>
  </si>
  <si>
    <t>Potrubí vodovodní plastové kompenzační smyčka PPR svar polyfúze PN 20 D 20x3,4 mm</t>
  </si>
  <si>
    <t>87570261</t>
  </si>
  <si>
    <t>Potrubí z plastových trubek z polypropylenu PPR svařovaných polyfúzně kompenzační smyčky na potrubí (PPR) D 20 x 3,4</t>
  </si>
  <si>
    <t>https://podminky.urs.cz/item/CS_URS_2023_01/722174072</t>
  </si>
  <si>
    <t>247</t>
  </si>
  <si>
    <t>722174073</t>
  </si>
  <si>
    <t>Potrubí vodovodní plastové kompenzační smyčka PPR svar polyfúze PN 20 D 25x4,2 mm</t>
  </si>
  <si>
    <t>-767455605</t>
  </si>
  <si>
    <t>Potrubí z plastových trubek z polypropylenu PPR svařovaných polyfúzně kompenzační smyčky na potrubí (PPR) D 25 x 4,2</t>
  </si>
  <si>
    <t>https://podminky.urs.cz/item/CS_URS_2023_01/722174073</t>
  </si>
  <si>
    <t>248</t>
  </si>
  <si>
    <t>722174074</t>
  </si>
  <si>
    <t>Potrubí vodovodní plastové kompenzační smyčka PPR svar polyfúze PN 20 D 32x5,4 mm</t>
  </si>
  <si>
    <t>-821499536</t>
  </si>
  <si>
    <t>Potrubí z plastových trubek z polypropylenu PPR svařovaných polyfúzně kompenzační smyčky na potrubí (PPR) D 32 x 5,4</t>
  </si>
  <si>
    <t>https://podminky.urs.cz/item/CS_URS_2023_01/722174074</t>
  </si>
  <si>
    <t>249</t>
  </si>
  <si>
    <t>722174075</t>
  </si>
  <si>
    <t>Potrubí vodovodní plastové kompenzační smyčka PPR svar polyfúze PN 20 D 40x6,7 mm</t>
  </si>
  <si>
    <t>-412665361</t>
  </si>
  <si>
    <t>Potrubí z plastových trubek z polypropylenu PPR svařovaných polyfúzně kompenzační smyčky na potrubí (PPR) D 40 x 6,7</t>
  </si>
  <si>
    <t>https://podminky.urs.cz/item/CS_URS_2023_01/722174075</t>
  </si>
  <si>
    <t>250</t>
  </si>
  <si>
    <t>722181221</t>
  </si>
  <si>
    <t>Ochrana vodovodního potrubí přilepenými termoizolačními trubicemi z PE tl přes 6 do 9 mm DN do 22 mm</t>
  </si>
  <si>
    <t>-780446659</t>
  </si>
  <si>
    <t>Ochrana potrubí termoizolačními trubicemi z pěnového polyetylenu PE přilepenými v příčných a podélných spojích, tloušťky izolace přes 6 do 9 mm, vnitřního průměru izolace DN do 22 mm</t>
  </si>
  <si>
    <t>https://podminky.urs.cz/item/CS_URS_2023_01/722181221</t>
  </si>
  <si>
    <t>251</t>
  </si>
  <si>
    <t>722181222</t>
  </si>
  <si>
    <t>Ochrana vodovodního potrubí přilepenými termoizolačními trubicemi z PE tl přes 6 do 9 mm DN přes 22 do 45 mm</t>
  </si>
  <si>
    <t>-2111017786</t>
  </si>
  <si>
    <t>Ochrana potrubí termoizolačními trubicemi z pěnového polyetylenu PE přilepenými v příčných a podélných spojích, tloušťky izolace přes 6 do 9 mm, vnitřního průměru izolace DN přes 22 do 45 mm</t>
  </si>
  <si>
    <t>https://podminky.urs.cz/item/CS_URS_2023_01/722181222</t>
  </si>
  <si>
    <t>32,0</t>
  </si>
  <si>
    <t>33,5</t>
  </si>
  <si>
    <t>252</t>
  </si>
  <si>
    <t>722181223</t>
  </si>
  <si>
    <t>Ochrana vodovodního potrubí přilepenými termoizolačními trubicemi z PE tl přes 6 do 9 mm DN přes 45 do 63 mm</t>
  </si>
  <si>
    <t>-290762631</t>
  </si>
  <si>
    <t>Ochrana potrubí termoizolačními trubicemi z pěnového polyetylenu PE přilepenými v příčných a podélných spojích, tloušťky izolace přes 6 do 9 mm, vnitřního průměru izolace DN přes 45 do 63 mm</t>
  </si>
  <si>
    <t>https://podminky.urs.cz/item/CS_URS_2023_01/722181223</t>
  </si>
  <si>
    <t>16,0</t>
  </si>
  <si>
    <t>253</t>
  </si>
  <si>
    <t>722190401</t>
  </si>
  <si>
    <t>Vyvedení a upevnění výpustku DN do 25</t>
  </si>
  <si>
    <t>-283482743</t>
  </si>
  <si>
    <t>Zřízení přípojek na potrubí vyvedení a upevnění výpustek do DN 25</t>
  </si>
  <si>
    <t>https://podminky.urs.cz/item/CS_URS_2023_01/722190401</t>
  </si>
  <si>
    <t>254</t>
  </si>
  <si>
    <t>722220111</t>
  </si>
  <si>
    <t>Nástěnka pro výtokový ventil G 1/2" s jedním závitem</t>
  </si>
  <si>
    <t>-117698766</t>
  </si>
  <si>
    <t>Armatury s jedním závitem nástěnky pro výtokový ventil G 1/2"</t>
  </si>
  <si>
    <t>https://podminky.urs.cz/item/CS_URS_2023_01/722220111</t>
  </si>
  <si>
    <t>255</t>
  </si>
  <si>
    <t>722220121</t>
  </si>
  <si>
    <t>Nástěnka pro baterii G 1/2" s jedním závitem</t>
  </si>
  <si>
    <t>pár</t>
  </si>
  <si>
    <t>358913473</t>
  </si>
  <si>
    <t>Armatury s jedním závitem nástěnky pro baterii G 1/2"</t>
  </si>
  <si>
    <t>https://podminky.urs.cz/item/CS_URS_2023_01/722220121</t>
  </si>
  <si>
    <t>256</t>
  </si>
  <si>
    <t>722230112</t>
  </si>
  <si>
    <t>Ventil přímý G 3/4" s odvodněním a dvěma závity</t>
  </si>
  <si>
    <t>2007013569</t>
  </si>
  <si>
    <t>Armatury se dvěma závity ventily přímé s odvodňovacím ventilem G 3/4"</t>
  </si>
  <si>
    <t>https://podminky.urs.cz/item/CS_URS_2023_01/722230112</t>
  </si>
  <si>
    <t>257</t>
  </si>
  <si>
    <t>722230114</t>
  </si>
  <si>
    <t>Ventil přímý G 5/4" s odvodněním a dvěma závity</t>
  </si>
  <si>
    <t>-977723894</t>
  </si>
  <si>
    <t>Armatury se dvěma závity ventily přímé s odvodňovacím ventilem G 5/4"</t>
  </si>
  <si>
    <t>https://podminky.urs.cz/item/CS_URS_2023_01/722230114</t>
  </si>
  <si>
    <t>258</t>
  </si>
  <si>
    <t>722230115</t>
  </si>
  <si>
    <t>Ventil přímý G 6/4" s odvodněním a dvěma závity</t>
  </si>
  <si>
    <t>-502300497</t>
  </si>
  <si>
    <t>Armatury se dvěma závity ventily přímé s odvodňovacím ventilem G 6/4"</t>
  </si>
  <si>
    <t>https://podminky.urs.cz/item/CS_URS_2023_01/722230115</t>
  </si>
  <si>
    <t>259</t>
  </si>
  <si>
    <t>722230116</t>
  </si>
  <si>
    <t>Ventil přímý G 2" s odvodněním a dvěma závity</t>
  </si>
  <si>
    <t>-2141573363</t>
  </si>
  <si>
    <t>Armatury se dvěma závity ventily přímé s odvodňovacím ventilem G 2"</t>
  </si>
  <si>
    <t>https://podminky.urs.cz/item/CS_URS_2023_01/722230116</t>
  </si>
  <si>
    <t>260</t>
  </si>
  <si>
    <t>722250132</t>
  </si>
  <si>
    <t>Hydrantový systém s tvarově stálou hadicí D 25 x 20 m celoplechový</t>
  </si>
  <si>
    <t>-1490588252</t>
  </si>
  <si>
    <t>Požární příslušenství a armatury hydrantový systém s tvarově stálou hadicí celoplechový D 25 x 20 m</t>
  </si>
  <si>
    <t>https://podminky.urs.cz/item/CS_URS_2023_01/722250132</t>
  </si>
  <si>
    <t>261</t>
  </si>
  <si>
    <t>722290215</t>
  </si>
  <si>
    <t>Zkouška těsnosti vodovodního potrubí hrdlového nebo přírubového DN do 100</t>
  </si>
  <si>
    <t>92146981</t>
  </si>
  <si>
    <t>Zkoušky, proplach a desinfekce vodovodního potrubí zkoušky těsnosti vodovodního potrubí hrdlového nebo přírubového do DN 100</t>
  </si>
  <si>
    <t>https://podminky.urs.cz/item/CS_URS_2023_01/722290215</t>
  </si>
  <si>
    <t>262</t>
  </si>
  <si>
    <t>998722102</t>
  </si>
  <si>
    <t>Přesun hmot tonážní pro vnitřní vodovod v objektech v přes 6 do 12 m</t>
  </si>
  <si>
    <t>1845087865</t>
  </si>
  <si>
    <t>Přesun hmot pro vnitřní vodovod stanovený z hmotnosti přesunovaného materiálu vodorovná dopravní vzdálenost do 50 m v objektech výšky přes 6 do 12 m</t>
  </si>
  <si>
    <t>https://podminky.urs.cz/item/CS_URS_2023_01/998722102</t>
  </si>
  <si>
    <t>725</t>
  </si>
  <si>
    <t>Zdravotechnika - zařizovací předměty</t>
  </si>
  <si>
    <t>263</t>
  </si>
  <si>
    <t>725112022</t>
  </si>
  <si>
    <t>Klozet keramický závěsný na nosné stěny s hlubokým splachováním odpad vodorovný</t>
  </si>
  <si>
    <t>1369936617</t>
  </si>
  <si>
    <t>Zařízení záchodů klozety keramické závěsné na nosné stěny s hlubokým splachováním odpad vodorovný</t>
  </si>
  <si>
    <t>https://podminky.urs.cz/item/CS_URS_2023_01/725112022</t>
  </si>
  <si>
    <t>včetně sedátka</t>
  </si>
  <si>
    <t>264</t>
  </si>
  <si>
    <t>725119125</t>
  </si>
  <si>
    <t>Montáž klozetových mís závěsných na nosné stěny</t>
  </si>
  <si>
    <t>-948948888</t>
  </si>
  <si>
    <t>Zařízení záchodů montáž klozetových mís závěsných na nosné stěny</t>
  </si>
  <si>
    <t>https://podminky.urs.cz/item/CS_URS_2023_01/725119125</t>
  </si>
  <si>
    <t>265</t>
  </si>
  <si>
    <t>64236051</t>
  </si>
  <si>
    <t>klozet keramický bílý závěsný hluboké splachování pro handicapované</t>
  </si>
  <si>
    <t>-888418830</t>
  </si>
  <si>
    <t>266</t>
  </si>
  <si>
    <t>725211616</t>
  </si>
  <si>
    <t>Umyvadlo keramické bílé šířky 550 mm s krytem na sifon připevněné na stěnu šrouby</t>
  </si>
  <si>
    <t>-1508611870</t>
  </si>
  <si>
    <t>Umyvadla keramická bílá bez výtokových armatur připevněná na stěnu šrouby s krytem na sifon (polosloupem), šířka umyvadla 550 mm</t>
  </si>
  <si>
    <t>https://podminky.urs.cz/item/CS_URS_2023_01/725211616</t>
  </si>
  <si>
    <t>267</t>
  </si>
  <si>
    <t>725211681</t>
  </si>
  <si>
    <t>Umyvadlo keramické bílé zdravotní šířky 640 mm připevněné na stěnu šrouby</t>
  </si>
  <si>
    <t>-1188191358</t>
  </si>
  <si>
    <t>Umyvadla keramická bílá bez výtokových armatur připevněná na stěnu šrouby zdravotní, šířka umyvadla 640 mm</t>
  </si>
  <si>
    <t>https://podminky.urs.cz/item/CS_URS_2023_01/725211681</t>
  </si>
  <si>
    <t>268</t>
  </si>
  <si>
    <t>725291642</t>
  </si>
  <si>
    <t>Doplňky zařízení koupelen a záchodů nerezové sedačky do sprchy</t>
  </si>
  <si>
    <t>-919601968</t>
  </si>
  <si>
    <t>https://podminky.urs.cz/item/CS_URS_2023_01/725291642</t>
  </si>
  <si>
    <t>269</t>
  </si>
  <si>
    <t>725291703</t>
  </si>
  <si>
    <t>Doplňky zařízení koupelen a záchodů smaltované madlo rovné dl 500 mm</t>
  </si>
  <si>
    <t>1662182865</t>
  </si>
  <si>
    <t>Doplňky zařízení koupelen a záchodů smaltované madla rovná, délky 500 mm</t>
  </si>
  <si>
    <t>https://podminky.urs.cz/item/CS_URS_2023_01/725291703</t>
  </si>
  <si>
    <t>270</t>
  </si>
  <si>
    <t>725291712</t>
  </si>
  <si>
    <t>Doplňky zařízení koupelen a záchodů smaltované madlo krakorcové dl 834 mm</t>
  </si>
  <si>
    <t>1839791758</t>
  </si>
  <si>
    <t>Doplňky zařízení koupelen a záchodů smaltované madla krakorcová, délky 834 mm</t>
  </si>
  <si>
    <t>https://podminky.urs.cz/item/CS_URS_2023_01/725291712</t>
  </si>
  <si>
    <t>271</t>
  </si>
  <si>
    <t>725291713R</t>
  </si>
  <si>
    <t>-756240015</t>
  </si>
  <si>
    <t>Doplňky zařízení koupelen a záchodů nástěnné výklopné zrcadlo o velikosti 600x400 mm, certifikované do bezbariérových prostor</t>
  </si>
  <si>
    <t>272</t>
  </si>
  <si>
    <t>725291722</t>
  </si>
  <si>
    <t>Doplňky zařízení koupelen a záchodů smaltované madlo krakorcové sklopné dl 834 mm</t>
  </si>
  <si>
    <t>-1350734261</t>
  </si>
  <si>
    <t>Doplňky zařízení koupelen a záchodů smaltované madla krakorcová sklopná, délky 834 mm</t>
  </si>
  <si>
    <t>https://podminky.urs.cz/item/CS_URS_2023_01/725291722</t>
  </si>
  <si>
    <t>273</t>
  </si>
  <si>
    <t>725319111</t>
  </si>
  <si>
    <t>Montáž dřezu ostatních typů</t>
  </si>
  <si>
    <t>1009392576</t>
  </si>
  <si>
    <t>Dřezy bez výtokových armatur montáž dřezů ostatních typů</t>
  </si>
  <si>
    <t>https://podminky.urs.cz/item/CS_URS_2023_01/725319111</t>
  </si>
  <si>
    <t>274</t>
  </si>
  <si>
    <t>55231079</t>
  </si>
  <si>
    <t>dřez nerez s odkládací ploškou vestavný matný 560x480 mm s velkým výtokovým otvorem 3 1/2"</t>
  </si>
  <si>
    <t>-1547243932</t>
  </si>
  <si>
    <t>275</t>
  </si>
  <si>
    <t>725331111</t>
  </si>
  <si>
    <t>Výlevka bez výtokových armatur keramická se sklopnou plastovou mřížkou 500 mm</t>
  </si>
  <si>
    <t>-1887183998</t>
  </si>
  <si>
    <t>Výlevky bez výtokových armatur a splachovací nádrže keramické se sklopnou plastovou mřížkou 425 mm</t>
  </si>
  <si>
    <t>https://podminky.urs.cz/item/CS_URS_2023_01/725331111</t>
  </si>
  <si>
    <t>276</t>
  </si>
  <si>
    <t>725411233R</t>
  </si>
  <si>
    <t>Dětský mycí žlab z minerálního materiálu, barva bílá dl. 1800 mm</t>
  </si>
  <si>
    <t>2105136013</t>
  </si>
  <si>
    <t>277</t>
  </si>
  <si>
    <t>725813111</t>
  </si>
  <si>
    <t>Ventil rohový bez připojovací trubičky nebo flexi hadičky G 1/2"</t>
  </si>
  <si>
    <t>1823454728</t>
  </si>
  <si>
    <t>Ventily rohové bez připojovací trubičky nebo flexi hadičky G 1/2"</t>
  </si>
  <si>
    <t>https://podminky.urs.cz/item/CS_URS_2023_01/725813111</t>
  </si>
  <si>
    <t>278</t>
  </si>
  <si>
    <t>725813112</t>
  </si>
  <si>
    <t>Ventil rohový pračkový G 3/4"</t>
  </si>
  <si>
    <t>2056157192</t>
  </si>
  <si>
    <t>Ventily rohové bez připojovací trubičky nebo flexi hadičky pračkové G 3/4"</t>
  </si>
  <si>
    <t>https://podminky.urs.cz/item/CS_URS_2023_01/725813112</t>
  </si>
  <si>
    <t>279</t>
  </si>
  <si>
    <t>725821323</t>
  </si>
  <si>
    <t>Baterie dřezová nástěnná klasická s otáčivým kulatým ústím a délkou ramínka 300 mm</t>
  </si>
  <si>
    <t>270508382</t>
  </si>
  <si>
    <t>Baterie dřezové nástěnné klasické s otáčivým kulatým ústím a délkou ramínka 300 mm</t>
  </si>
  <si>
    <t>https://podminky.urs.cz/item/CS_URS_2023_01/725821323</t>
  </si>
  <si>
    <t>280</t>
  </si>
  <si>
    <t>725821325</t>
  </si>
  <si>
    <t>Baterie dřezová stojánková páková s otáčivým kulatým ústím a délkou ramínka 220 mm</t>
  </si>
  <si>
    <t>2080747901</t>
  </si>
  <si>
    <t>Baterie dřezové stojánkové pákové s otáčivým ústím a délkou ramínka 220 mm</t>
  </si>
  <si>
    <t>https://podminky.urs.cz/item/CS_URS_2023_01/725821325</t>
  </si>
  <si>
    <t>281</t>
  </si>
  <si>
    <t>725822611</t>
  </si>
  <si>
    <t>Baterie umyvadlová stojánková páková bez výpusti</t>
  </si>
  <si>
    <t>-478037269</t>
  </si>
  <si>
    <t>Baterie umyvadlové stojánkové pákové bez výpusti</t>
  </si>
  <si>
    <t>https://podminky.urs.cz/item/CS_URS_2023_01/725822611</t>
  </si>
  <si>
    <t>282</t>
  </si>
  <si>
    <t>725822613</t>
  </si>
  <si>
    <t>Baterie umyvadlová stojánková páková s výpustí</t>
  </si>
  <si>
    <t>-1925730941</t>
  </si>
  <si>
    <t>Baterie umyvadlové stojánkové pákové s výpustí</t>
  </si>
  <si>
    <t>https://podminky.urs.cz/item/CS_URS_2023_01/725822613</t>
  </si>
  <si>
    <t>283</t>
  </si>
  <si>
    <t>725822642</t>
  </si>
  <si>
    <t>Baterie umyvadlová automatická senzorová s přívodem teplé a studené vody</t>
  </si>
  <si>
    <t>-1553241237</t>
  </si>
  <si>
    <t>Baterie umyvadlové stojánkové automatické senzorové přívodem teplé a studené vody</t>
  </si>
  <si>
    <t>https://podminky.urs.cz/item/CS_URS_2023_01/725822642</t>
  </si>
  <si>
    <t>pro invalidy</t>
  </si>
  <si>
    <t>284</t>
  </si>
  <si>
    <t>725822654</t>
  </si>
  <si>
    <t>Baterie umyvadlová automatická senzorová s termostatickým ventilem</t>
  </si>
  <si>
    <t>-1453446550</t>
  </si>
  <si>
    <t>Baterie umyvadlové stojánkové automatické senzorové směšovací s termostatickým ventilem</t>
  </si>
  <si>
    <t>https://podminky.urs.cz/item/CS_URS_2023_01/725822654</t>
  </si>
  <si>
    <t>285</t>
  </si>
  <si>
    <t>725841354</t>
  </si>
  <si>
    <t>Baterie sprchová automatická s termostatickým ventilem a sprchovou růžicí</t>
  </si>
  <si>
    <t>1847152664</t>
  </si>
  <si>
    <t>Baterie sprchové automatické s termostatickým ventilem a sprchovou růžicí</t>
  </si>
  <si>
    <t>https://podminky.urs.cz/item/CS_URS_2023_01/725841354</t>
  </si>
  <si>
    <t>286</t>
  </si>
  <si>
    <t>725851315</t>
  </si>
  <si>
    <t>Ventil odpadní dřezový s přepadem G 6/4"</t>
  </si>
  <si>
    <t>1491908074</t>
  </si>
  <si>
    <t>Ventily odpadní pro zařizovací předměty dřezové s přepadem G 6/4"</t>
  </si>
  <si>
    <t>https://podminky.urs.cz/item/CS_URS_2023_01/725851315</t>
  </si>
  <si>
    <t>287</t>
  </si>
  <si>
    <t>725861101</t>
  </si>
  <si>
    <t>Zápachová uzávěrka pro umyvadla DN 32</t>
  </si>
  <si>
    <t>-1790770980</t>
  </si>
  <si>
    <t>Zápachové uzávěrky zařizovacích předmětů pro umyvadla DN 32</t>
  </si>
  <si>
    <t>https://podminky.urs.cz/item/CS_URS_2023_01/725861101</t>
  </si>
  <si>
    <t>288</t>
  </si>
  <si>
    <t>725861102</t>
  </si>
  <si>
    <t>Zápachová uzávěrka pro umyvadla DN 40</t>
  </si>
  <si>
    <t>1649701768</t>
  </si>
  <si>
    <t>Zápachové uzávěrky zařizovacích předmětů pro umyvadla DN 40</t>
  </si>
  <si>
    <t>https://podminky.urs.cz/item/CS_URS_2023_01/725861102</t>
  </si>
  <si>
    <t>289</t>
  </si>
  <si>
    <t>725862103</t>
  </si>
  <si>
    <t>Zápachová uzávěrka pro dřezy DN 40/50</t>
  </si>
  <si>
    <t>1580354351</t>
  </si>
  <si>
    <t>Zápachové uzávěrky zařizovacích předmětů pro dřezy DN 40/50</t>
  </si>
  <si>
    <t>https://podminky.urs.cz/item/CS_URS_2023_01/725862103</t>
  </si>
  <si>
    <t>290</t>
  </si>
  <si>
    <t>725862113</t>
  </si>
  <si>
    <t>Zápachová uzávěrka pro dřezy s přípojkou pro pračku nebo myčku DN 40/50</t>
  </si>
  <si>
    <t>-1778155458</t>
  </si>
  <si>
    <t>Zápachové uzávěrky zařizovacích předmětů pro dřezy s přípojkou pro pračku nebo myčku DN 40/50</t>
  </si>
  <si>
    <t>https://podminky.urs.cz/item/CS_URS_2023_01/725862113</t>
  </si>
  <si>
    <t>291</t>
  </si>
  <si>
    <t>725865311</t>
  </si>
  <si>
    <t>Zápachová uzávěrka sprchových van DN 40/50 s kulovým kloubem na odtoku</t>
  </si>
  <si>
    <t>-2002318888</t>
  </si>
  <si>
    <t>Zápachové uzávěrky zařizovacích předmětů pro vany sprchových koutů s kulovým kloubem na odtoku DN 40/50</t>
  </si>
  <si>
    <t>https://podminky.urs.cz/item/CS_URS_2023_01/725865311</t>
  </si>
  <si>
    <t>292</t>
  </si>
  <si>
    <t>725980121</t>
  </si>
  <si>
    <t>Dvířka 15/15</t>
  </si>
  <si>
    <t>1768573252</t>
  </si>
  <si>
    <t>https://podminky.urs.cz/item/CS_URS_2023_01/725980121</t>
  </si>
  <si>
    <t>293</t>
  </si>
  <si>
    <t>998725102</t>
  </si>
  <si>
    <t>Přesun hmot tonážní pro zařizovací předměty v objektech v přes 6 do 12 m</t>
  </si>
  <si>
    <t>-569790233</t>
  </si>
  <si>
    <t>Přesun hmot pro zařizovací předměty stanovený z hmotnosti přesunovaného materiálu vodorovná dopravní vzdálenost do 50 m v objektech výšky přes 6 do 12 m</t>
  </si>
  <si>
    <t>https://podminky.urs.cz/item/CS_URS_2023_01/998725102</t>
  </si>
  <si>
    <t>726</t>
  </si>
  <si>
    <t>Zdravotechnika - předstěnové instalace</t>
  </si>
  <si>
    <t>294</t>
  </si>
  <si>
    <t>726111031</t>
  </si>
  <si>
    <t>Instalační předstěna pro klozet s ovládáním zepředu v 1080 mm závěsný do masivní zděné kce</t>
  </si>
  <si>
    <t>-1839680439</t>
  </si>
  <si>
    <t>Předstěnové instalační systémy pro zazdění do masivních zděných konstrukcí pro závěsné klozety ovládání zepředu, stavební výška 1080 mm</t>
  </si>
  <si>
    <t>https://podminky.urs.cz/item/CS_URS_2023_01/726111031</t>
  </si>
  <si>
    <t>295</t>
  </si>
  <si>
    <t>726131043</t>
  </si>
  <si>
    <t>Instalační předstěna pro klozet závěsný v 1120 mm s ovládáním zepředu pro postižené do stěn s kov kcí</t>
  </si>
  <si>
    <t>1110984784</t>
  </si>
  <si>
    <t>Předstěnové instalační systémy do lehkých stěn s kovovou konstrukcí pro závěsné klozety ovládání zepředu, stavební výšky 1120 mm pro tělesně postižené</t>
  </si>
  <si>
    <t>https://podminky.urs.cz/item/CS_URS_2023_01/726131043</t>
  </si>
  <si>
    <t>296</t>
  </si>
  <si>
    <t>998726112</t>
  </si>
  <si>
    <t>Přesun hmot tonážní pro instalační prefabrikáty v objektech v přes 6 do 12 m</t>
  </si>
  <si>
    <t>-141379791</t>
  </si>
  <si>
    <t>Přesun hmot pro instalační prefabrikáty stanovený z hmotnosti přesunovaného materiálu vodorovná dopravní vzdálenost do 50 m v objektech výšky přes 6 m do 12 m</t>
  </si>
  <si>
    <t>https://podminky.urs.cz/item/CS_URS_2023_01/998726112</t>
  </si>
  <si>
    <t>730</t>
  </si>
  <si>
    <t>Ústřední vytápění</t>
  </si>
  <si>
    <t>727</t>
  </si>
  <si>
    <t>Zdravotechnika - požární ochrana</t>
  </si>
  <si>
    <t>297</t>
  </si>
  <si>
    <t>727121103</t>
  </si>
  <si>
    <t>Protipožární manžeta prostupu plastového potrubí bez izolace D 50 mm stěnou tl 100 mm požární odolnost EI 90</t>
  </si>
  <si>
    <t>-1687355721</t>
  </si>
  <si>
    <t>Protipožární ochranné manžety plastového potrubí prostup stěnou tloušťky 100 mm požární odolnost EI 90 D 50</t>
  </si>
  <si>
    <t>https://podminky.urs.cz/item/CS_URS_2023_01/727121103</t>
  </si>
  <si>
    <t>731</t>
  </si>
  <si>
    <t>Ústřední vytápění - kotelny</t>
  </si>
  <si>
    <t>298</t>
  </si>
  <si>
    <t>HZS2212</t>
  </si>
  <si>
    <t>Hodinová zúčtovací sazba instalatér odborný</t>
  </si>
  <si>
    <t>hod</t>
  </si>
  <si>
    <t>10339144</t>
  </si>
  <si>
    <t>Hodinové zúčtovací sazby profesí PSV provádění stavebních instalací instalatér odborný</t>
  </si>
  <si>
    <t>https://podminky.urs.cz/item/CS_URS_2023_01/HZS2212</t>
  </si>
  <si>
    <t>299</t>
  </si>
  <si>
    <t>HZS2213 r</t>
  </si>
  <si>
    <t>132894505</t>
  </si>
  <si>
    <t>Hodinové zúčtovací sazby profesí PSV provádění stavebních instalací instalatér odborný
zkoušky v rámci montážních prací, montáž regulace, uvedení do provozu</t>
  </si>
  <si>
    <t>300</t>
  </si>
  <si>
    <t>4849 R</t>
  </si>
  <si>
    <t>Úprava stávající ekvitermní regulace topného zdroje (připojení dalšího směšovavného okruhu vytápění, + úprava software a vizualizace)</t>
  </si>
  <si>
    <t>-1486104336</t>
  </si>
  <si>
    <t>301</t>
  </si>
  <si>
    <t>998731102</t>
  </si>
  <si>
    <t>Přesun hmot tonážní pro kotelny v objektech v přes 6 do 12 m</t>
  </si>
  <si>
    <t>-1195953660</t>
  </si>
  <si>
    <t>Přesun hmot pro kotelny stanovený z hmotnosti přesunovaného materiálu vodorovná dopravní vzdálenost do 50 m v objektech výšky přes 6 do 12 m</t>
  </si>
  <si>
    <t>https://podminky.urs.cz/item/CS_URS_2023_01/998731102</t>
  </si>
  <si>
    <t>732</t>
  </si>
  <si>
    <t>Ústřední vytápění - strojovny</t>
  </si>
  <si>
    <t>302</t>
  </si>
  <si>
    <t>732421212</t>
  </si>
  <si>
    <t>Čerpadlo teplovodní mokroběžné závitové cirkulační DN 25 výtlak do 4,0 m průtok 2,20 m3/h pro TUV</t>
  </si>
  <si>
    <t>1429938169</t>
  </si>
  <si>
    <t>Čerpadla teplovodní závitová mokroběžná cirkulační pro TUV (elektronicky řízená) PN 10, do 80°C DN přípojky/dopravní výška H (m) - čerpací výkon Q (m3/h) DN 25 / do 4,0 m / 2,2 m3/h</t>
  </si>
  <si>
    <t>https://podminky.urs.cz/item/CS_URS_2023_01/732421212</t>
  </si>
  <si>
    <t>303</t>
  </si>
  <si>
    <t>732421213</t>
  </si>
  <si>
    <t>Čerpadlo teplovodní mokroběžné závitové cirkulační DN 25 výtlak do 6,0 m průtok 3,0 m3/h pro TUV</t>
  </si>
  <si>
    <t>823595225</t>
  </si>
  <si>
    <t>Čerpadla teplovodní závitová mokroběžná cirkulační pro TUV (elektronicky řízená) PN 10, do 80°C DN přípojky/dopravní výška H (m) - čerpací výkon Q (m3/h) DN 25 / do 6,0 m / 3,0 m3/h</t>
  </si>
  <si>
    <t>https://podminky.urs.cz/item/CS_URS_2023_01/732421213</t>
  </si>
  <si>
    <t>304</t>
  </si>
  <si>
    <t>732331615</t>
  </si>
  <si>
    <t>Nádoba tlaková expanzní pro topnou a chladicí soustavu s membránou závitové připojení PN 0,4 o objemu 35 l</t>
  </si>
  <si>
    <t>-2019075893</t>
  </si>
  <si>
    <t>Nádoby expanzní tlakové pro topné a chladicí soustavy s membránou bez pojistného ventilu se závitovým připojením PN 0,4 o objemu 35 l</t>
  </si>
  <si>
    <t>https://podminky.urs.cz/item/CS_URS_2023_01/732331615</t>
  </si>
  <si>
    <t>305</t>
  </si>
  <si>
    <t>998732102</t>
  </si>
  <si>
    <t>Přesun hmot tonážní pro strojovny v objektech v přes 6 do 12 m</t>
  </si>
  <si>
    <t>439420906</t>
  </si>
  <si>
    <t>Přesun hmot pro strojovny stanovený z hmotnosti přesunovaného materiálu vodorovná dopravní vzdálenost do 50 m v objektech výšky přes 6 do 12 m</t>
  </si>
  <si>
    <t>https://podminky.urs.cz/item/CS_URS_2023_01/998732102</t>
  </si>
  <si>
    <t>306</t>
  </si>
  <si>
    <t>1610310137</t>
  </si>
  <si>
    <t>307</t>
  </si>
  <si>
    <t>722181231</t>
  </si>
  <si>
    <t>Ochrana vodovodního potrubí přilepenými termoizolačními trubicemi z PE tl přes 9 do 13 mm DN do 22 mm</t>
  </si>
  <si>
    <t>1372636288</t>
  </si>
  <si>
    <t>Ochrana potrubí termoizolačními trubicemi z pěnového polyetylenu PE přilepenými v příčných a podélných spojích, tloušťky izolace přes 9 do 13 mm, vnitřního průměru izolace DN do 22 mm</t>
  </si>
  <si>
    <t>https://podminky.urs.cz/item/CS_URS_2023_01/722181231</t>
  </si>
  <si>
    <t>308</t>
  </si>
  <si>
    <t>722181232</t>
  </si>
  <si>
    <t>Ochrana vodovodního potrubí přilepenými termoizolačními trubicemi z PE tl přes 9 do 13 mm DN přes 22 do 45 mm</t>
  </si>
  <si>
    <t>-710410280</t>
  </si>
  <si>
    <t>Ochrana potrubí termoizolačními trubicemi z pěnového polyetylenu PE přilepenými v příčných a podélných spojích, tloušťky izolace přes 9 do 13 mm, vnitřního průměru izolace DN přes 22 do 45 mm</t>
  </si>
  <si>
    <t>https://podminky.urs.cz/item/CS_URS_2023_01/722181232</t>
  </si>
  <si>
    <t>tl. stěny 13 mm, d 28 mm</t>
  </si>
  <si>
    <t>309</t>
  </si>
  <si>
    <t>722181251</t>
  </si>
  <si>
    <t>Ochrana vodovodního potrubí přilepenými termoizolačními trubicemi z PE tl přes 20 do 25 mm DN do 22 mm</t>
  </si>
  <si>
    <t>-576561093</t>
  </si>
  <si>
    <t>Ochrana potrubí termoizolačními trubicemi z pěnového polyetylenu PE přilepenými v příčných a podélných spojích, tloušťky izolace přes 20 do 25 mm, vnitřního průměru izolace DN do 22 mm</t>
  </si>
  <si>
    <t>https://podminky.urs.cz/item/CS_URS_2023_01/722181251</t>
  </si>
  <si>
    <t>20,0</t>
  </si>
  <si>
    <t>310</t>
  </si>
  <si>
    <t>733222102</t>
  </si>
  <si>
    <t>Potrubí měděné polotvrdé spojované měkkým pájením D 15x1 mm</t>
  </si>
  <si>
    <t>1438658012</t>
  </si>
  <si>
    <t>Potrubí z trubek měděných polotvrdých spojovaných měkkým pájením Ø 15/1</t>
  </si>
  <si>
    <t>https://podminky.urs.cz/item/CS_URS_2023_01/733222102</t>
  </si>
  <si>
    <t>135,0</t>
  </si>
  <si>
    <t>311</t>
  </si>
  <si>
    <t>733222103</t>
  </si>
  <si>
    <t>Potrubí měděné polotvrdé spojované měkkým pájením D 18x1 mm</t>
  </si>
  <si>
    <t>-1277939742</t>
  </si>
  <si>
    <t>Potrubí z trubek měděných polotvrdých spojovaných měkkým pájením Ø 18/1</t>
  </si>
  <si>
    <t>https://podminky.urs.cz/item/CS_URS_2023_01/733222103</t>
  </si>
  <si>
    <t>pájení pomocí kapilárních pájecích tvarovek</t>
  </si>
  <si>
    <t>312</t>
  </si>
  <si>
    <t>733222104</t>
  </si>
  <si>
    <t>Potrubí měděné polotvrdé spojované měkkým pájením D 22x1 mm</t>
  </si>
  <si>
    <t>-411961686</t>
  </si>
  <si>
    <t>Potrubí z trubek měděných polotvrdých spojovaných měkkým pájením Ø 22/1</t>
  </si>
  <si>
    <t>https://podminky.urs.cz/item/CS_URS_2023_01/733222104</t>
  </si>
  <si>
    <t>80,0</t>
  </si>
  <si>
    <t>313</t>
  </si>
  <si>
    <t>733223105</t>
  </si>
  <si>
    <t>Potrubí měděné tvrdé spojované měkkým pájením D 28x1,5 mm</t>
  </si>
  <si>
    <t>1138657900</t>
  </si>
  <si>
    <t>Potrubí z trubek měděných tvrdých spojovaných měkkým pájením Ø 28/1,5</t>
  </si>
  <si>
    <t>https://podminky.urs.cz/item/CS_URS_2023_01/733223105</t>
  </si>
  <si>
    <t>50,0</t>
  </si>
  <si>
    <t>314</t>
  </si>
  <si>
    <t>733223106</t>
  </si>
  <si>
    <t>Potrubí měděné tvrdé spojované měkkým pájením D 35x1,5 mm</t>
  </si>
  <si>
    <t>703843531</t>
  </si>
  <si>
    <t>Potrubí z trubek měděných tvrdých spojovaných měkkým pájením Ø 35/1,5</t>
  </si>
  <si>
    <t>https://podminky.urs.cz/item/CS_URS_2023_01/733223106</t>
  </si>
  <si>
    <t>36,0</t>
  </si>
  <si>
    <t>315</t>
  </si>
  <si>
    <t>733223107</t>
  </si>
  <si>
    <t>Potrubí měděné tvrdé spojované měkkým pájením D 42x1,5 mm</t>
  </si>
  <si>
    <t>-1698203458</t>
  </si>
  <si>
    <t>Potrubí z trubek měděných tvrdých spojovaných měkkým pájením Ø 42/1,5</t>
  </si>
  <si>
    <t>https://podminky.urs.cz/item/CS_URS_2023_01/733223107</t>
  </si>
  <si>
    <t>85,0</t>
  </si>
  <si>
    <t>316</t>
  </si>
  <si>
    <t>733190107</t>
  </si>
  <si>
    <t>Zkouška těsnosti potrubí ocelové závitové DN do 40</t>
  </si>
  <si>
    <t>335687862</t>
  </si>
  <si>
    <t>Zkoušky těsnosti potrubí, manžety prostupové z trubek ocelových zkoušky těsnosti potrubí (za provozu) z trubek ocelových závitových DN do 40</t>
  </si>
  <si>
    <t>https://podminky.urs.cz/item/CS_URS_2023_01/733190107</t>
  </si>
  <si>
    <t>135,0+34,0+80,0+50,0+36,0+85,0</t>
  </si>
  <si>
    <t>317</t>
  </si>
  <si>
    <t>713463211</t>
  </si>
  <si>
    <t>Montáž izolace tepelné potrubí potrubními pouzdry s Al fólií staženými Al páskou 1x D do 50 mm</t>
  </si>
  <si>
    <t>-182918717</t>
  </si>
  <si>
    <t>Montáž izolace tepelné potrubí a ohybů tvarovkami nebo deskami potrubními pouzdry s povrchovou úpravou hliníkovou fólií (izolační materiál ve specifikaci) přelepenými samolepící hliníkovou páskou potrubí jednovrstvá D do 50 mm</t>
  </si>
  <si>
    <t>https://podminky.urs.cz/item/CS_URS_2023_01/713463211</t>
  </si>
  <si>
    <t>318</t>
  </si>
  <si>
    <t>63154533</t>
  </si>
  <si>
    <t>pouzdro izolační potrubní z minerální vlny s Al fólií max. 250/100°C 42/30mm</t>
  </si>
  <si>
    <t>-1366786091</t>
  </si>
  <si>
    <t>85*1,02 'Přepočtené koeficientem množství</t>
  </si>
  <si>
    <t>319</t>
  </si>
  <si>
    <t>998733102</t>
  </si>
  <si>
    <t>Přesun hmot tonážní pro rozvody potrubí v objektech v přes 6 do 12 m</t>
  </si>
  <si>
    <t>-1725123153</t>
  </si>
  <si>
    <t>Přesun hmot pro rozvody potrubí stanovený z hmotnosti přesunovaného materiálu vodorovná dopravní vzdálenost do 50 m v objektech výšky přes 6 do 12 m</t>
  </si>
  <si>
    <t>https://podminky.urs.cz/item/CS_URS_2023_01/998733102</t>
  </si>
  <si>
    <t>734</t>
  </si>
  <si>
    <t>Ústřední vytápění - armatury</t>
  </si>
  <si>
    <t>320</t>
  </si>
  <si>
    <t>734211120</t>
  </si>
  <si>
    <t>Ventil závitový odvzdušňovací G 1/2 PN 14 do 120°C automatický</t>
  </si>
  <si>
    <t>905437978</t>
  </si>
  <si>
    <t>Ventily odvzdušňovací závitové automatické PN 14 do 120°C G 1/2</t>
  </si>
  <si>
    <t>https://podminky.urs.cz/item/CS_URS_2023_01/734211120</t>
  </si>
  <si>
    <t>321</t>
  </si>
  <si>
    <t>734220103R</t>
  </si>
  <si>
    <t>Ventily regulační závitové vyvažovací šikmý PN 25 do 100°C G 5/4, mosazný, bez měřících ventilků</t>
  </si>
  <si>
    <t>-1387478624</t>
  </si>
  <si>
    <t>322</t>
  </si>
  <si>
    <t>734221672R</t>
  </si>
  <si>
    <t>Hlavice termostatická, včetně dodávky materiálu, Heimeier hlavice K 6000-00</t>
  </si>
  <si>
    <t>1222721395</t>
  </si>
  <si>
    <t xml:space="preserve">Hlavice termostatická, včetně dodávky materiálu, Heimeier hlavice K 6000-00
</t>
  </si>
  <si>
    <t>323</t>
  </si>
  <si>
    <t>734292723</t>
  </si>
  <si>
    <t>Kohout kulový přímý G 1/2 PN 42 do 185°C vnitřní závit s vypouštěním</t>
  </si>
  <si>
    <t>-159789833</t>
  </si>
  <si>
    <t>Ostatní armatury kulové kohouty PN 42 do 185°C přímé vnitřní závit s vypouštěním G 1/2</t>
  </si>
  <si>
    <t>https://podminky.urs.cz/item/CS_URS_2023_01/734292723</t>
  </si>
  <si>
    <t>324</t>
  </si>
  <si>
    <t>734292727r</t>
  </si>
  <si>
    <t>Kohout kulový přímý G 6/4 PN 35 do 185°C vnitřní závit s vypouštěním</t>
  </si>
  <si>
    <t>-2090655228</t>
  </si>
  <si>
    <t>Ostatní armatury kulové kohouty PN 35 do 185°C přímé vnitřní závit s vypouštěním G 6/4</t>
  </si>
  <si>
    <t>325</t>
  </si>
  <si>
    <t>734242412</t>
  </si>
  <si>
    <t>Ventil závitový zpětný přímý G 1/2 PN 16 do 110°C</t>
  </si>
  <si>
    <t>1194426349</t>
  </si>
  <si>
    <t>Ventily zpětné závitové PN 16 do 110°C přímé G 1/2</t>
  </si>
  <si>
    <t>https://podminky.urs.cz/item/CS_URS_2023_01/734242412</t>
  </si>
  <si>
    <t>326</t>
  </si>
  <si>
    <t>734242416</t>
  </si>
  <si>
    <t>Ventil závitový zpětný přímý G 6/4 PN 16 do 110°C</t>
  </si>
  <si>
    <t>-647067772</t>
  </si>
  <si>
    <t>Ventily zpětné závitové PN 16 do 110°C přímé G 6/4</t>
  </si>
  <si>
    <t>https://podminky.urs.cz/item/CS_URS_2023_01/734242416</t>
  </si>
  <si>
    <t>327</t>
  </si>
  <si>
    <t>734266426R</t>
  </si>
  <si>
    <t>Šroubení regulační radiátorové přímé G 3/4 s vypouštěním</t>
  </si>
  <si>
    <t>1395784996</t>
  </si>
  <si>
    <t xml:space="preserve">Šroubení pro radiátory typu VK dvoutrubkový systém s vypouštěním, rohové, bronzové, DN EK 20x15, PN 10, včetně dodávky materiálu
</t>
  </si>
  <si>
    <t>328</t>
  </si>
  <si>
    <t>734266772R</t>
  </si>
  <si>
    <t>Šroubení svěrné pro měděné potrubí, mosazné, D 16 x EK, PN 10, včetně dodávky materiálu</t>
  </si>
  <si>
    <t>415830037</t>
  </si>
  <si>
    <t xml:space="preserve">Šroubení svěrné pro měděné potrubí, mosazné, D 16 x EK, PN 10, včetně dodávky materiálu
</t>
  </si>
  <si>
    <t>329</t>
  </si>
  <si>
    <t>734291122</t>
  </si>
  <si>
    <t>Kohout plnící a vypouštěcí G 3/8 PN 10 do 90°C závitový</t>
  </si>
  <si>
    <t>960149720</t>
  </si>
  <si>
    <t>Ostatní armatury kohouty plnicí a vypouštěcí PN 10 do 90°C G 3/8</t>
  </si>
  <si>
    <t>https://podminky.urs.cz/item/CS_URS_2023_01/734291122</t>
  </si>
  <si>
    <t>330</t>
  </si>
  <si>
    <t>734291123</t>
  </si>
  <si>
    <t>Kohout plnící a vypouštěcí G 1/2 PN 10 do 90°C závitový</t>
  </si>
  <si>
    <t>788833930</t>
  </si>
  <si>
    <t>Ostatní armatury kohouty plnicí a vypouštěcí PN 10 do 90°C G 1/2</t>
  </si>
  <si>
    <t>https://podminky.urs.cz/item/CS_URS_2023_01/734291123</t>
  </si>
  <si>
    <t>331</t>
  </si>
  <si>
    <t>734291242R</t>
  </si>
  <si>
    <t>Filtr mosazný, DN 15, PN 20, vnitřní-vnitřní závit, včetně dodávky materiálu</t>
  </si>
  <si>
    <t>-1539519689</t>
  </si>
  <si>
    <t xml:space="preserve">Filtr mosazný, DN 15, PN 20, vnitřní-vnitřní závit, včetně dodávky materiálu
</t>
  </si>
  <si>
    <t>332</t>
  </si>
  <si>
    <t>734291246R</t>
  </si>
  <si>
    <t>Filtr mosazný, DN 40, PN 20, vnitřní-vnitřní závit, včetně dodávky materiálu</t>
  </si>
  <si>
    <t>-915483337</t>
  </si>
  <si>
    <t xml:space="preserve">Filtr mosazný, DN 40, PN 20, vnitřní-vnitřní závit, včetně dodávky materiálu
</t>
  </si>
  <si>
    <t>333</t>
  </si>
  <si>
    <t>734411123</t>
  </si>
  <si>
    <t>Teploměr technický s pevným stonkem a jímkou zadní připojení průměr 100 mm délky 50 mm</t>
  </si>
  <si>
    <t>803370359</t>
  </si>
  <si>
    <t>Teploměry technické s pevným stonkem a jímkou zadní připojení (axiální) průměr 100 mm délka stonku 50 mm</t>
  </si>
  <si>
    <t>https://podminky.urs.cz/item/CS_URS_2023_01/734411123</t>
  </si>
  <si>
    <t>334</t>
  </si>
  <si>
    <t>734421101R</t>
  </si>
  <si>
    <t>Tlakoměr deformační 0-10 MPa č. 53312, D 100, včetně dodávky materiálu</t>
  </si>
  <si>
    <t>-736457198</t>
  </si>
  <si>
    <t xml:space="preserve">Tlakoměr deformační 0-10 MPa č. 53312, D 100, včetně dodávky materiálu
</t>
  </si>
  <si>
    <t>335</t>
  </si>
  <si>
    <t>73422010R</t>
  </si>
  <si>
    <t>Ventil vyvažovací, DN 15 + servopohon</t>
  </si>
  <si>
    <t>1845458063</t>
  </si>
  <si>
    <t xml:space="preserve">Ventil vyvažovací, DN 15 + servopohon
</t>
  </si>
  <si>
    <t>336</t>
  </si>
  <si>
    <t>73422011R</t>
  </si>
  <si>
    <t>Ventil vyvažovac DN 32 + servopohon</t>
  </si>
  <si>
    <t>-525332664</t>
  </si>
  <si>
    <t xml:space="preserve">Ventil vyvažovac DN 32 + servopohon
</t>
  </si>
  <si>
    <t>337</t>
  </si>
  <si>
    <t>734220104R</t>
  </si>
  <si>
    <t xml:space="preserve">Ventil automat.vyvaž.vnitř.z  R206A DN 10</t>
  </si>
  <si>
    <t>1317373436</t>
  </si>
  <si>
    <t xml:space="preserve">Ventil automat.vyvaž.vnitř.z R206A DN 10
</t>
  </si>
  <si>
    <t>338</t>
  </si>
  <si>
    <t>998734102</t>
  </si>
  <si>
    <t>Přesun hmot tonážní pro armatury v objektech v přes 6 do 12 m</t>
  </si>
  <si>
    <t>1472371210</t>
  </si>
  <si>
    <t>Přesun hmot pro armatury stanovený z hmotnosti přesunovaného materiálu vodorovná dopravní vzdálenost do 50 m v objektech výšky přes 6 do 12 m</t>
  </si>
  <si>
    <t>https://podminky.urs.cz/item/CS_URS_2023_01/998734102</t>
  </si>
  <si>
    <t>735</t>
  </si>
  <si>
    <t>Ústřední vytápění - otopná tělesa</t>
  </si>
  <si>
    <t>339</t>
  </si>
  <si>
    <t>735151271R</t>
  </si>
  <si>
    <t>Otopná tělesa panelová počet desek 2, počet přídavných přestupných ploch 1, výška 600 mm, délka 400 mm, provedení ventil kompakt, pravé spodní připojení, s nuceným oběhem, čelní deska profilovaná, včetně dodávky materiálu</t>
  </si>
  <si>
    <t>-1932458691</t>
  </si>
  <si>
    <t xml:space="preserve">Otopná tělesa panelová počet desek 2, počet přídavných přestupných ploch 1, výška 600 mm, délka 400 mm, provedení ventil kompakt, pravé spodní připojení, s nuceným oběhem, čelní deska profilovaná, včetně dodávky materiálu
</t>
  </si>
  <si>
    <t>340</t>
  </si>
  <si>
    <t>735151273 R</t>
  </si>
  <si>
    <t>Otopná tělesa panelová počet desek 2, počet přídavných přestupných ploch 1, výška 600 mm, délka 600 mm, provedení ventil kompakt, pravé spodní připojení, s nuceným oběhem, čelní deska profilovaná, včetně dodávky materiálu</t>
  </si>
  <si>
    <t>-1523729554</t>
  </si>
  <si>
    <t xml:space="preserve">Otopná tělesa panelová počet desek 2, počet přídavných přestupných ploch 1, výška 600 mm, délka 600 mm, provedení ventil kompakt, pravé spodní připojení, s nuceným oběhem, čelní deska profilovaná, včetně dodávky materiálu
</t>
  </si>
  <si>
    <t>341</t>
  </si>
  <si>
    <t>735151275R</t>
  </si>
  <si>
    <t>Otopná tělesa panelová počet desek 2, počet přídavných přestupných ploch 1, výška 600 mm, délka 800 mm, provedení ventil kompakt, pravé spodní připojení, s nuceným oběhem, čelní deska profilovaná, včetně dodávky materiálu</t>
  </si>
  <si>
    <t>-1854983064</t>
  </si>
  <si>
    <t xml:space="preserve">Otopná tělesa panelová počet desek 2, počet přídavných přestupných ploch 1, výška 600 mm, délka 800 mm, provedení ventil kompakt, pravé spodní připojení, s nuceným oběhem, čelní deska profilovaná, včetně dodávky materiálu
</t>
  </si>
  <si>
    <t>342</t>
  </si>
  <si>
    <t>735151277R</t>
  </si>
  <si>
    <t>Otopná tělesa panelová počet desek 2, počet přídavných přestupných ploch 2, výška 600 mm, délka 1000 mm, provedení ventil kompakt, pravé spodní připojení, s nuceným oběhem, čelní deska profilovaná, včetně dodávky materiálu</t>
  </si>
  <si>
    <t>860994084</t>
  </si>
  <si>
    <t xml:space="preserve">Otopná tělesa panelová počet desek 2, počet přídavných přestupných ploch 2, výška 600 mm, délka 1000 mm, provedení ventil kompakt, pravé spodní připojení, s nuceným oběhem, čelní deska profilovaná, včetně dodávky materiálu
</t>
  </si>
  <si>
    <t>343</t>
  </si>
  <si>
    <t>735151278R</t>
  </si>
  <si>
    <t>Otopná tělesa panelová počet desek 2, počet přídavných přestupných ploch 2, výška 600 mm, délka 1100 mm, provedení ventil kompakt, pravé spodní připojení, s nuceným oběhem, čelní deska profilovaná, včetně dodávky materiálu</t>
  </si>
  <si>
    <t>547026498</t>
  </si>
  <si>
    <t xml:space="preserve">Otopná tělesa panelová počet desek 2, počet přídavných přestupných ploch 2, výška 600 mm, délka 1100 mm, provedení ventil kompakt, pravé spodní připojení, s nuceným oběhem, čelní deska profilovaná, včetně dodávky materiálu
</t>
  </si>
  <si>
    <t>344</t>
  </si>
  <si>
    <t>735151295R</t>
  </si>
  <si>
    <t>Otopná tělesa panelová počet desek 2, počet přídavných přestupných ploch 2, výška 900 mm, délka 800 mm, provedení ventil kompakt, pravé spodní připojení, s nuceným oběhem, čelní deska profilovaná, včetně dodávky materiálu</t>
  </si>
  <si>
    <t>709260919</t>
  </si>
  <si>
    <t xml:space="preserve">Otopná tělesa panelová počet desek 2, počet přídavných přestupných ploch 2, výška 900 mm, délka 800 mm, provedení ventil kompakt, pravé spodní připojení, s nuceným oběhem, čelní deska profilovaná, včetně dodávky materiálu
</t>
  </si>
  <si>
    <t>345</t>
  </si>
  <si>
    <t>735151523R</t>
  </si>
  <si>
    <t>Otopná tělesa panelová počet desek 3, počet přídavných přestupných ploch 3, výška 300 mm, délka 2000 mm, provedení ventil kompakt, pravé spodní připojení, s nuceným oběhem, čelní deska profilovaná, včetně dodávky materiálu</t>
  </si>
  <si>
    <t>-379054560</t>
  </si>
  <si>
    <t xml:space="preserve">Otopná tělesa panelová počet desek 3, počet přídavných přestupných ploch 3, výška 300 mm, délka 2000 mm, provedení ventil kompakt, pravé spodní připojení, s nuceným oběhem, čelní deska profilovaná, včetně dodávky materiálu
</t>
  </si>
  <si>
    <t>346</t>
  </si>
  <si>
    <t>735151594R</t>
  </si>
  <si>
    <t>Otopná tělesa panelová počet desek 3, počet přídavných přestupných ploch 3, výška 900 mm, délka 700 mm, provedení ventil kompakt, pravé spodní připojení, s nuceným oběhem, čelní deska profilovaná, včetně dodávky materiálu</t>
  </si>
  <si>
    <t>-983581412</t>
  </si>
  <si>
    <t xml:space="preserve">Otopná tělesa panelová počet desek 3, počet přídavných přestupných ploch 3, výška 900 mm, délka 700 mm, provedení ventil kompakt, pravé spodní připojení, s nuceným oběhem, čelní deska profilovaná, včetně dodávky materiálu
</t>
  </si>
  <si>
    <t>347</t>
  </si>
  <si>
    <t>998735102</t>
  </si>
  <si>
    <t>Přesun hmot tonážní pro otopná tělesa v objektech v přes 6 do 12 m</t>
  </si>
  <si>
    <t>760554246</t>
  </si>
  <si>
    <t>Přesun hmot pro otopná tělesa stanovený z hmotnosti přesunovaného materiálu vodorovná dopravní vzdálenost do 50 m v objektech výšky přes 6 do 12 m</t>
  </si>
  <si>
    <t>https://podminky.urs.cz/item/CS_URS_2023_01/998735102</t>
  </si>
  <si>
    <t>OST</t>
  </si>
  <si>
    <t>Ostatní náklady</t>
  </si>
  <si>
    <t>348</t>
  </si>
  <si>
    <t>005241010R</t>
  </si>
  <si>
    <t xml:space="preserve">Dokumentace skutečného provedení </t>
  </si>
  <si>
    <t>Soubor</t>
  </si>
  <si>
    <t>512</t>
  </si>
  <si>
    <t>1388422630</t>
  </si>
  <si>
    <t>349</t>
  </si>
  <si>
    <t>005241011R</t>
  </si>
  <si>
    <t>Dodavatelská dokumentace</t>
  </si>
  <si>
    <t>-789313459</t>
  </si>
  <si>
    <t>741</t>
  </si>
  <si>
    <t xml:space="preserve">Elektroinstalace </t>
  </si>
  <si>
    <t>741-01</t>
  </si>
  <si>
    <t xml:space="preserve">Elektroinstalace  MATERIÁL/MONTÁŽ</t>
  </si>
  <si>
    <t>350</t>
  </si>
  <si>
    <t>741-001</t>
  </si>
  <si>
    <t>trubka oheb.el.inst. typ 23 R=23mm (PO)</t>
  </si>
  <si>
    <t>-1480904101</t>
  </si>
  <si>
    <t>351</t>
  </si>
  <si>
    <t>741-002</t>
  </si>
  <si>
    <t>trubka oheb.el.inst. typ 23 R=16mm (PO)</t>
  </si>
  <si>
    <t>866817751</t>
  </si>
  <si>
    <t>352</t>
  </si>
  <si>
    <t>741-003</t>
  </si>
  <si>
    <t>krab.přístrojová (1901; KP 68; KZ 3) bez zapojení</t>
  </si>
  <si>
    <t>-1900443131</t>
  </si>
  <si>
    <t>353</t>
  </si>
  <si>
    <t>741-004</t>
  </si>
  <si>
    <t>krab.odboč.s víčkem.svor.(1903;KR 68) kruh.vč.zap.</t>
  </si>
  <si>
    <t>1163807300</t>
  </si>
  <si>
    <t>354</t>
  </si>
  <si>
    <t>741-005</t>
  </si>
  <si>
    <t xml:space="preserve">CYKY-CYKYm 4Bx10 mm2 750V (PU) </t>
  </si>
  <si>
    <t>226031416</t>
  </si>
  <si>
    <t>355</t>
  </si>
  <si>
    <t>741-006</t>
  </si>
  <si>
    <t>CYKY-CYKYm 5Cx2.5 mm2 750V (PU)</t>
  </si>
  <si>
    <t>-873752233</t>
  </si>
  <si>
    <t>356</t>
  </si>
  <si>
    <t>741-007</t>
  </si>
  <si>
    <t>CYKY-CYKYm 3Cx2.5 mm2 750V (PU)</t>
  </si>
  <si>
    <t>1136948987</t>
  </si>
  <si>
    <t>375</t>
  </si>
  <si>
    <t>357</t>
  </si>
  <si>
    <t>741-008</t>
  </si>
  <si>
    <t>CYKY-CYKYm 3Cx1.5 mm2 750V (PU)</t>
  </si>
  <si>
    <t>1491057888</t>
  </si>
  <si>
    <t>635</t>
  </si>
  <si>
    <t>460</t>
  </si>
  <si>
    <t>358</t>
  </si>
  <si>
    <t>741-009</t>
  </si>
  <si>
    <t>CYKY-CYKYm 3Ax1.5 mm2 750V (PU)</t>
  </si>
  <si>
    <t>-1118661382</t>
  </si>
  <si>
    <t>359</t>
  </si>
  <si>
    <t>741-010</t>
  </si>
  <si>
    <t>CYKY-CYKYm 2Ax1.5 mm2 750V (PU)</t>
  </si>
  <si>
    <t>1964639923</t>
  </si>
  <si>
    <t>360</t>
  </si>
  <si>
    <t>741-011</t>
  </si>
  <si>
    <t>CY 6 mm2 750V (PU), zž</t>
  </si>
  <si>
    <t>-585093846</t>
  </si>
  <si>
    <t>361</t>
  </si>
  <si>
    <t>741-012</t>
  </si>
  <si>
    <t xml:space="preserve">UTP Cat.6 (PU), </t>
  </si>
  <si>
    <t>1084983034</t>
  </si>
  <si>
    <t>450</t>
  </si>
  <si>
    <t>362</t>
  </si>
  <si>
    <t>741-013</t>
  </si>
  <si>
    <t>spín.žaluziový</t>
  </si>
  <si>
    <t>100721287</t>
  </si>
  <si>
    <t>363</t>
  </si>
  <si>
    <t>741-014</t>
  </si>
  <si>
    <t>spín.nást.prost.obyč. 1-pólový - řazení 1</t>
  </si>
  <si>
    <t>1240755499</t>
  </si>
  <si>
    <t>364</t>
  </si>
  <si>
    <t>741-015</t>
  </si>
  <si>
    <t>spín.tlačítkový</t>
  </si>
  <si>
    <t>-966685845</t>
  </si>
  <si>
    <t>365</t>
  </si>
  <si>
    <t>741-016</t>
  </si>
  <si>
    <t>přepínač - řazení 6+6 nást.prost.obyč.</t>
  </si>
  <si>
    <t>-1036741339</t>
  </si>
  <si>
    <t>366</t>
  </si>
  <si>
    <t>741-017</t>
  </si>
  <si>
    <t>sériový přepínač - řazení 5 nást.prost.obyč.</t>
  </si>
  <si>
    <t>1432441100</t>
  </si>
  <si>
    <t>367</t>
  </si>
  <si>
    <t>741-018</t>
  </si>
  <si>
    <t>přepínač - řazení 6 nást.prost.obyč.</t>
  </si>
  <si>
    <t>630132632</t>
  </si>
  <si>
    <t>368</t>
  </si>
  <si>
    <t>741-019</t>
  </si>
  <si>
    <t>přepínač - řazení 5+6 nást.prost.obyč.</t>
  </si>
  <si>
    <t>-926537392</t>
  </si>
  <si>
    <t>369</t>
  </si>
  <si>
    <t>741-020</t>
  </si>
  <si>
    <t>spín.400V/25A VÝTAH</t>
  </si>
  <si>
    <t>1976564189</t>
  </si>
  <si>
    <t>370</t>
  </si>
  <si>
    <t>741-021</t>
  </si>
  <si>
    <t>zás.polozap./zapuštěné 10/16A 250V 2P+Z .</t>
  </si>
  <si>
    <t>-1391313434</t>
  </si>
  <si>
    <t>371</t>
  </si>
  <si>
    <t>741-022</t>
  </si>
  <si>
    <t>zás.polozap./zapuštěné 10/16A 250V 2P+Z .+ svodič p.</t>
  </si>
  <si>
    <t>1275733188</t>
  </si>
  <si>
    <t>372</t>
  </si>
  <si>
    <t>741-023</t>
  </si>
  <si>
    <t>dvojzásuvka datová 2xRJ45</t>
  </si>
  <si>
    <t>-1118531242</t>
  </si>
  <si>
    <t>373</t>
  </si>
  <si>
    <t>741-024</t>
  </si>
  <si>
    <t>Ttlačítko TOTÁL STOP</t>
  </si>
  <si>
    <t>551509451</t>
  </si>
  <si>
    <t>374</t>
  </si>
  <si>
    <t>741-025</t>
  </si>
  <si>
    <t>plastový kanál dvoukomorový 100</t>
  </si>
  <si>
    <t>-2035241620</t>
  </si>
  <si>
    <t>741-026</t>
  </si>
  <si>
    <t>sv. MODUS FL4000SS4KV/3ND</t>
  </si>
  <si>
    <t>-746959864</t>
  </si>
  <si>
    <t xml:space="preserve">sv. MODUS FL4000SS4KV/3ND
„zadavatel umožňuje nabídnout rovnocené řešení*)“
</t>
  </si>
  <si>
    <t>376</t>
  </si>
  <si>
    <t>741-027</t>
  </si>
  <si>
    <t>sv. MODUS BRSB3KO375V1/NDSM</t>
  </si>
  <si>
    <t>1239986864</t>
  </si>
  <si>
    <t xml:space="preserve">sv. MODUS BRSB3KO375V1/NDSM
„zadavatel umožňuje nabídnout rovnocené řešení*)“
</t>
  </si>
  <si>
    <t>377</t>
  </si>
  <si>
    <t>741-028</t>
  </si>
  <si>
    <t>sv. MODUS BRS3KO375V1/ND</t>
  </si>
  <si>
    <t>-1548865314</t>
  </si>
  <si>
    <t xml:space="preserve">sv. MODUS BRS3KO375V1/ND
„zadavatel umožňuje nabídnout rovnocené řešení*)“
</t>
  </si>
  <si>
    <t>378</t>
  </si>
  <si>
    <t>741-029</t>
  </si>
  <si>
    <t>SVÍTIDLO NOUZ. OSVĚTLENÍ 1HOD</t>
  </si>
  <si>
    <t>1576676964</t>
  </si>
  <si>
    <t>379</t>
  </si>
  <si>
    <t>741-030</t>
  </si>
  <si>
    <t>VYHŘÍVÁNÍ OKAPŮ SVODŮ</t>
  </si>
  <si>
    <t>2067591863</t>
  </si>
  <si>
    <t xml:space="preserve">VYHŘÍVÁNÍ OKAPŮ SVODŮ
topný kabel ADPSV 20160 (160W) 2ks
regul.set EBERLE (komplet) 1ks
</t>
  </si>
  <si>
    <t>749-01</t>
  </si>
  <si>
    <t>Elektromontáže - ostatní práce a konstrukce HROMOSVOD - MONTÁŽ+MATERIÁL</t>
  </si>
  <si>
    <t>380</t>
  </si>
  <si>
    <t>749-001</t>
  </si>
  <si>
    <t>uzem. v zemi FeZn 30/4, včetně svorek a propoj. konstrukce</t>
  </si>
  <si>
    <t>1980457</t>
  </si>
  <si>
    <t>381</t>
  </si>
  <si>
    <t>749-002</t>
  </si>
  <si>
    <t>FeZn 10mm, včetně izolace (napojení svodů)</t>
  </si>
  <si>
    <t>-1787735788</t>
  </si>
  <si>
    <t>382</t>
  </si>
  <si>
    <t>749-003</t>
  </si>
  <si>
    <t>svodové vodiče AlMgSi 8mm2 vč. ukotvení na podpěry</t>
  </si>
  <si>
    <t>-1795387732</t>
  </si>
  <si>
    <t>383</t>
  </si>
  <si>
    <t>749-004</t>
  </si>
  <si>
    <t>svorky hromosvodové do 2 šroubů</t>
  </si>
  <si>
    <t>780935424</t>
  </si>
  <si>
    <t>384</t>
  </si>
  <si>
    <t>749-005</t>
  </si>
  <si>
    <t>svorky hromosvodové nad 2 šrouby</t>
  </si>
  <si>
    <t>-455862662</t>
  </si>
  <si>
    <t>385</t>
  </si>
  <si>
    <t>749-006</t>
  </si>
  <si>
    <t>tvarování montážního dílu-pom.jímače, ochran. trubky, izolace sv</t>
  </si>
  <si>
    <t>-1976142935</t>
  </si>
  <si>
    <t>386</t>
  </si>
  <si>
    <t>749-007</t>
  </si>
  <si>
    <t xml:space="preserve">podpěra svislého vedení s příchytkou do zdi  </t>
  </si>
  <si>
    <t>1429201681</t>
  </si>
  <si>
    <t xml:space="preserve">podpěra svislého vedení s příchytkou do zdi </t>
  </si>
  <si>
    <t>387</t>
  </si>
  <si>
    <t>749-008</t>
  </si>
  <si>
    <t>podpěra vedení pro střechu/atiku</t>
  </si>
  <si>
    <t>1876607136</t>
  </si>
  <si>
    <t>388</t>
  </si>
  <si>
    <t>749-009</t>
  </si>
  <si>
    <t>podpěra vedení pro atiku</t>
  </si>
  <si>
    <t>-1693711916</t>
  </si>
  <si>
    <t>389</t>
  </si>
  <si>
    <t>749001m</t>
  </si>
  <si>
    <t>pomocný jímač do dlky 1,5m</t>
  </si>
  <si>
    <t>553313380</t>
  </si>
  <si>
    <t>390</t>
  </si>
  <si>
    <t>749002m</t>
  </si>
  <si>
    <t>AlMgSi 8mm</t>
  </si>
  <si>
    <t>286752815</t>
  </si>
  <si>
    <t>391</t>
  </si>
  <si>
    <t>749003m</t>
  </si>
  <si>
    <t>FeZn 30/4</t>
  </si>
  <si>
    <t>-2098899593</t>
  </si>
  <si>
    <t>392</t>
  </si>
  <si>
    <t>749004m</t>
  </si>
  <si>
    <t>1969491115</t>
  </si>
  <si>
    <t>393</t>
  </si>
  <si>
    <t>749005m</t>
  </si>
  <si>
    <t>2017011652</t>
  </si>
  <si>
    <t>394</t>
  </si>
  <si>
    <t>749006m</t>
  </si>
  <si>
    <t>podpěra vedení pro střechu</t>
  </si>
  <si>
    <t>514267256</t>
  </si>
  <si>
    <t>395</t>
  </si>
  <si>
    <t>749007m</t>
  </si>
  <si>
    <t>-2132943831</t>
  </si>
  <si>
    <t>396</t>
  </si>
  <si>
    <t>749008m</t>
  </si>
  <si>
    <t>svorka S0</t>
  </si>
  <si>
    <t>-139997459</t>
  </si>
  <si>
    <t>397</t>
  </si>
  <si>
    <t>749009m</t>
  </si>
  <si>
    <t>svorka SZ</t>
  </si>
  <si>
    <t>-684924090</t>
  </si>
  <si>
    <t>398</t>
  </si>
  <si>
    <t>749010m</t>
  </si>
  <si>
    <t>svorka SS, SU</t>
  </si>
  <si>
    <t>1709462648</t>
  </si>
  <si>
    <t>749-02</t>
  </si>
  <si>
    <t>Elektromontáže - ostatní práce a konstrukce</t>
  </si>
  <si>
    <t>399</t>
  </si>
  <si>
    <t>749-02-001</t>
  </si>
  <si>
    <t>D+M rozvaděč RH doplnění jističe přístavby 3x32A</t>
  </si>
  <si>
    <t>-1787530965</t>
  </si>
  <si>
    <t>400</t>
  </si>
  <si>
    <t>749-02-002</t>
  </si>
  <si>
    <t>D+M rozvaděč Ro1</t>
  </si>
  <si>
    <t>1580291871</t>
  </si>
  <si>
    <t>401</t>
  </si>
  <si>
    <t>749-02-003</t>
  </si>
  <si>
    <t>D+M rozvaděč Ro2</t>
  </si>
  <si>
    <t>-1822770364</t>
  </si>
  <si>
    <t>749-03</t>
  </si>
  <si>
    <t>Elektromontáže - HZS</t>
  </si>
  <si>
    <t>402</t>
  </si>
  <si>
    <t>749-03-001</t>
  </si>
  <si>
    <t>demontáž stávajících rozvodů propoj. Chodby</t>
  </si>
  <si>
    <t>-1489753552</t>
  </si>
  <si>
    <t>403</t>
  </si>
  <si>
    <t>749-03-002</t>
  </si>
  <si>
    <t>revize elektro</t>
  </si>
  <si>
    <t>1935188866</t>
  </si>
  <si>
    <t>404</t>
  </si>
  <si>
    <t>749-03-003</t>
  </si>
  <si>
    <t>dokumentace skutečného provedení stavby</t>
  </si>
  <si>
    <t>-687948063</t>
  </si>
  <si>
    <t>405</t>
  </si>
  <si>
    <t>749-03-004</t>
  </si>
  <si>
    <t xml:space="preserve">podružný materiál, prořez </t>
  </si>
  <si>
    <t>1482358510</t>
  </si>
  <si>
    <t>406</t>
  </si>
  <si>
    <t>749-03-005</t>
  </si>
  <si>
    <t>sekání, průrazy, odvoz suti</t>
  </si>
  <si>
    <t>1654621737</t>
  </si>
  <si>
    <t>751</t>
  </si>
  <si>
    <t>Vzduchotechnika</t>
  </si>
  <si>
    <t>407</t>
  </si>
  <si>
    <t>1.1</t>
  </si>
  <si>
    <t>zařízení č.1 - větrání sociálního zařízení přístavby</t>
  </si>
  <si>
    <t>-1376260092</t>
  </si>
  <si>
    <t xml:space="preserve">zařízení č.1 - větrání sociálního zařízení přístavby
rekuperační jednotka nástěnná, s rotačním rekuperátorem, vestavěný el. ohřev 1670W, (230V, 50Hz, 150W), vestavěné čidlo vlhkosti, filtry F7+G4, ovladač na VZT jednotce
</t>
  </si>
  <si>
    <t>408</t>
  </si>
  <si>
    <t>1.1a</t>
  </si>
  <si>
    <t>pružné manžety d160mm</t>
  </si>
  <si>
    <t>2051502536</t>
  </si>
  <si>
    <t>409</t>
  </si>
  <si>
    <t>1.1b</t>
  </si>
  <si>
    <t>zpětná klapka vsuvná d160mm</t>
  </si>
  <si>
    <t>170347846</t>
  </si>
  <si>
    <t>410</t>
  </si>
  <si>
    <t>1.1c</t>
  </si>
  <si>
    <t>odvod kondenzátu pro vzt jednotku</t>
  </si>
  <si>
    <t>977060815</t>
  </si>
  <si>
    <t>411</t>
  </si>
  <si>
    <t>1.1d</t>
  </si>
  <si>
    <t>tlumič hluku d160mm, flexibilní, l=1000mm</t>
  </si>
  <si>
    <t>-1576645321</t>
  </si>
  <si>
    <t>412</t>
  </si>
  <si>
    <t>1.2</t>
  </si>
  <si>
    <t>požární klapka d200mm, ruční/teplotní</t>
  </si>
  <si>
    <t>1327952752</t>
  </si>
  <si>
    <t>413</t>
  </si>
  <si>
    <t>1.3</t>
  </si>
  <si>
    <t xml:space="preserve">šikmý výfukový kus d200mm, se sítem z tahokovu, nástřik dle GP </t>
  </si>
  <si>
    <t>-223491198</t>
  </si>
  <si>
    <t>414</t>
  </si>
  <si>
    <t>1.4</t>
  </si>
  <si>
    <t>kovový talířový ventil d125mm</t>
  </si>
  <si>
    <t>-1128939714</t>
  </si>
  <si>
    <t>415</t>
  </si>
  <si>
    <t>1.5</t>
  </si>
  <si>
    <t>kovový talířový ventil d160mm</t>
  </si>
  <si>
    <t>-667928061</t>
  </si>
  <si>
    <t>416</t>
  </si>
  <si>
    <t>1.6</t>
  </si>
  <si>
    <t>vyústka do kruhového potrubí 525x75mm, regulace pro přívod</t>
  </si>
  <si>
    <t>501965006</t>
  </si>
  <si>
    <t>417</t>
  </si>
  <si>
    <t>1.7</t>
  </si>
  <si>
    <t>stěnová vyústka 600x200mm, rozteč lamel 12,5mm</t>
  </si>
  <si>
    <t>-1121682751</t>
  </si>
  <si>
    <t>418</t>
  </si>
  <si>
    <t>1.7a</t>
  </si>
  <si>
    <t>spiro potrubí do d160mm, 40%tvarovek</t>
  </si>
  <si>
    <t>-1214316651</t>
  </si>
  <si>
    <t>419</t>
  </si>
  <si>
    <t>1.7b</t>
  </si>
  <si>
    <t>spiro potrubí do d200mm, 20%tvarovek</t>
  </si>
  <si>
    <t>-1923415728</t>
  </si>
  <si>
    <t>420</t>
  </si>
  <si>
    <t>1.7c</t>
  </si>
  <si>
    <t>ohebná izolovaná hadice d160mm, parotěsná izolace</t>
  </si>
  <si>
    <t>1234565644</t>
  </si>
  <si>
    <t>421</t>
  </si>
  <si>
    <t>1.7d</t>
  </si>
  <si>
    <t>záslep d160mm s odvodem kondenzátu 1/2"</t>
  </si>
  <si>
    <t>1751501770</t>
  </si>
  <si>
    <t>422</t>
  </si>
  <si>
    <t>1.7e</t>
  </si>
  <si>
    <t>tepelná izolace - syntetický kaučuk tl.20mm</t>
  </si>
  <si>
    <t>125284988</t>
  </si>
  <si>
    <t>423</t>
  </si>
  <si>
    <t>1.7f</t>
  </si>
  <si>
    <t>nátěr VZT potrubí nad střechou do d200mm, barva dle GP</t>
  </si>
  <si>
    <t>-1688523509</t>
  </si>
  <si>
    <t>424</t>
  </si>
  <si>
    <t>2.1</t>
  </si>
  <si>
    <t>zařízení č.2 - větrání č.m. 1.07 a 1.08</t>
  </si>
  <si>
    <t>1575631886</t>
  </si>
  <si>
    <t xml:space="preserve">zařízení č.2 - větrání č.m. 1.07 a 1.08
potrurní ultratichý ventilátor d100mm, vč. doběhu
</t>
  </si>
  <si>
    <t>425</t>
  </si>
  <si>
    <t>2.1a</t>
  </si>
  <si>
    <t>pružné manžety d100mm</t>
  </si>
  <si>
    <t>-1752906756</t>
  </si>
  <si>
    <t>426</t>
  </si>
  <si>
    <t>2.2</t>
  </si>
  <si>
    <t>zpětná klapka d100mm</t>
  </si>
  <si>
    <t>-2046452414</t>
  </si>
  <si>
    <t>427</t>
  </si>
  <si>
    <t>2.3</t>
  </si>
  <si>
    <t>přetlaková žaluzie d100mm, barva dle GP</t>
  </si>
  <si>
    <t>1342720492</t>
  </si>
  <si>
    <t>428</t>
  </si>
  <si>
    <t>2.4</t>
  </si>
  <si>
    <t>kovový talířový ventil d100mm</t>
  </si>
  <si>
    <t>1053576722</t>
  </si>
  <si>
    <t>429</t>
  </si>
  <si>
    <t>2.4a</t>
  </si>
  <si>
    <t>spiro potrubí do d100mm, 10%tvarovek</t>
  </si>
  <si>
    <t>1560387758</t>
  </si>
  <si>
    <t>430</t>
  </si>
  <si>
    <t>2.4b</t>
  </si>
  <si>
    <t>požární ucpávka potrubí do d125mm</t>
  </si>
  <si>
    <t>-305021803</t>
  </si>
  <si>
    <t>431</t>
  </si>
  <si>
    <t>2.4c</t>
  </si>
  <si>
    <t>zařízení č.3 - větrání kuchyně ve stávající části</t>
  </si>
  <si>
    <t>-890023554</t>
  </si>
  <si>
    <t xml:space="preserve">zařízení č.3 - větrání kuchyně ve stávající části
demtž. Stáv. Nadstřešního ventilátoru do d500mm
</t>
  </si>
  <si>
    <t>432</t>
  </si>
  <si>
    <t>2.4d</t>
  </si>
  <si>
    <t>demtž. Přívodu vzduchu z exteriéru pro podokenní fancoily</t>
  </si>
  <si>
    <t>-560822008</t>
  </si>
  <si>
    <t>433</t>
  </si>
  <si>
    <t>2.4e</t>
  </si>
  <si>
    <t>demtž. A zpětná mtž. Vzt potrubí do obvodu 1890mm, 100% tvarovek</t>
  </si>
  <si>
    <t>898601159</t>
  </si>
  <si>
    <t>434</t>
  </si>
  <si>
    <t>3.1</t>
  </si>
  <si>
    <t>rekuperační jednotka parapetní provedení, 3500m3/h</t>
  </si>
  <si>
    <t>-947991298</t>
  </si>
  <si>
    <t xml:space="preserve">"rekuperační jednotka parapetní provedení, 3500m3/h, 300Pa, mimo ErP - technologické větrání kuchyně (všechny hrdla nahoru)-dodávka v dílech, protiproudý rekuperátor s účinností min. 92,5%
vestavěný vodní ohřev 2,5kW (50/40°C), (3x400V, 50Hz, 1,62+1,55kW)filtry M5+G4, uzavírací klapky se servopohonem, hmotnost VZT jednotky 475kg, kompletní digitální regulace, ovladač v prostoru kuchyně+čidlo vlhkost"
</t>
  </si>
  <si>
    <t>435</t>
  </si>
  <si>
    <t>3.1a</t>
  </si>
  <si>
    <t>kouřové čidlo na sání VZT jednotky</t>
  </si>
  <si>
    <t>-1978607986</t>
  </si>
  <si>
    <t>436</t>
  </si>
  <si>
    <t>3.2</t>
  </si>
  <si>
    <t>protidešťová žaluzie 800x800mm, síto z tahokovu, barva dle GP</t>
  </si>
  <si>
    <t>-1285116211</t>
  </si>
  <si>
    <t xml:space="preserve">protidešťová žaluzie 800x800mm, síto z tahokovu, barva dle GP
</t>
  </si>
  <si>
    <t>437</t>
  </si>
  <si>
    <t>3.3</t>
  </si>
  <si>
    <t>šikmý výfukový kus 600x250mm, síto z tahokovu, barva dle GP</t>
  </si>
  <si>
    <t>-301736472</t>
  </si>
  <si>
    <t>438</t>
  </si>
  <si>
    <t>3.4</t>
  </si>
  <si>
    <t>jádrový tlumič hluku 600x400mm, l=1000mm</t>
  </si>
  <si>
    <t>kud</t>
  </si>
  <si>
    <t>-346701627</t>
  </si>
  <si>
    <t>439</t>
  </si>
  <si>
    <t>3.5</t>
  </si>
  <si>
    <t>jádrový tlumič hluku 600x400mm, l=1500mm</t>
  </si>
  <si>
    <t>779673362</t>
  </si>
  <si>
    <t>440</t>
  </si>
  <si>
    <t>3.6</t>
  </si>
  <si>
    <t>požární klapka 400x400mm, ruční/teplotní</t>
  </si>
  <si>
    <t>-1287735952</t>
  </si>
  <si>
    <t>441</t>
  </si>
  <si>
    <t>3.7</t>
  </si>
  <si>
    <t>textilní vyústka d500/400mm, l=3500/6400mm, nerezové lišty, Qp=3500m3/h</t>
  </si>
  <si>
    <t>549180730</t>
  </si>
  <si>
    <t>442</t>
  </si>
  <si>
    <t>3.7a</t>
  </si>
  <si>
    <t>hranaté potrubí do obvodu 1890mm, 30% tvarovek</t>
  </si>
  <si>
    <t>-1201993659</t>
  </si>
  <si>
    <t>443</t>
  </si>
  <si>
    <t>3.7b</t>
  </si>
  <si>
    <t>hranaté potrubí do obvodu 3500mm, 80% tvarovek</t>
  </si>
  <si>
    <t>-1565985577</t>
  </si>
  <si>
    <t>444</t>
  </si>
  <si>
    <t>3.7c</t>
  </si>
  <si>
    <t>-470802818</t>
  </si>
  <si>
    <t>445</t>
  </si>
  <si>
    <t>4a</t>
  </si>
  <si>
    <t>doprava a přesun hmot</t>
  </si>
  <si>
    <t>-1185743280</t>
  </si>
  <si>
    <t xml:space="preserve">doprava a přesun hmot
</t>
  </si>
  <si>
    <t>446</t>
  </si>
  <si>
    <t>4b</t>
  </si>
  <si>
    <t>montážní a těsnící materiál, vč. pomocných ocelových konstrukcí</t>
  </si>
  <si>
    <t>kg</t>
  </si>
  <si>
    <t>1962201417</t>
  </si>
  <si>
    <t>447</t>
  </si>
  <si>
    <t>4c</t>
  </si>
  <si>
    <t>zaregulování soustavy, uvedení do provozu</t>
  </si>
  <si>
    <t>-1749736270</t>
  </si>
  <si>
    <t>448</t>
  </si>
  <si>
    <t>4d</t>
  </si>
  <si>
    <t>projekt skutečného provedení</t>
  </si>
  <si>
    <t>1826801659</t>
  </si>
  <si>
    <t>449</t>
  </si>
  <si>
    <t>4e</t>
  </si>
  <si>
    <t>dodavatelská dokumentace</t>
  </si>
  <si>
    <t>-1104687142</t>
  </si>
  <si>
    <t>762</t>
  </si>
  <si>
    <t>Konstrukce tesařské</t>
  </si>
  <si>
    <t>762996137</t>
  </si>
  <si>
    <t>Vodovzdornáná překližka pod oplechování atik</t>
  </si>
  <si>
    <t>-2076356734</t>
  </si>
  <si>
    <t>66,4*0,5</t>
  </si>
  <si>
    <t>451</t>
  </si>
  <si>
    <t>998762102</t>
  </si>
  <si>
    <t>Přesun hmot tonážní pro kce tesařské v objektech v přes 6 do 12 m</t>
  </si>
  <si>
    <t>1891512308</t>
  </si>
  <si>
    <t>Přesun hmot pro konstrukce tesařské stanovený z hmotnosti přesunovaného materiálu vodorovná dopravní vzdálenost do 50 m v objektech výšky přes 6 do 12 m</t>
  </si>
  <si>
    <t>https://podminky.urs.cz/item/CS_URS_2023_01/998762102</t>
  </si>
  <si>
    <t>763</t>
  </si>
  <si>
    <t>Konstrukce suché výstavby</t>
  </si>
  <si>
    <t>452</t>
  </si>
  <si>
    <t>763111316</t>
  </si>
  <si>
    <t>SDK příčka tl 125 mm profil CW+UW 100 desky 1xA 12,5 s izolací EI 30 Rw do 48 dB</t>
  </si>
  <si>
    <t>2143249240</t>
  </si>
  <si>
    <t>Příčka ze sádrokartonových desek s nosnou konstrukcí z jednoduchých ocelových profilů UW, CW jednoduše opláštěná deskou standardní A tl. 12,5 mm, příčka tl. 125 mm, profil 100, s izolací, EI 30, Rw do 48 dB</t>
  </si>
  <si>
    <t>https://podminky.urs.cz/item/CS_URS_2023_01/763111316</t>
  </si>
  <si>
    <t>2,72*2,05</t>
  </si>
  <si>
    <t>453</t>
  </si>
  <si>
    <t>763131451</t>
  </si>
  <si>
    <t>SDK podhled deska 1xH2 12,5 bez izolace dvouvrstvá spodní kce profil CD+UD</t>
  </si>
  <si>
    <t>1579049659</t>
  </si>
  <si>
    <t>Podhled ze sádrokartonových desek dvouvrstvá zavěšená spodní konstrukce z ocelových profilů CD, UD jednoduše opláštěná deskou impregnovanou H2, tl. 12,5 mm, bez izolace</t>
  </si>
  <si>
    <t>https://podminky.urs.cz/item/CS_URS_2023_01/763131451</t>
  </si>
  <si>
    <t>12,16</t>
  </si>
  <si>
    <t>454</t>
  </si>
  <si>
    <t>763131714</t>
  </si>
  <si>
    <t>SDK podhled základní penetrační nátěr</t>
  </si>
  <si>
    <t>1716103573</t>
  </si>
  <si>
    <t>Podhled ze sádrokartonových desek ostatní práce a konstrukce na podhledech ze sádrokartonových desek základní penetrační nátěr</t>
  </si>
  <si>
    <t>https://podminky.urs.cz/item/CS_URS_2023_01/763131714</t>
  </si>
  <si>
    <t>455</t>
  </si>
  <si>
    <t>763131751</t>
  </si>
  <si>
    <t>Montáž parotěsné zábrany do SDK podhledu</t>
  </si>
  <si>
    <t>2043479010</t>
  </si>
  <si>
    <t>Podhled ze sádrokartonových desek ostatní práce a konstrukce na podhledech ze sádrokartonových desek montáž parotěsné zábrany</t>
  </si>
  <si>
    <t>https://podminky.urs.cz/item/CS_URS_2023_01/763131751</t>
  </si>
  <si>
    <t>456</t>
  </si>
  <si>
    <t>28329210</t>
  </si>
  <si>
    <t>fólie PE nevyztužená pro parotěsnou vrstvu podlah, stěn, stropů a střech do 200g/m2</t>
  </si>
  <si>
    <t>681016460</t>
  </si>
  <si>
    <t>12,16*1,1 'Přepočtené koeficientem množství</t>
  </si>
  <si>
    <t>457</t>
  </si>
  <si>
    <t>763164545</t>
  </si>
  <si>
    <t>SDK obklad kcí tvaru L š do 0,8 m desky 1xDFH2 12,5</t>
  </si>
  <si>
    <t>561265614</t>
  </si>
  <si>
    <t>Obklad konstrukcí sádrokartonovými deskami včetně ochranných úhelníků ve tvaru L rozvinuté šíře přes 0,4 do 0,8 m, opláštěný deskou protipožární impregnovanou DFH2, tl. 12,5 mm</t>
  </si>
  <si>
    <t>https://podminky.urs.cz/item/CS_URS_2023_01/763164545</t>
  </si>
  <si>
    <t>4,05</t>
  </si>
  <si>
    <t>458</t>
  </si>
  <si>
    <t>998763101</t>
  </si>
  <si>
    <t>Přesun hmot tonážní pro dřevostavby v objektech v přes 6 do 12 m</t>
  </si>
  <si>
    <t>-32668272</t>
  </si>
  <si>
    <t>Přesun hmot pro dřevostavby stanovený z hmotnosti přesunovaného materiálu vodorovná dopravní vzdálenost do 50 m v objektech výšky přes 6 do 12 m</t>
  </si>
  <si>
    <t>https://podminky.urs.cz/item/CS_URS_2023_01/998763101</t>
  </si>
  <si>
    <t>764</t>
  </si>
  <si>
    <t>Konstrukce klempířské</t>
  </si>
  <si>
    <t>459</t>
  </si>
  <si>
    <t>764011614</t>
  </si>
  <si>
    <t>Podkladní plech z Pz s upraveným povrchem rš 330 mm</t>
  </si>
  <si>
    <t>398442247</t>
  </si>
  <si>
    <t>Podkladní plech z pozinkovaného plechu s povrchovou úpravou rš 330 mm</t>
  </si>
  <si>
    <t>https://podminky.urs.cz/item/CS_URS_2023_01/764011614</t>
  </si>
  <si>
    <t>okapová hrana</t>
  </si>
  <si>
    <t>2,805+2,305</t>
  </si>
  <si>
    <t>oplechování okapu</t>
  </si>
  <si>
    <t>4,55</t>
  </si>
  <si>
    <t>764212634</t>
  </si>
  <si>
    <t>Oplechování štítu závětrnou lištou z Pz s povrchovou úpravou rš 330 mm</t>
  </si>
  <si>
    <t>1371033966</t>
  </si>
  <si>
    <t>Oplechování střešních prvků z pozinkovaného plechu s povrchovou úpravou štítu závětrnou lištou rš 330 mm</t>
  </si>
  <si>
    <t>https://podminky.urs.cz/item/CS_URS_2023_01/764212634</t>
  </si>
  <si>
    <t>1,5+2,8</t>
  </si>
  <si>
    <t>461</t>
  </si>
  <si>
    <t>764214607</t>
  </si>
  <si>
    <t>Oplechování horních ploch a atik bez rohů z Pz s povrch úpravou mechanicky kotvené rš 670 mm</t>
  </si>
  <si>
    <t>751576875</t>
  </si>
  <si>
    <t>Oplechování horních ploch zdí a nadezdívek (atik) z pozinkovaného plechu s povrchovou úpravou mechanicky kotvené rš 670 mm</t>
  </si>
  <si>
    <t>https://podminky.urs.cz/item/CS_URS_2023_01/764214607</t>
  </si>
  <si>
    <t>(22,2+11,0)*2</t>
  </si>
  <si>
    <t>462</t>
  </si>
  <si>
    <t>764216644</t>
  </si>
  <si>
    <t>Oplechování rovných parapetů celoplošně lepené z Pz s povrchovou úpravou rš 330 mm</t>
  </si>
  <si>
    <t>877311087</t>
  </si>
  <si>
    <t>Oplechování parapetů z pozinkovaného plechu s povrchovou úpravou rovných celoplošně lepené, bez rohů rš 330 mm</t>
  </si>
  <si>
    <t>https://podminky.urs.cz/item/CS_URS_2023_01/764216644</t>
  </si>
  <si>
    <t>463</t>
  </si>
  <si>
    <t>764226444</t>
  </si>
  <si>
    <t>Oplechování parapetů rovných celoplošně lepené z Al plechu rš 330 mm</t>
  </si>
  <si>
    <t>192191648</t>
  </si>
  <si>
    <t>Oplechování parapetů z hliníkového plechu rovných celoplošně lepené, bez rohů rš 330 mm</t>
  </si>
  <si>
    <t>https://podminky.urs.cz/item/CS_URS_2023_01/764226444</t>
  </si>
  <si>
    <t>464</t>
  </si>
  <si>
    <t>764311614</t>
  </si>
  <si>
    <t>Lemování rovných zdí střech s krytinou skládanou z Pz s povrchovou úpravou rš 330 mm</t>
  </si>
  <si>
    <t>-1373706067</t>
  </si>
  <si>
    <t>Lemování zdí z pozinkovaného plechu s povrchovou úpravou boční nebo horní rovné, střech s krytinou skládanou mimo prejzovou rš 330 mm</t>
  </si>
  <si>
    <t>https://podminky.urs.cz/item/CS_URS_2023_01/764311614</t>
  </si>
  <si>
    <t>9,0+7,5+6,25+4,55</t>
  </si>
  <si>
    <t>465</t>
  </si>
  <si>
    <t>764316622</t>
  </si>
  <si>
    <t>Lemování ventilačních nástavců z Pz s povrch úpravou na skládané krytině D přes 75 do 100 mm</t>
  </si>
  <si>
    <t>299527265</t>
  </si>
  <si>
    <t>Lemování ventilačních nástavců z pozinkovaného plechu s povrchovou úpravou výšky do 1000 mm, se stříškou střech s krytinou skládanou mimo prejzovou nebo z plechu, průměru přes 75 do 100 mm</t>
  </si>
  <si>
    <t>https://podminky.urs.cz/item/CS_URS_2023_01/764316622</t>
  </si>
  <si>
    <t>466</t>
  </si>
  <si>
    <t>764326441</t>
  </si>
  <si>
    <t>Ventilační turbína z Al plechu na skládané nebo plechové krytině D do 300 mm</t>
  </si>
  <si>
    <t>-94575579</t>
  </si>
  <si>
    <t>Ventilační turbína z hliníkového plechu s lemováním na střechách s krytinou skládanou mimo prejzovou nebo z plechu, průměru do 300 mm</t>
  </si>
  <si>
    <t>https://podminky.urs.cz/item/CS_URS_2023_01/764326441</t>
  </si>
  <si>
    <t>pro odvětrání radonu</t>
  </si>
  <si>
    <t>467</t>
  </si>
  <si>
    <t>764511602</t>
  </si>
  <si>
    <t>Žlab podokapní půlkruhový z Pz s povrchovou úpravou rš 330 mm</t>
  </si>
  <si>
    <t>-1426962579</t>
  </si>
  <si>
    <t>Žlab podokapní z pozinkovaného plechu s povrchovou úpravou včetně háků a čel půlkruhový rš 330 mm</t>
  </si>
  <si>
    <t>https://podminky.urs.cz/item/CS_URS_2023_01/764511602</t>
  </si>
  <si>
    <t>468</t>
  </si>
  <si>
    <t>764511642</t>
  </si>
  <si>
    <t>Kotlík oválný (trychtýřový) pro podokapní žlaby z Pz s povrchovou úpravou 330/100 mm</t>
  </si>
  <si>
    <t>-1118794293</t>
  </si>
  <si>
    <t>Žlab podokapní z pozinkovaného plechu s povrchovou úpravou včetně háků a čel kotlík oválný (trychtýřový), rš žlabu/průměr svodu 330/100 mm</t>
  </si>
  <si>
    <t>https://podminky.urs.cz/item/CS_URS_2023_01/764511642</t>
  </si>
  <si>
    <t>469</t>
  </si>
  <si>
    <t>764518622</t>
  </si>
  <si>
    <t>Svody kruhové včetně objímek, kolen, odskoků z Pz s povrchovou úpravou průměru 100 mm</t>
  </si>
  <si>
    <t>1663297181</t>
  </si>
  <si>
    <t>Svod z pozinkovaného plechu s upraveným povrchem včetně objímek, kolen a odskoků kruhový, průměru 100 mm</t>
  </si>
  <si>
    <t>https://podminky.urs.cz/item/CS_URS_2023_01/764518622</t>
  </si>
  <si>
    <t>470</t>
  </si>
  <si>
    <t>998764102</t>
  </si>
  <si>
    <t>Přesun hmot tonážní pro konstrukce klempířské v objektech v přes 6 do 12 m</t>
  </si>
  <si>
    <t>-1025878890</t>
  </si>
  <si>
    <t>Přesun hmot pro konstrukce klempířské stanovený z hmotnosti přesunovaného materiálu vodorovná dopravní vzdálenost do 50 m v objektech výšky přes 6 do 12 m</t>
  </si>
  <si>
    <t>https://podminky.urs.cz/item/CS_URS_2023_01/998764102</t>
  </si>
  <si>
    <t>766</t>
  </si>
  <si>
    <t>Konstrukce truhlářské</t>
  </si>
  <si>
    <t>471</t>
  </si>
  <si>
    <t>766621602</t>
  </si>
  <si>
    <t>Montáž dřevěných oken plochy do 1 m2 jednoduchých pevných do zdiva</t>
  </si>
  <si>
    <t>-1304370146</t>
  </si>
  <si>
    <t>Montáž oken dřevěných plochy do 1 m2 včetně montáže rámu jednoduchých pevných do zdiva</t>
  </si>
  <si>
    <t>https://podminky.urs.cz/item/CS_URS_2023_01/766621602</t>
  </si>
  <si>
    <t>472</t>
  </si>
  <si>
    <t>61110000R ozn. 16</t>
  </si>
  <si>
    <t>okno dřevěné s fixním zasklením dvojsklo do plochy 1m2</t>
  </si>
  <si>
    <t>-2051405044</t>
  </si>
  <si>
    <t>okno dřevěné 900x1000 mm s fixním zasklením čirým sklem tl. 4 mm, ostění, nadpraží a parapet obložen z obou stran v obdobném provedení jako u sousedních dveří, tl. stěny 140-160 mm</t>
  </si>
  <si>
    <t>473</t>
  </si>
  <si>
    <t>766621011</t>
  </si>
  <si>
    <t>Montáž dřevěných oken plochy přes 1 m2 pevných výšky do 1,5 m s rámem do zdiva</t>
  </si>
  <si>
    <t>-449018464</t>
  </si>
  <si>
    <t>Montáž oken dřevěných včetně montáže rámu plochy přes 1 m2 pevných do zdiva, výšky do 1,5 m</t>
  </si>
  <si>
    <t>https://podminky.urs.cz/item/CS_URS_2023_01/766621011</t>
  </si>
  <si>
    <t>474</t>
  </si>
  <si>
    <t>61110002R ozn. 17</t>
  </si>
  <si>
    <t>okno dřevěné s fixním zasklením dvojsklo přes plochu 1m2 do v 1,5m</t>
  </si>
  <si>
    <t>1619826577</t>
  </si>
  <si>
    <t>okno dřevěné 1250x1000 mm s fixním zasklením čirým sklem tl. 4 mm, ostění, nadpraží a parapet obložen z obou stran v obdobném provedení jako u sousedních dveří, tl. stěny 140-160 mm</t>
  </si>
  <si>
    <t>475</t>
  </si>
  <si>
    <t>766622131</t>
  </si>
  <si>
    <t>Montáž plastových oken plochy přes 1 m2 otevíravých v do 1,5 m s rámem do zdiva</t>
  </si>
  <si>
    <t>-1816669529</t>
  </si>
  <si>
    <t>Montáž oken plastových včetně montáže rámu plochy přes 1 m2 otevíravých do zdiva, výšky do 1,5 m</t>
  </si>
  <si>
    <t>https://podminky.urs.cz/item/CS_URS_2023_01/766622131</t>
  </si>
  <si>
    <t>viz. PSV ozn. 2</t>
  </si>
  <si>
    <t>1,0*1,5</t>
  </si>
  <si>
    <t>viz. PSV ozn. 4</t>
  </si>
  <si>
    <t>1,5*1,5</t>
  </si>
  <si>
    <t>476</t>
  </si>
  <si>
    <t>61140052</t>
  </si>
  <si>
    <t>okno plastové otevíravé/sklopné trojsklo přes plochu 1m2 do v 1,5m</t>
  </si>
  <si>
    <t>127794817</t>
  </si>
  <si>
    <t>477</t>
  </si>
  <si>
    <t>766622132</t>
  </si>
  <si>
    <t>Montáž plastových oken plochy přes 1 m2 otevíravých v do 2,5 m s rámem do zdiva</t>
  </si>
  <si>
    <t>-2095880408</t>
  </si>
  <si>
    <t>Montáž oken plastových včetně montáže rámu plochy přes 1 m2 otevíravých do zdiva, výšky přes 1,5 do 2,5 m</t>
  </si>
  <si>
    <t>https://podminky.urs.cz/item/CS_URS_2023_01/766622132</t>
  </si>
  <si>
    <t>10*2,0*2,25</t>
  </si>
  <si>
    <t>478</t>
  </si>
  <si>
    <t>61140054</t>
  </si>
  <si>
    <t>okno plastové otevíravé/sklopné trojsklo přes plochu 1m2 v 1,5-2,5m</t>
  </si>
  <si>
    <t>1767129148</t>
  </si>
  <si>
    <t>479</t>
  </si>
  <si>
    <t>766622216</t>
  </si>
  <si>
    <t>Montáž plastových oken plochy do 1 m2 otevíravých s rámem do zdiva</t>
  </si>
  <si>
    <t>-8444018</t>
  </si>
  <si>
    <t>Montáž oken plastových plochy do 1 m2 včetně montáže rámu otevíravých do zdiva</t>
  </si>
  <si>
    <t>https://podminky.urs.cz/item/CS_URS_2023_01/766622216</t>
  </si>
  <si>
    <t>480</t>
  </si>
  <si>
    <t>61140050</t>
  </si>
  <si>
    <t>okno plastové otevíravé/sklopné trojsklo do plochy 1m2</t>
  </si>
  <si>
    <t>-745995101</t>
  </si>
  <si>
    <t>10*1,0*1,0</t>
  </si>
  <si>
    <t>481</t>
  </si>
  <si>
    <t>R766660162</t>
  </si>
  <si>
    <t>Montáž dveřních křídel otvíravých jednokřídlových š přes 0,8 m s nadsvětlíkem do plastového rámu</t>
  </si>
  <si>
    <t>-2147254957</t>
  </si>
  <si>
    <t>482</t>
  </si>
  <si>
    <t>61144164R</t>
  </si>
  <si>
    <t>dveře plastové vchodové jednokřídlé otvíravé s nadsvětlíkem viz. PSV ozn. 5 a 6, 1000x2750/2725 mm</t>
  </si>
  <si>
    <t>1808212722</t>
  </si>
  <si>
    <t>483</t>
  </si>
  <si>
    <t>766629631</t>
  </si>
  <si>
    <t>Montáž těsnění připojovací spáry ostění nebo nadpraží komprimační páskou</t>
  </si>
  <si>
    <t>2101808618</t>
  </si>
  <si>
    <t>Předsazená montáž otvorových výplní dveří utěsnění připojovací spáry ostění nebo nadpraží komprimační páskou</t>
  </si>
  <si>
    <t>https://podminky.urs.cz/item/CS_URS_2023_01/766629631</t>
  </si>
  <si>
    <t>1,0+2,75*2+1,0+2,725*2</t>
  </si>
  <si>
    <t>484</t>
  </si>
  <si>
    <t>59071025</t>
  </si>
  <si>
    <t>páska okenní těsnící měkčený pěnový PUR impregnovaná s integrovanou páskou 6-22x58mm</t>
  </si>
  <si>
    <t>-1606141305</t>
  </si>
  <si>
    <t>116,45*1,1 'Přepočtené koeficientem množství</t>
  </si>
  <si>
    <t>485</t>
  </si>
  <si>
    <t>766660171</t>
  </si>
  <si>
    <t>Montáž dveřních křídel otvíravých jednokřídlových š do 0,8 m do obložkové zárubně</t>
  </si>
  <si>
    <t>626278485</t>
  </si>
  <si>
    <t>Montáž dveřních křídel dřevěných nebo plastových otevíravých do obložkové zárubně povrchově upravených jednokřídlových, šířky do 800 mm</t>
  </si>
  <si>
    <t>https://podminky.urs.cz/item/CS_URS_2023_01/766660171</t>
  </si>
  <si>
    <t>ozn. 11</t>
  </si>
  <si>
    <t>2+7</t>
  </si>
  <si>
    <t>ozn. 12</t>
  </si>
  <si>
    <t>ozn. 13</t>
  </si>
  <si>
    <t>486</t>
  </si>
  <si>
    <t>61162025</t>
  </si>
  <si>
    <t>dveře jednokřídlé dřevotřískové povrch fóliový plné 700x1970-2100mm</t>
  </si>
  <si>
    <t>1445415616</t>
  </si>
  <si>
    <t>487</t>
  </si>
  <si>
    <t>61162026</t>
  </si>
  <si>
    <t>dveře jednokřídlé dřevotřískové povrch fóliový plné 800x1970-2100mm</t>
  </si>
  <si>
    <t>-302848419</t>
  </si>
  <si>
    <t>488</t>
  </si>
  <si>
    <t>766660174</t>
  </si>
  <si>
    <t>Montáž dveřních křídel otvíravých dvoukřídlových š přes 1,45 m do obložkové zárubně</t>
  </si>
  <si>
    <t>-1387838189</t>
  </si>
  <si>
    <t>Montáž dveřních křídel dřevěných nebo plastových otevíravých do obložkové zárubně povrchově upravených dvoukřídlových, šířky přes 1450 mm</t>
  </si>
  <si>
    <t>https://podminky.urs.cz/item/CS_URS_2023_01/766660174</t>
  </si>
  <si>
    <t>489</t>
  </si>
  <si>
    <t>61162058R</t>
  </si>
  <si>
    <t>1887660193</t>
  </si>
  <si>
    <t>dveře dvoukřídlé dýhované plné 1700x1970 mm od 400 mm zasklené čirým sklem, bez prahu, ve výši 900 a 1500 mm nad zemí, výrazný pruh, kování rozetové s vložkovým zámkem</t>
  </si>
  <si>
    <t>490</t>
  </si>
  <si>
    <t>766660021</t>
  </si>
  <si>
    <t>Montáž dveřních křídel otvíravých jednokřídlových š do 0,8 m požárních do ocelové zárubně</t>
  </si>
  <si>
    <t>278653735</t>
  </si>
  <si>
    <t>Montáž dveřních křídel dřevěných nebo plastových otevíravých do ocelové zárubně protipožárních jednokřídlových, šířky do 800 mm</t>
  </si>
  <si>
    <t>https://podminky.urs.cz/item/CS_URS_2023_01/766660021</t>
  </si>
  <si>
    <t>491</t>
  </si>
  <si>
    <t>61162096</t>
  </si>
  <si>
    <t>dveře jednokřídlé dřevotřískové protipožární EI (EW) 30 D3 povrch laminátový plné 600x1970-2100mm</t>
  </si>
  <si>
    <t>-195325077</t>
  </si>
  <si>
    <t>492</t>
  </si>
  <si>
    <t>766660181</t>
  </si>
  <si>
    <t>Montáž dveřních křídel otvíravých jednokřídlových š do 0,8 m požárních do obložkové zárubně</t>
  </si>
  <si>
    <t>145217722</t>
  </si>
  <si>
    <t>Montáž dveřních křídel dřevěných nebo plastových otevíravých do obložkové zárubně protipožárních jednokřídlových, šířky do 800 mm</t>
  </si>
  <si>
    <t>https://podminky.urs.cz/item/CS_URS_2023_01/766660181</t>
  </si>
  <si>
    <t>493</t>
  </si>
  <si>
    <t>61162098</t>
  </si>
  <si>
    <t>dveře jednokřídlé dřevotřískové protipožární EI (EW) 30 D3 povrch laminátový plné 800x1970-2100mm</t>
  </si>
  <si>
    <t>56357867</t>
  </si>
  <si>
    <t>494</t>
  </si>
  <si>
    <t>766660717</t>
  </si>
  <si>
    <t>Montáž samozavírače na ocelovou zárubeň a dveřní křídlo</t>
  </si>
  <si>
    <t>-704707859</t>
  </si>
  <si>
    <t>Montáž dveřních doplňků samozavírače na zárubeň ocelovou</t>
  </si>
  <si>
    <t>https://podminky.urs.cz/item/CS_URS_2023_01/766660717</t>
  </si>
  <si>
    <t>495</t>
  </si>
  <si>
    <t>54917250</t>
  </si>
  <si>
    <t>samozavírač dveří hydraulický</t>
  </si>
  <si>
    <t>-1946605268</t>
  </si>
  <si>
    <t>496</t>
  </si>
  <si>
    <t>766660718</t>
  </si>
  <si>
    <t>Montáž stavěče dveřního křídla</t>
  </si>
  <si>
    <t>-297476532</t>
  </si>
  <si>
    <t>Montáž dveřních doplňků stavěče křídla</t>
  </si>
  <si>
    <t>https://podminky.urs.cz/item/CS_URS_2023_01/766660718</t>
  </si>
  <si>
    <t>497</t>
  </si>
  <si>
    <t>54916362</t>
  </si>
  <si>
    <t>kování dveřní stavěč dveří</t>
  </si>
  <si>
    <t>-379127581</t>
  </si>
  <si>
    <t>498</t>
  </si>
  <si>
    <t>766660729</t>
  </si>
  <si>
    <t>Montáž dveřního interiérového kování - štítku s klikou</t>
  </si>
  <si>
    <t>499928496</t>
  </si>
  <si>
    <t>Montáž dveřních doplňků dveřního kování interiérového štítku s klikou</t>
  </si>
  <si>
    <t>https://podminky.urs.cz/item/CS_URS_2023_01/766660729</t>
  </si>
  <si>
    <t>499</t>
  </si>
  <si>
    <t>54914610</t>
  </si>
  <si>
    <t>kování rozetové spodní pro dozický klíč</t>
  </si>
  <si>
    <t>-950092523</t>
  </si>
  <si>
    <t>500</t>
  </si>
  <si>
    <t>54914128</t>
  </si>
  <si>
    <t>kování rozetové spodní pro WC</t>
  </si>
  <si>
    <t>974496688</t>
  </si>
  <si>
    <t>501</t>
  </si>
  <si>
    <t>766682111</t>
  </si>
  <si>
    <t>Montáž zárubní obložkových pro dveře jednokřídlové tl stěny do 170 mm</t>
  </si>
  <si>
    <t>-1308801082</t>
  </si>
  <si>
    <t>Montáž zárubní dřevěných, plastových nebo z lamina obložkových, pro dveře jednokřídlové, tloušťky stěny do 170 mm</t>
  </si>
  <si>
    <t>https://podminky.urs.cz/item/CS_URS_2023_01/766682111</t>
  </si>
  <si>
    <t>502</t>
  </si>
  <si>
    <t>61181101</t>
  </si>
  <si>
    <t>zárubeň jednokřídlá obložková s dýhovaným povrchem tl stěny 60-150mm rozměru 600-900/1970mm</t>
  </si>
  <si>
    <t>-1499922376</t>
  </si>
  <si>
    <t>503</t>
  </si>
  <si>
    <t>766682212</t>
  </si>
  <si>
    <t>Montáž zárubní obložkových protipožárních pro dveře jednokřídlové tl stěny přes 170 do 350 mm</t>
  </si>
  <si>
    <t>769485534</t>
  </si>
  <si>
    <t>Montáž zárubní dřevěných, plastových nebo z lamina obložkových protipožárních, pro dveře jednokřídlové, tloušťky stěny přes 170 do 350 mm</t>
  </si>
  <si>
    <t>https://podminky.urs.cz/item/CS_URS_2023_01/766682212</t>
  </si>
  <si>
    <t>504</t>
  </si>
  <si>
    <t>61182320</t>
  </si>
  <si>
    <t>zárubeň jednokřídlá obložková s laminátovým povrchem a protipožární úpravou tl stěny 260-350mm rozměru 600-1100/1970, 2100mm</t>
  </si>
  <si>
    <t>-2045771920</t>
  </si>
  <si>
    <t>505</t>
  </si>
  <si>
    <t>766682112</t>
  </si>
  <si>
    <t>Montáž zárubní obložkových pro dveře jednokřídlové tl stěny přes 170 do 350 mm</t>
  </si>
  <si>
    <t>1379618630</t>
  </si>
  <si>
    <t>Montáž zárubní dřevěných, plastových nebo z lamina obložkových, pro dveře jednokřídlové, tloušťky stěny přes 170 do 350 mm</t>
  </si>
  <si>
    <t>https://podminky.urs.cz/item/CS_URS_2023_01/766682112</t>
  </si>
  <si>
    <t>506</t>
  </si>
  <si>
    <t>61181103</t>
  </si>
  <si>
    <t>zárubeň jednokřídlá obložková s dýhovaným povrchem tl stěny 260-350mm rozměru 600-900/1970mm</t>
  </si>
  <si>
    <t>-381824464</t>
  </si>
  <si>
    <t>507</t>
  </si>
  <si>
    <t>766682122</t>
  </si>
  <si>
    <t>Montáž zárubní obložkových pro dveře dvoukřídlové tl stěny přes 170 do 350 mm</t>
  </si>
  <si>
    <t>1827106933</t>
  </si>
  <si>
    <t>Montáž zárubní dřevěných, plastových nebo z lamina obložkových, pro dveře dvoukřídlové, tloušťky stěny přes 170 do 350 mm</t>
  </si>
  <si>
    <t>https://podminky.urs.cz/item/CS_URS_2023_01/766682122</t>
  </si>
  <si>
    <t>508</t>
  </si>
  <si>
    <t>61181109</t>
  </si>
  <si>
    <t>zárubeň dvoukřídlá obložková s dýhovaným povrchem tl stěny 260-350mm rozměru 1250-1850/1970mm</t>
  </si>
  <si>
    <t>1812159379</t>
  </si>
  <si>
    <t>509</t>
  </si>
  <si>
    <t>766694116</t>
  </si>
  <si>
    <t>Montáž parapetních desek dřevěných nebo plastových š do 30 cm</t>
  </si>
  <si>
    <t>1253624648</t>
  </si>
  <si>
    <t>Montáž ostatních truhlářských konstrukcí parapetních desek dřevěných nebo plastových šířky do 300 mm</t>
  </si>
  <si>
    <t>https://podminky.urs.cz/item/CS_URS_2023_01/766694116</t>
  </si>
  <si>
    <t>510</t>
  </si>
  <si>
    <t>60794102</t>
  </si>
  <si>
    <t>parapet dřevotřískový vnitřní povrch laminátový š 260mm</t>
  </si>
  <si>
    <t>1189699835</t>
  </si>
  <si>
    <t>511</t>
  </si>
  <si>
    <t>61140076</t>
  </si>
  <si>
    <t>koncovka k parapetu oboustranná š 600mm, barva bílá</t>
  </si>
  <si>
    <t>-489857602</t>
  </si>
  <si>
    <t>998766102</t>
  </si>
  <si>
    <t>Přesun hmot tonážní pro kce truhlářské v objektech v přes 6 do 12 m</t>
  </si>
  <si>
    <t>728951197</t>
  </si>
  <si>
    <t>Přesun hmot pro konstrukce truhlářské stanovený z hmotnosti přesunovaného materiálu vodorovná dopravní vzdálenost do 50 m v objektech výšky přes 6 do 12 m</t>
  </si>
  <si>
    <t>https://podminky.urs.cz/item/CS_URS_2023_01/998766102</t>
  </si>
  <si>
    <t>767</t>
  </si>
  <si>
    <t>Konstrukce zámečnické</t>
  </si>
  <si>
    <t>513</t>
  </si>
  <si>
    <t>767165111</t>
  </si>
  <si>
    <t>Montáž zábradlí rovného madla z trubek nebo tenkostěnných profilů šroubovaného</t>
  </si>
  <si>
    <t>2078387047</t>
  </si>
  <si>
    <t>Montáž zábradlí rovného madel z trubek nebo tenkostěnných profilů šroubováním</t>
  </si>
  <si>
    <t>https://podminky.urs.cz/item/CS_URS_2023_01/767165111</t>
  </si>
  <si>
    <t>2*3,74</t>
  </si>
  <si>
    <t>514</t>
  </si>
  <si>
    <t>55342038</t>
  </si>
  <si>
    <t>madlo zábradlí hranaté nerezové 40x40mm</t>
  </si>
  <si>
    <t>103986044</t>
  </si>
  <si>
    <t>515</t>
  </si>
  <si>
    <t>55342040</t>
  </si>
  <si>
    <t>koncovka madla nerezová 40 x 40 mm</t>
  </si>
  <si>
    <t>1920051128</t>
  </si>
  <si>
    <t>516</t>
  </si>
  <si>
    <t>767211311</t>
  </si>
  <si>
    <t>Montáž venkovního kovového schodiště rovného kotveného do zdiva</t>
  </si>
  <si>
    <t>1560331382</t>
  </si>
  <si>
    <t>Montáž kovového venkovního schodiště bez zábradlí a podesty, pro šířku stupně do 1 200 mm rovného, kotveného do zdiva nebo lehčeného betonu</t>
  </si>
  <si>
    <t>https://podminky.urs.cz/item/CS_URS_2023_01/767211311</t>
  </si>
  <si>
    <t>2,85*4</t>
  </si>
  <si>
    <t>517</t>
  </si>
  <si>
    <t>55342007R</t>
  </si>
  <si>
    <t>schodiště venkovní přímé, 4 ramena, bez zábradlí</t>
  </si>
  <si>
    <t>-2005777313</t>
  </si>
  <si>
    <t>schodiště venkovní přímé ocelové, 4 ramena, bez zábradlí, celková hmotnost 2020 kg,
viz. PD výkres D.1.2.5</t>
  </si>
  <si>
    <t>518</t>
  </si>
  <si>
    <t>767220130</t>
  </si>
  <si>
    <t>Montáž zábradlí schodišťového hm nad 25 kg z trubek do zdi</t>
  </si>
  <si>
    <t>-810310079</t>
  </si>
  <si>
    <t>Montáž schodišťového zábradlí z trubek nebo tenkostěnných profilů do zdiva, hmotnosti 1 m zábradlí přes 25 kg</t>
  </si>
  <si>
    <t>https://podminky.urs.cz/item/CS_URS_2023_01/767220130</t>
  </si>
  <si>
    <t>3,74*2+0,264+1,45</t>
  </si>
  <si>
    <t>519</t>
  </si>
  <si>
    <t>55391535</t>
  </si>
  <si>
    <t>zábradelní svodidlo s výplní zádržnost H3</t>
  </si>
  <si>
    <t>1853198561</t>
  </si>
  <si>
    <t>výpis podrobného materiálu zábradlí viz. výkr.č. D.1.1.21</t>
  </si>
  <si>
    <t>520</t>
  </si>
  <si>
    <t>767220220</t>
  </si>
  <si>
    <t>Montáž zábradlí schodiště z trubek na ocelovou konstrukci hm přes 15 do 25 kg</t>
  </si>
  <si>
    <t>355300584</t>
  </si>
  <si>
    <t>Montáž schodišťového zábradlí z trubek nebo tenkostěnných profilů na ocelovou konstrukci, hmotnosti 1 m zábradlí přes 15 do 25 kg</t>
  </si>
  <si>
    <t>https://podminky.urs.cz/item/CS_URS_2023_01/767220220</t>
  </si>
  <si>
    <t>2,85*4+1,38*2+1,53*2+2,75*4</t>
  </si>
  <si>
    <t>521</t>
  </si>
  <si>
    <t>-493891812</t>
  </si>
  <si>
    <t>zábradlí vnějšího schodiště</t>
  </si>
  <si>
    <t>28,22</t>
  </si>
  <si>
    <t>522</t>
  </si>
  <si>
    <t>767250113</t>
  </si>
  <si>
    <t>Montáž ocelových podest svařováním</t>
  </si>
  <si>
    <t>1838242858</t>
  </si>
  <si>
    <t>Montáž podest z oceli svařováním</t>
  </si>
  <si>
    <t>https://podminky.urs.cz/item/CS_URS_2023_01/767250113</t>
  </si>
  <si>
    <t>2,75*1,53*2+2,75*1,38*2</t>
  </si>
  <si>
    <t>523</t>
  </si>
  <si>
    <t>55347016</t>
  </si>
  <si>
    <t>rošt podlahový lisovaný žárově zinkovaný velikost 30/3mm 1000x1000mm</t>
  </si>
  <si>
    <t>-1689766517</t>
  </si>
  <si>
    <t>524</t>
  </si>
  <si>
    <t>767627309</t>
  </si>
  <si>
    <t>Připojovací spára oken a stěn impregnovanou komprimační páskou exteriérovou</t>
  </si>
  <si>
    <t>-735947497</t>
  </si>
  <si>
    <t>Ostatní práce a doplňky při montáži oken a stěn připojovací spára oken a stěn mezi ostěním a rámem venkovní impregnovaná komprimační páska</t>
  </si>
  <si>
    <t>https://podminky.urs.cz/item/CS_URS_2023_01/767627309</t>
  </si>
  <si>
    <t>1,5+2,4*2+2,0+2,5*2</t>
  </si>
  <si>
    <t>525</t>
  </si>
  <si>
    <t>767640113</t>
  </si>
  <si>
    <t>Montáž dveří ocelových nebo hliníkových vchodových jednokřídlových s pevným bočním dílem</t>
  </si>
  <si>
    <t>246587135</t>
  </si>
  <si>
    <t>Montáž dveří ocelových nebo hliníkových vchodových jednokřídlových s pevným bočním dílem</t>
  </si>
  <si>
    <t>https://podminky.urs.cz/item/CS_URS_2023_01/767640113</t>
  </si>
  <si>
    <t>526</t>
  </si>
  <si>
    <t>55341183r-ozn.8</t>
  </si>
  <si>
    <t>1838871635</t>
  </si>
  <si>
    <t xml:space="preserve">Dveře vchodové  dvoukřídlové hliníkově 1500x2400 mm, rám bílý, křídlo šedé, zasklené izol.trojsklem Ug 0,7, opatřeno oboustranným svislým madlem, spodní část zasklena nerozbytným sklem , vč. bezp. zámku- viz. PSV ozn. 8</t>
  </si>
  <si>
    <t>527</t>
  </si>
  <si>
    <t>767651210</t>
  </si>
  <si>
    <t>Montáž vrat garážových otvíravých do ocelové zárubně pl do 6 m2</t>
  </si>
  <si>
    <t>-1435610467</t>
  </si>
  <si>
    <t>Montáž vrat garážových nebo průmyslových otvíravých do ocelové zárubně z dílů, plochy do 6 m2</t>
  </si>
  <si>
    <t>https://podminky.urs.cz/item/CS_URS_2023_01/767651210</t>
  </si>
  <si>
    <t>528</t>
  </si>
  <si>
    <t>55345872-ozn.9</t>
  </si>
  <si>
    <t>237909610</t>
  </si>
  <si>
    <t>vrata 2kř otevíravá, z hliníkových profilů,výplň ze sendvičových panelů, 2000x2500 mm,
s podlahovým prahem, klika/klika, zámek vložkový,ozn.PSV 9</t>
  </si>
  <si>
    <t>529</t>
  </si>
  <si>
    <t>998767202</t>
  </si>
  <si>
    <t>Přesun hmot procentní pro zámečnické konstrukce v objektech v přes 6 do 12 m</t>
  </si>
  <si>
    <t>%</t>
  </si>
  <si>
    <t>-391065653</t>
  </si>
  <si>
    <t>Přesun hmot pro zámečnické konstrukce stanovený procentní sazbou (%) z ceny vodorovná dopravní vzdálenost do 50 m v objektech výšky přes 6 do 12 m</t>
  </si>
  <si>
    <t>https://podminky.urs.cz/item/CS_URS_2023_01/998767202</t>
  </si>
  <si>
    <t>771</t>
  </si>
  <si>
    <t>Podlahy z dlaždic</t>
  </si>
  <si>
    <t>530</t>
  </si>
  <si>
    <t>771111011</t>
  </si>
  <si>
    <t>Vysátí podkladu před pokládkou dlažby</t>
  </si>
  <si>
    <t>-655970175</t>
  </si>
  <si>
    <t>Příprava podkladu před provedením dlažby vysátí podlah</t>
  </si>
  <si>
    <t>https://podminky.urs.cz/item/CS_URS_2023_01/771111011</t>
  </si>
  <si>
    <t>531</t>
  </si>
  <si>
    <t>771111012</t>
  </si>
  <si>
    <t>Vysátí schodiště před pokládkou dlažby</t>
  </si>
  <si>
    <t>1241553221</t>
  </si>
  <si>
    <t>Příprava podkladu před provedením dlažby vysátí schodišť</t>
  </si>
  <si>
    <t>https://podminky.urs.cz/item/CS_URS_2023_01/771111012</t>
  </si>
  <si>
    <t>532</t>
  </si>
  <si>
    <t>771121011</t>
  </si>
  <si>
    <t>Nátěr penetrační na podlahu</t>
  </si>
  <si>
    <t>801997502</t>
  </si>
  <si>
    <t>Příprava podkladu před provedením dlažby nátěr penetrační na podlahu</t>
  </si>
  <si>
    <t>https://podminky.urs.cz/item/CS_URS_2023_01/771121011</t>
  </si>
  <si>
    <t>102,383+2,65+1,012+12,144</t>
  </si>
  <si>
    <t>533</t>
  </si>
  <si>
    <t>771151012</t>
  </si>
  <si>
    <t>Samonivelační stěrka podlah pevnosti 20 MPa tl přes 3 do 5 mm</t>
  </si>
  <si>
    <t>-476579548</t>
  </si>
  <si>
    <t>Příprava podkladu před provedením dlažby samonivelační stěrka min.pevnosti 20 MPa, tloušťky přes 3 do 5 mm</t>
  </si>
  <si>
    <t>https://podminky.urs.cz/item/CS_URS_2023_01/771151012</t>
  </si>
  <si>
    <t>534</t>
  </si>
  <si>
    <t>771161021</t>
  </si>
  <si>
    <t>Montáž profilu ukončujícího pro plynulý přechod (dlažby s kobercem apod.)</t>
  </si>
  <si>
    <t>1678674085</t>
  </si>
  <si>
    <t>Příprava podkladu před provedením dlažby montáž profilu ukončujícího profilu pro plynulý přechod (dlažba-koberec apod.)</t>
  </si>
  <si>
    <t>https://podminky.urs.cz/item/CS_URS_2023_01/771161021</t>
  </si>
  <si>
    <t>0,8*9+1,7</t>
  </si>
  <si>
    <t>535</t>
  </si>
  <si>
    <t>59054100</t>
  </si>
  <si>
    <t>profil přechodový Al s pohyblivým ramenem 8x20mm</t>
  </si>
  <si>
    <t>445444928</t>
  </si>
  <si>
    <t>8,9*1,1 'Přepočtené koeficientem množství</t>
  </si>
  <si>
    <t>536</t>
  </si>
  <si>
    <t>771271123</t>
  </si>
  <si>
    <t>Montáž obkladů stupnic z dlaždic protiskluzných keramických do malty š přes 250 do 300 mm</t>
  </si>
  <si>
    <t>-1504651907</t>
  </si>
  <si>
    <t>Montáž obkladů schodišť z dlaždic keramických kladených do malty stupnic protiskluzných nebo reliéfních, šířky přes 250 do 300 mm</t>
  </si>
  <si>
    <t>https://podminky.urs.cz/item/CS_URS_2023_01/771271123</t>
  </si>
  <si>
    <t>22*1,2</t>
  </si>
  <si>
    <t>537</t>
  </si>
  <si>
    <t>771271242</t>
  </si>
  <si>
    <t>Montáž obkladů podstupnic z dlaždic reliéfních keramických do malty v přes 150 do 200 mm</t>
  </si>
  <si>
    <t>1429392639</t>
  </si>
  <si>
    <t>Montáž obkladů schodišť z dlaždic keramických kladených do malty podstupnic protiskluzních nebo reliéfních, výšky přes 150 do 200 mm</t>
  </si>
  <si>
    <t>https://podminky.urs.cz/item/CS_URS_2023_01/771271242</t>
  </si>
  <si>
    <t>538</t>
  </si>
  <si>
    <t>59761409</t>
  </si>
  <si>
    <t>dlažba keramická slinutá protiskluzná do interiéru i exteriéru pro vysoké mechanické namáhání přes 9 do 12ks/m2</t>
  </si>
  <si>
    <t>-630199443</t>
  </si>
  <si>
    <t>22*1,2*(0,16+0,3)</t>
  </si>
  <si>
    <t>12,144*1,1 'Přepočtené koeficientem množství</t>
  </si>
  <si>
    <t>539</t>
  </si>
  <si>
    <t>771473132</t>
  </si>
  <si>
    <t>Montáž soklů z dlaždic keramických schodišťových stupňovitých lepených v přes 65 do 90 mm</t>
  </si>
  <si>
    <t>-170225586</t>
  </si>
  <si>
    <t>Montáž soklů z dlaždic keramických lepených standardním lepidlem schodišťových stupňovitých, výšky přes 65 do 90 mm</t>
  </si>
  <si>
    <t>https://podminky.urs.cz/item/CS_URS_2023_01/771473132</t>
  </si>
  <si>
    <t>22*(0,16+0,3)</t>
  </si>
  <si>
    <t>540</t>
  </si>
  <si>
    <t>-232535665</t>
  </si>
  <si>
    <t>10,12*0,1</t>
  </si>
  <si>
    <t>1,012*1,1 'Přepočtené koeficientem množství</t>
  </si>
  <si>
    <t>541</t>
  </si>
  <si>
    <t>771473112</t>
  </si>
  <si>
    <t>Montáž soklů z dlaždic keramických lepených rovných v přes 65 do 90 mm</t>
  </si>
  <si>
    <t>967932974</t>
  </si>
  <si>
    <t>Montáž soklů z dlaždic keramických lepených standardním lepidlem rovných, výšky přes 65 do 90 mm</t>
  </si>
  <si>
    <t>https://podminky.urs.cz/item/CS_URS_2023_01/771473112</t>
  </si>
  <si>
    <t>schod.,vstup</t>
  </si>
  <si>
    <t>(2,75+6,65)*2-/1,5+0,8)</t>
  </si>
  <si>
    <t>1,9*2+2,75+1,8*2+2,75-0,9</t>
  </si>
  <si>
    <t>přípravny jídel</t>
  </si>
  <si>
    <t>2*(2,15+1,7+4,2)-0,8*2</t>
  </si>
  <si>
    <t>542</t>
  </si>
  <si>
    <t>8974977</t>
  </si>
  <si>
    <t>26,5*0,1</t>
  </si>
  <si>
    <t>2,65*1,1 'Přepočtené koeficientem množství</t>
  </si>
  <si>
    <t>543</t>
  </si>
  <si>
    <t>771574263</t>
  </si>
  <si>
    <t>Montáž podlah keramických pro mechanické zatížení protiskluzných lepených flexibilním lepidlem přes 9 do 12 ks/m2</t>
  </si>
  <si>
    <t>921483889</t>
  </si>
  <si>
    <t>Montáž podlah z dlaždic keramických lepených flexibilním lepidlem maloformátových pro vysoké mechanické zatížení protiskluzných nebo reliéfních (bezbariérových) přes 9 do 12 ks/m2</t>
  </si>
  <si>
    <t>https://podminky.urs.cz/item/CS_URS_2023_01/771574263</t>
  </si>
  <si>
    <t>2,75*6,65+12,16+2,9+8,11+3,62+10,17</t>
  </si>
  <si>
    <t>12,16+2,9+8,11+3,62+10,17</t>
  </si>
  <si>
    <t>544</t>
  </si>
  <si>
    <t>1851037613</t>
  </si>
  <si>
    <t>102,383*1,1 'Přepočtené koeficientem množství</t>
  </si>
  <si>
    <t>545</t>
  </si>
  <si>
    <t>771577111</t>
  </si>
  <si>
    <t>Příplatek k montáži podlah keramických lepených flexibilním lepidlem za plochu do 5 m2</t>
  </si>
  <si>
    <t>434237295</t>
  </si>
  <si>
    <t>Montáž podlah z dlaždic keramických lepených flexibilním lepidlem Příplatek k cenám za plochu do 5 m2 jednotlivě</t>
  </si>
  <si>
    <t>https://podminky.urs.cz/item/CS_URS_2023_01/771577111</t>
  </si>
  <si>
    <t>2,9+3,62+2,9+3,62</t>
  </si>
  <si>
    <t>546</t>
  </si>
  <si>
    <t>771579195</t>
  </si>
  <si>
    <t>Příplatek k montáži podlah keramických lepených flexibilním lepidlem za spárování bílým cementem</t>
  </si>
  <si>
    <t>-575310207</t>
  </si>
  <si>
    <t>Montáž podlah z dlaždic keramických lepených flexibilním lepidlem Příplatek k cenám za spárování cement bílý</t>
  </si>
  <si>
    <t>https://podminky.urs.cz/item/CS_URS_2023_01/771579195</t>
  </si>
  <si>
    <t>547</t>
  </si>
  <si>
    <t>771591110</t>
  </si>
  <si>
    <t>Začištění horní hrany soklů</t>
  </si>
  <si>
    <t>588039257</t>
  </si>
  <si>
    <t>10,12+26,5</t>
  </si>
  <si>
    <t>548</t>
  </si>
  <si>
    <t>771591115</t>
  </si>
  <si>
    <t>Podlahy spárování silikonem</t>
  </si>
  <si>
    <t>-1981593611</t>
  </si>
  <si>
    <t>Podlahy - dokončovací práce spárování silikonem</t>
  </si>
  <si>
    <t>https://podminky.urs.cz/item/CS_URS_2023_01/771591115</t>
  </si>
  <si>
    <t>sokl/podlaha</t>
  </si>
  <si>
    <t>36,62</t>
  </si>
  <si>
    <t>549</t>
  </si>
  <si>
    <t>771591184</t>
  </si>
  <si>
    <t>Pracnější řezání podlah z dlaždic keramických rovné</t>
  </si>
  <si>
    <t>1348012734</t>
  </si>
  <si>
    <t>Podlahy - dokončovací práce pracnější řezání dlaždic keramických rovné</t>
  </si>
  <si>
    <t>https://podminky.urs.cz/item/CS_URS_2023_01/771591184</t>
  </si>
  <si>
    <t>550</t>
  </si>
  <si>
    <t>771591241</t>
  </si>
  <si>
    <t>Izolace těsnícími pásy vnitřní kout</t>
  </si>
  <si>
    <t>1513109490</t>
  </si>
  <si>
    <t>Izolace podlahy pod dlažbu těsnícími izolačními pásy vnitřní kout</t>
  </si>
  <si>
    <t>https://podminky.urs.cz/item/CS_URS_2023_01/771591241</t>
  </si>
  <si>
    <t>551</t>
  </si>
  <si>
    <t>771591264</t>
  </si>
  <si>
    <t>Izolace těsnícími pásy mezi podlahou a stěnou</t>
  </si>
  <si>
    <t>-1319180286</t>
  </si>
  <si>
    <t>Izolace podlahy pod dlažbu těsnícími izolačními pásy mezi podlahou a stěnu</t>
  </si>
  <si>
    <t>https://podminky.urs.cz/item/CS_URS_2023_01/771591264</t>
  </si>
  <si>
    <t>(0,9+1,8*2)*2</t>
  </si>
  <si>
    <t>552</t>
  </si>
  <si>
    <t>998771102</t>
  </si>
  <si>
    <t>Přesun hmot tonážní pro podlahy z dlaždic v objektech v přes 6 do 12 m</t>
  </si>
  <si>
    <t>83447214</t>
  </si>
  <si>
    <t>Přesun hmot pro podlahy z dlaždic stanovený z hmotnosti přesunovaného materiálu vodorovná dopravní vzdálenost do 50 m v objektech výšky přes 6 do 12 m</t>
  </si>
  <si>
    <t>https://podminky.urs.cz/item/CS_URS_2023_01/998771102</t>
  </si>
  <si>
    <t>776</t>
  </si>
  <si>
    <t>Podlahy povlakové</t>
  </si>
  <si>
    <t>553</t>
  </si>
  <si>
    <t>776111115</t>
  </si>
  <si>
    <t>Broušení podkladu povlakových podlah před litím stěrky</t>
  </si>
  <si>
    <t>-2016090490</t>
  </si>
  <si>
    <t>Příprava podkladu broušení podlah stávajícího podkladu před litím stěrky</t>
  </si>
  <si>
    <t>https://podminky.urs.cz/item/CS_URS_2023_01/776111115</t>
  </si>
  <si>
    <t>120,94+182,16</t>
  </si>
  <si>
    <t>554</t>
  </si>
  <si>
    <t>776111311</t>
  </si>
  <si>
    <t>Vysátí podkladu povlakových podlah</t>
  </si>
  <si>
    <t>406174145</t>
  </si>
  <si>
    <t>Příprava podkladu vysátí podlah</t>
  </si>
  <si>
    <t>https://podminky.urs.cz/item/CS_URS_2023_01/776111311</t>
  </si>
  <si>
    <t>555</t>
  </si>
  <si>
    <t>776121111</t>
  </si>
  <si>
    <t>Vodou ředitelná penetrace savého podkladu povlakových podlah</t>
  </si>
  <si>
    <t>-1316674083</t>
  </si>
  <si>
    <t>Příprava podkladu penetrace vodou ředitelná podlah</t>
  </si>
  <si>
    <t>https://podminky.urs.cz/item/CS_URS_2023_01/776121111</t>
  </si>
  <si>
    <t>556</t>
  </si>
  <si>
    <t>776141112</t>
  </si>
  <si>
    <t>Stěrka podlahová nivelační pro vyrovnání podkladu povlakových podlah pevnosti 20 MPa tl přes 3 do 5 mm</t>
  </si>
  <si>
    <t>1668516122</t>
  </si>
  <si>
    <t>Příprava podkladu vyrovnání samonivelační stěrkou podlah min.pevnosti 20 MPa, tloušťky přes 3 do 5 mm</t>
  </si>
  <si>
    <t>https://podminky.urs.cz/item/CS_URS_2023_01/776141112</t>
  </si>
  <si>
    <t>557</t>
  </si>
  <si>
    <t>776211121</t>
  </si>
  <si>
    <t>Lepení elektrostaticky vodivých textilních pásů</t>
  </si>
  <si>
    <t>-545241277</t>
  </si>
  <si>
    <t>Montáž textilních podlahovin lepením pásů elektrostaticky vodivých</t>
  </si>
  <si>
    <t>https://podminky.urs.cz/item/CS_URS_2023_01/776211121</t>
  </si>
  <si>
    <t>60,47*2</t>
  </si>
  <si>
    <t>558</t>
  </si>
  <si>
    <t>69751060</t>
  </si>
  <si>
    <t>koberec zátěžový vpichovaný role š 2m, vlákno 100% PA, hm 540g/m2, R ≤ 100MΩ, zátěž 33, útlum 21dB, hořlavost Bfl S1</t>
  </si>
  <si>
    <t>1015369453</t>
  </si>
  <si>
    <t>120,94</t>
  </si>
  <si>
    <t>120,94*1,1 'Přepočtené koeficientem množství</t>
  </si>
  <si>
    <t>559</t>
  </si>
  <si>
    <t>776231111</t>
  </si>
  <si>
    <t>Lepení lamel a čtverců z vinylu standardním lepidlem</t>
  </si>
  <si>
    <t>-1541694656</t>
  </si>
  <si>
    <t>Montáž podlahovin z vinylu lepením lamel nebo čtverců standardním lepidlem</t>
  </si>
  <si>
    <t>https://podminky.urs.cz/item/CS_URS_2023_01/776231111</t>
  </si>
  <si>
    <t>9,38+11,12+56,84+18,43</t>
  </si>
  <si>
    <t>11,12+56,84+18,43</t>
  </si>
  <si>
    <t>560</t>
  </si>
  <si>
    <t>28411051</t>
  </si>
  <si>
    <t>dílce vinylové tl 2,5mm, nášlapná vrstva 0,55mm, úprava PUR, třída zátěže 23/33/42, otlak 0,05mm, R10, třída otěru T, hořlavost Bfl S1, bez ftalátů</t>
  </si>
  <si>
    <t>-903521633</t>
  </si>
  <si>
    <t>182,16*1,1 'Přepočtené koeficientem množství</t>
  </si>
  <si>
    <t>561</t>
  </si>
  <si>
    <t>776411111</t>
  </si>
  <si>
    <t>Montáž obvodových soklíků výšky do 80 mm</t>
  </si>
  <si>
    <t>-665113697</t>
  </si>
  <si>
    <t>Montáž soklíků lepením obvodových, výšky do 80 mm</t>
  </si>
  <si>
    <t>https://podminky.urs.cz/item/CS_URS_2023_01/776411111</t>
  </si>
  <si>
    <t>(6,0+3,075)*2-(1,8+0,9*2)</t>
  </si>
  <si>
    <t>(2,05+4,58)*2-0,8*2+0,6*2</t>
  </si>
  <si>
    <t>(2,75+4,225)*2-0,9</t>
  </si>
  <si>
    <t>(7,0+8,125)*2-(3,0*2+0,9*3+1,8)</t>
  </si>
  <si>
    <t>562</t>
  </si>
  <si>
    <t>284110070</t>
  </si>
  <si>
    <t>lišta soklová PVC 15x50mm</t>
  </si>
  <si>
    <t>1000836114</t>
  </si>
  <si>
    <t>107,56*1,02 'Přepočtené koeficientem množství</t>
  </si>
  <si>
    <t>563</t>
  </si>
  <si>
    <t>776421111</t>
  </si>
  <si>
    <t>Montáž obvodových lišt lepením</t>
  </si>
  <si>
    <t>262258592</t>
  </si>
  <si>
    <t>Montáž lišt obvodových lepených</t>
  </si>
  <si>
    <t>https://podminky.urs.cz/item/CS_URS_2023_01/776421111</t>
  </si>
  <si>
    <t>(5,5+11,0)*2-(3,0*2+1,0)+0,2*2</t>
  </si>
  <si>
    <t>herna2 - 2np</t>
  </si>
  <si>
    <t>26,4</t>
  </si>
  <si>
    <t>564</t>
  </si>
  <si>
    <t>69751200</t>
  </si>
  <si>
    <t>lišta kobercová 50x7mm</t>
  </si>
  <si>
    <t>-469205855</t>
  </si>
  <si>
    <t>52,8*1,02 'Přepočtené koeficientem množství</t>
  </si>
  <si>
    <t>565</t>
  </si>
  <si>
    <t>776421711</t>
  </si>
  <si>
    <t>Vložení nařezaných pásků z podlahoviny do lišt</t>
  </si>
  <si>
    <t>-1277818948</t>
  </si>
  <si>
    <t>Montáž lišt vložení pásků z podlahoviny do lišt včetně nařezání</t>
  </si>
  <si>
    <t>https://podminky.urs.cz/item/CS_URS_2023_01/776421711</t>
  </si>
  <si>
    <t>566</t>
  </si>
  <si>
    <t>-674889217</t>
  </si>
  <si>
    <t>52,8*0,05</t>
  </si>
  <si>
    <t>2,64*1,1 'Přepočtené koeficientem množství</t>
  </si>
  <si>
    <t>567</t>
  </si>
  <si>
    <t>776991131</t>
  </si>
  <si>
    <t>Základní čištění nově položených podlahovin včetně dvousložkového jednovrstvého polymerního nátěru</t>
  </si>
  <si>
    <t>-1699107205</t>
  </si>
  <si>
    <t>Ostatní práce údržba nových podlahovin po pokládce čištění včetně ošetření polymerním nátěrem dvousložkovým jednovrstvým</t>
  </si>
  <si>
    <t>https://podminky.urs.cz/item/CS_URS_2023_01/776991131</t>
  </si>
  <si>
    <t>568</t>
  </si>
  <si>
    <t>R776-001</t>
  </si>
  <si>
    <t>Úprava koberce - výřez průměru 3,0m uprostřed herny2 v odlišné barvě</t>
  </si>
  <si>
    <t>1526022890</t>
  </si>
  <si>
    <t>569</t>
  </si>
  <si>
    <t>998776102</t>
  </si>
  <si>
    <t>Přesun hmot tonážní pro podlahy povlakové v objektech v přes 6 do 12 m</t>
  </si>
  <si>
    <t>-1281003860</t>
  </si>
  <si>
    <t>Přesun hmot pro podlahy povlakové stanovený z hmotnosti přesunovaného materiálu vodorovná dopravní vzdálenost do 50 m v objektech výšky přes 6 do 12 m</t>
  </si>
  <si>
    <t>https://podminky.urs.cz/item/CS_URS_2023_01/998776102</t>
  </si>
  <si>
    <t>781</t>
  </si>
  <si>
    <t>Dokončovací práce - obklady</t>
  </si>
  <si>
    <t>570</t>
  </si>
  <si>
    <t>781414111</t>
  </si>
  <si>
    <t>Montáž obkladů vnitřních keramických hladkých přes 19 do 22 ks/m2 lepených flexibilním lepidlem</t>
  </si>
  <si>
    <t>2045651841</t>
  </si>
  <si>
    <t>Montáž obkladů vnitřních stěn z dlaždic keramických lepených flexibilním lepidlem maloformátových hladkých přes 19 do 22 ks/m2</t>
  </si>
  <si>
    <t>https://podminky.urs.cz/item/CS_URS_2023_01/781414111</t>
  </si>
  <si>
    <t>příprava jídel</t>
  </si>
  <si>
    <t>1,5*(2,825+0,6*2)+2,25*(1,2+0,6)</t>
  </si>
  <si>
    <t>2,25*(3,075+6,0)*2-(0,8*2,0*3+1,25*1,2+0,7*2)</t>
  </si>
  <si>
    <t>2,25*(1,6+1,815)*2-0,7*2,0</t>
  </si>
  <si>
    <t>2,25*(2,0+1,815)*2-0,7*2,0</t>
  </si>
  <si>
    <t>2,25*(2,0+4,06)*2-(0,8*2,0+1,25*1,2)</t>
  </si>
  <si>
    <t>umývarna</t>
  </si>
  <si>
    <t xml:space="preserve">2,25*(3,075+6,0)*2-(0,8*2,0*3+1,25*1,2+0,7*2,0)  </t>
  </si>
  <si>
    <t>571</t>
  </si>
  <si>
    <t>59761040</t>
  </si>
  <si>
    <t>obklad keramický hladký přes 19 do 22ks/m2</t>
  </si>
  <si>
    <t>535181781</t>
  </si>
  <si>
    <t>194,264*1,1 'Přepočtené koeficientem množství</t>
  </si>
  <si>
    <t>572</t>
  </si>
  <si>
    <t>781494511</t>
  </si>
  <si>
    <t>Plastové profily ukončovací lepené flexibilním lepidlem</t>
  </si>
  <si>
    <t>-709009984</t>
  </si>
  <si>
    <t>Obklad - dokončující práce profily ukončovací plastové lepené flexibilním lepidlem ukončovací</t>
  </si>
  <si>
    <t>https://podminky.urs.cz/item/CS_URS_2023_01/781494511</t>
  </si>
  <si>
    <t>1,5*2+2,25*2+1,2+0,6</t>
  </si>
  <si>
    <t>(1,6+1,815)*2-0,7</t>
  </si>
  <si>
    <t>(2,0+1,815)*2-0,7</t>
  </si>
  <si>
    <t>(2,0+4,06)*2</t>
  </si>
  <si>
    <t>(3,075+6,0)*2-</t>
  </si>
  <si>
    <t>(1,6+1,815)*2</t>
  </si>
  <si>
    <t>(2,0+1,815)*2</t>
  </si>
  <si>
    <t>573</t>
  </si>
  <si>
    <t>781495111</t>
  </si>
  <si>
    <t>Nátěr penetrační na stěnu</t>
  </si>
  <si>
    <t>765202983</t>
  </si>
  <si>
    <t>Příprava podkladu před provedením obkladu nátěr penetrační na stěnu</t>
  </si>
  <si>
    <t>https://podminky.urs.cz/item/CS_URS_2023_01/781495111</t>
  </si>
  <si>
    <t>574</t>
  </si>
  <si>
    <t>781495115</t>
  </si>
  <si>
    <t>Spárování vnitřních obkladů silikonem</t>
  </si>
  <si>
    <t>350458680</t>
  </si>
  <si>
    <t>Obklad - dokončující práce ostatní práce spárování silikonem</t>
  </si>
  <si>
    <t>https://podminky.urs.cz/item/CS_URS_2023_01/781495115</t>
  </si>
  <si>
    <t>stěna/podlaha</t>
  </si>
  <si>
    <t>1,2+0,6</t>
  </si>
  <si>
    <t>(3,075+6,0)*2-(0,8*3+0,7)</t>
  </si>
  <si>
    <t>(2,0+4,06)*2-0,8</t>
  </si>
  <si>
    <t xml:space="preserve">(3,075+6,0)*2-(0,8*3+0,7)  </t>
  </si>
  <si>
    <t>575</t>
  </si>
  <si>
    <t>781495142</t>
  </si>
  <si>
    <t>Průnik obkladem kruhový přes DN 30 do DN 90</t>
  </si>
  <si>
    <t>166704232</t>
  </si>
  <si>
    <t>Obklad - dokončující práce průnik obkladem kruhový, bez izolace přes DN 30 do DN 90</t>
  </si>
  <si>
    <t>https://podminky.urs.cz/item/CS_URS_2023_01/781495142</t>
  </si>
  <si>
    <t>576</t>
  </si>
  <si>
    <t>781495184</t>
  </si>
  <si>
    <t>Řezání pracnější rovné keramických obkladaček</t>
  </si>
  <si>
    <t>-468076402</t>
  </si>
  <si>
    <t>Obklad - dokončující práce pracnější řezání obkladaček rovné</t>
  </si>
  <si>
    <t>https://podminky.urs.cz/item/CS_URS_2023_01/781495184</t>
  </si>
  <si>
    <t>577</t>
  </si>
  <si>
    <t>998781102</t>
  </si>
  <si>
    <t>Přesun hmot tonážní pro obklady keramické v objektech v přes 6 do 12 m</t>
  </si>
  <si>
    <t>-974569427</t>
  </si>
  <si>
    <t>Přesun hmot pro obklady keramické stanovený z hmotnosti přesunovaného materiálu vodorovná dopravní vzdálenost do 50 m v objektech výšky přes 6 do 12 m</t>
  </si>
  <si>
    <t>https://podminky.urs.cz/item/CS_URS_2023_01/998781102</t>
  </si>
  <si>
    <t>783</t>
  </si>
  <si>
    <t>Dokončovací práce - nátěry</t>
  </si>
  <si>
    <t>578</t>
  </si>
  <si>
    <t>783301311</t>
  </si>
  <si>
    <t>Odmaštění zámečnických konstrukcí vodou ředitelným odmašťovačem</t>
  </si>
  <si>
    <t>-957085331</t>
  </si>
  <si>
    <t>Příprava podkladu zámečnických konstrukcí před provedením nátěru odmaštění odmašťovačem vodou ředitelným</t>
  </si>
  <si>
    <t>https://podminky.urs.cz/item/CS_URS_2023_01/783301311</t>
  </si>
  <si>
    <t>oc.zárubně</t>
  </si>
  <si>
    <t>579</t>
  </si>
  <si>
    <t>783334201</t>
  </si>
  <si>
    <t>Základní antikorozní jednonásobný epoxidový nátěr zámečnických konstrukcí</t>
  </si>
  <si>
    <t>-75931606</t>
  </si>
  <si>
    <t>Základní antikorozní nátěr zámečnických konstrukcí jednonásobný epoxidový</t>
  </si>
  <si>
    <t>https://podminky.urs.cz/item/CS_URS_2023_01/783334201</t>
  </si>
  <si>
    <t>580</t>
  </si>
  <si>
    <t>783337101</t>
  </si>
  <si>
    <t>Krycí jednonásobný epoxidový nátěr zámečnických konstrukcí</t>
  </si>
  <si>
    <t>191363259</t>
  </si>
  <si>
    <t>Krycí nátěr (email) zámečnických konstrukcí jednonásobný epoxidový</t>
  </si>
  <si>
    <t>https://podminky.urs.cz/item/CS_URS_2023_01/783337101</t>
  </si>
  <si>
    <t>581</t>
  </si>
  <si>
    <t>783801201</t>
  </si>
  <si>
    <t>Obroušení omítek před provedením nátěru</t>
  </si>
  <si>
    <t>723192552</t>
  </si>
  <si>
    <t>Příprava podkladu omítek před provedením nátěru obroušení</t>
  </si>
  <si>
    <t>https://podminky.urs.cz/item/CS_URS_2023_01/783801201</t>
  </si>
  <si>
    <t>1,5*(10,395*2+2,05)-1,5*(0,8+0,96+1,1)</t>
  </si>
  <si>
    <t>1,5*(2,75+6,65)*2-1,5*(0,8*2+1,5)</t>
  </si>
  <si>
    <t>1,5*(2,75+6,65)*2-1,5*0,8</t>
  </si>
  <si>
    <t>582</t>
  </si>
  <si>
    <t>783813131</t>
  </si>
  <si>
    <t>Penetrační syntetický nátěr hladkých, tenkovrstvých zrnitých a štukových omítek</t>
  </si>
  <si>
    <t>-378456111</t>
  </si>
  <si>
    <t>Penetrační nátěr omítek hladkých omítek hladkých, zrnitých tenkovrstvých nebo štukových stupně členitosti 1 a 2 syntetický</t>
  </si>
  <si>
    <t>https://podminky.urs.cz/item/CS_URS_2023_01/783813131</t>
  </si>
  <si>
    <t>583</t>
  </si>
  <si>
    <t>783897607</t>
  </si>
  <si>
    <t>Příplatek k cenám dvojnásobného krycího nátěru omítek za barevné provedení v odstínu světlém</t>
  </si>
  <si>
    <t>-265317533</t>
  </si>
  <si>
    <t>Krycí (ochranný ) nátěr omítek Příplatek k cenám za provádění barevného nátěru v odstínu světlém dvojnásobného</t>
  </si>
  <si>
    <t>https://podminky.urs.cz/item/CS_URS_2023_01/783897607</t>
  </si>
  <si>
    <t>584</t>
  </si>
  <si>
    <t>783897611</t>
  </si>
  <si>
    <t>Příplatek k cenám dvojnásobného krycího nátěru omítek za barevné provedení v odstínu středně sytém</t>
  </si>
  <si>
    <t>-2063117682</t>
  </si>
  <si>
    <t>Krycí (ochranný ) nátěr omítek Příplatek k cenám za provádění barevného nátěru v odstínu středně sytém dvojnásobného</t>
  </si>
  <si>
    <t>https://podminky.urs.cz/item/CS_URS_2023_01/783897611</t>
  </si>
  <si>
    <t>784</t>
  </si>
  <si>
    <t>Dokončovací práce - malby a tapety</t>
  </si>
  <si>
    <t>585</t>
  </si>
  <si>
    <t>784111001</t>
  </si>
  <si>
    <t>Oprášení (ometení ) podkladu v místnostech v do 3,80 m</t>
  </si>
  <si>
    <t>815960133</t>
  </si>
  <si>
    <t>Oprášení (ometení) podkladu v místnostech výšky do 3,80 m</t>
  </si>
  <si>
    <t>https://podminky.urs.cz/item/CS_URS_2023_01/784111001</t>
  </si>
  <si>
    <t>586</t>
  </si>
  <si>
    <t>784181121</t>
  </si>
  <si>
    <t>Hloubková jednonásobná bezbarvá penetrace podkladu v místnostech v do 3,80 m</t>
  </si>
  <si>
    <t>461234255</t>
  </si>
  <si>
    <t>Penetrace podkladu jednonásobná hloubková akrylátová bezbarvá v místnostech výšky do 3,80 m</t>
  </si>
  <si>
    <t>https://podminky.urs.cz/item/CS_URS_2023_01/784181121</t>
  </si>
  <si>
    <t>587</t>
  </si>
  <si>
    <t>784211121</t>
  </si>
  <si>
    <t>Dvojnásobné bílé malby ze směsí za mokra středně oděruvzdorných v místnostech v do 3,80 m</t>
  </si>
  <si>
    <t>-801839285</t>
  </si>
  <si>
    <t>Malby z malířských směsí oděruvzdorných za mokra dvojnásobné, bílé za mokra oděruvzdorné středně v místnostech výšky do 3,80 m</t>
  </si>
  <si>
    <t>https://podminky.urs.cz/item/CS_URS_2023_01/784211121</t>
  </si>
  <si>
    <t>na om. stropů</t>
  </si>
  <si>
    <t>396,49</t>
  </si>
  <si>
    <t>na om. schodiště</t>
  </si>
  <si>
    <t>122,056</t>
  </si>
  <si>
    <t>na om. stšn</t>
  </si>
  <si>
    <t>740,128</t>
  </si>
  <si>
    <t>na sdk podhled</t>
  </si>
  <si>
    <t>786</t>
  </si>
  <si>
    <t>Dokončovací práce - čalounické úpravy</t>
  </si>
  <si>
    <t>588</t>
  </si>
  <si>
    <t>786627121R</t>
  </si>
  <si>
    <t>Montáž lamelové žaluzie venkovní pro okna kovová</t>
  </si>
  <si>
    <t>1887193636</t>
  </si>
  <si>
    <t>Montáž zastiňujících žaluzií lamelových venkovních pro okna plastová</t>
  </si>
  <si>
    <t>589</t>
  </si>
  <si>
    <t>55346200</t>
  </si>
  <si>
    <t>žaluzie horizontální interiérové</t>
  </si>
  <si>
    <t>-1701170424</t>
  </si>
  <si>
    <t>590</t>
  </si>
  <si>
    <t>998786102</t>
  </si>
  <si>
    <t>Přesun hmot tonážní pro stínění a čalounické úpravy v objektech v přes 6 do 12 m</t>
  </si>
  <si>
    <t>723399784</t>
  </si>
  <si>
    <t>Přesun hmot pro stínění a čalounické úpravy stanovený z hmotnosti přesunovaného materiálu vodorovná dopravní vzdálenost do 50 m v objektech výšky (hloubky) přes 6 do 12 m</t>
  </si>
  <si>
    <t>https://podminky.urs.cz/item/CS_URS_2023_01/998786102</t>
  </si>
  <si>
    <t>02 - Zasakování dešťových vod</t>
  </si>
  <si>
    <t xml:space="preserve">    12 - Zemní práce - odkopávky a prokopávky</t>
  </si>
  <si>
    <t xml:space="preserve">    13 - Zemní práce - hloubené vykopávky</t>
  </si>
  <si>
    <t xml:space="preserve">    16 - Zemní práce - přemístění výkopku</t>
  </si>
  <si>
    <t xml:space="preserve">    17 - Zemní práce - konstrukce ze zemin</t>
  </si>
  <si>
    <t xml:space="preserve">    18 - Zemní práce - povrchové úpravy terénu</t>
  </si>
  <si>
    <t xml:space="preserve">    45 - Podkladní a vedlejší konstrukce kromě vozovek a železničního svršku</t>
  </si>
  <si>
    <t xml:space="preserve">    87 - Potrubí z trub plastických a skleněných</t>
  </si>
  <si>
    <t xml:space="preserve">    89 - Ostatní konstrukce</t>
  </si>
  <si>
    <t>Zemní práce - odkopávky a prokopávky</t>
  </si>
  <si>
    <t>1759061118</t>
  </si>
  <si>
    <t xml:space="preserve"> (5,7*23,5+2,0*2,0)*0,2</t>
  </si>
  <si>
    <t>Zemní práce - hloubené vykopávky</t>
  </si>
  <si>
    <t>-1004052540</t>
  </si>
  <si>
    <t xml:space="preserve"> ((1,3*1,3*3,14/4+2,5*2,5*3,14/4)/2*2,55+(5,7*20,5+1,7*17,5)/2*1,90)*0,5</t>
  </si>
  <si>
    <t>131351104</t>
  </si>
  <si>
    <t>Hloubení jam nezapažených v hornině třídy těžitelnosti II skupiny 4 objem do 500 m3 strojně</t>
  </si>
  <si>
    <t>-87493879</t>
  </si>
  <si>
    <t>Hloubení nezapažených jam a zářezů strojně s urovnáním dna do předepsaného profilu a spádu v hornině třídy těžitelnosti II skupiny 4 přes 100 do 500 m3</t>
  </si>
  <si>
    <t>https://podminky.urs.cz/item/CS_URS_2023_01/131351104</t>
  </si>
  <si>
    <t>((1,3*1,3*3,14/4+2,5*2,5*3,14/4)/2*2,55+(5,7*20,5+1,7*17,5)/2*1,90)*0,5</t>
  </si>
  <si>
    <t>1758997342</t>
  </si>
  <si>
    <t xml:space="preserve"> 3,3*0,85*1,0*0,5</t>
  </si>
  <si>
    <t>132351251</t>
  </si>
  <si>
    <t>Hloubení rýh nezapažených š do 2000 mm v hornině třídy těžitelnosti II skupiny 4 objem do 20 m3 strojně</t>
  </si>
  <si>
    <t>-571597003</t>
  </si>
  <si>
    <t>Hloubení nezapažených rýh šířky přes 800 do 2 000 mm strojně s urovnáním dna do předepsaného profilu a spádu v hornině třídy těžitelnosti II skupiny 4 do 20 m3</t>
  </si>
  <si>
    <t>https://podminky.urs.cz/item/CS_URS_2023_01/132351251</t>
  </si>
  <si>
    <t>Zemní práce - přemístění výkopku</t>
  </si>
  <si>
    <t>162706111</t>
  </si>
  <si>
    <t>Vodorovné přemístění do 6000 m bez naložení výkopku ze zemin schopných zúrodnění</t>
  </si>
  <si>
    <t>1713473285</t>
  </si>
  <si>
    <t>Vodorovné přemístění výkopku bez naložení, avšak se složením zemin schopných zúrodnění, na vzdálenost přes 5000 do 6000 m</t>
  </si>
  <si>
    <t>https://podminky.urs.cz/item/CS_URS_2023_01/162706111</t>
  </si>
  <si>
    <t xml:space="preserve"> (1,8+3,4)/2*1,2*18,1+2,3*2,3*3,14/4*2,55+3,35*1,0*0,56</t>
  </si>
  <si>
    <t>162706119</t>
  </si>
  <si>
    <t>Příplatek pro vodorovné přemístění bez naložení výkopku ze zemin schopných zúrodnění ZKD 1000 m</t>
  </si>
  <si>
    <t>-1909763093</t>
  </si>
  <si>
    <t>Vodorovné přemístění výkopku bez naložení, avšak se složením zemin schopných zúrodnění, na vzdálenost Příplatek k ceně za každých dalších i započatých 1000 m</t>
  </si>
  <si>
    <t>https://podminky.urs.cz/item/CS_URS_2023_01/162706119</t>
  </si>
  <si>
    <t>68,937*4 'Přepočtené koeficientem množství</t>
  </si>
  <si>
    <t>Zemní práce - konstrukce ze zemin</t>
  </si>
  <si>
    <t>80022436</t>
  </si>
  <si>
    <t>171201221</t>
  </si>
  <si>
    <t>Poplatek za uložení na skládce (skládkovné) zeminy a kamení kód odpadu 17 05 04</t>
  </si>
  <si>
    <t>-983535237</t>
  </si>
  <si>
    <t>Poplatek za uložení stavebního odpadu na skládce (skládkovné) zeminy a kamení zatříděného do Katalogu odpadů pod kódem 17 05 04</t>
  </si>
  <si>
    <t>https://podminky.urs.cz/item/CS_URS_2023_01/171201221</t>
  </si>
  <si>
    <t>69*1,8 'Přepočtené koeficientem množství</t>
  </si>
  <si>
    <t>174251101</t>
  </si>
  <si>
    <t>Zásyp jam, šachet rýh nebo kolem objektů sypaninou bez zhutnění</t>
  </si>
  <si>
    <t>1365282176</t>
  </si>
  <si>
    <t>Zásyp sypaninou z jakékoliv horniny strojně s uložením výkopku ve vrstvách bez zhutnění jam, šachet, rýh nebo kolem objektů v těchto vykopávkách</t>
  </si>
  <si>
    <t>https://podminky.urs.cz/item/CS_URS_2023_01/174251101</t>
  </si>
  <si>
    <t>146,2+2,8-69,0</t>
  </si>
  <si>
    <t>175151101</t>
  </si>
  <si>
    <t>Obsypání potrubí strojně sypaninou bez prohození, uloženou do 3 m</t>
  </si>
  <si>
    <t>1713961781</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</si>
  <si>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</si>
  <si>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https://podminky.urs.cz/item/CS_URS_2023_01/175151101</t>
  </si>
  <si>
    <t>3,35*(1,0*0,46-0,16*0,16*3,14/4)</t>
  </si>
  <si>
    <t>175111201</t>
  </si>
  <si>
    <t>Obsypání objektu nad přilehlým původním terénem sypaninou bez prohození, uloženou do 3 m ručně</t>
  </si>
  <si>
    <t>1386583088</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</si>
  <si>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</si>
  <si>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https://podminky.urs.cz/item/CS_URS_2023_01/175111201</t>
  </si>
  <si>
    <t xml:space="preserve"> (1,8+3,4)/2*1,2*18,1-(6*1,6*1,1+2*0,1*1,2)</t>
  </si>
  <si>
    <t>58337331</t>
  </si>
  <si>
    <t>štěrkopísek frakce 0/22</t>
  </si>
  <si>
    <t>1941212140</t>
  </si>
  <si>
    <t>Zemní práce - povrchové úpravy terénu</t>
  </si>
  <si>
    <t>181351103</t>
  </si>
  <si>
    <t>Rozprostření ornice tl vrstvy do 200 mm pl přes 100 do 500 m2 v rovině nebo ve svahu do 1:5 strojně</t>
  </si>
  <si>
    <t>-1288778784</t>
  </si>
  <si>
    <t>Rozprostření a urovnání ornice v rovině nebo ve svahu sklonu do 1:5 strojně při souvislé ploše přes 100 do 500 m2, tl. vrstvy do 200 mm</t>
  </si>
  <si>
    <t>https://podminky.urs.cz/item/CS_URS_2023_01/181351103</t>
  </si>
  <si>
    <t xml:space="preserve"> 5,7*23,5+2,0*2,0</t>
  </si>
  <si>
    <t>181411121</t>
  </si>
  <si>
    <t>Založení lučního trávníku výsevem pl do 1000 m2 v rovině a ve svahu do 1:5</t>
  </si>
  <si>
    <t>1037208274</t>
  </si>
  <si>
    <t>Založení trávníku na půdě předem připravené plochy do 1000 m2 výsevem včetně utažení lučního v rovině nebo na svahu do 1:5</t>
  </si>
  <si>
    <t>https://podminky.urs.cz/item/CS_URS_2023_01/181411121</t>
  </si>
  <si>
    <t>5,7*23,5+2,0*2,0</t>
  </si>
  <si>
    <t>00572410</t>
  </si>
  <si>
    <t>osivo směs travní parková</t>
  </si>
  <si>
    <t>255211130</t>
  </si>
  <si>
    <t>382413115</t>
  </si>
  <si>
    <t>Osazení jímky z PP na obetonování objemu 6000 l pro usazení do terénu</t>
  </si>
  <si>
    <t>164371289</t>
  </si>
  <si>
    <t>Osazení plastové jímky z polypropylenu PP na obetonování objemu 6000 l</t>
  </si>
  <si>
    <t>https://podminky.urs.cz/item/CS_URS_2023_01/382413115</t>
  </si>
  <si>
    <t>56230015</t>
  </si>
  <si>
    <t>jímka plastová na obetonování 2x2x1,5m objem 6m3</t>
  </si>
  <si>
    <t>-254989655</t>
  </si>
  <si>
    <t>R384001</t>
  </si>
  <si>
    <t>8543905</t>
  </si>
  <si>
    <t>Montáž vsakovacího tunelu vč. příslušenství</t>
  </si>
  <si>
    <t>56241730</t>
  </si>
  <si>
    <t>plastový obloukový vsakovací tunel pro RD, 1220x800x510 s možností propojení, zatížitelný do 3,5t</t>
  </si>
  <si>
    <t>-1770915649</t>
  </si>
  <si>
    <t>56241731</t>
  </si>
  <si>
    <t>sada koncových desek pro ukončení vsakovacího obloukového tunelu pro RD 1220x800x510mm</t>
  </si>
  <si>
    <t>-2025221590</t>
  </si>
  <si>
    <t>56241734</t>
  </si>
  <si>
    <t>kontrolní šachta vsakovacího tunelu DN 200</t>
  </si>
  <si>
    <t>572115122</t>
  </si>
  <si>
    <t>56241647</t>
  </si>
  <si>
    <t>geotextilie netkaná separační, ochranná, filtrační, drenážní PP 300g/m2</t>
  </si>
  <si>
    <t>894665118</t>
  </si>
  <si>
    <t>Podkladní a vedlejší konstrukce kromě vozovek a železničního svršku</t>
  </si>
  <si>
    <t>451573111</t>
  </si>
  <si>
    <t>Lože pod potrubí otevřený výkop ze štěrkopísku</t>
  </si>
  <si>
    <t>-1670274883</t>
  </si>
  <si>
    <t>Lože pod potrubí, stoky a drobné objekty v otevřeném výkopu z písku a štěrkopísku do 63 mm</t>
  </si>
  <si>
    <t>https://podminky.urs.cz/item/CS_URS_2023_01/451573111</t>
  </si>
  <si>
    <t>3,35*0,1*1,0</t>
  </si>
  <si>
    <t>451535111</t>
  </si>
  <si>
    <t>Podkladní vrstva tl do 250 mm ze štěrku</t>
  </si>
  <si>
    <t>-13018726</t>
  </si>
  <si>
    <t>Podkladní vrstva tl. do 250 mm s dodáním hmot, s jejich rozprostřením a zhutněním a s urovnáním horní plochy ze štěrku</t>
  </si>
  <si>
    <t>https://podminky.urs.cz/item/CS_URS_2023_01/451535111</t>
  </si>
  <si>
    <t>451971111</t>
  </si>
  <si>
    <t>Položení podkladní vrstvy z geotextilie s uchycením v terénu sponami a za plůtky hřeby</t>
  </si>
  <si>
    <t>-120492504</t>
  </si>
  <si>
    <t>Položení podkladní vrstvy z geotextilie v rovině nebo ve svahu, s přesahem jednotlivých pásů 150 mm, s uchycením v terénu sponami z bet. oceli a za plůtky hřeby</t>
  </si>
  <si>
    <t>https://podminky.urs.cz/item/CS_URS_2023_01/451971111</t>
  </si>
  <si>
    <t>2,5*25,0</t>
  </si>
  <si>
    <t>Potrubí z trub plastických a skleněných</t>
  </si>
  <si>
    <t>871313121</t>
  </si>
  <si>
    <t>Montáž kanalizačního potrubí z PVC těsněné gumovým kroužkem otevřený výkop sklon do 20 % DN 160</t>
  </si>
  <si>
    <t>421369361</t>
  </si>
  <si>
    <t>Montáž kanalizačního potrubí z plastů z tvrdého PVC těsněných gumovým kroužkem v otevřeném výkopu ve sklonu do 20 % DN 160</t>
  </si>
  <si>
    <t>https://podminky.urs.cz/item/CS_URS_2023_01/871313121</t>
  </si>
  <si>
    <t>28611131</t>
  </si>
  <si>
    <t>trubka kanalizační PVC DN 160x1000mm SN4</t>
  </si>
  <si>
    <t>404915907</t>
  </si>
  <si>
    <t>3,35*1,03 'Přepočtené koeficientem množství</t>
  </si>
  <si>
    <t>69311309</t>
  </si>
  <si>
    <t>pás varovný plný do výkopu š 220mm s potiskem</t>
  </si>
  <si>
    <t>1928110794</t>
  </si>
  <si>
    <t>877310310</t>
  </si>
  <si>
    <t>Montáž kolen na kanalizačním potrubí z PP trub hladkých plnostěnných DN 150</t>
  </si>
  <si>
    <t>-1239180060</t>
  </si>
  <si>
    <t>Montáž tvarovek na kanalizačním plastovém potrubí z polypropylenu PP hladkého plnostěnného kolen DN 150</t>
  </si>
  <si>
    <t>https://podminky.urs.cz/item/CS_URS_2023_01/877310310</t>
  </si>
  <si>
    <t>28611424</t>
  </si>
  <si>
    <t>odbočka kanalizační plastová PVC s hrdlem KG 110/110/87°</t>
  </si>
  <si>
    <t>1020751365</t>
  </si>
  <si>
    <t>28611429</t>
  </si>
  <si>
    <t>odbočka kanalizační plastová s hrdlem KG 160/160/87°</t>
  </si>
  <si>
    <t>39805354</t>
  </si>
  <si>
    <t>877315211</t>
  </si>
  <si>
    <t>Montáž tvarovek z tvrdého PVC-systém KG nebo z polypropylenu-systém KG 2000 jednoosé DN 160</t>
  </si>
  <si>
    <t>373390915</t>
  </si>
  <si>
    <t>Montáž tvarovek na kanalizačním potrubí z trub z plastu z tvrdého PVC nebo z polypropylenu v otevřeném výkopu jednoosých DN 160</t>
  </si>
  <si>
    <t>https://podminky.urs.cz/item/CS_URS_2023_01/877315211</t>
  </si>
  <si>
    <t>56241592</t>
  </si>
  <si>
    <t>hlavice odvětrávací pro akumulační box 200L bez podkladové koncové desky DN 100</t>
  </si>
  <si>
    <t>CS ÚRS 2020 01</t>
  </si>
  <si>
    <t>381713742</t>
  </si>
  <si>
    <t>-573681426</t>
  </si>
  <si>
    <t>28611113</t>
  </si>
  <si>
    <t>trubka kanalizační PVC DN 110x1000mm SN4</t>
  </si>
  <si>
    <t>-105812694</t>
  </si>
  <si>
    <t>2,5*1,03 'Přepočtené koeficientem množství</t>
  </si>
  <si>
    <t>Ostatní konstrukce</t>
  </si>
  <si>
    <t>894201121</t>
  </si>
  <si>
    <t>Dno šachet tl nad 200 mm z prostého betonu bez zvýšených nároků na prostředí tř. C 25/30</t>
  </si>
  <si>
    <t>-7315978</t>
  </si>
  <si>
    <t>Ostatní konstrukce na trubním vedení z prostého betonu dno šachet tloušťky přes 200 mm z betonu bez zvýšených nároků na prostředí tř. C 25/30</t>
  </si>
  <si>
    <t>https://podminky.urs.cz/item/CS_URS_2023_01/894201121</t>
  </si>
  <si>
    <t xml:space="preserve"> 2,3*2,3*3,14/4*0,15</t>
  </si>
  <si>
    <t>894201151</t>
  </si>
  <si>
    <t>Dno šachet tl nad 200 mm z prostého betonu se zvýšenými nároky na prostředí tř. C 25/30</t>
  </si>
  <si>
    <t>2101963170</t>
  </si>
  <si>
    <t>Ostatní konstrukce na trubním vedení z prostého betonu dno šachet tloušťky přes 200 mm z betonu se zvýšenými nároky na prostředí tř. C 25/30</t>
  </si>
  <si>
    <t>https://podminky.urs.cz/item/CS_URS_2023_01/894201151</t>
  </si>
  <si>
    <t>894201221</t>
  </si>
  <si>
    <t>Stěny šachet tl nad 200 mm z prostého betonu bez zvýšených nároků na prostředí tř. C 25/30</t>
  </si>
  <si>
    <t>-88238311</t>
  </si>
  <si>
    <t>Ostatní konstrukce na trubním vedení z prostého betonu stěny šachet tloušťky přes 200 mm z betonu bez zvýšených nároků na prostředí tř. C 25/30</t>
  </si>
  <si>
    <t>https://podminky.urs.cz/item/CS_URS_2023_01/894201221</t>
  </si>
  <si>
    <t>(2,3*2,3*3,14/4-2,0*2,0*3,14/4)*2,65</t>
  </si>
  <si>
    <t>894201293</t>
  </si>
  <si>
    <t>Příplatek za tloušťku stěn šachet z betonu prostého do 200 mm</t>
  </si>
  <si>
    <t>574367596</t>
  </si>
  <si>
    <t>Ostatní konstrukce na trubním vedení z prostého betonu stěny šachet tloušťky přes 200 mm Příplatek k ceně za tloušťku stěny do 200 mm</t>
  </si>
  <si>
    <t>https://podminky.urs.cz/item/CS_URS_2023_01/894201293</t>
  </si>
  <si>
    <t>894608211</t>
  </si>
  <si>
    <t>Výztuž šachet ze svařovaných sítí typu Kari</t>
  </si>
  <si>
    <t>1942222468</t>
  </si>
  <si>
    <t>https://podminky.urs.cz/item/CS_URS_2023_01/894608211</t>
  </si>
  <si>
    <t>998142251</t>
  </si>
  <si>
    <t>Přesun hmot pro nádrže, jímky, zásobníky a jámy betonové monolitické v do 25 m</t>
  </si>
  <si>
    <t>-473238144</t>
  </si>
  <si>
    <t>Přesun hmot pro nádrže, jímky, zásobníky a jámy pozemní mimo zemědělství se svislou nosnou konstrukcí monolitickou betonovou tyčovou nebo plošnou vodorovná dopravní vzdálenost do 50 m výšky do 25 m</t>
  </si>
  <si>
    <t>https://podminky.urs.cz/item/CS_URS_2023_01/998142251</t>
  </si>
  <si>
    <t>03 - Komunikace, oplocení</t>
  </si>
  <si>
    <t xml:space="preserve">    18 - Zemní práce - zatravněné plochy</t>
  </si>
  <si>
    <t xml:space="preserve">    5 - Komunikace</t>
  </si>
  <si>
    <t xml:space="preserve">    9 - Ostatní konstrukce a práce, bourání</t>
  </si>
  <si>
    <t xml:space="preserve">    90 - Oplocení</t>
  </si>
  <si>
    <t>111251101</t>
  </si>
  <si>
    <t>Odstranění křovin a stromů průměru kmene do 100 mm i s kořeny sklonu terénu do 1:5 z celkové plochy do 100 m2 strojně</t>
  </si>
  <si>
    <t>13477102</t>
  </si>
  <si>
    <t>Odstranění křovin a stromů s odstraněním kořenů strojně průměru kmene do 100 mm v rovině nebo ve svahu sklonu terénu do 1:5, při celkové ploše do 100 m2</t>
  </si>
  <si>
    <t>https://podminky.urs.cz/item/CS_URS_2023_01/111251101</t>
  </si>
  <si>
    <t>112101103</t>
  </si>
  <si>
    <t>Odstranění stromů listnatých průměru kmene přes 500 do 700 mm</t>
  </si>
  <si>
    <t>574587353</t>
  </si>
  <si>
    <t>Odstranění stromů s odřezáním kmene a s odvětvením listnatých, průměru kmene přes 500 do 700 mm</t>
  </si>
  <si>
    <t>https://podminky.urs.cz/item/CS_URS_2023_01/112101103</t>
  </si>
  <si>
    <t>112101107</t>
  </si>
  <si>
    <t>Odstranění stromů listnatých průměru kmene přes 1300 do 1500 mm</t>
  </si>
  <si>
    <t>-1982948379</t>
  </si>
  <si>
    <t>Odstranění stromů s odřezáním kmene a s odvětvením listnatých, průměru kmene přes 1300 do 1500 mm</t>
  </si>
  <si>
    <t>https://podminky.urs.cz/item/CS_URS_2023_01/112101107</t>
  </si>
  <si>
    <t>112251103</t>
  </si>
  <si>
    <t>Odstranění pařezů průměru přes 500 do 700 mm</t>
  </si>
  <si>
    <t>-69353990</t>
  </si>
  <si>
    <t>Odstranění pařezů strojně s jejich vykopáním nebo vytrháním průměru přes 500 do 700 mm</t>
  </si>
  <si>
    <t>https://podminky.urs.cz/item/CS_URS_2023_01/112251103</t>
  </si>
  <si>
    <t>112251108</t>
  </si>
  <si>
    <t>Odstranění pařezů průměru přes 1300 do 1500 mm</t>
  </si>
  <si>
    <t>-208093242</t>
  </si>
  <si>
    <t>Odstranění pařezů strojně s jejich vykopáním nebo vytrháním průměru přes 1300 do 1500 mm</t>
  </si>
  <si>
    <t>https://podminky.urs.cz/item/CS_URS_2023_01/112251108</t>
  </si>
  <si>
    <t>122211101</t>
  </si>
  <si>
    <t>Odkopávky a prokopávky v hornině třídy těžitelnosti I, skupiny 3 ručně</t>
  </si>
  <si>
    <t>760552689</t>
  </si>
  <si>
    <t>Odkopávky a prokopávky ručně zapažené i nezapažené v hornině třídy těžitelnosti I skupiny 3</t>
  </si>
  <si>
    <t>https://podminky.urs.cz/item/CS_URS_2023_01/122211101</t>
  </si>
  <si>
    <t>okapový chodník</t>
  </si>
  <si>
    <t>0,2*0,4*(0,45+8,25+20,9+2,75*2+12,8+4,05+2,8+5,0)</t>
  </si>
  <si>
    <t>122251103</t>
  </si>
  <si>
    <t>Odkopávky a prokopávky nezapažené v hornině třídy těžitelnosti I skupiny 3 objem do 100 m3 strojně</t>
  </si>
  <si>
    <t>-900541916</t>
  </si>
  <si>
    <t>Odkopávky a prokopávky nezapažené strojně v hornině třídy těžitelnosti I skupiny 3 přes 50 do 100 m3</t>
  </si>
  <si>
    <t>https://podminky.urs.cz/item/CS_URS_2023_01/122251103</t>
  </si>
  <si>
    <t>chodník pochozí - pod venkovním oc.schodištěm</t>
  </si>
  <si>
    <t>0,35*2,75*5,8</t>
  </si>
  <si>
    <t>chodník pojezdový - příjezdová plocha</t>
  </si>
  <si>
    <t>0,45*(109,5+20,6+16,5)</t>
  </si>
  <si>
    <t>162706211</t>
  </si>
  <si>
    <t>Vodorovné přemístění do 6000 m bez naložení výkopku z kamenouhelných hlušin</t>
  </si>
  <si>
    <t>-1703859665</t>
  </si>
  <si>
    <t>Vodorovné přemístění výkopku bez naložení, avšak se složením kamenouhelných hlušin a výsypkových materiálů, na vzdálenost přes 5000 do 6000 m</t>
  </si>
  <si>
    <t>https://podminky.urs.cz/item/CS_URS_2023_01/162706211</t>
  </si>
  <si>
    <t>4,78+71,553</t>
  </si>
  <si>
    <t>162706219</t>
  </si>
  <si>
    <t>Příplatek pro vodorovné přemístění bez naložení výkopku z kamenouhelných hlušin ZKD 1000 m</t>
  </si>
  <si>
    <t>-1734140892</t>
  </si>
  <si>
    <t>Vodorovné přemístění výkopku bez naložení, avšak se složením kamenouhelných hlušin a výsypkových materiálů, na vzdálenost Příplatek k ceně za každých dalších i započatých 1000 m</t>
  </si>
  <si>
    <t>https://podminky.urs.cz/item/CS_URS_2023_01/162706219</t>
  </si>
  <si>
    <t>74,333*4 'Přepočtené koeficientem množství</t>
  </si>
  <si>
    <t>1581527043</t>
  </si>
  <si>
    <t>76,333*1,8 'Přepočtené koeficientem množství</t>
  </si>
  <si>
    <t>-1324522218</t>
  </si>
  <si>
    <t>1179976401</t>
  </si>
  <si>
    <t>0,4*(0,45+8,25+20,9+2,75*2+12,8+4,05+2,8+5,0)</t>
  </si>
  <si>
    <t>2,75*5,8</t>
  </si>
  <si>
    <t>109,5+20,6+16,5</t>
  </si>
  <si>
    <t>Zemní práce - zatravněné plochy</t>
  </si>
  <si>
    <t>1913995242</t>
  </si>
  <si>
    <t>355*0,2</t>
  </si>
  <si>
    <t>-1861671642</t>
  </si>
  <si>
    <t>181111131</t>
  </si>
  <si>
    <t>Plošná úprava terénu do 500 m2 zemina skupiny 1 až 4 nerovnosti přes 150 do 200 mm v rovinně a svahu do 1:5</t>
  </si>
  <si>
    <t>394128825</t>
  </si>
  <si>
    <t>Plošná úprava terénu v zemině skupiny 1 až 4 s urovnáním povrchu bez doplnění ornice souvislé plochy do 500 m2 při nerovnostech terénu přes 150 do 200 mm v rovině nebo na svahu do 1:5</t>
  </si>
  <si>
    <t>https://podminky.urs.cz/item/CS_URS_2023_01/181111131</t>
  </si>
  <si>
    <t>181351003</t>
  </si>
  <si>
    <t>Rozprostření ornice tl vrstvy do 200 mm pl do 100 m2 v rovině nebo ve svahu do 1:5 strojně</t>
  </si>
  <si>
    <t>-506444822</t>
  </si>
  <si>
    <t>Rozprostření a urovnání ornice v rovině nebo ve svahu sklonu do 1:5 strojně při souvislé ploše do 100 m2, tl. vrstvy do 200 mm</t>
  </si>
  <si>
    <t>https://podminky.urs.cz/item/CS_URS_2023_01/181351003</t>
  </si>
  <si>
    <t>181411131</t>
  </si>
  <si>
    <t>Založení parkového trávníku výsevem pl do 1000 m2 v rovině a ve svahu do 1:5</t>
  </si>
  <si>
    <t>1857876878</t>
  </si>
  <si>
    <t>Založení trávníku na půdě předem připravené plochy do 1000 m2 výsevem včetně utažení parkového v rovině nebo na svahu do 1:5</t>
  </si>
  <si>
    <t>https://podminky.urs.cz/item/CS_URS_2023_01/181411131</t>
  </si>
  <si>
    <t>005724100</t>
  </si>
  <si>
    <t>2092642752</t>
  </si>
  <si>
    <t>355,0*0,03</t>
  </si>
  <si>
    <t>Komunikace</t>
  </si>
  <si>
    <t>564730011</t>
  </si>
  <si>
    <t>Podklad z kameniva hrubého drceného vel. 8-16 mm plochy přes 100 m2 tl 100 mm</t>
  </si>
  <si>
    <t>1983788358</t>
  </si>
  <si>
    <t>Podklad nebo kryt z kameniva hrubého drceného vel. 8-16 mm s rozprostřením a zhutněním plochy přes 100 m2, po zhutnění tl. 100 mm</t>
  </si>
  <si>
    <t>https://podminky.urs.cz/item/CS_URS_2023_01/564730011</t>
  </si>
  <si>
    <t>564731111</t>
  </si>
  <si>
    <t>Podklad z kameniva hrubého drceného vel. 32-63 mm plochy přes 100 m2 tl 100 mm</t>
  </si>
  <si>
    <t>1593193379</t>
  </si>
  <si>
    <t>Podklad nebo kryt z kameniva hrubého drceného vel. 32-63 mm s rozprostřením a zhutněním plochy přes 100 m2, po zhutnění tl. 100 mm</t>
  </si>
  <si>
    <t>https://podminky.urs.cz/item/CS_URS_2023_01/564731111</t>
  </si>
  <si>
    <t>pochozí chodník</t>
  </si>
  <si>
    <t>564740013</t>
  </si>
  <si>
    <t>Podklad z kameniva hrubého drceného vel. 8-16 mm plochy přes 100 m2 tl 140 mm</t>
  </si>
  <si>
    <t>-1846939946</t>
  </si>
  <si>
    <t>Podklad nebo kryt z kameniva hrubého drceného vel. 8-16 mm s rozprostřením a zhutněním plochy přes 100 m2, po zhutnění tl. 140 mm</t>
  </si>
  <si>
    <t>https://podminky.urs.cz/item/CS_URS_2023_01/564740013</t>
  </si>
  <si>
    <t>564761111</t>
  </si>
  <si>
    <t>Podklad z kameniva hrubého drceného vel. 32-63 mm plochy přes 100 m2 tl 200 mm</t>
  </si>
  <si>
    <t>1361415685</t>
  </si>
  <si>
    <t>Podklad nebo kryt z kameniva hrubého drceného vel. 32-63 mm s rozprostřením a zhutněním plochy přes 100 m2, po zhutnění tl. 200 mm</t>
  </si>
  <si>
    <t>https://podminky.urs.cz/item/CS_URS_2023_01/564761111</t>
  </si>
  <si>
    <t>596211130</t>
  </si>
  <si>
    <t>Kladení zámkové dlažby komunikací pro pěší ručně tl 60 mm skupiny C pl do 50 m2</t>
  </si>
  <si>
    <t>-1585624506</t>
  </si>
  <si>
    <t>Kladení dlažby z betonových zámkových dlaždic komunikací pro pěší ručně s ložem z kameniva těženého nebo drceného tl. do 40 mm, s vyplněním spár s dvojitým hutněním, vibrováním a se smetením přebytečného materiálu na krajnici tl. 60 mm skupiny C, pro plochy do 50 m2</t>
  </si>
  <si>
    <t>https://podminky.urs.cz/item/CS_URS_2023_01/596211130</t>
  </si>
  <si>
    <t>plocha pod venkovním oc.schodištěm</t>
  </si>
  <si>
    <t>59245015</t>
  </si>
  <si>
    <t>dlažba zámková tvaru I 200x165x60mm přírodní</t>
  </si>
  <si>
    <t>1674975060</t>
  </si>
  <si>
    <t>15,95*1,02 'Přepočtené koeficientem množství</t>
  </si>
  <si>
    <t>596211211</t>
  </si>
  <si>
    <t>Kladení zámkové dlažby komunikací pro pěší ručně tl 80 mm skupiny A pl přes 50 do 100 m2</t>
  </si>
  <si>
    <t>283754805</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</si>
  <si>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přes 50 do 100 m2</t>
  </si>
  <si>
    <t>https://podminky.urs.cz/item/CS_URS_2023_01/596211211</t>
  </si>
  <si>
    <t>59245013</t>
  </si>
  <si>
    <t>dlažba zámková tvaru I 200x165x80mm přírodní</t>
  </si>
  <si>
    <t>-1057192979</t>
  </si>
  <si>
    <t>146,6*1,02 'Přepočtené koeficientem množství</t>
  </si>
  <si>
    <t>637111111</t>
  </si>
  <si>
    <t>Okapový chodník ze štěrkopísku tl 100 mm s udusáním</t>
  </si>
  <si>
    <t>-883274323</t>
  </si>
  <si>
    <t>Okapový chodník z kameniva s udusáním a urovnáním povrchu ze štěrkopísku tl. 100 mm</t>
  </si>
  <si>
    <t>https://podminky.urs.cz/item/CS_URS_2023_01/637111111</t>
  </si>
  <si>
    <t>637121111</t>
  </si>
  <si>
    <t>Okapový chodník z kačírku tl 100 mm s udusáním</t>
  </si>
  <si>
    <t>-1602828596</t>
  </si>
  <si>
    <t>Okapový chodník z kameniva s udusáním a urovnáním povrchu z kačírku tl. 100 mm</t>
  </si>
  <si>
    <t>https://podminky.urs.cz/item/CS_URS_2023_01/637121111</t>
  </si>
  <si>
    <t>637211121</t>
  </si>
  <si>
    <t>Okapový chodník z betonových dlaždic tl 40 mm kladených do písku se zalitím spár MC</t>
  </si>
  <si>
    <t>-76750523</t>
  </si>
  <si>
    <t>Okapový chodník z dlaždic betonových do písku se zalitím spár cementovou maltou, tl. dlaždic 40 mm</t>
  </si>
  <si>
    <t>https://podminky.urs.cz/item/CS_URS_2023_01/637211121</t>
  </si>
  <si>
    <t>0,4*2,0</t>
  </si>
  <si>
    <t>637311131</t>
  </si>
  <si>
    <t>Okapový chodník z betonových záhonových obrubníků lože beton</t>
  </si>
  <si>
    <t>-1233997646</t>
  </si>
  <si>
    <t>Okapový chodník z obrubníků betonových zahradních, se zalitím spár cementovou maltou do lože z betonu prostého</t>
  </si>
  <si>
    <t>https://podminky.urs.cz/item/CS_URS_2023_01/637311131</t>
  </si>
  <si>
    <t>kolelem okap.chodníčku+pochozí zámk.plochy</t>
  </si>
  <si>
    <t>0,45+8,25+20,9+2,75*2+12,8+4,05+2,8+5,0</t>
  </si>
  <si>
    <t>916131213</t>
  </si>
  <si>
    <t>Osazení silničního obrubníku betonového stojatého s boční opěrou do lože z betonu prostého</t>
  </si>
  <si>
    <t>460584873</t>
  </si>
  <si>
    <t>Osazení silničního obrubníku betonového se zřízením lože, s vyplněním a zatřením spár cementovou maltou stojatého s boční opěrou z betonu prostého, do lože z betonu prostého</t>
  </si>
  <si>
    <t>https://podminky.urs.cz/item/CS_URS_2023_01/916131213</t>
  </si>
  <si>
    <t>2,5+8,25+14,31+10,94+5,09+5,3+4,09+6,57+20,0+9,41</t>
  </si>
  <si>
    <t>+ sjezdový</t>
  </si>
  <si>
    <t>4,29</t>
  </si>
  <si>
    <t>59217029</t>
  </si>
  <si>
    <t>obrubník betonový silniční nájezdový 1000x150x150mm</t>
  </si>
  <si>
    <t>-1416311101</t>
  </si>
  <si>
    <t>5*1,02 'Přepočtené koeficientem množství</t>
  </si>
  <si>
    <t>59217033</t>
  </si>
  <si>
    <t>obrubník betonový silniční 1000x100x300mm</t>
  </si>
  <si>
    <t>1742465252</t>
  </si>
  <si>
    <t>86,46*1,02 'Přepočtené koeficientem množství</t>
  </si>
  <si>
    <t>916991121</t>
  </si>
  <si>
    <t>Lože pod obrubníky, krajníky nebo obruby z dlažebních kostek z betonu prostého</t>
  </si>
  <si>
    <t>796839814</t>
  </si>
  <si>
    <t>Lože pod obrubníky, krajníky nebo obruby z dlažebních kostek z betonu prostého</t>
  </si>
  <si>
    <t>https://podminky.urs.cz/item/CS_URS_2023_01/916991121</t>
  </si>
  <si>
    <t>0,15*0,15*(146,6+59,75+90,75)</t>
  </si>
  <si>
    <t>Ostatní konstrukce a práce, bourání</t>
  </si>
  <si>
    <t>919732211</t>
  </si>
  <si>
    <t>Styčná spára napojení nového živičného povrchu na stávající za tepla š 15 mm hl 25 mm s prořezáním</t>
  </si>
  <si>
    <t>-132618502</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</si>
  <si>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</si>
  <si>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https://podminky.urs.cz/item/CS_URS_2023_01/919732211</t>
  </si>
  <si>
    <t>919735113</t>
  </si>
  <si>
    <t>Řezání stávajícího živičného krytu hl přes 100 do 150 mm</t>
  </si>
  <si>
    <t>-1851128755</t>
  </si>
  <si>
    <t>Řezání stávajícího živičného krytu nebo podkladu hloubky přes 100 do 150 mm</t>
  </si>
  <si>
    <t>https://podminky.urs.cz/item/CS_URS_2023_01/919735113</t>
  </si>
  <si>
    <t>966049831</t>
  </si>
  <si>
    <t>Rozebrání prefabrikovaných plotových desek betonových</t>
  </si>
  <si>
    <t>170078647</t>
  </si>
  <si>
    <t>https://podminky.urs.cz/item/CS_URS_2023_01/966049831</t>
  </si>
  <si>
    <t>betonový sokl 200/800</t>
  </si>
  <si>
    <t>70,2/0,8</t>
  </si>
  <si>
    <t>966071711</t>
  </si>
  <si>
    <t>Bourání sloupků a vzpěr plotových ocelových do 2,5 m zabetonovaných</t>
  </si>
  <si>
    <t>1658821374</t>
  </si>
  <si>
    <t>Bourání plotových sloupků a vzpěr ocelových trubkových nebo profilovaných výšky do 2,50 m zabetonovaných</t>
  </si>
  <si>
    <t>https://podminky.urs.cz/item/CS_URS_2023_01/966071711</t>
  </si>
  <si>
    <t>966071821</t>
  </si>
  <si>
    <t>Rozebrání oplocení z drátěného pletiva se čtvercovými oky v do 1,6 m</t>
  </si>
  <si>
    <t>-1839868654</t>
  </si>
  <si>
    <t>Rozebrání oplocení z pletiva drátěného se čtvercovými oky, výšky do 1,6 m</t>
  </si>
  <si>
    <t>https://podminky.urs.cz/item/CS_URS_2023_01/966071821</t>
  </si>
  <si>
    <t>13,0+22,5+24,0+6,6+4,1</t>
  </si>
  <si>
    <t>966073811</t>
  </si>
  <si>
    <t>Rozebrání vrat a vrátek k oplocení pl přes 2 do 6 m2</t>
  </si>
  <si>
    <t>-297001810</t>
  </si>
  <si>
    <t>Rozebrání vrat a vrátek k oplocení plochy jednotlivě přes 2 do 6 m2</t>
  </si>
  <si>
    <t>https://podminky.urs.cz/item/CS_URS_2023_01/966073811</t>
  </si>
  <si>
    <t>R966070001</t>
  </si>
  <si>
    <t>347015591</t>
  </si>
  <si>
    <t>Odstranění dřevěných elektrikářských sloupů, včetně odvozu a ekologické likvidace</t>
  </si>
  <si>
    <t>Oplocení</t>
  </si>
  <si>
    <t>131111323</t>
  </si>
  <si>
    <t>Vrtání jamek pro plotové sloupky D přes 200 do 300 mm ručně s mechanickým vrtákem</t>
  </si>
  <si>
    <t>2125904793</t>
  </si>
  <si>
    <t>Vrtání jamek ručně mechanickým vrtákem průměru přes 200 do 300 mm</t>
  </si>
  <si>
    <t>https://podminky.urs.cz/item/CS_URS_2023_01/131111323</t>
  </si>
  <si>
    <t>15*0,8</t>
  </si>
  <si>
    <t>132212121</t>
  </si>
  <si>
    <t>Hloubení zapažených rýh šířky do 800 mm v soudržných horninách třídy těžitelnosti I skupiny 3 ručně</t>
  </si>
  <si>
    <t>278959440</t>
  </si>
  <si>
    <t>Hloubení zapažených rýh šířky do 800 mm ručně s urovnáním dna do předepsaného profilu a spádu v hornině třídy těžitelnosti I skupiny 3 soudržných</t>
  </si>
  <si>
    <t>https://podminky.urs.cz/item/CS_URS_2023_01/132212121</t>
  </si>
  <si>
    <t>pro podhrabová desky</t>
  </si>
  <si>
    <t>34,7*0,15*0,15</t>
  </si>
  <si>
    <t>162251101</t>
  </si>
  <si>
    <t>Vodorovné přemístění do 20 m výkopku/sypaniny z horniny třídy těžitelnosti I skupiny 1 až 3</t>
  </si>
  <si>
    <t>2134195474</t>
  </si>
  <si>
    <t>Vodorovné přemístění výkopku nebo sypaniny po suchu na obvyklém dopravním prostředku, bez naložení výkopku, avšak se složením bez rozhrnutí z horniny třídy těžitelnosti I skupiny 1 až 3 na vzdálenost do 20 m</t>
  </si>
  <si>
    <t>https://podminky.urs.cz/item/CS_URS_2023_01/162251101</t>
  </si>
  <si>
    <t>174201101</t>
  </si>
  <si>
    <t>1924109475</t>
  </si>
  <si>
    <t>https://podminky.urs.cz/item/CS_URS_2023_01/174201101</t>
  </si>
  <si>
    <t>kolem podhrabových desek po jejich osazení</t>
  </si>
  <si>
    <t>338171113</t>
  </si>
  <si>
    <t>Osazování sloupků a vzpěr plotových ocelových v do 2 m se zabetonováním</t>
  </si>
  <si>
    <t>325927592</t>
  </si>
  <si>
    <t>Montáž sloupků a vzpěr plotových ocelových trubkových nebo profilovaných výšky do 2 m se zabetonováním do 0,08 m3 do připravených jamek</t>
  </si>
  <si>
    <t>https://podminky.urs.cz/item/CS_URS_2023_01/338171113</t>
  </si>
  <si>
    <t>55342152</t>
  </si>
  <si>
    <t>plotový sloupek pro svařované panely profilovaný oválný 50x70mm dl 2,0-2,5m povrchová úprava Pz a komaxit</t>
  </si>
  <si>
    <t>-1986253095</t>
  </si>
  <si>
    <t>15619210</t>
  </si>
  <si>
    <t>krytka plastová D 38/48mm</t>
  </si>
  <si>
    <t>1658923396</t>
  </si>
  <si>
    <t>55342270</t>
  </si>
  <si>
    <t>vzpěra plotová 38x1,5mm včetně krytky s uchem 1500mm</t>
  </si>
  <si>
    <t>-1611739636</t>
  </si>
  <si>
    <t>348101230</t>
  </si>
  <si>
    <t>Osazení vrat nebo vrátek k oplocení na ocelové sloupky pl přes 4 do 6 m2</t>
  </si>
  <si>
    <t>-146271913</t>
  </si>
  <si>
    <t>Osazení vrat nebo vrátek k oplocení na sloupky ocelové, plochy jednotlivě přes 4 do 6 m2</t>
  </si>
  <si>
    <t>https://podminky.urs.cz/item/CS_URS_2023_01/348101230</t>
  </si>
  <si>
    <t>55342360</t>
  </si>
  <si>
    <t>brána plotová dvoukřídlá Pz s PVC vrstvou 3500x1530mm</t>
  </si>
  <si>
    <t>-855909077</t>
  </si>
  <si>
    <t>348121211</t>
  </si>
  <si>
    <t>Osazení podhrabových desek dl do 2 m na ocelové plotové sloupky</t>
  </si>
  <si>
    <t>-1200214280</t>
  </si>
  <si>
    <t>Osazení podhrabových desek na ocelové sloupky, délky desek do 2 m</t>
  </si>
  <si>
    <t>https://podminky.urs.cz/item/CS_URS_2023_01/348121211</t>
  </si>
  <si>
    <t>24,0+6,6+4,1</t>
  </si>
  <si>
    <t>59232540</t>
  </si>
  <si>
    <t>betonová podhrabová deska 2510x200x35mm se zámkem 25mm na ukotvení sloupků profilovaných oválných 70x100mm</t>
  </si>
  <si>
    <t>-916368972</t>
  </si>
  <si>
    <t>34,7/2,5*1,05</t>
  </si>
  <si>
    <t>348401150</t>
  </si>
  <si>
    <t>Montáž oplocení ze svařovaného pletiva v do 1,5 m</t>
  </si>
  <si>
    <t>-1025171134</t>
  </si>
  <si>
    <t>Montáž oplocení z pletiva svařovaného do 1,5 m</t>
  </si>
  <si>
    <t>https://podminky.urs.cz/item/CS_URS_2023_01/348401150</t>
  </si>
  <si>
    <t>55342411</t>
  </si>
  <si>
    <t>plotový panel svařovaný v 1,0-1,5m š do 2,5m průměru drátu 5mm oka 55x200mm s horizontálním prolisem povrchová úprava PZ komaxit</t>
  </si>
  <si>
    <t>73280129</t>
  </si>
  <si>
    <t>34,7/2,5</t>
  </si>
  <si>
    <t>-1790540512</t>
  </si>
  <si>
    <t>997231111</t>
  </si>
  <si>
    <t>Vodorovná doprava suti a vybouraných hmot do 1 km</t>
  </si>
  <si>
    <t>-1830507007</t>
  </si>
  <si>
    <t>Vodorovná doprava suti a vybouraných hmot s vyložením a hrubým urovnáním na vzdálenost do 1 km</t>
  </si>
  <si>
    <t>https://podminky.urs.cz/item/CS_URS_2023_01/997231111</t>
  </si>
  <si>
    <t>997231119</t>
  </si>
  <si>
    <t>Příplatek ZKD 1 km vodorovné dopravy suti a vybouraných hmot</t>
  </si>
  <si>
    <t>1105280584</t>
  </si>
  <si>
    <t>Vodorovná doprava suti a vybouraných hmot s vyložením a hrubým urovnáním na vzdálenost Příplatek k cenám za každý další i započatý 1 km</t>
  </si>
  <si>
    <t>https://podminky.urs.cz/item/CS_URS_2023_01/997231119</t>
  </si>
  <si>
    <t>13,021*14 'Přepočtené koeficientem množství</t>
  </si>
  <si>
    <t>997231511</t>
  </si>
  <si>
    <t>Nakládání, překládání nebo manipulace se sutí a vybouranými hmotami</t>
  </si>
  <si>
    <t>2026739682</t>
  </si>
  <si>
    <t>Vodorovná doprava suti a vybouraných hmot s vyložením a hrubým urovnáním nakládání nebo překládání na dopravní prostředek při vodorovné dopravě suti a vybouraných hmot</t>
  </si>
  <si>
    <t>https://podminky.urs.cz/item/CS_URS_2023_01/997231511</t>
  </si>
  <si>
    <t>998225111</t>
  </si>
  <si>
    <t>Přesun hmot pro pozemní komunikace s krytem z kamene, monolitickým betonovým nebo živičným</t>
  </si>
  <si>
    <t>-1079554616</t>
  </si>
  <si>
    <t>Přesun hmot pro komunikace s krytem z kameniva, monolitickým betonovým nebo živičným dopravní vzdálenost do 200 m jakékoliv délky objektu</t>
  </si>
  <si>
    <t>https://podminky.urs.cz/item/CS_URS_2023_01/998225111</t>
  </si>
  <si>
    <t>04 - Dopravní řešení</t>
  </si>
  <si>
    <t>Soupis:</t>
  </si>
  <si>
    <t>1 - Zpevněné plochy a TÚ</t>
  </si>
  <si>
    <t xml:space="preserve">    5 - Komunikace pozemní</t>
  </si>
  <si>
    <t>113106171</t>
  </si>
  <si>
    <t>Rozebrání dlažeb vozovek ze zámkové dlažby s ložem z kameniva ručně</t>
  </si>
  <si>
    <t>-926809537</t>
  </si>
  <si>
    <t>Rozebrání dlažeb vozovek a ploch s přemístěním hmot na skládku na vzdálenost do 3 m nebo s naložením na dopravní prostředek, s jakoukoliv výplní spár ručně ze zámkové dlažby s ložem z kameniva</t>
  </si>
  <si>
    <t>https://podminky.urs.cz/item/CS_URS_2023_01/113106171</t>
  </si>
  <si>
    <t>113107122</t>
  </si>
  <si>
    <t>Odstranění podkladu z kameniva drceného tl přes 100 do 200 mm ručně</t>
  </si>
  <si>
    <t>592048720</t>
  </si>
  <si>
    <t>Odstranění podkladů nebo krytů ručně s přemístěním hmot na skládku na vzdálenost do 3 m nebo s naložením na dopravní prostředek z kameniva hrubého drceného, o tl. vrstvy přes 100 do 200 mm</t>
  </si>
  <si>
    <t>https://podminky.urs.cz/item/CS_URS_2023_01/113107122</t>
  </si>
  <si>
    <t>113107142</t>
  </si>
  <si>
    <t>Odstranění podkladu živičného tl přes 50 do 100 mm ručně</t>
  </si>
  <si>
    <t>-1914957634</t>
  </si>
  <si>
    <t>Odstranění podkladů nebo krytů ručně s přemístěním hmot na skládku na vzdálenost do 3 m nebo s naložením na dopravní prostředek živičných, o tl. vrstvy přes 50 do 100 mm</t>
  </si>
  <si>
    <t>https://podminky.urs.cz/item/CS_URS_2023_01/113107142</t>
  </si>
  <si>
    <t>113201111</t>
  </si>
  <si>
    <t>Vytrhání obrub chodníkových ležatých</t>
  </si>
  <si>
    <t>-744756875</t>
  </si>
  <si>
    <t>Vytrhání obrub s vybouráním lože, s přemístěním hmot na skládku na vzdálenost do 3 m nebo s naložením na dopravní prostředek chodníkových ležatých</t>
  </si>
  <si>
    <t>https://podminky.urs.cz/item/CS_URS_2023_01/113201111</t>
  </si>
  <si>
    <t>122111101</t>
  </si>
  <si>
    <t>Odkopávky a prokopávky v hornině třídy těžitelnosti I, skupiny 1 a 2 ručně</t>
  </si>
  <si>
    <t>-1878167126</t>
  </si>
  <si>
    <t>Odkopávky a prokopávky ručně zapažené i nezapažené v hornině třídy těžitelnosti I skupiny 1 a 2</t>
  </si>
  <si>
    <t>https://podminky.urs.cz/item/CS_URS_2023_01/122111101</t>
  </si>
  <si>
    <t>122252204</t>
  </si>
  <si>
    <t>Odkopávky a prokopávky nezapažené pro silnice a dálnice v hornině třídy těžitelnosti I objem do 500 m3 strojně</t>
  </si>
  <si>
    <t>-1671931305</t>
  </si>
  <si>
    <t>Odkopávky a prokopávky nezapažené pro silnice a dálnice strojně v hornině třídy těžitelnosti I přes 100 do 500 m3</t>
  </si>
  <si>
    <t>https://podminky.urs.cz/item/CS_URS_2023_01/122252204</t>
  </si>
  <si>
    <t>122702119a</t>
  </si>
  <si>
    <t>Příplatek za lepivost k odkopávkám a prokopávkám výsypek rozpojitelných bez předchozího rozrušení</t>
  </si>
  <si>
    <t>-628794631</t>
  </si>
  <si>
    <t>Odkopávky a prokopávky výsypek Příplatek k cenám za lepivost zemin</t>
  </si>
  <si>
    <t>https://podminky.urs.cz/item/CS_URS_2023_01/122702119a</t>
  </si>
  <si>
    <t>122702119b</t>
  </si>
  <si>
    <t>-2040578223</t>
  </si>
  <si>
    <t>https://podminky.urs.cz/item/CS_URS_2023_01/122702119b</t>
  </si>
  <si>
    <t>122702119c</t>
  </si>
  <si>
    <t>-1740857645</t>
  </si>
  <si>
    <t>https://podminky.urs.cz/item/CS_URS_2023_01/122702119c</t>
  </si>
  <si>
    <t>129001101a</t>
  </si>
  <si>
    <t>Příplatek za ztížení odkopávky nebo prokopávky v blízkosti inženýrských sítí</t>
  </si>
  <si>
    <t>738162490</t>
  </si>
  <si>
    <t>Příplatek k cenám vykopávek za ztížení vykopávky v blízkosti podzemního vedení nebo výbušnin v horninách jakékoliv třídy</t>
  </si>
  <si>
    <t>https://podminky.urs.cz/item/CS_URS_2023_01/129001101a</t>
  </si>
  <si>
    <t>(223,4+11,9+5,5)*0,1</t>
  </si>
  <si>
    <t>132251101</t>
  </si>
  <si>
    <t>Hloubení rýh nezapažených š do 800 mm v hornině třídy těžitelnosti I skupiny 3 objem do 20 m3 strojně</t>
  </si>
  <si>
    <t>598245634</t>
  </si>
  <si>
    <t>Hloubení nezapažených rýh šířky do 800 mm strojně s urovnáním dna do předepsaného profilu a spádu v hornině třídy těžitelnosti I skupiny 3 do 20 m3</t>
  </si>
  <si>
    <t>https://podminky.urs.cz/item/CS_URS_2023_01/132251101</t>
  </si>
  <si>
    <t>133251101</t>
  </si>
  <si>
    <t>Hloubení šachet nezapažených v hornině třídy těžitelnosti I skupiny 3 objem do 20 m3</t>
  </si>
  <si>
    <t>1706179984</t>
  </si>
  <si>
    <t>Hloubení nezapažených šachet strojně v hornině třídy těžitelnosti I skupiny 3 do 20 m3</t>
  </si>
  <si>
    <t>https://podminky.urs.cz/item/CS_URS_2023_01/133251101</t>
  </si>
  <si>
    <t>0,6*0,6*1,4*3</t>
  </si>
  <si>
    <t>162751117a</t>
  </si>
  <si>
    <t>Vodorovné přemístění přes 9 000 do 10000 m výkopku/sypaniny z horniny třídy těžitelnosti I skupiny 1 až 3</t>
  </si>
  <si>
    <t>-807590464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</si>
  <si>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</si>
  <si>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https://podminky.urs.cz/item/CS_URS_2023_01/162751117a</t>
  </si>
  <si>
    <t>223,4+11,9+5,5-24,3</t>
  </si>
  <si>
    <t>162751117b</t>
  </si>
  <si>
    <t>-1340960374</t>
  </si>
  <si>
    <t>https://podminky.urs.cz/item/CS_URS_2023_01/162751117b</t>
  </si>
  <si>
    <t>162751119a</t>
  </si>
  <si>
    <t>Příplatek k vodorovnému přemístění výkopku/sypaniny z horniny třídy těžitelnosti I skupiny 1 až 3 ZKD 1000 m přes 10000 m</t>
  </si>
  <si>
    <t>-678917903</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</si>
  <si>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</si>
  <si>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https://podminky.urs.cz/item/CS_URS_2023_01/162751119a</t>
  </si>
  <si>
    <t>216,5*6</t>
  </si>
  <si>
    <t>162751119b</t>
  </si>
  <si>
    <t>-1454128255</t>
  </si>
  <si>
    <t>https://podminky.urs.cz/item/CS_URS_2023_01/162751119b</t>
  </si>
  <si>
    <t>45*6</t>
  </si>
  <si>
    <t>-1444514319</t>
  </si>
  <si>
    <t>216,5*1,9</t>
  </si>
  <si>
    <t>171251101</t>
  </si>
  <si>
    <t>Uložení sypaniny do násypů nezhutněných strojně</t>
  </si>
  <si>
    <t>725650688</t>
  </si>
  <si>
    <t>Uložení sypanin do násypů strojně s rozprostřením sypaniny ve vrstvách a s hrubým urovnáním nezhutněných jakékoliv třídy těžitelnosti</t>
  </si>
  <si>
    <t>https://podminky.urs.cz/item/CS_URS_2023_01/171251101</t>
  </si>
  <si>
    <t>-397733277</t>
  </si>
  <si>
    <t>181152301</t>
  </si>
  <si>
    <t>Úprava pláně pro silnice a dálnice v zářezech bez zhutnění</t>
  </si>
  <si>
    <t>-1609489617</t>
  </si>
  <si>
    <t>Úprava pláně na stavbách silnic a dálnic strojně v zářezech mimo skalních bez zhutnění</t>
  </si>
  <si>
    <t>https://podminky.urs.cz/item/CS_URS_2023_01/181152301</t>
  </si>
  <si>
    <t>181152302</t>
  </si>
  <si>
    <t>Úprava pláně pro silnice a dálnice v zářezech se zhutněním</t>
  </si>
  <si>
    <t>-1014614802</t>
  </si>
  <si>
    <t>Úprava pláně na stavbách silnic a dálnic strojně v zářezech mimo skalních se zhutněním</t>
  </si>
  <si>
    <t>https://podminky.urs.cz/item/CS_URS_2023_01/181152302</t>
  </si>
  <si>
    <t>-879281023</t>
  </si>
  <si>
    <t>77245307</t>
  </si>
  <si>
    <t>181411132</t>
  </si>
  <si>
    <t>Založení parkového trávníku výsevem pl do 1000 m2 ve svahu přes 1:5 do 1:2</t>
  </si>
  <si>
    <t>-1954242382</t>
  </si>
  <si>
    <t>Založení trávníku na půdě předem připravené plochy do 1000 m2 výsevem včetně utažení parkového na svahu přes 1:5 do 1:2</t>
  </si>
  <si>
    <t>https://podminky.urs.cz/item/CS_URS_2023_01/181411132</t>
  </si>
  <si>
    <t>182251101</t>
  </si>
  <si>
    <t>Svahování násypů strojně</t>
  </si>
  <si>
    <t>-1358487522</t>
  </si>
  <si>
    <t>Svahování trvalých svahů do projektovaných profilů strojně s potřebným přemístěním výkopku při svahování násypů v jakékoliv hornině</t>
  </si>
  <si>
    <t>https://podminky.urs.cz/item/CS_URS_2023_01/182251101</t>
  </si>
  <si>
    <t>182311123</t>
  </si>
  <si>
    <t>Rozprostření ornice ve svahu přes 1:5 tl vrstvy do 200 mm ručně</t>
  </si>
  <si>
    <t>-368872819</t>
  </si>
  <si>
    <t>Rozprostření a urovnání ornice ve svahu sklonu přes 1:5 ručně při souvislé ploše, tl. vrstvy do 200 mm</t>
  </si>
  <si>
    <t>https://podminky.urs.cz/item/CS_URS_2023_01/182311123</t>
  </si>
  <si>
    <t>895111001R</t>
  </si>
  <si>
    <t>Drenážní šachtice normální z betonových dílců Šn-60 hl do 1 m</t>
  </si>
  <si>
    <t>-1434371197</t>
  </si>
  <si>
    <t>Drenážní šachtice normální z betonových dílců typ Šn 60 hl. do 1 m</t>
  </si>
  <si>
    <t>https://podminky.urs.cz/item/CS_URS_2023_01/895111001R</t>
  </si>
  <si>
    <t>10364101</t>
  </si>
  <si>
    <t>zemina pro terénní úpravy - ornice</t>
  </si>
  <si>
    <t>780845611</t>
  </si>
  <si>
    <t>450*0,1</t>
  </si>
  <si>
    <t>212752102</t>
  </si>
  <si>
    <t>Trativod z drenážních trubek korugovaných PE-HD SN 4 perforace 360° včetně lože otevřený výkop DN 150 pro liniové stavby</t>
  </si>
  <si>
    <t>231992777</t>
  </si>
  <si>
    <t>Trativody z drenážních trubek pro liniové stavby a komunikace se zřízením štěrkového lože pod trubky a s jejich obsypem v otevřeném výkopu trubka korugovaná sendvičová PE-HD SN 4 celoperforovaná 360° DN 150</t>
  </si>
  <si>
    <t>https://podminky.urs.cz/item/CS_URS_2023_01/212752102</t>
  </si>
  <si>
    <t>451579777</t>
  </si>
  <si>
    <t>Příplatek ZKD 10 mm tl u podkladu nebo lože pod dlažbu z kameniva těženého</t>
  </si>
  <si>
    <t>-281178414</t>
  </si>
  <si>
    <t>Podklad nebo lože pod dlažbu (přídlažbu) Příplatek k cenám za každých dalších i započatých 10 mm tloušťky podkladu nebo lože z kameniva těženého</t>
  </si>
  <si>
    <t>https://podminky.urs.cz/item/CS_URS_2023_01/451579777</t>
  </si>
  <si>
    <t>17,6+20</t>
  </si>
  <si>
    <t>Komunikace pozemní</t>
  </si>
  <si>
    <t>564821111</t>
  </si>
  <si>
    <t>Podklad ze štěrkodrtě ŠD plochy přes 100 m2 tl 80 mm</t>
  </si>
  <si>
    <t>-1914076699</t>
  </si>
  <si>
    <t>Podklad ze štěrkodrti ŠD s rozprostřením a zhutněním plochy přes 100 m2, po zhutnění tl. 80 mm</t>
  </si>
  <si>
    <t>https://podminky.urs.cz/item/CS_URS_2023_01/564821111</t>
  </si>
  <si>
    <t>564851111a</t>
  </si>
  <si>
    <t>Podklad ze štěrkodrtě ŠD tl 150 mm</t>
  </si>
  <si>
    <t>1356967017</t>
  </si>
  <si>
    <t>Podklad ze štěrkodrti ŠD s rozprostřením a zhutněním, po zhutnění tl. 150 mm</t>
  </si>
  <si>
    <t>564851111b</t>
  </si>
  <si>
    <t>1460216935</t>
  </si>
  <si>
    <t>564851111c</t>
  </si>
  <si>
    <t>-1307933125</t>
  </si>
  <si>
    <t>219,2+17,6+20</t>
  </si>
  <si>
    <t>564851111d</t>
  </si>
  <si>
    <t>1253615686</t>
  </si>
  <si>
    <t>564851111e</t>
  </si>
  <si>
    <t>-1690269052</t>
  </si>
  <si>
    <t>565165111</t>
  </si>
  <si>
    <t>Asfaltový beton vrstva podkladní ACP 16 (obalované kamenivo OKS) tl 80 mm š do 3 m</t>
  </si>
  <si>
    <t>-864762736</t>
  </si>
  <si>
    <t>Asfaltový beton vrstva podkladní ACP 16 (obalované kamenivo střednězrnné - OKS) s rozprostřením a zhutněním v pruhu šířky přes 1,5 do 3 m, po zhutnění tl. 80 mm</t>
  </si>
  <si>
    <t>https://podminky.urs.cz/item/CS_URS_2023_01/565165111</t>
  </si>
  <si>
    <t>573211107</t>
  </si>
  <si>
    <t>Postřik živičný spojovací z asfaltu v množství 0,30 kg/m2</t>
  </si>
  <si>
    <t>-122085407</t>
  </si>
  <si>
    <t>Postřik spojovací PS bez posypu kamenivem z asfaltu silničního, v množství 0,30 kg/m2</t>
  </si>
  <si>
    <t>https://podminky.urs.cz/item/CS_URS_2023_01/573211107</t>
  </si>
  <si>
    <t>577144211</t>
  </si>
  <si>
    <t>Asfaltový beton vrstva obrusná ACO 11 (ABS) tř. II tl 50 mm š do 3 m z nemodifikovaného asfaltu</t>
  </si>
  <si>
    <t>569109126</t>
  </si>
  <si>
    <t>Asfaltový beton vrstva obrusná ACO 11 (ABS) s rozprostřením a se zhutněním z nemodifikovaného asfaltu v pruhu šířky do 3 m tř. II, po zhutnění tl. 50 mm</t>
  </si>
  <si>
    <t>https://podminky.urs.cz/item/CS_URS_2023_01/577144211</t>
  </si>
  <si>
    <t>596211112</t>
  </si>
  <si>
    <t>Kladení zámkové dlažby komunikací pro pěší ručně tl 60 mm skupiny A pl přes 100 do 300 m2</t>
  </si>
  <si>
    <t>2016007660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</si>
  <si>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</si>
  <si>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https://podminky.urs.cz/item/CS_URS_2023_01/596211112</t>
  </si>
  <si>
    <t>596212210a</t>
  </si>
  <si>
    <t>Kladení zámkové dlažby pozemních komunikací tl 80 mm skupiny A pl do 50 m2</t>
  </si>
  <si>
    <t>-672909534</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</si>
  <si>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</si>
  <si>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596212210b</t>
  </si>
  <si>
    <t>-1640403327</t>
  </si>
  <si>
    <t>596412210a</t>
  </si>
  <si>
    <t>Kladení dlažby z vegetačních tvárnic pozemních komunikací tl 80 mm pl do 50 m2</t>
  </si>
  <si>
    <t>922626755</t>
  </si>
  <si>
    <t>Kladení dlažby z betonových vegetačních dlaždic pozemních komunikací s ložem z kameniva těženého nebo drceného tl. do 50 mm, s vyplněním spár a vegetačních otvorů, s hutněním vibrováním tl. 80 mm, pro plochy do 50 m2</t>
  </si>
  <si>
    <t>https://podminky.urs.cz/item/CS_URS_2023_01/596412210a</t>
  </si>
  <si>
    <t>596412210b</t>
  </si>
  <si>
    <t>559323416</t>
  </si>
  <si>
    <t>https://podminky.urs.cz/item/CS_URS_2023_01/596412210b</t>
  </si>
  <si>
    <t>596412211</t>
  </si>
  <si>
    <t>Kladení dlažby z vegetačních tvárnic pozemních komunikací tl 80 mm pl přes 50 do 100 m2</t>
  </si>
  <si>
    <t>-819471309</t>
  </si>
  <si>
    <t>Kladení dlažby z betonových vegetačních dlaždic pozemních komunikací s ložem z kameniva těženého nebo drceného tl. do 50 mm, s vyplněním spár a vegetačních otvorů, s hutněním vibrováním tl. 80 mm, pro plochy přes 50 do 100 m2</t>
  </si>
  <si>
    <t>https://podminky.urs.cz/item/CS_URS_2023_01/596412211</t>
  </si>
  <si>
    <t>596412212</t>
  </si>
  <si>
    <t>Kladení dlažby z vegetačních tvárnic pozemních komunikací tl 80 mm pl přes 100 do 300 m2</t>
  </si>
  <si>
    <t>1263514535</t>
  </si>
  <si>
    <t>Kladení dlažby z betonových vegetačních dlaždic pozemních komunikací s ložem z kameniva těženého nebo drceného tl. do 50 mm, s vyplněním spár a vegetačních otvorů, s hutněním vibrováním tl. 80 mm, pro plochy přes 100 do 300 m2</t>
  </si>
  <si>
    <t>https://podminky.urs.cz/item/CS_URS_2023_01/596412212</t>
  </si>
  <si>
    <t>59245001R</t>
  </si>
  <si>
    <t>Vegetační dlažba typu KROSO tl.8cm (šedá)</t>
  </si>
  <si>
    <t>-165729588</t>
  </si>
  <si>
    <t>206,5*1,02</t>
  </si>
  <si>
    <t>59245002R</t>
  </si>
  <si>
    <t>Vegetační dlažba typu KROSO tl.8cm (červená)</t>
  </si>
  <si>
    <t>-2004129752</t>
  </si>
  <si>
    <t>12,7*1,03</t>
  </si>
  <si>
    <t>59245003R</t>
  </si>
  <si>
    <t>Betonová dlažba typu URIKO tl.8cm (šedá, vymývaný povrch)</t>
  </si>
  <si>
    <t>-1424017018</t>
  </si>
  <si>
    <t>(17,6+20-11,4)*1,03</t>
  </si>
  <si>
    <t>59245018</t>
  </si>
  <si>
    <t>dlažba tvar obdélník betonová 200x100x60mm přírodní</t>
  </si>
  <si>
    <t>1005544535</t>
  </si>
  <si>
    <t>152*1,02</t>
  </si>
  <si>
    <t>59245006</t>
  </si>
  <si>
    <t>dlažba tvar obdélník betonová pro nevidomé 200x100x60mm barevná</t>
  </si>
  <si>
    <t>-800433131</t>
  </si>
  <si>
    <t>1,3*1,03</t>
  </si>
  <si>
    <t>1650613087</t>
  </si>
  <si>
    <t>895111002R</t>
  </si>
  <si>
    <t>2059695015</t>
  </si>
  <si>
    <t>https://podminky.urs.cz/item/CS_URS_2023_01/895111002R</t>
  </si>
  <si>
    <t>113100025R</t>
  </si>
  <si>
    <t>Odstranění laviček včetně odvozu</t>
  </si>
  <si>
    <t>-1921098068</t>
  </si>
  <si>
    <t>-610101160</t>
  </si>
  <si>
    <t>916331112</t>
  </si>
  <si>
    <t>Osazení zahradního obrubníku betonového do lože z betonu s boční opěrou</t>
  </si>
  <si>
    <t>927962577</t>
  </si>
  <si>
    <t>Osazení zahradního obrubníku betonového s ložem tl. od 50 do 100 mm z betonu prostého tř. C 12/15 s boční opěrou z betonu prostého tř. C 12/15</t>
  </si>
  <si>
    <t>https://podminky.urs.cz/item/CS_URS_2023_01/916331112</t>
  </si>
  <si>
    <t>302912481</t>
  </si>
  <si>
    <t>0,35*0,03*94,2</t>
  </si>
  <si>
    <t>-1400139556</t>
  </si>
  <si>
    <t>1444482321</t>
  </si>
  <si>
    <t>21,2*0,2*0,75</t>
  </si>
  <si>
    <t>966052121</t>
  </si>
  <si>
    <t>Bourání sloupků a vzpěr ŽB plotových s betonovou patkou</t>
  </si>
  <si>
    <t>-463708149</t>
  </si>
  <si>
    <t>Bourání plotových sloupků a vzpěr železobetonových výšky do 2,5 m s betonovou patkou</t>
  </si>
  <si>
    <t>https://podminky.urs.cz/item/CS_URS_2023_01/966052121</t>
  </si>
  <si>
    <t>50856511</t>
  </si>
  <si>
    <t>-775955640</t>
  </si>
  <si>
    <t>979054451</t>
  </si>
  <si>
    <t>Očištění vybouraných zámkových dlaždic s původním spárováním z kameniva těženého</t>
  </si>
  <si>
    <t>-757413516</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</si>
  <si>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</si>
  <si>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https://podminky.urs.cz/item/CS_URS_2023_01/979054451</t>
  </si>
  <si>
    <t>997221551</t>
  </si>
  <si>
    <t>Vodorovná doprava suti ze sypkých materiálů do 1 km</t>
  </si>
  <si>
    <t>-1218547865</t>
  </si>
  <si>
    <t>Vodorovná doprava suti bez naložení, ale se složením a s hrubým urovnáním ze sypkých materiálů, na vzdálenost do 1 km</t>
  </si>
  <si>
    <t>https://podminky.urs.cz/item/CS_URS_2023_01/997221551</t>
  </si>
  <si>
    <t>997221559</t>
  </si>
  <si>
    <t>Příplatek ZKD 1 km u vodorovné dopravy suti ze sypkých materiálů</t>
  </si>
  <si>
    <t>1535337223</t>
  </si>
  <si>
    <t>Vodorovná doprava suti bez naložení, ale se složením a s hrubým urovnáním Příplatek k ceně za každý další i započatý 1 km přes 1 km</t>
  </si>
  <si>
    <t>https://podminky.urs.cz/item/CS_URS_2023_01/997221559</t>
  </si>
  <si>
    <t>9,83*6</t>
  </si>
  <si>
    <t>997221561</t>
  </si>
  <si>
    <t>Vodorovná doprava suti z kusových materiálů do 1 km</t>
  </si>
  <si>
    <t>711320729</t>
  </si>
  <si>
    <t>Vodorovná doprava suti bez naložení, ale se složením a s hrubým urovnáním z kusových materiálů, na vzdálenost do 1 km</t>
  </si>
  <si>
    <t>https://podminky.urs.cz/item/CS_URS_2023_01/997221561</t>
  </si>
  <si>
    <t>0,61+6,4+18,63+4,95</t>
  </si>
  <si>
    <t>997221569</t>
  </si>
  <si>
    <t>Příplatek ZKD 1 km u vodorovné dopravy suti z kusových materiálů</t>
  </si>
  <si>
    <t>-397204330</t>
  </si>
  <si>
    <t>https://podminky.urs.cz/item/CS_URS_2023_01/997221569</t>
  </si>
  <si>
    <t>44,879*15</t>
  </si>
  <si>
    <t>997221571</t>
  </si>
  <si>
    <t>Vodorovná doprava vybouraných hmot do 1 km</t>
  </si>
  <si>
    <t>1062480858</t>
  </si>
  <si>
    <t>Vodorovná doprava vybouraných hmot bez naložení, ale se složením a s hrubým urovnáním na vzdálenost do 1 km</t>
  </si>
  <si>
    <t>https://podminky.urs.cz/item/CS_URS_2023_01/997221571</t>
  </si>
  <si>
    <t>0,99+0,145</t>
  </si>
  <si>
    <t>997221579</t>
  </si>
  <si>
    <t>Příplatek ZKD 1 km u vodorovné dopravy vybouraných hmot</t>
  </si>
  <si>
    <t>-1815066113</t>
  </si>
  <si>
    <t>Vodorovná doprava vybouraných hmot bez naložení, ale se složením a s hrubým urovnáním na vzdálenost Příplatek k ceně za každý další i započatý 1 km přes 1 km</t>
  </si>
  <si>
    <t>https://podminky.urs.cz/item/CS_URS_2023_01/997221579</t>
  </si>
  <si>
    <t>1,135*3</t>
  </si>
  <si>
    <t>997221615</t>
  </si>
  <si>
    <t>Poplatek za uložení na skládce (skládkovné) stavebního odpadu betonového kód odpadu 17 01 01</t>
  </si>
  <si>
    <t>872962338</t>
  </si>
  <si>
    <t>Poplatek za uložení stavebního odpadu na skládce (skládkovné) z prostého betonu zatříděného do Katalogu odpadů pod kódem 17 01 01</t>
  </si>
  <si>
    <t>https://podminky.urs.cz/item/CS_URS_2023_01/997221615</t>
  </si>
  <si>
    <t>6,4+18,63</t>
  </si>
  <si>
    <t>997221625</t>
  </si>
  <si>
    <t>Poplatek za uložení na skládce (skládkovné) stavebního odpadu železobetonového kód odpadu 17 01 01</t>
  </si>
  <si>
    <t>-1590861616</t>
  </si>
  <si>
    <t>Poplatek za uložení stavebního odpadu na skládce (skládkovné) z armovaného betonu zatříděného do Katalogu odpadů pod kódem 17 01 01</t>
  </si>
  <si>
    <t>https://podminky.urs.cz/item/CS_URS_2023_01/997221625</t>
  </si>
  <si>
    <t>0,61+0,99</t>
  </si>
  <si>
    <t>997221645</t>
  </si>
  <si>
    <t>Poplatek za uložení na skládce (skládkovné) odpadu asfaltového bez dehtu kód odpadu 17 03 02</t>
  </si>
  <si>
    <t>1249621234</t>
  </si>
  <si>
    <t>Poplatek za uložení stavebního odpadu na skládce (skládkovné) asfaltového bez obsahu dehtu zatříděného do Katalogu odpadů pod kódem 17 03 02</t>
  </si>
  <si>
    <t>https://podminky.urs.cz/item/CS_URS_2023_01/997221645</t>
  </si>
  <si>
    <t>997221655</t>
  </si>
  <si>
    <t>864001699</t>
  </si>
  <si>
    <t>https://podminky.urs.cz/item/CS_URS_2023_01/997221655</t>
  </si>
  <si>
    <t>59217023</t>
  </si>
  <si>
    <t>obrubník betonový chodníkový 1000x150x250mm</t>
  </si>
  <si>
    <t>1698389343</t>
  </si>
  <si>
    <t>77*1,02</t>
  </si>
  <si>
    <t>59217026</t>
  </si>
  <si>
    <t>obrubník betonový silniční 500x150x250mm</t>
  </si>
  <si>
    <t>1244398766</t>
  </si>
  <si>
    <t>7,05*1,02</t>
  </si>
  <si>
    <t>59217001R</t>
  </si>
  <si>
    <t>Betonová obruba 15/25 rohová 90 vnitřní</t>
  </si>
  <si>
    <t>1978240474</t>
  </si>
  <si>
    <t>59217002R</t>
  </si>
  <si>
    <t>Betonová obruba 1000/150/150 nájezdový</t>
  </si>
  <si>
    <t>1180223178</t>
  </si>
  <si>
    <t>59217035</t>
  </si>
  <si>
    <t>obrubník betonový obloukový vnější 780x150x250mm</t>
  </si>
  <si>
    <t>2145038500</t>
  </si>
  <si>
    <t>59217002</t>
  </si>
  <si>
    <t>obrubník betonový zahradní šedý 1000x50x200mm</t>
  </si>
  <si>
    <t>607316211</t>
  </si>
  <si>
    <t>166*1,02</t>
  </si>
  <si>
    <t>59217037</t>
  </si>
  <si>
    <t>obrubník betonový parkový přírodní 500x50x200mm</t>
  </si>
  <si>
    <t>-992708112</t>
  </si>
  <si>
    <t>2,9*1,02</t>
  </si>
  <si>
    <t>00572470</t>
  </si>
  <si>
    <t>osivo směs travní univerzál</t>
  </si>
  <si>
    <t>-846022452</t>
  </si>
  <si>
    <t>(312,7+137,3)*1,05*0,035</t>
  </si>
  <si>
    <t>998223011</t>
  </si>
  <si>
    <t>Přesun hmot pro pozemní komunikace s krytem dlážděným</t>
  </si>
  <si>
    <t>-1830535513</t>
  </si>
  <si>
    <t>Přesun hmot pro pozemní komunikace s krytem dlážděným dopravní vzdálenost do 200 m jakékoliv délky objektu</t>
  </si>
  <si>
    <t>https://podminky.urs.cz/item/CS_URS_2023_01/998223011</t>
  </si>
  <si>
    <t>3 - Sanace aktivní zóny</t>
  </si>
  <si>
    <t>-1337057325</t>
  </si>
  <si>
    <t>364*0,5</t>
  </si>
  <si>
    <t>122702119</t>
  </si>
  <si>
    <t>1158563993</t>
  </si>
  <si>
    <t>https://podminky.urs.cz/item/CS_URS_2023_01/122702119</t>
  </si>
  <si>
    <t>-2143225346</t>
  </si>
  <si>
    <t>182*0,2</t>
  </si>
  <si>
    <t>162751117</t>
  </si>
  <si>
    <t>-876914112</t>
  </si>
  <si>
    <t>https://podminky.urs.cz/item/CS_URS_2023_01/162751117</t>
  </si>
  <si>
    <t>162751119</t>
  </si>
  <si>
    <t>-633007123</t>
  </si>
  <si>
    <t>https://podminky.urs.cz/item/CS_URS_2023_01/162751119</t>
  </si>
  <si>
    <t>182*6</t>
  </si>
  <si>
    <t>-1883922614</t>
  </si>
  <si>
    <t>182*1,9</t>
  </si>
  <si>
    <t>690447824</t>
  </si>
  <si>
    <t>1601999606</t>
  </si>
  <si>
    <t>564671111Ra</t>
  </si>
  <si>
    <t>Podklad z kameniva hrubého drceného vel. 0-160 mm tl 250 mm</t>
  </si>
  <si>
    <t>17956277</t>
  </si>
  <si>
    <t>Podklad z kameniva hrubého drceného vel. 63-125 mm, s rozprostřením a zhutněním, po zhutnění tl. 250 mm</t>
  </si>
  <si>
    <t>564671111Rb</t>
  </si>
  <si>
    <t>-2891864</t>
  </si>
  <si>
    <t>919726122</t>
  </si>
  <si>
    <t>Geotextilie pro ochranu, separaci a filtraci netkaná měrná hm přes 200 do 300 g/m2</t>
  </si>
  <si>
    <t>-885061440</t>
  </si>
  <si>
    <t>Geotextilie netkaná pro ochranu, separaci nebo filtraci měrná hmotnost přes 200 do 300 g/m2</t>
  </si>
  <si>
    <t>https://podminky.urs.cz/item/CS_URS_2023_01/919726122</t>
  </si>
  <si>
    <t>364*1,15</t>
  </si>
  <si>
    <t>4 - Trvalé dopravní řešení</t>
  </si>
  <si>
    <t>914111111</t>
  </si>
  <si>
    <t>Montáž svislé dopravní značky do velikosti 1 m2 objímkami na sloupek nebo konzolu</t>
  </si>
  <si>
    <t>-329051643</t>
  </si>
  <si>
    <t>Montáž svislé dopravní značky základní velikosti do 1 m2 objímkami na sloupky nebo konzoly</t>
  </si>
  <si>
    <t>https://podminky.urs.cz/item/CS_URS_2023_01/914111111</t>
  </si>
  <si>
    <t>914111112</t>
  </si>
  <si>
    <t>Montáž svislé dopravní značky do velikosti 1 m2 páskováním na sloup</t>
  </si>
  <si>
    <t>-780925419</t>
  </si>
  <si>
    <t>Montáž svislé dopravní značky základní velikosti do 1 m2 páskováním na sloupy</t>
  </si>
  <si>
    <t>https://podminky.urs.cz/item/CS_URS_2023_01/914111112</t>
  </si>
  <si>
    <t>915131111</t>
  </si>
  <si>
    <t>Vodorovné dopravní značení přechody pro chodce, šipky, symboly základní bílá barva</t>
  </si>
  <si>
    <t>1591450085</t>
  </si>
  <si>
    <t>Vodorovné dopravní značení stříkané barvou přechody pro chodce, šipky, symboly bílé základní</t>
  </si>
  <si>
    <t>https://podminky.urs.cz/item/CS_URS_2023_01/915131111</t>
  </si>
  <si>
    <t>915621111</t>
  </si>
  <si>
    <t>Předznačení vodorovného plošného značení</t>
  </si>
  <si>
    <t>-1347599121</t>
  </si>
  <si>
    <t>Předznačení pro vodorovné značení stříkané barvou nebo prováděné z nátěrových hmot plošné šipky, symboly, nápisy</t>
  </si>
  <si>
    <t>https://podminky.urs.cz/item/CS_URS_2023_01/915621111</t>
  </si>
  <si>
    <t>40445225</t>
  </si>
  <si>
    <t>sloupek pro dopravní značku Zn D 60mm v 3,5m</t>
  </si>
  <si>
    <t>393851834</t>
  </si>
  <si>
    <t>40445625</t>
  </si>
  <si>
    <t>informativní značky provozní IP8, IP9, IP11-IP13 500x700mm</t>
  </si>
  <si>
    <t>1509851576</t>
  </si>
  <si>
    <t>40445647</t>
  </si>
  <si>
    <t>dodatkové tabulky E1, E2a,b , E6, E9, E10 E12c, E17 500x500mm</t>
  </si>
  <si>
    <t>-976228057</t>
  </si>
  <si>
    <t>40445649</t>
  </si>
  <si>
    <t>dodatkové tabulky E3-E5, E8, E14-E16 500x150mm</t>
  </si>
  <si>
    <t>1871125001</t>
  </si>
  <si>
    <t>40445650</t>
  </si>
  <si>
    <t>dodatkové tabulky E7, E12, E13 500x300mm</t>
  </si>
  <si>
    <t>-299694550</t>
  </si>
  <si>
    <t>5 - Vsakovací zařízení</t>
  </si>
  <si>
    <t>-1151559158</t>
  </si>
  <si>
    <t>76,3*0,5</t>
  </si>
  <si>
    <t>2110728738</t>
  </si>
  <si>
    <t>-582922882</t>
  </si>
  <si>
    <t>10,64*0,5</t>
  </si>
  <si>
    <t>122702119d</t>
  </si>
  <si>
    <t>-2015635140</t>
  </si>
  <si>
    <t>https://podminky.urs.cz/item/CS_URS_2023_01/122702119d</t>
  </si>
  <si>
    <t>131251103</t>
  </si>
  <si>
    <t>Hloubení jam nezapažených v hornině třídy těžitelnosti I skupiny 3 objem do 100 m3 strojně</t>
  </si>
  <si>
    <t>1897022596</t>
  </si>
  <si>
    <t>Hloubení nezapažených jam a zářezů strojně s urovnáním dna do předepsaného profilu a spádu v hornině třídy těžitelnosti I skupiny 3 přes 50 do 100 m3</t>
  </si>
  <si>
    <t>https://podminky.urs.cz/item/CS_URS_2023_01/131251103</t>
  </si>
  <si>
    <t>(2*2,6*2,6*1,4+(1,65+4,5)/2*2,15*10,1*2)*0,5</t>
  </si>
  <si>
    <t>131351103</t>
  </si>
  <si>
    <t>Hloubení jam nezapažených v hornině třídy těžitelnosti II skupiny 4 objem do 100 m3 strojně</t>
  </si>
  <si>
    <t>827712002</t>
  </si>
  <si>
    <t>Hloubení nezapažených jam a zářezů strojně s urovnáním dna do předepsaného profilu a spádu v hornině třídy těžitelnosti II skupiny 4 přes 50 do 100 m3</t>
  </si>
  <si>
    <t>https://podminky.urs.cz/item/CS_URS_2023_01/131351103</t>
  </si>
  <si>
    <t xml:space="preserve"> (2*2,6*2,6*1,4+(1,65+4,5)/2*2,15*10,1*2)*0,5</t>
  </si>
  <si>
    <t>132254201</t>
  </si>
  <si>
    <t>Hloubení zapažených rýh š do 2000 mm v hornině třídy těžitelnosti I skupiny 3 objem do 20 m3</t>
  </si>
  <si>
    <t>-1969484866</t>
  </si>
  <si>
    <t>Hloubení zapažených rýh šířky přes 800 do 2 000 mm strojně s urovnáním dna do předepsaného profilu a spádu v hornině třídy těžitelnosti I skupiny 3 do 20 m3</t>
  </si>
  <si>
    <t>https://podminky.urs.cz/item/CS_URS_2023_01/132254201</t>
  </si>
  <si>
    <t>13,3*1,0*1,6*0,5</t>
  </si>
  <si>
    <t>132354201</t>
  </si>
  <si>
    <t>Hloubení zapažených rýh š do 2000 mm v hornině třídy těžitelnosti II skupiny 4 objem do 20 m3</t>
  </si>
  <si>
    <t>-1471004136</t>
  </si>
  <si>
    <t>Hloubení zapažených rýh šířky přes 800 do 2 000 mm strojně s urovnáním dna do předepsaného profilu a spádu v hornině třídy těžitelnosti II skupiny 4 do 20 m3</t>
  </si>
  <si>
    <t>https://podminky.urs.cz/item/CS_URS_2023_01/132354201</t>
  </si>
  <si>
    <t>161102111</t>
  </si>
  <si>
    <t>Svislé přemístění výkopku do 2,5 m z kamenouhelných hlušin</t>
  </si>
  <si>
    <t>-1482569738</t>
  </si>
  <si>
    <t>Svislé přemístění výkopku z kamenouhelných hlušin celková hloubka výkopu přes 1,0 do 2,5 m</t>
  </si>
  <si>
    <t>https://podminky.urs.cz/item/CS_URS_2023_01/161102111</t>
  </si>
  <si>
    <t>152,6*0,08+21,4</t>
  </si>
  <si>
    <t>1502200229</t>
  </si>
  <si>
    <t xml:space="preserve"> ((1,8+3,4)/2*1,2*9,1)*2 + 1,13*1,7*2 + 7,2*0,56*1,0 + 6,1*0,51*1,0</t>
  </si>
  <si>
    <t>-199758944</t>
  </si>
  <si>
    <t>67,769*6</t>
  </si>
  <si>
    <t>1249234756</t>
  </si>
  <si>
    <t>67,8*1,9</t>
  </si>
  <si>
    <t>-1149847606</t>
  </si>
  <si>
    <t>954562210</t>
  </si>
  <si>
    <t>152,6+21,4-67,8</t>
  </si>
  <si>
    <t>175111101</t>
  </si>
  <si>
    <t>Obsypání potrubí ručně sypaninou bez prohození, uloženou do 3 m</t>
  </si>
  <si>
    <t>1424121308</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</si>
  <si>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</si>
  <si>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</si>
  <si>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7,2*(1,0*0,46-0,16*0,16*3,14/4)</t>
  </si>
  <si>
    <t>-176677131</t>
  </si>
  <si>
    <t>(1,8+3,4)/2*1,2*10,1*2-(6*1,6*1,1+4*0,1*1,2)</t>
  </si>
  <si>
    <t>-936854056</t>
  </si>
  <si>
    <t>2,6*2,6*3,14/4+1,9*18,7*0,15</t>
  </si>
  <si>
    <t>-418977855</t>
  </si>
  <si>
    <t>13,1*0,1*1,0</t>
  </si>
  <si>
    <t>-905281628</t>
  </si>
  <si>
    <t>2,0*12,5*2</t>
  </si>
  <si>
    <t>69311000R</t>
  </si>
  <si>
    <t>159308262</t>
  </si>
  <si>
    <t>871260001R</t>
  </si>
  <si>
    <t>osazení vsakovacích bloků a akumulační nádrže</t>
  </si>
  <si>
    <t>1104220825</t>
  </si>
  <si>
    <t>87126001R</t>
  </si>
  <si>
    <t xml:space="preserve">AS KRECHT - T 1600 střední tunel </t>
  </si>
  <si>
    <t>-988811071</t>
  </si>
  <si>
    <t>87126002R</t>
  </si>
  <si>
    <t>AS KRECHT - T 100 SE/ 100 E počáteční a koncová čela</t>
  </si>
  <si>
    <t>1521893502</t>
  </si>
  <si>
    <t>871263121</t>
  </si>
  <si>
    <t>Montáž kanalizačního potrubí z PVC těsněné gumovým kroužkem otevřený výkop sklon do 20 % DN 110</t>
  </si>
  <si>
    <t>-746766853</t>
  </si>
  <si>
    <t>Montáž kanalizačního potrubí z plastů z tvrdého PVC těsněných gumovým kroužkem v otevřeném výkopu ve sklonu do 20 % DN 110</t>
  </si>
  <si>
    <t>https://podminky.urs.cz/item/CS_URS_2023_01/871263121</t>
  </si>
  <si>
    <t>2132597862</t>
  </si>
  <si>
    <t>0013701R</t>
  </si>
  <si>
    <t>EXTRUNET - výstražná fólie z polyethylenu šíře 22cm s potiskem</t>
  </si>
  <si>
    <t>-1349724415</t>
  </si>
  <si>
    <t>28611134R</t>
  </si>
  <si>
    <t>trubka kanalizační PVC DN 160x5000mm SN4</t>
  </si>
  <si>
    <t>-285007195</t>
  </si>
  <si>
    <t>28611116R</t>
  </si>
  <si>
    <t>trubka kanalizační PVC DN 110x5000mm SN4</t>
  </si>
  <si>
    <t>-1636016752</t>
  </si>
  <si>
    <t>877260310R</t>
  </si>
  <si>
    <t>Montáž kolen na kanalizačním potrubí z PP trub hladkých plnostěnných DN 100</t>
  </si>
  <si>
    <t>367368945</t>
  </si>
  <si>
    <t>Montáž tvarovek na kanalizačním plastovém potrubí z polypropylenu PP hladkého plnostěnného kolen DN 100</t>
  </si>
  <si>
    <t>https://podminky.urs.cz/item/CS_URS_2023_01/877260310R</t>
  </si>
  <si>
    <t>877310310R</t>
  </si>
  <si>
    <t>-640856140</t>
  </si>
  <si>
    <t>https://podminky.urs.cz/item/CS_URS_2023_01/877310310R</t>
  </si>
  <si>
    <t>28611353R</t>
  </si>
  <si>
    <t>koleno 90° SDR11 PE 100 PN16 D 110mm</t>
  </si>
  <si>
    <t>596813121</t>
  </si>
  <si>
    <t>28611363R</t>
  </si>
  <si>
    <t>-1437950564</t>
  </si>
  <si>
    <t>56241592R</t>
  </si>
  <si>
    <t>Hlavice odvětrávací DN 100 typu Rain Bloc</t>
  </si>
  <si>
    <t>1831335603</t>
  </si>
  <si>
    <t>-808516657</t>
  </si>
  <si>
    <t>899104112</t>
  </si>
  <si>
    <t>Osazení poklopů litinových nebo ocelových včetně rámů pro třídu zatížení D400, E600</t>
  </si>
  <si>
    <t>-1843079279</t>
  </si>
  <si>
    <t>Osazení poklopů litinových a ocelových včetně rámů pro třídu zatížení D400, E600</t>
  </si>
  <si>
    <t>https://podminky.urs.cz/item/CS_URS_2023_01/899104112</t>
  </si>
  <si>
    <t>PFB.1121803R</t>
  </si>
  <si>
    <t>Deska přechodováTZK-Q 150-100/27 ZDC PS</t>
  </si>
  <si>
    <t>1134093733</t>
  </si>
  <si>
    <t>59224188R</t>
  </si>
  <si>
    <t>prstenec šachtový vyrovnávací betonový 625x120x120mm</t>
  </si>
  <si>
    <t>-194219563</t>
  </si>
  <si>
    <t>59224023R</t>
  </si>
  <si>
    <t>dno betonové šachtové DN 200 betonový žlab i nástupnice 100x63,5x15cm</t>
  </si>
  <si>
    <t>1265255715</t>
  </si>
  <si>
    <t>1229168432</t>
  </si>
  <si>
    <t>52*1,8</t>
  </si>
  <si>
    <t>7 - Vedlejší a ostatní náklady</t>
  </si>
  <si>
    <t>VRN - Vedlejší rozpočtové náklady</t>
  </si>
  <si>
    <t xml:space="preserve">    VRN1 - Průzkumné, geodetické a projektové práce</t>
  </si>
  <si>
    <t xml:space="preserve">    VRN3 - Zařízení staveniště</t>
  </si>
  <si>
    <t xml:space="preserve">    VRN5 - Finanční náklady</t>
  </si>
  <si>
    <t>VRN</t>
  </si>
  <si>
    <t>Vedlejší rozpočtové náklady</t>
  </si>
  <si>
    <t>VRN1</t>
  </si>
  <si>
    <t>Průzkumné, geodetické a projektové práce</t>
  </si>
  <si>
    <t>011002000</t>
  </si>
  <si>
    <t>Průzkumné práce</t>
  </si>
  <si>
    <t>Kč</t>
  </si>
  <si>
    <t>1024</t>
  </si>
  <si>
    <t>796438358</t>
  </si>
  <si>
    <t>012002000</t>
  </si>
  <si>
    <t>Geodetické práce</t>
  </si>
  <si>
    <t>-1926814231</t>
  </si>
  <si>
    <t>013254000</t>
  </si>
  <si>
    <t>Dokumentace skutečného provedení stavby</t>
  </si>
  <si>
    <t>1744825942</t>
  </si>
  <si>
    <t>VRN3</t>
  </si>
  <si>
    <t>Zařízení staveniště</t>
  </si>
  <si>
    <t>030001000</t>
  </si>
  <si>
    <t>-1195698069</t>
  </si>
  <si>
    <t>034503000</t>
  </si>
  <si>
    <t>Informační tabule na staveništi</t>
  </si>
  <si>
    <t>-479121360</t>
  </si>
  <si>
    <t>VRN5</t>
  </si>
  <si>
    <t>Finanční náklady</t>
  </si>
  <si>
    <t>050001000</t>
  </si>
  <si>
    <t>-328663116</t>
  </si>
  <si>
    <t>05 - Vedlejší a ostatní náklady</t>
  </si>
  <si>
    <t>1027056501</t>
  </si>
  <si>
    <t>-1843387303</t>
  </si>
  <si>
    <t>-581862583</t>
  </si>
  <si>
    <t>-1416440846</t>
  </si>
  <si>
    <t>042503000</t>
  </si>
  <si>
    <t>Plán BOZP na staveništi</t>
  </si>
  <si>
    <t>-665853628</t>
  </si>
  <si>
    <t>043002000</t>
  </si>
  <si>
    <t>Zkoušky a ostatní měření</t>
  </si>
  <si>
    <t>-171700831</t>
  </si>
  <si>
    <t>045002000</t>
  </si>
  <si>
    <t>Kompletační a koordinační činnost</t>
  </si>
  <si>
    <t>2056326192</t>
  </si>
  <si>
    <t>215771971</t>
  </si>
  <si>
    <t>2057500150</t>
  </si>
  <si>
    <t>094002000</t>
  </si>
  <si>
    <t>Ostatní náklady související s výstavbou</t>
  </si>
  <si>
    <t>-858709308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</si>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</sst>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21103111" TargetMode="External" /><Relationship Id="rId2" Type="http://schemas.openxmlformats.org/officeDocument/2006/relationships/hyperlink" Target="https://podminky.urs.cz/item/CS_URS_2023_01/131251104" TargetMode="External" /><Relationship Id="rId3" Type="http://schemas.openxmlformats.org/officeDocument/2006/relationships/hyperlink" Target="https://podminky.urs.cz/item/CS_URS_2023_01/132251251" TargetMode="External" /><Relationship Id="rId4" Type="http://schemas.openxmlformats.org/officeDocument/2006/relationships/hyperlink" Target="https://podminky.urs.cz/item/CS_URS_2023_01/132254103" TargetMode="External" /><Relationship Id="rId5" Type="http://schemas.openxmlformats.org/officeDocument/2006/relationships/hyperlink" Target="https://podminky.urs.cz/item/CS_URS_2023_01/162251102" TargetMode="External" /><Relationship Id="rId6" Type="http://schemas.openxmlformats.org/officeDocument/2006/relationships/hyperlink" Target="https://podminky.urs.cz/item/CS_URS_2023_01/167151101" TargetMode="External" /><Relationship Id="rId7" Type="http://schemas.openxmlformats.org/officeDocument/2006/relationships/hyperlink" Target="https://podminky.urs.cz/item/CS_URS_2023_01/171151103" TargetMode="External" /><Relationship Id="rId8" Type="http://schemas.openxmlformats.org/officeDocument/2006/relationships/hyperlink" Target="https://podminky.urs.cz/item/CS_URS_2023_01/171251201" TargetMode="External" /><Relationship Id="rId9" Type="http://schemas.openxmlformats.org/officeDocument/2006/relationships/hyperlink" Target="https://podminky.urs.cz/item/CS_URS_2023_01/174151101" TargetMode="External" /><Relationship Id="rId10" Type="http://schemas.openxmlformats.org/officeDocument/2006/relationships/hyperlink" Target="https://podminky.urs.cz/item/CS_URS_2023_01/181951112" TargetMode="External" /><Relationship Id="rId11" Type="http://schemas.openxmlformats.org/officeDocument/2006/relationships/hyperlink" Target="https://podminky.urs.cz/item/CS_URS_2023_01/212751101" TargetMode="External" /><Relationship Id="rId12" Type="http://schemas.openxmlformats.org/officeDocument/2006/relationships/hyperlink" Target="https://podminky.urs.cz/item/CS_URS_2023_01/721173706" TargetMode="External" /><Relationship Id="rId13" Type="http://schemas.openxmlformats.org/officeDocument/2006/relationships/hyperlink" Target="https://podminky.urs.cz/item/CS_URS_2023_01/452311131" TargetMode="External" /><Relationship Id="rId14" Type="http://schemas.openxmlformats.org/officeDocument/2006/relationships/hyperlink" Target="https://podminky.urs.cz/item/CS_URS_2023_01/212751104" TargetMode="External" /><Relationship Id="rId15" Type="http://schemas.openxmlformats.org/officeDocument/2006/relationships/hyperlink" Target="https://podminky.urs.cz/item/CS_URS_2023_01/213141112" TargetMode="External" /><Relationship Id="rId16" Type="http://schemas.openxmlformats.org/officeDocument/2006/relationships/hyperlink" Target="https://podminky.urs.cz/item/CS_URS_2023_01/213141132" TargetMode="External" /><Relationship Id="rId17" Type="http://schemas.openxmlformats.org/officeDocument/2006/relationships/hyperlink" Target="https://podminky.urs.cz/item/CS_URS_2023_01/271532213" TargetMode="External" /><Relationship Id="rId18" Type="http://schemas.openxmlformats.org/officeDocument/2006/relationships/hyperlink" Target="https://podminky.urs.cz/item/CS_URS_2023_01/274321211" TargetMode="External" /><Relationship Id="rId19" Type="http://schemas.openxmlformats.org/officeDocument/2006/relationships/hyperlink" Target="https://podminky.urs.cz/item/CS_URS_2023_01/274351121" TargetMode="External" /><Relationship Id="rId20" Type="http://schemas.openxmlformats.org/officeDocument/2006/relationships/hyperlink" Target="https://podminky.urs.cz/item/CS_URS_2023_01/274351122" TargetMode="External" /><Relationship Id="rId21" Type="http://schemas.openxmlformats.org/officeDocument/2006/relationships/hyperlink" Target="https://podminky.urs.cz/item/CS_URS_2023_01/273321411" TargetMode="External" /><Relationship Id="rId22" Type="http://schemas.openxmlformats.org/officeDocument/2006/relationships/hyperlink" Target="https://podminky.urs.cz/item/CS_URS_2023_01/273351121" TargetMode="External" /><Relationship Id="rId23" Type="http://schemas.openxmlformats.org/officeDocument/2006/relationships/hyperlink" Target="https://podminky.urs.cz/item/CS_URS_2023_01/273351122" TargetMode="External" /><Relationship Id="rId24" Type="http://schemas.openxmlformats.org/officeDocument/2006/relationships/hyperlink" Target="https://podminky.urs.cz/item/CS_URS_2023_01/273362021" TargetMode="External" /><Relationship Id="rId25" Type="http://schemas.openxmlformats.org/officeDocument/2006/relationships/hyperlink" Target="https://podminky.urs.cz/item/CS_URS_2023_01/631319175" TargetMode="External" /><Relationship Id="rId26" Type="http://schemas.openxmlformats.org/officeDocument/2006/relationships/hyperlink" Target="https://podminky.urs.cz/item/CS_URS_2023_01/311113142" TargetMode="External" /><Relationship Id="rId27" Type="http://schemas.openxmlformats.org/officeDocument/2006/relationships/hyperlink" Target="https://podminky.urs.cz/item/CS_URS_2023_01/311113144" TargetMode="External" /><Relationship Id="rId28" Type="http://schemas.openxmlformats.org/officeDocument/2006/relationships/hyperlink" Target="https://podminky.urs.cz/item/CS_URS_2023_01/311272031" TargetMode="External" /><Relationship Id="rId29" Type="http://schemas.openxmlformats.org/officeDocument/2006/relationships/hyperlink" Target="https://podminky.urs.cz/item/CS_URS_2023_01/311272231" TargetMode="External" /><Relationship Id="rId30" Type="http://schemas.openxmlformats.org/officeDocument/2006/relationships/hyperlink" Target="https://podminky.urs.cz/item/CS_URS_2023_01/311361821" TargetMode="External" /><Relationship Id="rId31" Type="http://schemas.openxmlformats.org/officeDocument/2006/relationships/hyperlink" Target="https://podminky.urs.cz/item/CS_URS_2023_01/317141425" TargetMode="External" /><Relationship Id="rId32" Type="http://schemas.openxmlformats.org/officeDocument/2006/relationships/hyperlink" Target="https://podminky.urs.cz/item/CS_URS_2023_01/317141427" TargetMode="External" /><Relationship Id="rId33" Type="http://schemas.openxmlformats.org/officeDocument/2006/relationships/hyperlink" Target="https://podminky.urs.cz/item/CS_URS_2023_01/317142432" TargetMode="External" /><Relationship Id="rId34" Type="http://schemas.openxmlformats.org/officeDocument/2006/relationships/hyperlink" Target="https://podminky.urs.cz/item/CS_URS_2023_01/317143432" TargetMode="External" /><Relationship Id="rId35" Type="http://schemas.openxmlformats.org/officeDocument/2006/relationships/hyperlink" Target="https://podminky.urs.cz/item/CS_URS_2023_01/317143452" TargetMode="External" /><Relationship Id="rId36" Type="http://schemas.openxmlformats.org/officeDocument/2006/relationships/hyperlink" Target="https://podminky.urs.cz/item/CS_URS_2023_01/317143454" TargetMode="External" /><Relationship Id="rId37" Type="http://schemas.openxmlformats.org/officeDocument/2006/relationships/hyperlink" Target="https://podminky.urs.cz/item/CS_URS_2023_01/317143455" TargetMode="External" /><Relationship Id="rId38" Type="http://schemas.openxmlformats.org/officeDocument/2006/relationships/hyperlink" Target="https://podminky.urs.cz/item/CS_URS_2023_01/317143456" TargetMode="External" /><Relationship Id="rId39" Type="http://schemas.openxmlformats.org/officeDocument/2006/relationships/hyperlink" Target="https://podminky.urs.cz/item/CS_URS_2023_01/342272235" TargetMode="External" /><Relationship Id="rId40" Type="http://schemas.openxmlformats.org/officeDocument/2006/relationships/hyperlink" Target="https://podminky.urs.cz/item/CS_URS_2023_01/342272245" TargetMode="External" /><Relationship Id="rId41" Type="http://schemas.openxmlformats.org/officeDocument/2006/relationships/hyperlink" Target="https://podminky.urs.cz/item/CS_URS_2023_01/342291121" TargetMode="External" /><Relationship Id="rId42" Type="http://schemas.openxmlformats.org/officeDocument/2006/relationships/hyperlink" Target="https://podminky.urs.cz/item/CS_URS_2023_01/342291131" TargetMode="External" /><Relationship Id="rId43" Type="http://schemas.openxmlformats.org/officeDocument/2006/relationships/hyperlink" Target="https://podminky.urs.cz/item/CS_URS_2023_01/346272216" TargetMode="External" /><Relationship Id="rId44" Type="http://schemas.openxmlformats.org/officeDocument/2006/relationships/hyperlink" Target="https://podminky.urs.cz/item/CS_URS_2023_01/346272226" TargetMode="External" /><Relationship Id="rId45" Type="http://schemas.openxmlformats.org/officeDocument/2006/relationships/hyperlink" Target="https://podminky.urs.cz/item/CS_URS_2023_01/411121121" TargetMode="External" /><Relationship Id="rId46" Type="http://schemas.openxmlformats.org/officeDocument/2006/relationships/hyperlink" Target="https://podminky.urs.cz/item/CS_URS_2023_01/411121125" TargetMode="External" /><Relationship Id="rId47" Type="http://schemas.openxmlformats.org/officeDocument/2006/relationships/hyperlink" Target="https://podminky.urs.cz/item/CS_URS_2023_01/413321515" TargetMode="External" /><Relationship Id="rId48" Type="http://schemas.openxmlformats.org/officeDocument/2006/relationships/hyperlink" Target="https://podminky.urs.cz/item/CS_URS_2023_01/413351111" TargetMode="External" /><Relationship Id="rId49" Type="http://schemas.openxmlformats.org/officeDocument/2006/relationships/hyperlink" Target="https://podminky.urs.cz/item/CS_URS_2023_01/413351112" TargetMode="External" /><Relationship Id="rId50" Type="http://schemas.openxmlformats.org/officeDocument/2006/relationships/hyperlink" Target="https://podminky.urs.cz/item/CS_URS_2023_01/413352111" TargetMode="External" /><Relationship Id="rId51" Type="http://schemas.openxmlformats.org/officeDocument/2006/relationships/hyperlink" Target="https://podminky.urs.cz/item/CS_URS_2023_01/413352112" TargetMode="External" /><Relationship Id="rId52" Type="http://schemas.openxmlformats.org/officeDocument/2006/relationships/hyperlink" Target="https://podminky.urs.cz/item/CS_URS_2023_01/413361821" TargetMode="External" /><Relationship Id="rId53" Type="http://schemas.openxmlformats.org/officeDocument/2006/relationships/hyperlink" Target="https://podminky.urs.cz/item/CS_URS_2023_01/417321414" TargetMode="External" /><Relationship Id="rId54" Type="http://schemas.openxmlformats.org/officeDocument/2006/relationships/hyperlink" Target="https://podminky.urs.cz/item/CS_URS_2023_01/417351115" TargetMode="External" /><Relationship Id="rId55" Type="http://schemas.openxmlformats.org/officeDocument/2006/relationships/hyperlink" Target="https://podminky.urs.cz/item/CS_URS_2023_01/417351116" TargetMode="External" /><Relationship Id="rId56" Type="http://schemas.openxmlformats.org/officeDocument/2006/relationships/hyperlink" Target="https://podminky.urs.cz/item/CS_URS_2023_01/417361821" TargetMode="External" /><Relationship Id="rId57" Type="http://schemas.openxmlformats.org/officeDocument/2006/relationships/hyperlink" Target="https://podminky.urs.cz/item/CS_URS_2023_01/430321001" TargetMode="External" /><Relationship Id="rId58" Type="http://schemas.openxmlformats.org/officeDocument/2006/relationships/hyperlink" Target="https://podminky.urs.cz/item/CS_URS_2023_01/434121426" TargetMode="External" /><Relationship Id="rId59" Type="http://schemas.openxmlformats.org/officeDocument/2006/relationships/hyperlink" Target="https://podminky.urs.cz/item/CS_URS_2023_01/611131321" TargetMode="External" /><Relationship Id="rId60" Type="http://schemas.openxmlformats.org/officeDocument/2006/relationships/hyperlink" Target="https://podminky.urs.cz/item/CS_URS_2023_01/611321321" TargetMode="External" /><Relationship Id="rId61" Type="http://schemas.openxmlformats.org/officeDocument/2006/relationships/hyperlink" Target="https://podminky.urs.cz/item/CS_URS_2023_01/611321391" TargetMode="External" /><Relationship Id="rId62" Type="http://schemas.openxmlformats.org/officeDocument/2006/relationships/hyperlink" Target="https://podminky.urs.cz/item/CS_URS_2023_01/611311131" TargetMode="External" /><Relationship Id="rId63" Type="http://schemas.openxmlformats.org/officeDocument/2006/relationships/hyperlink" Target="https://podminky.urs.cz/item/CS_URS_2023_01/611142001" TargetMode="External" /><Relationship Id="rId64" Type="http://schemas.openxmlformats.org/officeDocument/2006/relationships/hyperlink" Target="https://podminky.urs.cz/item/CS_URS_2023_01/611131125" TargetMode="External" /><Relationship Id="rId65" Type="http://schemas.openxmlformats.org/officeDocument/2006/relationships/hyperlink" Target="https://podminky.urs.cz/item/CS_URS_2023_01/611321325" TargetMode="External" /><Relationship Id="rId66" Type="http://schemas.openxmlformats.org/officeDocument/2006/relationships/hyperlink" Target="https://podminky.urs.cz/item/CS_URS_2023_01/611321395" TargetMode="External" /><Relationship Id="rId67" Type="http://schemas.openxmlformats.org/officeDocument/2006/relationships/hyperlink" Target="https://podminky.urs.cz/item/CS_URS_2023_01/611311135" TargetMode="External" /><Relationship Id="rId68" Type="http://schemas.openxmlformats.org/officeDocument/2006/relationships/hyperlink" Target="https://podminky.urs.cz/item/CS_URS_2023_01/612131321" TargetMode="External" /><Relationship Id="rId69" Type="http://schemas.openxmlformats.org/officeDocument/2006/relationships/hyperlink" Target="https://podminky.urs.cz/item/CS_URS_2023_01/612321321" TargetMode="External" /><Relationship Id="rId70" Type="http://schemas.openxmlformats.org/officeDocument/2006/relationships/hyperlink" Target="https://podminky.urs.cz/item/CS_URS_2023_01/612321391" TargetMode="External" /><Relationship Id="rId71" Type="http://schemas.openxmlformats.org/officeDocument/2006/relationships/hyperlink" Target="https://podminky.urs.cz/item/CS_URS_2023_01/612142001" TargetMode="External" /><Relationship Id="rId72" Type="http://schemas.openxmlformats.org/officeDocument/2006/relationships/hyperlink" Target="https://podminky.urs.cz/item/CS_URS_2023_01/612311131" TargetMode="External" /><Relationship Id="rId73" Type="http://schemas.openxmlformats.org/officeDocument/2006/relationships/hyperlink" Target="https://podminky.urs.cz/item/CS_URS_2023_01/619991011" TargetMode="External" /><Relationship Id="rId74" Type="http://schemas.openxmlformats.org/officeDocument/2006/relationships/hyperlink" Target="https://podminky.urs.cz/item/CS_URS_2023_01/619991021" TargetMode="External" /><Relationship Id="rId75" Type="http://schemas.openxmlformats.org/officeDocument/2006/relationships/hyperlink" Target="https://podminky.urs.cz/item/CS_URS_2023_01/622143003" TargetMode="External" /><Relationship Id="rId76" Type="http://schemas.openxmlformats.org/officeDocument/2006/relationships/hyperlink" Target="https://podminky.urs.cz/item/CS_URS_2023_01/622121110" TargetMode="External" /><Relationship Id="rId77" Type="http://schemas.openxmlformats.org/officeDocument/2006/relationships/hyperlink" Target="https://podminky.urs.cz/item/CS_URS_2023_01/622131321" TargetMode="External" /><Relationship Id="rId78" Type="http://schemas.openxmlformats.org/officeDocument/2006/relationships/hyperlink" Target="https://podminky.urs.cz/item/CS_URS_2023_01/622143003" TargetMode="External" /><Relationship Id="rId79" Type="http://schemas.openxmlformats.org/officeDocument/2006/relationships/hyperlink" Target="https://podminky.urs.cz/item/CS_URS_2023_01/622143004" TargetMode="External" /><Relationship Id="rId80" Type="http://schemas.openxmlformats.org/officeDocument/2006/relationships/hyperlink" Target="https://podminky.urs.cz/item/CS_URS_2023_01/622211041" TargetMode="External" /><Relationship Id="rId81" Type="http://schemas.openxmlformats.org/officeDocument/2006/relationships/hyperlink" Target="https://podminky.urs.cz/item/CS_URS_2023_01/622211041" TargetMode="External" /><Relationship Id="rId82" Type="http://schemas.openxmlformats.org/officeDocument/2006/relationships/hyperlink" Target="https://podminky.urs.cz/item/CS_URS_2023_01/622212001" TargetMode="External" /><Relationship Id="rId83" Type="http://schemas.openxmlformats.org/officeDocument/2006/relationships/hyperlink" Target="https://podminky.urs.cz/item/CS_URS_2023_01/622212061" TargetMode="External" /><Relationship Id="rId84" Type="http://schemas.openxmlformats.org/officeDocument/2006/relationships/hyperlink" Target="https://podminky.urs.cz/item/CS_URS_2023_01/622252002" TargetMode="External" /><Relationship Id="rId85" Type="http://schemas.openxmlformats.org/officeDocument/2006/relationships/hyperlink" Target="https://podminky.urs.cz/item/CS_URS_2023_01/622531022" TargetMode="External" /><Relationship Id="rId86" Type="http://schemas.openxmlformats.org/officeDocument/2006/relationships/hyperlink" Target="https://podminky.urs.cz/item/CS_URS_2023_01/622511112" TargetMode="External" /><Relationship Id="rId87" Type="http://schemas.openxmlformats.org/officeDocument/2006/relationships/hyperlink" Target="https://podminky.urs.cz/item/CS_URS_2023_01/629135102" TargetMode="External" /><Relationship Id="rId88" Type="http://schemas.openxmlformats.org/officeDocument/2006/relationships/hyperlink" Target="https://podminky.urs.cz/item/CS_URS_2023_01/629991011" TargetMode="External" /><Relationship Id="rId89" Type="http://schemas.openxmlformats.org/officeDocument/2006/relationships/hyperlink" Target="https://podminky.urs.cz/item/CS_URS_2023_01/631311114" TargetMode="External" /><Relationship Id="rId90" Type="http://schemas.openxmlformats.org/officeDocument/2006/relationships/hyperlink" Target="https://podminky.urs.cz/item/CS_URS_2023_01/631319171" TargetMode="External" /><Relationship Id="rId91" Type="http://schemas.openxmlformats.org/officeDocument/2006/relationships/hyperlink" Target="https://podminky.urs.cz/item/CS_URS_2023_01/631362021" TargetMode="External" /><Relationship Id="rId92" Type="http://schemas.openxmlformats.org/officeDocument/2006/relationships/hyperlink" Target="https://podminky.urs.cz/item/CS_URS_2023_01/642945111" TargetMode="External" /><Relationship Id="rId93" Type="http://schemas.openxmlformats.org/officeDocument/2006/relationships/hyperlink" Target="https://podminky.urs.cz/item/CS_URS_2023_01/894138001" TargetMode="External" /><Relationship Id="rId94" Type="http://schemas.openxmlformats.org/officeDocument/2006/relationships/hyperlink" Target="https://podminky.urs.cz/item/CS_URS_2023_01/894411111" TargetMode="External" /><Relationship Id="rId95" Type="http://schemas.openxmlformats.org/officeDocument/2006/relationships/hyperlink" Target="https://podminky.urs.cz/item/CS_URS_2023_01/899103112" TargetMode="External" /><Relationship Id="rId96" Type="http://schemas.openxmlformats.org/officeDocument/2006/relationships/hyperlink" Target="https://podminky.urs.cz/item/CS_URS_2023_01/899503112" TargetMode="External" /><Relationship Id="rId97" Type="http://schemas.openxmlformats.org/officeDocument/2006/relationships/hyperlink" Target="https://podminky.urs.cz/item/CS_URS_2023_01/941111131" TargetMode="External" /><Relationship Id="rId98" Type="http://schemas.openxmlformats.org/officeDocument/2006/relationships/hyperlink" Target="https://podminky.urs.cz/item/CS_URS_2023_01/941111231" TargetMode="External" /><Relationship Id="rId99" Type="http://schemas.openxmlformats.org/officeDocument/2006/relationships/hyperlink" Target="https://podminky.urs.cz/item/CS_URS_2023_01/941111831" TargetMode="External" /><Relationship Id="rId100" Type="http://schemas.openxmlformats.org/officeDocument/2006/relationships/hyperlink" Target="https://podminky.urs.cz/item/CS_URS_2023_01/944511111" TargetMode="External" /><Relationship Id="rId101" Type="http://schemas.openxmlformats.org/officeDocument/2006/relationships/hyperlink" Target="https://podminky.urs.cz/item/CS_URS_2023_01/944511211" TargetMode="External" /><Relationship Id="rId102" Type="http://schemas.openxmlformats.org/officeDocument/2006/relationships/hyperlink" Target="https://podminky.urs.cz/item/CS_URS_2023_01/944511811" TargetMode="External" /><Relationship Id="rId103" Type="http://schemas.openxmlformats.org/officeDocument/2006/relationships/hyperlink" Target="https://podminky.urs.cz/item/CS_URS_2023_01/944711112" TargetMode="External" /><Relationship Id="rId104" Type="http://schemas.openxmlformats.org/officeDocument/2006/relationships/hyperlink" Target="https://podminky.urs.cz/item/CS_URS_2023_01/944711212" TargetMode="External" /><Relationship Id="rId105" Type="http://schemas.openxmlformats.org/officeDocument/2006/relationships/hyperlink" Target="https://podminky.urs.cz/item/CS_URS_2023_01/944711812" TargetMode="External" /><Relationship Id="rId106" Type="http://schemas.openxmlformats.org/officeDocument/2006/relationships/hyperlink" Target="https://podminky.urs.cz/item/CS_URS_2023_01/949101111" TargetMode="External" /><Relationship Id="rId107" Type="http://schemas.openxmlformats.org/officeDocument/2006/relationships/hyperlink" Target="https://podminky.urs.cz/item/CS_URS_2023_01/949101112" TargetMode="External" /><Relationship Id="rId108" Type="http://schemas.openxmlformats.org/officeDocument/2006/relationships/hyperlink" Target="https://podminky.urs.cz/item/CS_URS_2023_01/952901111" TargetMode="External" /><Relationship Id="rId109" Type="http://schemas.openxmlformats.org/officeDocument/2006/relationships/hyperlink" Target="https://podminky.urs.cz/item/CS_URS_2023_01/113106183" TargetMode="External" /><Relationship Id="rId110" Type="http://schemas.openxmlformats.org/officeDocument/2006/relationships/hyperlink" Target="https://podminky.urs.cz/item/CS_URS_2023_01/113107112" TargetMode="External" /><Relationship Id="rId111" Type="http://schemas.openxmlformats.org/officeDocument/2006/relationships/hyperlink" Target="https://podminky.urs.cz/item/CS_URS_2023_01/113202111" TargetMode="External" /><Relationship Id="rId112" Type="http://schemas.openxmlformats.org/officeDocument/2006/relationships/hyperlink" Target="https://podminky.urs.cz/item/CS_URS_2023_01/711131811" TargetMode="External" /><Relationship Id="rId113" Type="http://schemas.openxmlformats.org/officeDocument/2006/relationships/hyperlink" Target="https://podminky.urs.cz/item/CS_URS_2023_01/712440832" TargetMode="External" /><Relationship Id="rId114" Type="http://schemas.openxmlformats.org/officeDocument/2006/relationships/hyperlink" Target="https://podminky.urs.cz/item/CS_URS_2023_01/713140823" TargetMode="External" /><Relationship Id="rId115" Type="http://schemas.openxmlformats.org/officeDocument/2006/relationships/hyperlink" Target="https://podminky.urs.cz/item/CS_URS_2023_01/764001801" TargetMode="External" /><Relationship Id="rId116" Type="http://schemas.openxmlformats.org/officeDocument/2006/relationships/hyperlink" Target="https://podminky.urs.cz/item/CS_URS_2023_01/764002811" TargetMode="External" /><Relationship Id="rId117" Type="http://schemas.openxmlformats.org/officeDocument/2006/relationships/hyperlink" Target="https://podminky.urs.cz/item/CS_URS_2023_01/764002841" TargetMode="External" /><Relationship Id="rId118" Type="http://schemas.openxmlformats.org/officeDocument/2006/relationships/hyperlink" Target="https://podminky.urs.cz/item/CS_URS_2023_01/764002851" TargetMode="External" /><Relationship Id="rId119" Type="http://schemas.openxmlformats.org/officeDocument/2006/relationships/hyperlink" Target="https://podminky.urs.cz/item/CS_URS_2023_01/764002871" TargetMode="External" /><Relationship Id="rId120" Type="http://schemas.openxmlformats.org/officeDocument/2006/relationships/hyperlink" Target="https://podminky.urs.cz/item/CS_URS_2023_01/962031132" TargetMode="External" /><Relationship Id="rId121" Type="http://schemas.openxmlformats.org/officeDocument/2006/relationships/hyperlink" Target="https://podminky.urs.cz/item/CS_URS_2023_01/961044111" TargetMode="External" /><Relationship Id="rId122" Type="http://schemas.openxmlformats.org/officeDocument/2006/relationships/hyperlink" Target="https://podminky.urs.cz/item/CS_URS_2023_01/962032432" TargetMode="External" /><Relationship Id="rId123" Type="http://schemas.openxmlformats.org/officeDocument/2006/relationships/hyperlink" Target="https://podminky.urs.cz/item/CS_URS_2023_01/965081113" TargetMode="External" /><Relationship Id="rId124" Type="http://schemas.openxmlformats.org/officeDocument/2006/relationships/hyperlink" Target="https://podminky.urs.cz/item/CS_URS_2023_01/965041341" TargetMode="External" /><Relationship Id="rId125" Type="http://schemas.openxmlformats.org/officeDocument/2006/relationships/hyperlink" Target="https://podminky.urs.cz/item/CS_URS_2023_01/965042241" TargetMode="External" /><Relationship Id="rId126" Type="http://schemas.openxmlformats.org/officeDocument/2006/relationships/hyperlink" Target="https://podminky.urs.cz/item/CS_URS_2023_01/965049112" TargetMode="External" /><Relationship Id="rId127" Type="http://schemas.openxmlformats.org/officeDocument/2006/relationships/hyperlink" Target="https://podminky.urs.cz/item/CS_URS_2023_01/965045113" TargetMode="External" /><Relationship Id="rId128" Type="http://schemas.openxmlformats.org/officeDocument/2006/relationships/hyperlink" Target="https://podminky.urs.cz/item/CS_URS_2023_01/963012510" TargetMode="External" /><Relationship Id="rId129" Type="http://schemas.openxmlformats.org/officeDocument/2006/relationships/hyperlink" Target="https://podminky.urs.cz/item/CS_URS_2023_01/965082933" TargetMode="External" /><Relationship Id="rId130" Type="http://schemas.openxmlformats.org/officeDocument/2006/relationships/hyperlink" Target="https://podminky.urs.cz/item/CS_URS_2023_01/968082017" TargetMode="External" /><Relationship Id="rId131" Type="http://schemas.openxmlformats.org/officeDocument/2006/relationships/hyperlink" Target="https://podminky.urs.cz/item/CS_URS_2023_01/968072455" TargetMode="External" /><Relationship Id="rId132" Type="http://schemas.openxmlformats.org/officeDocument/2006/relationships/hyperlink" Target="https://podminky.urs.cz/item/CS_URS_2023_01/966080105" TargetMode="External" /><Relationship Id="rId133" Type="http://schemas.openxmlformats.org/officeDocument/2006/relationships/hyperlink" Target="https://podminky.urs.cz/item/CS_URS_2023_01/978015391" TargetMode="External" /><Relationship Id="rId134" Type="http://schemas.openxmlformats.org/officeDocument/2006/relationships/hyperlink" Target="https://podminky.urs.cz/item/CS_URS_2023_01/997013111" TargetMode="External" /><Relationship Id="rId135" Type="http://schemas.openxmlformats.org/officeDocument/2006/relationships/hyperlink" Target="https://podminky.urs.cz/item/CS_URS_2023_01/997013501" TargetMode="External" /><Relationship Id="rId136" Type="http://schemas.openxmlformats.org/officeDocument/2006/relationships/hyperlink" Target="https://podminky.urs.cz/item/CS_URS_2023_01/997013509" TargetMode="External" /><Relationship Id="rId137" Type="http://schemas.openxmlformats.org/officeDocument/2006/relationships/hyperlink" Target="https://podminky.urs.cz/item/CS_URS_2023_01/997013631" TargetMode="External" /><Relationship Id="rId138" Type="http://schemas.openxmlformats.org/officeDocument/2006/relationships/hyperlink" Target="https://podminky.urs.cz/item/CS_URS_2023_01/997013862" TargetMode="External" /><Relationship Id="rId139" Type="http://schemas.openxmlformats.org/officeDocument/2006/relationships/hyperlink" Target="https://podminky.urs.cz/item/CS_URS_2023_01/997013863" TargetMode="External" /><Relationship Id="rId140" Type="http://schemas.openxmlformats.org/officeDocument/2006/relationships/hyperlink" Target="https://podminky.urs.cz/item/CS_URS_2023_01/997013873" TargetMode="External" /><Relationship Id="rId141" Type="http://schemas.openxmlformats.org/officeDocument/2006/relationships/hyperlink" Target="https://podminky.urs.cz/item/CS_URS_2023_01/998011002" TargetMode="External" /><Relationship Id="rId142" Type="http://schemas.openxmlformats.org/officeDocument/2006/relationships/hyperlink" Target="https://podminky.urs.cz/item/CS_URS_2023_01/711111001" TargetMode="External" /><Relationship Id="rId143" Type="http://schemas.openxmlformats.org/officeDocument/2006/relationships/hyperlink" Target="https://podminky.urs.cz/item/CS_URS_2023_01/711112001" TargetMode="External" /><Relationship Id="rId144" Type="http://schemas.openxmlformats.org/officeDocument/2006/relationships/hyperlink" Target="https://podminky.urs.cz/item/CS_URS_2023_01/711141559" TargetMode="External" /><Relationship Id="rId145" Type="http://schemas.openxmlformats.org/officeDocument/2006/relationships/hyperlink" Target="https://podminky.urs.cz/item/CS_URS_2023_01/711142559" TargetMode="External" /><Relationship Id="rId146" Type="http://schemas.openxmlformats.org/officeDocument/2006/relationships/hyperlink" Target="https://podminky.urs.cz/item/CS_URS_2023_01/711161273" TargetMode="External" /><Relationship Id="rId147" Type="http://schemas.openxmlformats.org/officeDocument/2006/relationships/hyperlink" Target="https://podminky.urs.cz/item/CS_URS_2023_01/711493111" TargetMode="External" /><Relationship Id="rId148" Type="http://schemas.openxmlformats.org/officeDocument/2006/relationships/hyperlink" Target="https://podminky.urs.cz/item/CS_URS_2023_01/711493121" TargetMode="External" /><Relationship Id="rId149" Type="http://schemas.openxmlformats.org/officeDocument/2006/relationships/hyperlink" Target="https://podminky.urs.cz/item/CS_URS_2023_01/998711102" TargetMode="External" /><Relationship Id="rId150" Type="http://schemas.openxmlformats.org/officeDocument/2006/relationships/hyperlink" Target="https://podminky.urs.cz/item/CS_URS_2023_01/712311101" TargetMode="External" /><Relationship Id="rId151" Type="http://schemas.openxmlformats.org/officeDocument/2006/relationships/hyperlink" Target="https://podminky.urs.cz/item/CS_URS_2023_01/712341659" TargetMode="External" /><Relationship Id="rId152" Type="http://schemas.openxmlformats.org/officeDocument/2006/relationships/hyperlink" Target="https://podminky.urs.cz/item/CS_URS_2023_01/712363605" TargetMode="External" /><Relationship Id="rId153" Type="http://schemas.openxmlformats.org/officeDocument/2006/relationships/hyperlink" Target="https://podminky.urs.cz/item/CS_URS_2023_01/712771001" TargetMode="External" /><Relationship Id="rId154" Type="http://schemas.openxmlformats.org/officeDocument/2006/relationships/hyperlink" Target="https://podminky.urs.cz/item/CS_URS_2023_01/712998004" TargetMode="External" /><Relationship Id="rId155" Type="http://schemas.openxmlformats.org/officeDocument/2006/relationships/hyperlink" Target="https://podminky.urs.cz/item/CS_URS_2023_01/998712102" TargetMode="External" /><Relationship Id="rId156" Type="http://schemas.openxmlformats.org/officeDocument/2006/relationships/hyperlink" Target="https://podminky.urs.cz/item/CS_URS_2023_01/713111111" TargetMode="External" /><Relationship Id="rId157" Type="http://schemas.openxmlformats.org/officeDocument/2006/relationships/hyperlink" Target="https://podminky.urs.cz/item/CS_URS_2023_01/713121111" TargetMode="External" /><Relationship Id="rId158" Type="http://schemas.openxmlformats.org/officeDocument/2006/relationships/hyperlink" Target="https://podminky.urs.cz/item/CS_URS_2023_01/713121121" TargetMode="External" /><Relationship Id="rId159" Type="http://schemas.openxmlformats.org/officeDocument/2006/relationships/hyperlink" Target="https://podminky.urs.cz/item/CS_URS_2023_01/713121211" TargetMode="External" /><Relationship Id="rId160" Type="http://schemas.openxmlformats.org/officeDocument/2006/relationships/hyperlink" Target="https://podminky.urs.cz/item/CS_URS_2023_01/713131141" TargetMode="External" /><Relationship Id="rId161" Type="http://schemas.openxmlformats.org/officeDocument/2006/relationships/hyperlink" Target="https://podminky.urs.cz/item/CS_URS_2023_01/713141131" TargetMode="External" /><Relationship Id="rId162" Type="http://schemas.openxmlformats.org/officeDocument/2006/relationships/hyperlink" Target="https://podminky.urs.cz/item/CS_URS_2023_01/713141331" TargetMode="External" /><Relationship Id="rId163" Type="http://schemas.openxmlformats.org/officeDocument/2006/relationships/hyperlink" Target="https://podminky.urs.cz/item/CS_URS_2023_01/713191133" TargetMode="External" /><Relationship Id="rId164" Type="http://schemas.openxmlformats.org/officeDocument/2006/relationships/hyperlink" Target="https://podminky.urs.cz/item/CS_URS_2023_01/998713102" TargetMode="External" /><Relationship Id="rId165" Type="http://schemas.openxmlformats.org/officeDocument/2006/relationships/hyperlink" Target="https://podminky.urs.cz/item/CS_URS_2023_01/721110806" TargetMode="External" /><Relationship Id="rId166" Type="http://schemas.openxmlformats.org/officeDocument/2006/relationships/hyperlink" Target="https://podminky.urs.cz/item/CS_URS_2023_01/721110963" TargetMode="External" /><Relationship Id="rId167" Type="http://schemas.openxmlformats.org/officeDocument/2006/relationships/hyperlink" Target="https://podminky.urs.cz/item/CS_URS_2023_01/721110964" TargetMode="External" /><Relationship Id="rId168" Type="http://schemas.openxmlformats.org/officeDocument/2006/relationships/hyperlink" Target="https://podminky.urs.cz/item/CS_URS_2023_01/721110973" TargetMode="External" /><Relationship Id="rId169" Type="http://schemas.openxmlformats.org/officeDocument/2006/relationships/hyperlink" Target="https://podminky.urs.cz/item/CS_URS_2023_01/721110974" TargetMode="External" /><Relationship Id="rId170" Type="http://schemas.openxmlformats.org/officeDocument/2006/relationships/hyperlink" Target="https://podminky.urs.cz/item/CS_URS_2023_01/721173401" TargetMode="External" /><Relationship Id="rId171" Type="http://schemas.openxmlformats.org/officeDocument/2006/relationships/hyperlink" Target="https://podminky.urs.cz/item/CS_URS_2023_01/721173402" TargetMode="External" /><Relationship Id="rId172" Type="http://schemas.openxmlformats.org/officeDocument/2006/relationships/hyperlink" Target="https://podminky.urs.cz/item/CS_URS_2023_01/721173403" TargetMode="External" /><Relationship Id="rId173" Type="http://schemas.openxmlformats.org/officeDocument/2006/relationships/hyperlink" Target="https://podminky.urs.cz/item/CS_URS_2023_01/721173404" TargetMode="External" /><Relationship Id="rId174" Type="http://schemas.openxmlformats.org/officeDocument/2006/relationships/hyperlink" Target="https://podminky.urs.cz/item/CS_URS_2023_01/721174024" TargetMode="External" /><Relationship Id="rId175" Type="http://schemas.openxmlformats.org/officeDocument/2006/relationships/hyperlink" Target="https://podminky.urs.cz/item/CS_URS_2023_01/721174025" TargetMode="External" /><Relationship Id="rId176" Type="http://schemas.openxmlformats.org/officeDocument/2006/relationships/hyperlink" Target="https://podminky.urs.cz/item/CS_URS_2023_01/721174043" TargetMode="External" /><Relationship Id="rId177" Type="http://schemas.openxmlformats.org/officeDocument/2006/relationships/hyperlink" Target="https://podminky.urs.cz/item/CS_URS_2023_01/721174045" TargetMode="External" /><Relationship Id="rId178" Type="http://schemas.openxmlformats.org/officeDocument/2006/relationships/hyperlink" Target="https://podminky.urs.cz/item/CS_URS_2023_01/721212125" TargetMode="External" /><Relationship Id="rId179" Type="http://schemas.openxmlformats.org/officeDocument/2006/relationships/hyperlink" Target="https://podminky.urs.cz/item/CS_URS_2023_01/721242115" TargetMode="External" /><Relationship Id="rId180" Type="http://schemas.openxmlformats.org/officeDocument/2006/relationships/hyperlink" Target="https://podminky.urs.cz/item/CS_URS_2023_01/721274103" TargetMode="External" /><Relationship Id="rId181" Type="http://schemas.openxmlformats.org/officeDocument/2006/relationships/hyperlink" Target="https://podminky.urs.cz/item/CS_URS_2023_01/721290111" TargetMode="External" /><Relationship Id="rId182" Type="http://schemas.openxmlformats.org/officeDocument/2006/relationships/hyperlink" Target="https://podminky.urs.cz/item/CS_URS_2023_01/721290112" TargetMode="External" /><Relationship Id="rId183" Type="http://schemas.openxmlformats.org/officeDocument/2006/relationships/hyperlink" Target="https://podminky.urs.cz/item/CS_URS_2023_01/998721102" TargetMode="External" /><Relationship Id="rId184" Type="http://schemas.openxmlformats.org/officeDocument/2006/relationships/hyperlink" Target="https://podminky.urs.cz/item/CS_URS_2023_01/722130235" TargetMode="External" /><Relationship Id="rId185" Type="http://schemas.openxmlformats.org/officeDocument/2006/relationships/hyperlink" Target="https://podminky.urs.cz/item/CS_URS_2023_01/722130236" TargetMode="External" /><Relationship Id="rId186" Type="http://schemas.openxmlformats.org/officeDocument/2006/relationships/hyperlink" Target="https://podminky.urs.cz/item/CS_URS_2023_01/722130803" TargetMode="External" /><Relationship Id="rId187" Type="http://schemas.openxmlformats.org/officeDocument/2006/relationships/hyperlink" Target="https://podminky.urs.cz/item/CS_URS_2023_01/722130916" TargetMode="External" /><Relationship Id="rId188" Type="http://schemas.openxmlformats.org/officeDocument/2006/relationships/hyperlink" Target="https://podminky.urs.cz/item/CS_URS_2023_01/722170804" TargetMode="External" /><Relationship Id="rId189" Type="http://schemas.openxmlformats.org/officeDocument/2006/relationships/hyperlink" Target="https://podminky.urs.cz/item/CS_URS_2023_01/722170807" TargetMode="External" /><Relationship Id="rId190" Type="http://schemas.openxmlformats.org/officeDocument/2006/relationships/hyperlink" Target="https://podminky.urs.cz/item/CS_URS_2023_01/722173911" TargetMode="External" /><Relationship Id="rId191" Type="http://schemas.openxmlformats.org/officeDocument/2006/relationships/hyperlink" Target="https://podminky.urs.cz/item/CS_URS_2023_01/722173912" TargetMode="External" /><Relationship Id="rId192" Type="http://schemas.openxmlformats.org/officeDocument/2006/relationships/hyperlink" Target="https://podminky.urs.cz/item/CS_URS_2023_01/722173913" TargetMode="External" /><Relationship Id="rId193" Type="http://schemas.openxmlformats.org/officeDocument/2006/relationships/hyperlink" Target="https://podminky.urs.cz/item/CS_URS_2023_01/722173914" TargetMode="External" /><Relationship Id="rId194" Type="http://schemas.openxmlformats.org/officeDocument/2006/relationships/hyperlink" Target="https://podminky.urs.cz/item/CS_URS_2023_01/722174022" TargetMode="External" /><Relationship Id="rId195" Type="http://schemas.openxmlformats.org/officeDocument/2006/relationships/hyperlink" Target="https://podminky.urs.cz/item/CS_URS_2023_01/722174023" TargetMode="External" /><Relationship Id="rId196" Type="http://schemas.openxmlformats.org/officeDocument/2006/relationships/hyperlink" Target="https://podminky.urs.cz/item/CS_URS_2023_01/722174024" TargetMode="External" /><Relationship Id="rId197" Type="http://schemas.openxmlformats.org/officeDocument/2006/relationships/hyperlink" Target="https://podminky.urs.cz/item/CS_URS_2023_01/722174025" TargetMode="External" /><Relationship Id="rId198" Type="http://schemas.openxmlformats.org/officeDocument/2006/relationships/hyperlink" Target="https://podminky.urs.cz/item/CS_URS_2023_01/722174026" TargetMode="External" /><Relationship Id="rId199" Type="http://schemas.openxmlformats.org/officeDocument/2006/relationships/hyperlink" Target="https://podminky.urs.cz/item/CS_URS_2023_01/722174062" TargetMode="External" /><Relationship Id="rId200" Type="http://schemas.openxmlformats.org/officeDocument/2006/relationships/hyperlink" Target="https://podminky.urs.cz/item/CS_URS_2023_01/722174072" TargetMode="External" /><Relationship Id="rId201" Type="http://schemas.openxmlformats.org/officeDocument/2006/relationships/hyperlink" Target="https://podminky.urs.cz/item/CS_URS_2023_01/722174073" TargetMode="External" /><Relationship Id="rId202" Type="http://schemas.openxmlformats.org/officeDocument/2006/relationships/hyperlink" Target="https://podminky.urs.cz/item/CS_URS_2023_01/722174074" TargetMode="External" /><Relationship Id="rId203" Type="http://schemas.openxmlformats.org/officeDocument/2006/relationships/hyperlink" Target="https://podminky.urs.cz/item/CS_URS_2023_01/722174075" TargetMode="External" /><Relationship Id="rId204" Type="http://schemas.openxmlformats.org/officeDocument/2006/relationships/hyperlink" Target="https://podminky.urs.cz/item/CS_URS_2023_01/722181221" TargetMode="External" /><Relationship Id="rId205" Type="http://schemas.openxmlformats.org/officeDocument/2006/relationships/hyperlink" Target="https://podminky.urs.cz/item/CS_URS_2023_01/722181222" TargetMode="External" /><Relationship Id="rId206" Type="http://schemas.openxmlformats.org/officeDocument/2006/relationships/hyperlink" Target="https://podminky.urs.cz/item/CS_URS_2023_01/722181223" TargetMode="External" /><Relationship Id="rId207" Type="http://schemas.openxmlformats.org/officeDocument/2006/relationships/hyperlink" Target="https://podminky.urs.cz/item/CS_URS_2023_01/722190401" TargetMode="External" /><Relationship Id="rId208" Type="http://schemas.openxmlformats.org/officeDocument/2006/relationships/hyperlink" Target="https://podminky.urs.cz/item/CS_URS_2023_01/722220111" TargetMode="External" /><Relationship Id="rId209" Type="http://schemas.openxmlformats.org/officeDocument/2006/relationships/hyperlink" Target="https://podminky.urs.cz/item/CS_URS_2023_01/722220121" TargetMode="External" /><Relationship Id="rId210" Type="http://schemas.openxmlformats.org/officeDocument/2006/relationships/hyperlink" Target="https://podminky.urs.cz/item/CS_URS_2023_01/722230112" TargetMode="External" /><Relationship Id="rId211" Type="http://schemas.openxmlformats.org/officeDocument/2006/relationships/hyperlink" Target="https://podminky.urs.cz/item/CS_URS_2023_01/722230114" TargetMode="External" /><Relationship Id="rId212" Type="http://schemas.openxmlformats.org/officeDocument/2006/relationships/hyperlink" Target="https://podminky.urs.cz/item/CS_URS_2023_01/722230115" TargetMode="External" /><Relationship Id="rId213" Type="http://schemas.openxmlformats.org/officeDocument/2006/relationships/hyperlink" Target="https://podminky.urs.cz/item/CS_URS_2023_01/722230116" TargetMode="External" /><Relationship Id="rId214" Type="http://schemas.openxmlformats.org/officeDocument/2006/relationships/hyperlink" Target="https://podminky.urs.cz/item/CS_URS_2023_01/722250132" TargetMode="External" /><Relationship Id="rId215" Type="http://schemas.openxmlformats.org/officeDocument/2006/relationships/hyperlink" Target="https://podminky.urs.cz/item/CS_URS_2023_01/722290215" TargetMode="External" /><Relationship Id="rId216" Type="http://schemas.openxmlformats.org/officeDocument/2006/relationships/hyperlink" Target="https://podminky.urs.cz/item/CS_URS_2023_01/998722102" TargetMode="External" /><Relationship Id="rId217" Type="http://schemas.openxmlformats.org/officeDocument/2006/relationships/hyperlink" Target="https://podminky.urs.cz/item/CS_URS_2023_01/725112022" TargetMode="External" /><Relationship Id="rId218" Type="http://schemas.openxmlformats.org/officeDocument/2006/relationships/hyperlink" Target="https://podminky.urs.cz/item/CS_URS_2023_01/725119125" TargetMode="External" /><Relationship Id="rId219" Type="http://schemas.openxmlformats.org/officeDocument/2006/relationships/hyperlink" Target="https://podminky.urs.cz/item/CS_URS_2023_01/725211616" TargetMode="External" /><Relationship Id="rId220" Type="http://schemas.openxmlformats.org/officeDocument/2006/relationships/hyperlink" Target="https://podminky.urs.cz/item/CS_URS_2023_01/725211681" TargetMode="External" /><Relationship Id="rId221" Type="http://schemas.openxmlformats.org/officeDocument/2006/relationships/hyperlink" Target="https://podminky.urs.cz/item/CS_URS_2023_01/725291642" TargetMode="External" /><Relationship Id="rId222" Type="http://schemas.openxmlformats.org/officeDocument/2006/relationships/hyperlink" Target="https://podminky.urs.cz/item/CS_URS_2023_01/725291703" TargetMode="External" /><Relationship Id="rId223" Type="http://schemas.openxmlformats.org/officeDocument/2006/relationships/hyperlink" Target="https://podminky.urs.cz/item/CS_URS_2023_01/725291712" TargetMode="External" /><Relationship Id="rId224" Type="http://schemas.openxmlformats.org/officeDocument/2006/relationships/hyperlink" Target="https://podminky.urs.cz/item/CS_URS_2023_01/725291722" TargetMode="External" /><Relationship Id="rId225" Type="http://schemas.openxmlformats.org/officeDocument/2006/relationships/hyperlink" Target="https://podminky.urs.cz/item/CS_URS_2023_01/725319111" TargetMode="External" /><Relationship Id="rId226" Type="http://schemas.openxmlformats.org/officeDocument/2006/relationships/hyperlink" Target="https://podminky.urs.cz/item/CS_URS_2023_01/725331111" TargetMode="External" /><Relationship Id="rId227" Type="http://schemas.openxmlformats.org/officeDocument/2006/relationships/hyperlink" Target="https://podminky.urs.cz/item/CS_URS_2023_01/725813111" TargetMode="External" /><Relationship Id="rId228" Type="http://schemas.openxmlformats.org/officeDocument/2006/relationships/hyperlink" Target="https://podminky.urs.cz/item/CS_URS_2023_01/725813112" TargetMode="External" /><Relationship Id="rId229" Type="http://schemas.openxmlformats.org/officeDocument/2006/relationships/hyperlink" Target="https://podminky.urs.cz/item/CS_URS_2023_01/725821323" TargetMode="External" /><Relationship Id="rId230" Type="http://schemas.openxmlformats.org/officeDocument/2006/relationships/hyperlink" Target="https://podminky.urs.cz/item/CS_URS_2023_01/725821325" TargetMode="External" /><Relationship Id="rId231" Type="http://schemas.openxmlformats.org/officeDocument/2006/relationships/hyperlink" Target="https://podminky.urs.cz/item/CS_URS_2023_01/725822611" TargetMode="External" /><Relationship Id="rId232" Type="http://schemas.openxmlformats.org/officeDocument/2006/relationships/hyperlink" Target="https://podminky.urs.cz/item/CS_URS_2023_01/725822613" TargetMode="External" /><Relationship Id="rId233" Type="http://schemas.openxmlformats.org/officeDocument/2006/relationships/hyperlink" Target="https://podminky.urs.cz/item/CS_URS_2023_01/725822642" TargetMode="External" /><Relationship Id="rId234" Type="http://schemas.openxmlformats.org/officeDocument/2006/relationships/hyperlink" Target="https://podminky.urs.cz/item/CS_URS_2023_01/725822654" TargetMode="External" /><Relationship Id="rId235" Type="http://schemas.openxmlformats.org/officeDocument/2006/relationships/hyperlink" Target="https://podminky.urs.cz/item/CS_URS_2023_01/725841354" TargetMode="External" /><Relationship Id="rId236" Type="http://schemas.openxmlformats.org/officeDocument/2006/relationships/hyperlink" Target="https://podminky.urs.cz/item/CS_URS_2023_01/725851315" TargetMode="External" /><Relationship Id="rId237" Type="http://schemas.openxmlformats.org/officeDocument/2006/relationships/hyperlink" Target="https://podminky.urs.cz/item/CS_URS_2023_01/725861101" TargetMode="External" /><Relationship Id="rId238" Type="http://schemas.openxmlformats.org/officeDocument/2006/relationships/hyperlink" Target="https://podminky.urs.cz/item/CS_URS_2023_01/725861102" TargetMode="External" /><Relationship Id="rId239" Type="http://schemas.openxmlformats.org/officeDocument/2006/relationships/hyperlink" Target="https://podminky.urs.cz/item/CS_URS_2023_01/725862103" TargetMode="External" /><Relationship Id="rId240" Type="http://schemas.openxmlformats.org/officeDocument/2006/relationships/hyperlink" Target="https://podminky.urs.cz/item/CS_URS_2023_01/725862113" TargetMode="External" /><Relationship Id="rId241" Type="http://schemas.openxmlformats.org/officeDocument/2006/relationships/hyperlink" Target="https://podminky.urs.cz/item/CS_URS_2023_01/725865311" TargetMode="External" /><Relationship Id="rId242" Type="http://schemas.openxmlformats.org/officeDocument/2006/relationships/hyperlink" Target="https://podminky.urs.cz/item/CS_URS_2023_01/725980121" TargetMode="External" /><Relationship Id="rId243" Type="http://schemas.openxmlformats.org/officeDocument/2006/relationships/hyperlink" Target="https://podminky.urs.cz/item/CS_URS_2023_01/998725102" TargetMode="External" /><Relationship Id="rId244" Type="http://schemas.openxmlformats.org/officeDocument/2006/relationships/hyperlink" Target="https://podminky.urs.cz/item/CS_URS_2023_01/726111031" TargetMode="External" /><Relationship Id="rId245" Type="http://schemas.openxmlformats.org/officeDocument/2006/relationships/hyperlink" Target="https://podminky.urs.cz/item/CS_URS_2023_01/726131043" TargetMode="External" /><Relationship Id="rId246" Type="http://schemas.openxmlformats.org/officeDocument/2006/relationships/hyperlink" Target="https://podminky.urs.cz/item/CS_URS_2023_01/998726112" TargetMode="External" /><Relationship Id="rId247" Type="http://schemas.openxmlformats.org/officeDocument/2006/relationships/hyperlink" Target="https://podminky.urs.cz/item/CS_URS_2023_01/727121103" TargetMode="External" /><Relationship Id="rId248" Type="http://schemas.openxmlformats.org/officeDocument/2006/relationships/hyperlink" Target="https://podminky.urs.cz/item/CS_URS_2023_01/HZS2212" TargetMode="External" /><Relationship Id="rId249" Type="http://schemas.openxmlformats.org/officeDocument/2006/relationships/hyperlink" Target="https://podminky.urs.cz/item/CS_URS_2023_01/998731102" TargetMode="External" /><Relationship Id="rId250" Type="http://schemas.openxmlformats.org/officeDocument/2006/relationships/hyperlink" Target="https://podminky.urs.cz/item/CS_URS_2023_01/732421212" TargetMode="External" /><Relationship Id="rId251" Type="http://schemas.openxmlformats.org/officeDocument/2006/relationships/hyperlink" Target="https://podminky.urs.cz/item/CS_URS_2023_01/732421213" TargetMode="External" /><Relationship Id="rId252" Type="http://schemas.openxmlformats.org/officeDocument/2006/relationships/hyperlink" Target="https://podminky.urs.cz/item/CS_URS_2023_01/732331615" TargetMode="External" /><Relationship Id="rId253" Type="http://schemas.openxmlformats.org/officeDocument/2006/relationships/hyperlink" Target="https://podminky.urs.cz/item/CS_URS_2023_01/998732102" TargetMode="External" /><Relationship Id="rId254" Type="http://schemas.openxmlformats.org/officeDocument/2006/relationships/hyperlink" Target="https://podminky.urs.cz/item/CS_URS_2023_01/722181221" TargetMode="External" /><Relationship Id="rId255" Type="http://schemas.openxmlformats.org/officeDocument/2006/relationships/hyperlink" Target="https://podminky.urs.cz/item/CS_URS_2023_01/722181231" TargetMode="External" /><Relationship Id="rId256" Type="http://schemas.openxmlformats.org/officeDocument/2006/relationships/hyperlink" Target="https://podminky.urs.cz/item/CS_URS_2023_01/722181232" TargetMode="External" /><Relationship Id="rId257" Type="http://schemas.openxmlformats.org/officeDocument/2006/relationships/hyperlink" Target="https://podminky.urs.cz/item/CS_URS_2023_01/722181251" TargetMode="External" /><Relationship Id="rId258" Type="http://schemas.openxmlformats.org/officeDocument/2006/relationships/hyperlink" Target="https://podminky.urs.cz/item/CS_URS_2023_01/733222102" TargetMode="External" /><Relationship Id="rId259" Type="http://schemas.openxmlformats.org/officeDocument/2006/relationships/hyperlink" Target="https://podminky.urs.cz/item/CS_URS_2023_01/733222103" TargetMode="External" /><Relationship Id="rId260" Type="http://schemas.openxmlformats.org/officeDocument/2006/relationships/hyperlink" Target="https://podminky.urs.cz/item/CS_URS_2023_01/733222104" TargetMode="External" /><Relationship Id="rId261" Type="http://schemas.openxmlformats.org/officeDocument/2006/relationships/hyperlink" Target="https://podminky.urs.cz/item/CS_URS_2023_01/733223105" TargetMode="External" /><Relationship Id="rId262" Type="http://schemas.openxmlformats.org/officeDocument/2006/relationships/hyperlink" Target="https://podminky.urs.cz/item/CS_URS_2023_01/733223106" TargetMode="External" /><Relationship Id="rId263" Type="http://schemas.openxmlformats.org/officeDocument/2006/relationships/hyperlink" Target="https://podminky.urs.cz/item/CS_URS_2023_01/733223107" TargetMode="External" /><Relationship Id="rId264" Type="http://schemas.openxmlformats.org/officeDocument/2006/relationships/hyperlink" Target="https://podminky.urs.cz/item/CS_URS_2023_01/733190107" TargetMode="External" /><Relationship Id="rId265" Type="http://schemas.openxmlformats.org/officeDocument/2006/relationships/hyperlink" Target="https://podminky.urs.cz/item/CS_URS_2023_01/713463211" TargetMode="External" /><Relationship Id="rId266" Type="http://schemas.openxmlformats.org/officeDocument/2006/relationships/hyperlink" Target="https://podminky.urs.cz/item/CS_URS_2023_01/998733102" TargetMode="External" /><Relationship Id="rId267" Type="http://schemas.openxmlformats.org/officeDocument/2006/relationships/hyperlink" Target="https://podminky.urs.cz/item/CS_URS_2023_01/734211120" TargetMode="External" /><Relationship Id="rId268" Type="http://schemas.openxmlformats.org/officeDocument/2006/relationships/hyperlink" Target="https://podminky.urs.cz/item/CS_URS_2023_01/734292723" TargetMode="External" /><Relationship Id="rId269" Type="http://schemas.openxmlformats.org/officeDocument/2006/relationships/hyperlink" Target="https://podminky.urs.cz/item/CS_URS_2023_01/734242412" TargetMode="External" /><Relationship Id="rId270" Type="http://schemas.openxmlformats.org/officeDocument/2006/relationships/hyperlink" Target="https://podminky.urs.cz/item/CS_URS_2023_01/734242416" TargetMode="External" /><Relationship Id="rId271" Type="http://schemas.openxmlformats.org/officeDocument/2006/relationships/hyperlink" Target="https://podminky.urs.cz/item/CS_URS_2023_01/734291122" TargetMode="External" /><Relationship Id="rId272" Type="http://schemas.openxmlformats.org/officeDocument/2006/relationships/hyperlink" Target="https://podminky.urs.cz/item/CS_URS_2023_01/734291123" TargetMode="External" /><Relationship Id="rId273" Type="http://schemas.openxmlformats.org/officeDocument/2006/relationships/hyperlink" Target="https://podminky.urs.cz/item/CS_URS_2023_01/734411123" TargetMode="External" /><Relationship Id="rId274" Type="http://schemas.openxmlformats.org/officeDocument/2006/relationships/hyperlink" Target="https://podminky.urs.cz/item/CS_URS_2023_01/998734102" TargetMode="External" /><Relationship Id="rId275" Type="http://schemas.openxmlformats.org/officeDocument/2006/relationships/hyperlink" Target="https://podminky.urs.cz/item/CS_URS_2023_01/998735102" TargetMode="External" /><Relationship Id="rId276" Type="http://schemas.openxmlformats.org/officeDocument/2006/relationships/hyperlink" Target="https://podminky.urs.cz/item/CS_URS_2023_01/998762102" TargetMode="External" /><Relationship Id="rId277" Type="http://schemas.openxmlformats.org/officeDocument/2006/relationships/hyperlink" Target="https://podminky.urs.cz/item/CS_URS_2023_01/763111316" TargetMode="External" /><Relationship Id="rId278" Type="http://schemas.openxmlformats.org/officeDocument/2006/relationships/hyperlink" Target="https://podminky.urs.cz/item/CS_URS_2023_01/763131451" TargetMode="External" /><Relationship Id="rId279" Type="http://schemas.openxmlformats.org/officeDocument/2006/relationships/hyperlink" Target="https://podminky.urs.cz/item/CS_URS_2023_01/763131714" TargetMode="External" /><Relationship Id="rId280" Type="http://schemas.openxmlformats.org/officeDocument/2006/relationships/hyperlink" Target="https://podminky.urs.cz/item/CS_URS_2023_01/763131751" TargetMode="External" /><Relationship Id="rId281" Type="http://schemas.openxmlformats.org/officeDocument/2006/relationships/hyperlink" Target="https://podminky.urs.cz/item/CS_URS_2023_01/763164545" TargetMode="External" /><Relationship Id="rId282" Type="http://schemas.openxmlformats.org/officeDocument/2006/relationships/hyperlink" Target="https://podminky.urs.cz/item/CS_URS_2023_01/998763101" TargetMode="External" /><Relationship Id="rId283" Type="http://schemas.openxmlformats.org/officeDocument/2006/relationships/hyperlink" Target="https://podminky.urs.cz/item/CS_URS_2023_01/764011614" TargetMode="External" /><Relationship Id="rId284" Type="http://schemas.openxmlformats.org/officeDocument/2006/relationships/hyperlink" Target="https://podminky.urs.cz/item/CS_URS_2023_01/764212634" TargetMode="External" /><Relationship Id="rId285" Type="http://schemas.openxmlformats.org/officeDocument/2006/relationships/hyperlink" Target="https://podminky.urs.cz/item/CS_URS_2023_01/764214607" TargetMode="External" /><Relationship Id="rId286" Type="http://schemas.openxmlformats.org/officeDocument/2006/relationships/hyperlink" Target="https://podminky.urs.cz/item/CS_URS_2023_01/764216644" TargetMode="External" /><Relationship Id="rId287" Type="http://schemas.openxmlformats.org/officeDocument/2006/relationships/hyperlink" Target="https://podminky.urs.cz/item/CS_URS_2023_01/764226444" TargetMode="External" /><Relationship Id="rId288" Type="http://schemas.openxmlformats.org/officeDocument/2006/relationships/hyperlink" Target="https://podminky.urs.cz/item/CS_URS_2023_01/764311614" TargetMode="External" /><Relationship Id="rId289" Type="http://schemas.openxmlformats.org/officeDocument/2006/relationships/hyperlink" Target="https://podminky.urs.cz/item/CS_URS_2023_01/764316622" TargetMode="External" /><Relationship Id="rId290" Type="http://schemas.openxmlformats.org/officeDocument/2006/relationships/hyperlink" Target="https://podminky.urs.cz/item/CS_URS_2023_01/764326441" TargetMode="External" /><Relationship Id="rId291" Type="http://schemas.openxmlformats.org/officeDocument/2006/relationships/hyperlink" Target="https://podminky.urs.cz/item/CS_URS_2023_01/764511602" TargetMode="External" /><Relationship Id="rId292" Type="http://schemas.openxmlformats.org/officeDocument/2006/relationships/hyperlink" Target="https://podminky.urs.cz/item/CS_URS_2023_01/764511642" TargetMode="External" /><Relationship Id="rId293" Type="http://schemas.openxmlformats.org/officeDocument/2006/relationships/hyperlink" Target="https://podminky.urs.cz/item/CS_URS_2023_01/764518622" TargetMode="External" /><Relationship Id="rId294" Type="http://schemas.openxmlformats.org/officeDocument/2006/relationships/hyperlink" Target="https://podminky.urs.cz/item/CS_URS_2023_01/998764102" TargetMode="External" /><Relationship Id="rId295" Type="http://schemas.openxmlformats.org/officeDocument/2006/relationships/hyperlink" Target="https://podminky.urs.cz/item/CS_URS_2023_01/766621602" TargetMode="External" /><Relationship Id="rId296" Type="http://schemas.openxmlformats.org/officeDocument/2006/relationships/hyperlink" Target="https://podminky.urs.cz/item/CS_URS_2023_01/766621011" TargetMode="External" /><Relationship Id="rId297" Type="http://schemas.openxmlformats.org/officeDocument/2006/relationships/hyperlink" Target="https://podminky.urs.cz/item/CS_URS_2023_01/766622131" TargetMode="External" /><Relationship Id="rId298" Type="http://schemas.openxmlformats.org/officeDocument/2006/relationships/hyperlink" Target="https://podminky.urs.cz/item/CS_URS_2023_01/766622132" TargetMode="External" /><Relationship Id="rId299" Type="http://schemas.openxmlformats.org/officeDocument/2006/relationships/hyperlink" Target="https://podminky.urs.cz/item/CS_URS_2023_01/766622216" TargetMode="External" /><Relationship Id="rId300" Type="http://schemas.openxmlformats.org/officeDocument/2006/relationships/hyperlink" Target="https://podminky.urs.cz/item/CS_URS_2023_01/766629631" TargetMode="External" /><Relationship Id="rId301" Type="http://schemas.openxmlformats.org/officeDocument/2006/relationships/hyperlink" Target="https://podminky.urs.cz/item/CS_URS_2023_01/766660171" TargetMode="External" /><Relationship Id="rId302" Type="http://schemas.openxmlformats.org/officeDocument/2006/relationships/hyperlink" Target="https://podminky.urs.cz/item/CS_URS_2023_01/766660174" TargetMode="External" /><Relationship Id="rId303" Type="http://schemas.openxmlformats.org/officeDocument/2006/relationships/hyperlink" Target="https://podminky.urs.cz/item/CS_URS_2023_01/766660021" TargetMode="External" /><Relationship Id="rId304" Type="http://schemas.openxmlformats.org/officeDocument/2006/relationships/hyperlink" Target="https://podminky.urs.cz/item/CS_URS_2023_01/766660181" TargetMode="External" /><Relationship Id="rId305" Type="http://schemas.openxmlformats.org/officeDocument/2006/relationships/hyperlink" Target="https://podminky.urs.cz/item/CS_URS_2023_01/766660717" TargetMode="External" /><Relationship Id="rId306" Type="http://schemas.openxmlformats.org/officeDocument/2006/relationships/hyperlink" Target="https://podminky.urs.cz/item/CS_URS_2023_01/766660718" TargetMode="External" /><Relationship Id="rId307" Type="http://schemas.openxmlformats.org/officeDocument/2006/relationships/hyperlink" Target="https://podminky.urs.cz/item/CS_URS_2023_01/766660729" TargetMode="External" /><Relationship Id="rId308" Type="http://schemas.openxmlformats.org/officeDocument/2006/relationships/hyperlink" Target="https://podminky.urs.cz/item/CS_URS_2023_01/766682111" TargetMode="External" /><Relationship Id="rId309" Type="http://schemas.openxmlformats.org/officeDocument/2006/relationships/hyperlink" Target="https://podminky.urs.cz/item/CS_URS_2023_01/766682212" TargetMode="External" /><Relationship Id="rId310" Type="http://schemas.openxmlformats.org/officeDocument/2006/relationships/hyperlink" Target="https://podminky.urs.cz/item/CS_URS_2023_01/766682112" TargetMode="External" /><Relationship Id="rId311" Type="http://schemas.openxmlformats.org/officeDocument/2006/relationships/hyperlink" Target="https://podminky.urs.cz/item/CS_URS_2023_01/766682122" TargetMode="External" /><Relationship Id="rId312" Type="http://schemas.openxmlformats.org/officeDocument/2006/relationships/hyperlink" Target="https://podminky.urs.cz/item/CS_URS_2023_01/766694116" TargetMode="External" /><Relationship Id="rId313" Type="http://schemas.openxmlformats.org/officeDocument/2006/relationships/hyperlink" Target="https://podminky.urs.cz/item/CS_URS_2023_01/998766102" TargetMode="External" /><Relationship Id="rId314" Type="http://schemas.openxmlformats.org/officeDocument/2006/relationships/hyperlink" Target="https://podminky.urs.cz/item/CS_URS_2023_01/767165111" TargetMode="External" /><Relationship Id="rId315" Type="http://schemas.openxmlformats.org/officeDocument/2006/relationships/hyperlink" Target="https://podminky.urs.cz/item/CS_URS_2023_01/767211311" TargetMode="External" /><Relationship Id="rId316" Type="http://schemas.openxmlformats.org/officeDocument/2006/relationships/hyperlink" Target="https://podminky.urs.cz/item/CS_URS_2023_01/767220130" TargetMode="External" /><Relationship Id="rId317" Type="http://schemas.openxmlformats.org/officeDocument/2006/relationships/hyperlink" Target="https://podminky.urs.cz/item/CS_URS_2023_01/767220220" TargetMode="External" /><Relationship Id="rId318" Type="http://schemas.openxmlformats.org/officeDocument/2006/relationships/hyperlink" Target="https://podminky.urs.cz/item/CS_URS_2023_01/767250113" TargetMode="External" /><Relationship Id="rId319" Type="http://schemas.openxmlformats.org/officeDocument/2006/relationships/hyperlink" Target="https://podminky.urs.cz/item/CS_URS_2023_01/767627309" TargetMode="External" /><Relationship Id="rId320" Type="http://schemas.openxmlformats.org/officeDocument/2006/relationships/hyperlink" Target="https://podminky.urs.cz/item/CS_URS_2023_01/767640113" TargetMode="External" /><Relationship Id="rId321" Type="http://schemas.openxmlformats.org/officeDocument/2006/relationships/hyperlink" Target="https://podminky.urs.cz/item/CS_URS_2023_01/767651210" TargetMode="External" /><Relationship Id="rId322" Type="http://schemas.openxmlformats.org/officeDocument/2006/relationships/hyperlink" Target="https://podminky.urs.cz/item/CS_URS_2023_01/998767202" TargetMode="External" /><Relationship Id="rId323" Type="http://schemas.openxmlformats.org/officeDocument/2006/relationships/hyperlink" Target="https://podminky.urs.cz/item/CS_URS_2023_01/771111011" TargetMode="External" /><Relationship Id="rId324" Type="http://schemas.openxmlformats.org/officeDocument/2006/relationships/hyperlink" Target="https://podminky.urs.cz/item/CS_URS_2023_01/771111012" TargetMode="External" /><Relationship Id="rId325" Type="http://schemas.openxmlformats.org/officeDocument/2006/relationships/hyperlink" Target="https://podminky.urs.cz/item/CS_URS_2023_01/771121011" TargetMode="External" /><Relationship Id="rId326" Type="http://schemas.openxmlformats.org/officeDocument/2006/relationships/hyperlink" Target="https://podminky.urs.cz/item/CS_URS_2023_01/771151012" TargetMode="External" /><Relationship Id="rId327" Type="http://schemas.openxmlformats.org/officeDocument/2006/relationships/hyperlink" Target="https://podminky.urs.cz/item/CS_URS_2023_01/771161021" TargetMode="External" /><Relationship Id="rId328" Type="http://schemas.openxmlformats.org/officeDocument/2006/relationships/hyperlink" Target="https://podminky.urs.cz/item/CS_URS_2023_01/771271123" TargetMode="External" /><Relationship Id="rId329" Type="http://schemas.openxmlformats.org/officeDocument/2006/relationships/hyperlink" Target="https://podminky.urs.cz/item/CS_URS_2023_01/771271242" TargetMode="External" /><Relationship Id="rId330" Type="http://schemas.openxmlformats.org/officeDocument/2006/relationships/hyperlink" Target="https://podminky.urs.cz/item/CS_URS_2023_01/771473132" TargetMode="External" /><Relationship Id="rId331" Type="http://schemas.openxmlformats.org/officeDocument/2006/relationships/hyperlink" Target="https://podminky.urs.cz/item/CS_URS_2023_01/771473112" TargetMode="External" /><Relationship Id="rId332" Type="http://schemas.openxmlformats.org/officeDocument/2006/relationships/hyperlink" Target="https://podminky.urs.cz/item/CS_URS_2023_01/771574263" TargetMode="External" /><Relationship Id="rId333" Type="http://schemas.openxmlformats.org/officeDocument/2006/relationships/hyperlink" Target="https://podminky.urs.cz/item/CS_URS_2023_01/771577111" TargetMode="External" /><Relationship Id="rId334" Type="http://schemas.openxmlformats.org/officeDocument/2006/relationships/hyperlink" Target="https://podminky.urs.cz/item/CS_URS_2023_01/771579195" TargetMode="External" /><Relationship Id="rId335" Type="http://schemas.openxmlformats.org/officeDocument/2006/relationships/hyperlink" Target="https://podminky.urs.cz/item/CS_URS_2023_01/771591115" TargetMode="External" /><Relationship Id="rId336" Type="http://schemas.openxmlformats.org/officeDocument/2006/relationships/hyperlink" Target="https://podminky.urs.cz/item/CS_URS_2023_01/771591184" TargetMode="External" /><Relationship Id="rId337" Type="http://schemas.openxmlformats.org/officeDocument/2006/relationships/hyperlink" Target="https://podminky.urs.cz/item/CS_URS_2023_01/771591241" TargetMode="External" /><Relationship Id="rId338" Type="http://schemas.openxmlformats.org/officeDocument/2006/relationships/hyperlink" Target="https://podminky.urs.cz/item/CS_URS_2023_01/771591264" TargetMode="External" /><Relationship Id="rId339" Type="http://schemas.openxmlformats.org/officeDocument/2006/relationships/hyperlink" Target="https://podminky.urs.cz/item/CS_URS_2023_01/998771102" TargetMode="External" /><Relationship Id="rId340" Type="http://schemas.openxmlformats.org/officeDocument/2006/relationships/hyperlink" Target="https://podminky.urs.cz/item/CS_URS_2023_01/776111115" TargetMode="External" /><Relationship Id="rId341" Type="http://schemas.openxmlformats.org/officeDocument/2006/relationships/hyperlink" Target="https://podminky.urs.cz/item/CS_URS_2023_01/776111311" TargetMode="External" /><Relationship Id="rId342" Type="http://schemas.openxmlformats.org/officeDocument/2006/relationships/hyperlink" Target="https://podminky.urs.cz/item/CS_URS_2023_01/776121111" TargetMode="External" /><Relationship Id="rId343" Type="http://schemas.openxmlformats.org/officeDocument/2006/relationships/hyperlink" Target="https://podminky.urs.cz/item/CS_URS_2023_01/776141112" TargetMode="External" /><Relationship Id="rId344" Type="http://schemas.openxmlformats.org/officeDocument/2006/relationships/hyperlink" Target="https://podminky.urs.cz/item/CS_URS_2023_01/776211121" TargetMode="External" /><Relationship Id="rId345" Type="http://schemas.openxmlformats.org/officeDocument/2006/relationships/hyperlink" Target="https://podminky.urs.cz/item/CS_URS_2023_01/776231111" TargetMode="External" /><Relationship Id="rId346" Type="http://schemas.openxmlformats.org/officeDocument/2006/relationships/hyperlink" Target="https://podminky.urs.cz/item/CS_URS_2023_01/776411111" TargetMode="External" /><Relationship Id="rId347" Type="http://schemas.openxmlformats.org/officeDocument/2006/relationships/hyperlink" Target="https://podminky.urs.cz/item/CS_URS_2023_01/776421111" TargetMode="External" /><Relationship Id="rId348" Type="http://schemas.openxmlformats.org/officeDocument/2006/relationships/hyperlink" Target="https://podminky.urs.cz/item/CS_URS_2023_01/776421711" TargetMode="External" /><Relationship Id="rId349" Type="http://schemas.openxmlformats.org/officeDocument/2006/relationships/hyperlink" Target="https://podminky.urs.cz/item/CS_URS_2023_01/776991131" TargetMode="External" /><Relationship Id="rId350" Type="http://schemas.openxmlformats.org/officeDocument/2006/relationships/hyperlink" Target="https://podminky.urs.cz/item/CS_URS_2023_01/998776102" TargetMode="External" /><Relationship Id="rId351" Type="http://schemas.openxmlformats.org/officeDocument/2006/relationships/hyperlink" Target="https://podminky.urs.cz/item/CS_URS_2023_01/781414111" TargetMode="External" /><Relationship Id="rId352" Type="http://schemas.openxmlformats.org/officeDocument/2006/relationships/hyperlink" Target="https://podminky.urs.cz/item/CS_URS_2023_01/781494511" TargetMode="External" /><Relationship Id="rId353" Type="http://schemas.openxmlformats.org/officeDocument/2006/relationships/hyperlink" Target="https://podminky.urs.cz/item/CS_URS_2023_01/781495111" TargetMode="External" /><Relationship Id="rId354" Type="http://schemas.openxmlformats.org/officeDocument/2006/relationships/hyperlink" Target="https://podminky.urs.cz/item/CS_URS_2023_01/781495115" TargetMode="External" /><Relationship Id="rId355" Type="http://schemas.openxmlformats.org/officeDocument/2006/relationships/hyperlink" Target="https://podminky.urs.cz/item/CS_URS_2023_01/781495142" TargetMode="External" /><Relationship Id="rId356" Type="http://schemas.openxmlformats.org/officeDocument/2006/relationships/hyperlink" Target="https://podminky.urs.cz/item/CS_URS_2023_01/781495184" TargetMode="External" /><Relationship Id="rId357" Type="http://schemas.openxmlformats.org/officeDocument/2006/relationships/hyperlink" Target="https://podminky.urs.cz/item/CS_URS_2023_01/998781102" TargetMode="External" /><Relationship Id="rId358" Type="http://schemas.openxmlformats.org/officeDocument/2006/relationships/hyperlink" Target="https://podminky.urs.cz/item/CS_URS_2023_01/783301311" TargetMode="External" /><Relationship Id="rId359" Type="http://schemas.openxmlformats.org/officeDocument/2006/relationships/hyperlink" Target="https://podminky.urs.cz/item/CS_URS_2023_01/783334201" TargetMode="External" /><Relationship Id="rId360" Type="http://schemas.openxmlformats.org/officeDocument/2006/relationships/hyperlink" Target="https://podminky.urs.cz/item/CS_URS_2023_01/783337101" TargetMode="External" /><Relationship Id="rId361" Type="http://schemas.openxmlformats.org/officeDocument/2006/relationships/hyperlink" Target="https://podminky.urs.cz/item/CS_URS_2023_01/783801201" TargetMode="External" /><Relationship Id="rId362" Type="http://schemas.openxmlformats.org/officeDocument/2006/relationships/hyperlink" Target="https://podminky.urs.cz/item/CS_URS_2023_01/783813131" TargetMode="External" /><Relationship Id="rId363" Type="http://schemas.openxmlformats.org/officeDocument/2006/relationships/hyperlink" Target="https://podminky.urs.cz/item/CS_URS_2023_01/783897607" TargetMode="External" /><Relationship Id="rId364" Type="http://schemas.openxmlformats.org/officeDocument/2006/relationships/hyperlink" Target="https://podminky.urs.cz/item/CS_URS_2023_01/783897611" TargetMode="External" /><Relationship Id="rId365" Type="http://schemas.openxmlformats.org/officeDocument/2006/relationships/hyperlink" Target="https://podminky.urs.cz/item/CS_URS_2023_01/784111001" TargetMode="External" /><Relationship Id="rId366" Type="http://schemas.openxmlformats.org/officeDocument/2006/relationships/hyperlink" Target="https://podminky.urs.cz/item/CS_URS_2023_01/784181121" TargetMode="External" /><Relationship Id="rId367" Type="http://schemas.openxmlformats.org/officeDocument/2006/relationships/hyperlink" Target="https://podminky.urs.cz/item/CS_URS_2023_01/784211121" TargetMode="External" /><Relationship Id="rId368" Type="http://schemas.openxmlformats.org/officeDocument/2006/relationships/hyperlink" Target="https://podminky.urs.cz/item/CS_URS_2023_01/998786102" TargetMode="External" /><Relationship Id="rId36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121103111" TargetMode="External" /><Relationship Id="rId2" Type="http://schemas.openxmlformats.org/officeDocument/2006/relationships/hyperlink" Target="https://podminky.urs.cz/item/CS_URS_2023_01/131251104" TargetMode="External" /><Relationship Id="rId3" Type="http://schemas.openxmlformats.org/officeDocument/2006/relationships/hyperlink" Target="https://podminky.urs.cz/item/CS_URS_2023_01/131351104" TargetMode="External" /><Relationship Id="rId4" Type="http://schemas.openxmlformats.org/officeDocument/2006/relationships/hyperlink" Target="https://podminky.urs.cz/item/CS_URS_2023_01/132251251" TargetMode="External" /><Relationship Id="rId5" Type="http://schemas.openxmlformats.org/officeDocument/2006/relationships/hyperlink" Target="https://podminky.urs.cz/item/CS_URS_2023_01/132351251" TargetMode="External" /><Relationship Id="rId6" Type="http://schemas.openxmlformats.org/officeDocument/2006/relationships/hyperlink" Target="https://podminky.urs.cz/item/CS_URS_2023_01/162706111" TargetMode="External" /><Relationship Id="rId7" Type="http://schemas.openxmlformats.org/officeDocument/2006/relationships/hyperlink" Target="https://podminky.urs.cz/item/CS_URS_2023_01/162706119" TargetMode="External" /><Relationship Id="rId8" Type="http://schemas.openxmlformats.org/officeDocument/2006/relationships/hyperlink" Target="https://podminky.urs.cz/item/CS_URS_2023_01/171251201" TargetMode="External" /><Relationship Id="rId9" Type="http://schemas.openxmlformats.org/officeDocument/2006/relationships/hyperlink" Target="https://podminky.urs.cz/item/CS_URS_2023_01/171201221" TargetMode="External" /><Relationship Id="rId10" Type="http://schemas.openxmlformats.org/officeDocument/2006/relationships/hyperlink" Target="https://podminky.urs.cz/item/CS_URS_2023_01/174251101" TargetMode="External" /><Relationship Id="rId11" Type="http://schemas.openxmlformats.org/officeDocument/2006/relationships/hyperlink" Target="https://podminky.urs.cz/item/CS_URS_2023_01/175151101" TargetMode="External" /><Relationship Id="rId12" Type="http://schemas.openxmlformats.org/officeDocument/2006/relationships/hyperlink" Target="https://podminky.urs.cz/item/CS_URS_2023_01/175111201" TargetMode="External" /><Relationship Id="rId13" Type="http://schemas.openxmlformats.org/officeDocument/2006/relationships/hyperlink" Target="https://podminky.urs.cz/item/CS_URS_2023_01/181351103" TargetMode="External" /><Relationship Id="rId14" Type="http://schemas.openxmlformats.org/officeDocument/2006/relationships/hyperlink" Target="https://podminky.urs.cz/item/CS_URS_2023_01/181411121" TargetMode="External" /><Relationship Id="rId15" Type="http://schemas.openxmlformats.org/officeDocument/2006/relationships/hyperlink" Target="https://podminky.urs.cz/item/CS_URS_2023_01/382413115" TargetMode="External" /><Relationship Id="rId16" Type="http://schemas.openxmlformats.org/officeDocument/2006/relationships/hyperlink" Target="https://podminky.urs.cz/item/CS_URS_2023_01/451573111" TargetMode="External" /><Relationship Id="rId17" Type="http://schemas.openxmlformats.org/officeDocument/2006/relationships/hyperlink" Target="https://podminky.urs.cz/item/CS_URS_2023_01/451535111" TargetMode="External" /><Relationship Id="rId18" Type="http://schemas.openxmlformats.org/officeDocument/2006/relationships/hyperlink" Target="https://podminky.urs.cz/item/CS_URS_2023_01/451971111" TargetMode="External" /><Relationship Id="rId19" Type="http://schemas.openxmlformats.org/officeDocument/2006/relationships/hyperlink" Target="https://podminky.urs.cz/item/CS_URS_2023_01/871313121" TargetMode="External" /><Relationship Id="rId20" Type="http://schemas.openxmlformats.org/officeDocument/2006/relationships/hyperlink" Target="https://podminky.urs.cz/item/CS_URS_2023_01/877310310" TargetMode="External" /><Relationship Id="rId21" Type="http://schemas.openxmlformats.org/officeDocument/2006/relationships/hyperlink" Target="https://podminky.urs.cz/item/CS_URS_2023_01/877315211" TargetMode="External" /><Relationship Id="rId22" Type="http://schemas.openxmlformats.org/officeDocument/2006/relationships/hyperlink" Target="https://podminky.urs.cz/item/CS_URS_2023_01/871313121" TargetMode="External" /><Relationship Id="rId23" Type="http://schemas.openxmlformats.org/officeDocument/2006/relationships/hyperlink" Target="https://podminky.urs.cz/item/CS_URS_2023_01/894201121" TargetMode="External" /><Relationship Id="rId24" Type="http://schemas.openxmlformats.org/officeDocument/2006/relationships/hyperlink" Target="https://podminky.urs.cz/item/CS_URS_2023_01/894201151" TargetMode="External" /><Relationship Id="rId25" Type="http://schemas.openxmlformats.org/officeDocument/2006/relationships/hyperlink" Target="https://podminky.urs.cz/item/CS_URS_2023_01/894201221" TargetMode="External" /><Relationship Id="rId26" Type="http://schemas.openxmlformats.org/officeDocument/2006/relationships/hyperlink" Target="https://podminky.urs.cz/item/CS_URS_2023_01/894201293" TargetMode="External" /><Relationship Id="rId27" Type="http://schemas.openxmlformats.org/officeDocument/2006/relationships/hyperlink" Target="https://podminky.urs.cz/item/CS_URS_2023_01/894608211" TargetMode="External" /><Relationship Id="rId28" Type="http://schemas.openxmlformats.org/officeDocument/2006/relationships/hyperlink" Target="https://podminky.urs.cz/item/CS_URS_2023_01/998142251" TargetMode="External" /><Relationship Id="rId29"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11251101" TargetMode="External" /><Relationship Id="rId2" Type="http://schemas.openxmlformats.org/officeDocument/2006/relationships/hyperlink" Target="https://podminky.urs.cz/item/CS_URS_2023_01/112101103" TargetMode="External" /><Relationship Id="rId3" Type="http://schemas.openxmlformats.org/officeDocument/2006/relationships/hyperlink" Target="https://podminky.urs.cz/item/CS_URS_2023_01/112101107" TargetMode="External" /><Relationship Id="rId4" Type="http://schemas.openxmlformats.org/officeDocument/2006/relationships/hyperlink" Target="https://podminky.urs.cz/item/CS_URS_2023_01/112251103" TargetMode="External" /><Relationship Id="rId5" Type="http://schemas.openxmlformats.org/officeDocument/2006/relationships/hyperlink" Target="https://podminky.urs.cz/item/CS_URS_2023_01/112251108" TargetMode="External" /><Relationship Id="rId6" Type="http://schemas.openxmlformats.org/officeDocument/2006/relationships/hyperlink" Target="https://podminky.urs.cz/item/CS_URS_2023_01/122211101" TargetMode="External" /><Relationship Id="rId7" Type="http://schemas.openxmlformats.org/officeDocument/2006/relationships/hyperlink" Target="https://podminky.urs.cz/item/CS_URS_2023_01/122251103" TargetMode="External" /><Relationship Id="rId8" Type="http://schemas.openxmlformats.org/officeDocument/2006/relationships/hyperlink" Target="https://podminky.urs.cz/item/CS_URS_2023_01/162706211" TargetMode="External" /><Relationship Id="rId9" Type="http://schemas.openxmlformats.org/officeDocument/2006/relationships/hyperlink" Target="https://podminky.urs.cz/item/CS_URS_2023_01/162706219" TargetMode="External" /><Relationship Id="rId10" Type="http://schemas.openxmlformats.org/officeDocument/2006/relationships/hyperlink" Target="https://podminky.urs.cz/item/CS_URS_2023_01/171201221" TargetMode="External" /><Relationship Id="rId11" Type="http://schemas.openxmlformats.org/officeDocument/2006/relationships/hyperlink" Target="https://podminky.urs.cz/item/CS_URS_2023_01/171251201" TargetMode="External" /><Relationship Id="rId12" Type="http://schemas.openxmlformats.org/officeDocument/2006/relationships/hyperlink" Target="https://podminky.urs.cz/item/CS_URS_2023_01/181951112" TargetMode="External" /><Relationship Id="rId13" Type="http://schemas.openxmlformats.org/officeDocument/2006/relationships/hyperlink" Target="https://podminky.urs.cz/item/CS_URS_2023_01/162251102" TargetMode="External" /><Relationship Id="rId14" Type="http://schemas.openxmlformats.org/officeDocument/2006/relationships/hyperlink" Target="https://podminky.urs.cz/item/CS_URS_2023_01/167151101" TargetMode="External" /><Relationship Id="rId15" Type="http://schemas.openxmlformats.org/officeDocument/2006/relationships/hyperlink" Target="https://podminky.urs.cz/item/CS_URS_2023_01/181111131" TargetMode="External" /><Relationship Id="rId16" Type="http://schemas.openxmlformats.org/officeDocument/2006/relationships/hyperlink" Target="https://podminky.urs.cz/item/CS_URS_2023_01/181351003" TargetMode="External" /><Relationship Id="rId17" Type="http://schemas.openxmlformats.org/officeDocument/2006/relationships/hyperlink" Target="https://podminky.urs.cz/item/CS_URS_2023_01/181411131" TargetMode="External" /><Relationship Id="rId18" Type="http://schemas.openxmlformats.org/officeDocument/2006/relationships/hyperlink" Target="https://podminky.urs.cz/item/CS_URS_2023_01/564730011" TargetMode="External" /><Relationship Id="rId19" Type="http://schemas.openxmlformats.org/officeDocument/2006/relationships/hyperlink" Target="https://podminky.urs.cz/item/CS_URS_2023_01/564731111" TargetMode="External" /><Relationship Id="rId20" Type="http://schemas.openxmlformats.org/officeDocument/2006/relationships/hyperlink" Target="https://podminky.urs.cz/item/CS_URS_2023_01/564740013" TargetMode="External" /><Relationship Id="rId21" Type="http://schemas.openxmlformats.org/officeDocument/2006/relationships/hyperlink" Target="https://podminky.urs.cz/item/CS_URS_2023_01/564761111" TargetMode="External" /><Relationship Id="rId22" Type="http://schemas.openxmlformats.org/officeDocument/2006/relationships/hyperlink" Target="https://podminky.urs.cz/item/CS_URS_2023_01/596211130" TargetMode="External" /><Relationship Id="rId23" Type="http://schemas.openxmlformats.org/officeDocument/2006/relationships/hyperlink" Target="https://podminky.urs.cz/item/CS_URS_2023_01/596211211" TargetMode="External" /><Relationship Id="rId24" Type="http://schemas.openxmlformats.org/officeDocument/2006/relationships/hyperlink" Target="https://podminky.urs.cz/item/CS_URS_2023_01/637111111" TargetMode="External" /><Relationship Id="rId25" Type="http://schemas.openxmlformats.org/officeDocument/2006/relationships/hyperlink" Target="https://podminky.urs.cz/item/CS_URS_2023_01/637121111" TargetMode="External" /><Relationship Id="rId26" Type="http://schemas.openxmlformats.org/officeDocument/2006/relationships/hyperlink" Target="https://podminky.urs.cz/item/CS_URS_2023_01/637211121" TargetMode="External" /><Relationship Id="rId27" Type="http://schemas.openxmlformats.org/officeDocument/2006/relationships/hyperlink" Target="https://podminky.urs.cz/item/CS_URS_2023_01/637311131" TargetMode="External" /><Relationship Id="rId28" Type="http://schemas.openxmlformats.org/officeDocument/2006/relationships/hyperlink" Target="https://podminky.urs.cz/item/CS_URS_2023_01/916131213" TargetMode="External" /><Relationship Id="rId29" Type="http://schemas.openxmlformats.org/officeDocument/2006/relationships/hyperlink" Target="https://podminky.urs.cz/item/CS_URS_2023_01/916991121" TargetMode="External" /><Relationship Id="rId30" Type="http://schemas.openxmlformats.org/officeDocument/2006/relationships/hyperlink" Target="https://podminky.urs.cz/item/CS_URS_2023_01/919732211" TargetMode="External" /><Relationship Id="rId31" Type="http://schemas.openxmlformats.org/officeDocument/2006/relationships/hyperlink" Target="https://podminky.urs.cz/item/CS_URS_2023_01/919735113" TargetMode="External" /><Relationship Id="rId32" Type="http://schemas.openxmlformats.org/officeDocument/2006/relationships/hyperlink" Target="https://podminky.urs.cz/item/CS_URS_2023_01/966049831" TargetMode="External" /><Relationship Id="rId33" Type="http://schemas.openxmlformats.org/officeDocument/2006/relationships/hyperlink" Target="https://podminky.urs.cz/item/CS_URS_2023_01/966071711" TargetMode="External" /><Relationship Id="rId34" Type="http://schemas.openxmlformats.org/officeDocument/2006/relationships/hyperlink" Target="https://podminky.urs.cz/item/CS_URS_2023_01/966071821" TargetMode="External" /><Relationship Id="rId35" Type="http://schemas.openxmlformats.org/officeDocument/2006/relationships/hyperlink" Target="https://podminky.urs.cz/item/CS_URS_2023_01/966073811" TargetMode="External" /><Relationship Id="rId36" Type="http://schemas.openxmlformats.org/officeDocument/2006/relationships/hyperlink" Target="https://podminky.urs.cz/item/CS_URS_2023_01/131111323" TargetMode="External" /><Relationship Id="rId37" Type="http://schemas.openxmlformats.org/officeDocument/2006/relationships/hyperlink" Target="https://podminky.urs.cz/item/CS_URS_2023_01/132212121" TargetMode="External" /><Relationship Id="rId38" Type="http://schemas.openxmlformats.org/officeDocument/2006/relationships/hyperlink" Target="https://podminky.urs.cz/item/CS_URS_2023_01/162251101" TargetMode="External" /><Relationship Id="rId39" Type="http://schemas.openxmlformats.org/officeDocument/2006/relationships/hyperlink" Target="https://podminky.urs.cz/item/CS_URS_2023_01/174201101" TargetMode="External" /><Relationship Id="rId40" Type="http://schemas.openxmlformats.org/officeDocument/2006/relationships/hyperlink" Target="https://podminky.urs.cz/item/CS_URS_2023_01/338171113" TargetMode="External" /><Relationship Id="rId41" Type="http://schemas.openxmlformats.org/officeDocument/2006/relationships/hyperlink" Target="https://podminky.urs.cz/item/CS_URS_2023_01/348101230" TargetMode="External" /><Relationship Id="rId42" Type="http://schemas.openxmlformats.org/officeDocument/2006/relationships/hyperlink" Target="https://podminky.urs.cz/item/CS_URS_2023_01/348121211" TargetMode="External" /><Relationship Id="rId43" Type="http://schemas.openxmlformats.org/officeDocument/2006/relationships/hyperlink" Target="https://podminky.urs.cz/item/CS_URS_2023_01/348401150" TargetMode="External" /><Relationship Id="rId44" Type="http://schemas.openxmlformats.org/officeDocument/2006/relationships/hyperlink" Target="https://podminky.urs.cz/item/CS_URS_2023_01/997013631" TargetMode="External" /><Relationship Id="rId45" Type="http://schemas.openxmlformats.org/officeDocument/2006/relationships/hyperlink" Target="https://podminky.urs.cz/item/CS_URS_2023_01/997231111" TargetMode="External" /><Relationship Id="rId46" Type="http://schemas.openxmlformats.org/officeDocument/2006/relationships/hyperlink" Target="https://podminky.urs.cz/item/CS_URS_2023_01/997231119" TargetMode="External" /><Relationship Id="rId47" Type="http://schemas.openxmlformats.org/officeDocument/2006/relationships/hyperlink" Target="https://podminky.urs.cz/item/CS_URS_2023_01/997231511" TargetMode="External" /><Relationship Id="rId48" Type="http://schemas.openxmlformats.org/officeDocument/2006/relationships/hyperlink" Target="https://podminky.urs.cz/item/CS_URS_2023_01/998225111" TargetMode="External" /><Relationship Id="rId4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1/113106171" TargetMode="External" /><Relationship Id="rId2" Type="http://schemas.openxmlformats.org/officeDocument/2006/relationships/hyperlink" Target="https://podminky.urs.cz/item/CS_URS_2023_01/113107122" TargetMode="External" /><Relationship Id="rId3" Type="http://schemas.openxmlformats.org/officeDocument/2006/relationships/hyperlink" Target="https://podminky.urs.cz/item/CS_URS_2023_01/113107142" TargetMode="External" /><Relationship Id="rId4" Type="http://schemas.openxmlformats.org/officeDocument/2006/relationships/hyperlink" Target="https://podminky.urs.cz/item/CS_URS_2023_01/113201111" TargetMode="External" /><Relationship Id="rId5" Type="http://schemas.openxmlformats.org/officeDocument/2006/relationships/hyperlink" Target="https://podminky.urs.cz/item/CS_URS_2023_01/122111101" TargetMode="External" /><Relationship Id="rId6" Type="http://schemas.openxmlformats.org/officeDocument/2006/relationships/hyperlink" Target="https://podminky.urs.cz/item/CS_URS_2023_01/122252204" TargetMode="External" /><Relationship Id="rId7" Type="http://schemas.openxmlformats.org/officeDocument/2006/relationships/hyperlink" Target="https://podminky.urs.cz/item/CS_URS_2023_01/122702119a" TargetMode="External" /><Relationship Id="rId8" Type="http://schemas.openxmlformats.org/officeDocument/2006/relationships/hyperlink" Target="https://podminky.urs.cz/item/CS_URS_2023_01/122702119b" TargetMode="External" /><Relationship Id="rId9" Type="http://schemas.openxmlformats.org/officeDocument/2006/relationships/hyperlink" Target="https://podminky.urs.cz/item/CS_URS_2023_01/122702119c" TargetMode="External" /><Relationship Id="rId10" Type="http://schemas.openxmlformats.org/officeDocument/2006/relationships/hyperlink" Target="https://podminky.urs.cz/item/CS_URS_2023_01/129001101a" TargetMode="External" /><Relationship Id="rId11" Type="http://schemas.openxmlformats.org/officeDocument/2006/relationships/hyperlink" Target="https://podminky.urs.cz/item/CS_URS_2023_01/132251101" TargetMode="External" /><Relationship Id="rId12" Type="http://schemas.openxmlformats.org/officeDocument/2006/relationships/hyperlink" Target="https://podminky.urs.cz/item/CS_URS_2023_01/133251101" TargetMode="External" /><Relationship Id="rId13" Type="http://schemas.openxmlformats.org/officeDocument/2006/relationships/hyperlink" Target="https://podminky.urs.cz/item/CS_URS_2023_01/162751117a" TargetMode="External" /><Relationship Id="rId14" Type="http://schemas.openxmlformats.org/officeDocument/2006/relationships/hyperlink" Target="https://podminky.urs.cz/item/CS_URS_2023_01/162751117b" TargetMode="External" /><Relationship Id="rId15" Type="http://schemas.openxmlformats.org/officeDocument/2006/relationships/hyperlink" Target="https://podminky.urs.cz/item/CS_URS_2023_01/162751119a" TargetMode="External" /><Relationship Id="rId16" Type="http://schemas.openxmlformats.org/officeDocument/2006/relationships/hyperlink" Target="https://podminky.urs.cz/item/CS_URS_2023_01/162751119b" TargetMode="External" /><Relationship Id="rId17" Type="http://schemas.openxmlformats.org/officeDocument/2006/relationships/hyperlink" Target="https://podminky.urs.cz/item/CS_URS_2023_01/171201221" TargetMode="External" /><Relationship Id="rId18" Type="http://schemas.openxmlformats.org/officeDocument/2006/relationships/hyperlink" Target="https://podminky.urs.cz/item/CS_URS_2023_01/171251101" TargetMode="External" /><Relationship Id="rId19" Type="http://schemas.openxmlformats.org/officeDocument/2006/relationships/hyperlink" Target="https://podminky.urs.cz/item/CS_URS_2023_01/171251201" TargetMode="External" /><Relationship Id="rId20" Type="http://schemas.openxmlformats.org/officeDocument/2006/relationships/hyperlink" Target="https://podminky.urs.cz/item/CS_URS_2023_01/181152301" TargetMode="External" /><Relationship Id="rId21" Type="http://schemas.openxmlformats.org/officeDocument/2006/relationships/hyperlink" Target="https://podminky.urs.cz/item/CS_URS_2023_01/181152302" TargetMode="External" /><Relationship Id="rId22" Type="http://schemas.openxmlformats.org/officeDocument/2006/relationships/hyperlink" Target="https://podminky.urs.cz/item/CS_URS_2023_01/181351103" TargetMode="External" /><Relationship Id="rId23" Type="http://schemas.openxmlformats.org/officeDocument/2006/relationships/hyperlink" Target="https://podminky.urs.cz/item/CS_URS_2023_01/181411131" TargetMode="External" /><Relationship Id="rId24" Type="http://schemas.openxmlformats.org/officeDocument/2006/relationships/hyperlink" Target="https://podminky.urs.cz/item/CS_URS_2023_01/181411132" TargetMode="External" /><Relationship Id="rId25" Type="http://schemas.openxmlformats.org/officeDocument/2006/relationships/hyperlink" Target="https://podminky.urs.cz/item/CS_URS_2023_01/182251101" TargetMode="External" /><Relationship Id="rId26" Type="http://schemas.openxmlformats.org/officeDocument/2006/relationships/hyperlink" Target="https://podminky.urs.cz/item/CS_URS_2023_01/182311123" TargetMode="External" /><Relationship Id="rId27" Type="http://schemas.openxmlformats.org/officeDocument/2006/relationships/hyperlink" Target="https://podminky.urs.cz/item/CS_URS_2023_01/895111001R" TargetMode="External" /><Relationship Id="rId28" Type="http://schemas.openxmlformats.org/officeDocument/2006/relationships/hyperlink" Target="https://podminky.urs.cz/item/CS_URS_2023_01/212752102" TargetMode="External" /><Relationship Id="rId29" Type="http://schemas.openxmlformats.org/officeDocument/2006/relationships/hyperlink" Target="https://podminky.urs.cz/item/CS_URS_2023_01/451579777" TargetMode="External" /><Relationship Id="rId30" Type="http://schemas.openxmlformats.org/officeDocument/2006/relationships/hyperlink" Target="https://podminky.urs.cz/item/CS_URS_2023_01/564821111" TargetMode="External" /><Relationship Id="rId31" Type="http://schemas.openxmlformats.org/officeDocument/2006/relationships/hyperlink" Target="https://podminky.urs.cz/item/CS_URS_2023_01/565165111" TargetMode="External" /><Relationship Id="rId32" Type="http://schemas.openxmlformats.org/officeDocument/2006/relationships/hyperlink" Target="https://podminky.urs.cz/item/CS_URS_2023_01/573211107" TargetMode="External" /><Relationship Id="rId33" Type="http://schemas.openxmlformats.org/officeDocument/2006/relationships/hyperlink" Target="https://podminky.urs.cz/item/CS_URS_2023_01/577144211" TargetMode="External" /><Relationship Id="rId34" Type="http://schemas.openxmlformats.org/officeDocument/2006/relationships/hyperlink" Target="https://podminky.urs.cz/item/CS_URS_2023_01/596211112" TargetMode="External" /><Relationship Id="rId35" Type="http://schemas.openxmlformats.org/officeDocument/2006/relationships/hyperlink" Target="https://podminky.urs.cz/item/CS_URS_2023_01/596412210a" TargetMode="External" /><Relationship Id="rId36" Type="http://schemas.openxmlformats.org/officeDocument/2006/relationships/hyperlink" Target="https://podminky.urs.cz/item/CS_URS_2023_01/596412210b" TargetMode="External" /><Relationship Id="rId37" Type="http://schemas.openxmlformats.org/officeDocument/2006/relationships/hyperlink" Target="https://podminky.urs.cz/item/CS_URS_2023_01/596412211" TargetMode="External" /><Relationship Id="rId38" Type="http://schemas.openxmlformats.org/officeDocument/2006/relationships/hyperlink" Target="https://podminky.urs.cz/item/CS_URS_2023_01/596412212" TargetMode="External" /><Relationship Id="rId39" Type="http://schemas.openxmlformats.org/officeDocument/2006/relationships/hyperlink" Target="https://podminky.urs.cz/item/CS_URS_2023_01/919732211" TargetMode="External" /><Relationship Id="rId40" Type="http://schemas.openxmlformats.org/officeDocument/2006/relationships/hyperlink" Target="https://podminky.urs.cz/item/CS_URS_2023_01/895111002R" TargetMode="External" /><Relationship Id="rId41" Type="http://schemas.openxmlformats.org/officeDocument/2006/relationships/hyperlink" Target="https://podminky.urs.cz/item/CS_URS_2023_01/916131213" TargetMode="External" /><Relationship Id="rId42" Type="http://schemas.openxmlformats.org/officeDocument/2006/relationships/hyperlink" Target="https://podminky.urs.cz/item/CS_URS_2023_01/916331112" TargetMode="External" /><Relationship Id="rId43" Type="http://schemas.openxmlformats.org/officeDocument/2006/relationships/hyperlink" Target="https://podminky.urs.cz/item/CS_URS_2023_01/916991121" TargetMode="External" /><Relationship Id="rId44" Type="http://schemas.openxmlformats.org/officeDocument/2006/relationships/hyperlink" Target="https://podminky.urs.cz/item/CS_URS_2023_01/919735113" TargetMode="External" /><Relationship Id="rId45" Type="http://schemas.openxmlformats.org/officeDocument/2006/relationships/hyperlink" Target="https://podminky.urs.cz/item/CS_URS_2023_01/961044111" TargetMode="External" /><Relationship Id="rId46" Type="http://schemas.openxmlformats.org/officeDocument/2006/relationships/hyperlink" Target="https://podminky.urs.cz/item/CS_URS_2023_01/966052121" TargetMode="External" /><Relationship Id="rId47" Type="http://schemas.openxmlformats.org/officeDocument/2006/relationships/hyperlink" Target="https://podminky.urs.cz/item/CS_URS_2023_01/966071711" TargetMode="External" /><Relationship Id="rId48" Type="http://schemas.openxmlformats.org/officeDocument/2006/relationships/hyperlink" Target="https://podminky.urs.cz/item/CS_URS_2023_01/966071821" TargetMode="External" /><Relationship Id="rId49" Type="http://schemas.openxmlformats.org/officeDocument/2006/relationships/hyperlink" Target="https://podminky.urs.cz/item/CS_URS_2023_01/979054451" TargetMode="External" /><Relationship Id="rId50" Type="http://schemas.openxmlformats.org/officeDocument/2006/relationships/hyperlink" Target="https://podminky.urs.cz/item/CS_URS_2023_01/997221551" TargetMode="External" /><Relationship Id="rId51" Type="http://schemas.openxmlformats.org/officeDocument/2006/relationships/hyperlink" Target="https://podminky.urs.cz/item/CS_URS_2023_01/997221559" TargetMode="External" /><Relationship Id="rId52" Type="http://schemas.openxmlformats.org/officeDocument/2006/relationships/hyperlink" Target="https://podminky.urs.cz/item/CS_URS_2023_01/997221561" TargetMode="External" /><Relationship Id="rId53" Type="http://schemas.openxmlformats.org/officeDocument/2006/relationships/hyperlink" Target="https://podminky.urs.cz/item/CS_URS_2023_01/997221569" TargetMode="External" /><Relationship Id="rId54" Type="http://schemas.openxmlformats.org/officeDocument/2006/relationships/hyperlink" Target="https://podminky.urs.cz/item/CS_URS_2023_01/997221571" TargetMode="External" /><Relationship Id="rId55" Type="http://schemas.openxmlformats.org/officeDocument/2006/relationships/hyperlink" Target="https://podminky.urs.cz/item/CS_URS_2023_01/997221579" TargetMode="External" /><Relationship Id="rId56" Type="http://schemas.openxmlformats.org/officeDocument/2006/relationships/hyperlink" Target="https://podminky.urs.cz/item/CS_URS_2023_01/997221615" TargetMode="External" /><Relationship Id="rId57" Type="http://schemas.openxmlformats.org/officeDocument/2006/relationships/hyperlink" Target="https://podminky.urs.cz/item/CS_URS_2023_01/997221625" TargetMode="External" /><Relationship Id="rId58" Type="http://schemas.openxmlformats.org/officeDocument/2006/relationships/hyperlink" Target="https://podminky.urs.cz/item/CS_URS_2023_01/997221645" TargetMode="External" /><Relationship Id="rId59" Type="http://schemas.openxmlformats.org/officeDocument/2006/relationships/hyperlink" Target="https://podminky.urs.cz/item/CS_URS_2023_01/997221655" TargetMode="External" /><Relationship Id="rId60" Type="http://schemas.openxmlformats.org/officeDocument/2006/relationships/hyperlink" Target="https://podminky.urs.cz/item/CS_URS_2023_01/998223011" TargetMode="External" /><Relationship Id="rId6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1/122252204" TargetMode="External" /><Relationship Id="rId2" Type="http://schemas.openxmlformats.org/officeDocument/2006/relationships/hyperlink" Target="https://podminky.urs.cz/item/CS_URS_2023_01/122702119" TargetMode="External" /><Relationship Id="rId3" Type="http://schemas.openxmlformats.org/officeDocument/2006/relationships/hyperlink" Target="https://podminky.urs.cz/item/CS_URS_2023_01/129001101a" TargetMode="External" /><Relationship Id="rId4" Type="http://schemas.openxmlformats.org/officeDocument/2006/relationships/hyperlink" Target="https://podminky.urs.cz/item/CS_URS_2023_01/162751117"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201221" TargetMode="External" /><Relationship Id="rId7" Type="http://schemas.openxmlformats.org/officeDocument/2006/relationships/hyperlink" Target="https://podminky.urs.cz/item/CS_URS_2023_01/171251201" TargetMode="External" /><Relationship Id="rId8" Type="http://schemas.openxmlformats.org/officeDocument/2006/relationships/hyperlink" Target="https://podminky.urs.cz/item/CS_URS_2023_01/181152302" TargetMode="External" /><Relationship Id="rId9" Type="http://schemas.openxmlformats.org/officeDocument/2006/relationships/hyperlink" Target="https://podminky.urs.cz/item/CS_URS_2023_01/919726122" TargetMode="External" /><Relationship Id="rId10"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1/914111111" TargetMode="External" /><Relationship Id="rId2" Type="http://schemas.openxmlformats.org/officeDocument/2006/relationships/hyperlink" Target="https://podminky.urs.cz/item/CS_URS_2023_01/914111112" TargetMode="External" /><Relationship Id="rId3" Type="http://schemas.openxmlformats.org/officeDocument/2006/relationships/hyperlink" Target="https://podminky.urs.cz/item/CS_URS_2023_01/915131111" TargetMode="External" /><Relationship Id="rId4" Type="http://schemas.openxmlformats.org/officeDocument/2006/relationships/hyperlink" Target="https://podminky.urs.cz/item/CS_URS_2023_01/915621111" TargetMode="External" /><Relationship Id="rId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1/122702119a" TargetMode="External" /><Relationship Id="rId2" Type="http://schemas.openxmlformats.org/officeDocument/2006/relationships/hyperlink" Target="https://podminky.urs.cz/item/CS_URS_2023_01/122702119b" TargetMode="External" /><Relationship Id="rId3" Type="http://schemas.openxmlformats.org/officeDocument/2006/relationships/hyperlink" Target="https://podminky.urs.cz/item/CS_URS_2023_01/122702119c" TargetMode="External" /><Relationship Id="rId4" Type="http://schemas.openxmlformats.org/officeDocument/2006/relationships/hyperlink" Target="https://podminky.urs.cz/item/CS_URS_2023_01/122702119d" TargetMode="External" /><Relationship Id="rId5" Type="http://schemas.openxmlformats.org/officeDocument/2006/relationships/hyperlink" Target="https://podminky.urs.cz/item/CS_URS_2023_01/131251103" TargetMode="External" /><Relationship Id="rId6" Type="http://schemas.openxmlformats.org/officeDocument/2006/relationships/hyperlink" Target="https://podminky.urs.cz/item/CS_URS_2023_01/131351103" TargetMode="External" /><Relationship Id="rId7" Type="http://schemas.openxmlformats.org/officeDocument/2006/relationships/hyperlink" Target="https://podminky.urs.cz/item/CS_URS_2023_01/132254201" TargetMode="External" /><Relationship Id="rId8" Type="http://schemas.openxmlformats.org/officeDocument/2006/relationships/hyperlink" Target="https://podminky.urs.cz/item/CS_URS_2023_01/132354201" TargetMode="External" /><Relationship Id="rId9" Type="http://schemas.openxmlformats.org/officeDocument/2006/relationships/hyperlink" Target="https://podminky.urs.cz/item/CS_URS_2023_01/161102111" TargetMode="External" /><Relationship Id="rId10" Type="http://schemas.openxmlformats.org/officeDocument/2006/relationships/hyperlink" Target="https://podminky.urs.cz/item/CS_URS_2023_01/162751117" TargetMode="External" /><Relationship Id="rId11" Type="http://schemas.openxmlformats.org/officeDocument/2006/relationships/hyperlink" Target="https://podminky.urs.cz/item/CS_URS_2023_01/162751119" TargetMode="External" /><Relationship Id="rId12" Type="http://schemas.openxmlformats.org/officeDocument/2006/relationships/hyperlink" Target="https://podminky.urs.cz/item/CS_URS_2023_01/171201221" TargetMode="External" /><Relationship Id="rId13" Type="http://schemas.openxmlformats.org/officeDocument/2006/relationships/hyperlink" Target="https://podminky.urs.cz/item/CS_URS_2023_01/171251201" TargetMode="External" /><Relationship Id="rId14" Type="http://schemas.openxmlformats.org/officeDocument/2006/relationships/hyperlink" Target="https://podminky.urs.cz/item/CS_URS_2023_01/174151101" TargetMode="External" /><Relationship Id="rId15" Type="http://schemas.openxmlformats.org/officeDocument/2006/relationships/hyperlink" Target="https://podminky.urs.cz/item/CS_URS_2023_01/175111101" TargetMode="External" /><Relationship Id="rId16" Type="http://schemas.openxmlformats.org/officeDocument/2006/relationships/hyperlink" Target="https://podminky.urs.cz/item/CS_URS_2023_01/175111201" TargetMode="External" /><Relationship Id="rId17" Type="http://schemas.openxmlformats.org/officeDocument/2006/relationships/hyperlink" Target="https://podminky.urs.cz/item/CS_URS_2023_01/451535111" TargetMode="External" /><Relationship Id="rId18" Type="http://schemas.openxmlformats.org/officeDocument/2006/relationships/hyperlink" Target="https://podminky.urs.cz/item/CS_URS_2023_01/451573111" TargetMode="External" /><Relationship Id="rId19" Type="http://schemas.openxmlformats.org/officeDocument/2006/relationships/hyperlink" Target="https://podminky.urs.cz/item/CS_URS_2023_01/451971111" TargetMode="External" /><Relationship Id="rId20" Type="http://schemas.openxmlformats.org/officeDocument/2006/relationships/hyperlink" Target="https://podminky.urs.cz/item/CS_URS_2023_01/871263121" TargetMode="External" /><Relationship Id="rId21" Type="http://schemas.openxmlformats.org/officeDocument/2006/relationships/hyperlink" Target="https://podminky.urs.cz/item/CS_URS_2023_01/871313121" TargetMode="External" /><Relationship Id="rId22" Type="http://schemas.openxmlformats.org/officeDocument/2006/relationships/hyperlink" Target="https://podminky.urs.cz/item/CS_URS_2023_01/877260310R" TargetMode="External" /><Relationship Id="rId23" Type="http://schemas.openxmlformats.org/officeDocument/2006/relationships/hyperlink" Target="https://podminky.urs.cz/item/CS_URS_2023_01/877310310R" TargetMode="External" /><Relationship Id="rId24" Type="http://schemas.openxmlformats.org/officeDocument/2006/relationships/hyperlink" Target="https://podminky.urs.cz/item/CS_URS_2023_01/894411111" TargetMode="External" /><Relationship Id="rId25" Type="http://schemas.openxmlformats.org/officeDocument/2006/relationships/hyperlink" Target="https://podminky.urs.cz/item/CS_URS_2023_01/899104112" TargetMode="External" /><Relationship Id="rId26"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35</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33</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52</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Ro0010052023Kkk</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Přístavba Mateřské školy Pošumavská Tachov</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Tachov</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31. 5. 2023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3" t="s">
        <v>25</v>
      </c>
      <c r="D49" s="41"/>
      <c r="E49" s="41"/>
      <c r="F49" s="41"/>
      <c r="G49" s="41"/>
      <c r="H49" s="41"/>
      <c r="I49" s="41"/>
      <c r="J49" s="41"/>
      <c r="K49" s="41"/>
      <c r="L49" s="65" t="str">
        <f>IF(E11= "","",E11)</f>
        <v>Město Tachov, Hornická 1695, 34701 Tachov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Ing. Jan Rossler, Na Terase 1914, 34701 Tachov</v>
      </c>
      <c r="AN49" s="65"/>
      <c r="AO49" s="65"/>
      <c r="AP49" s="65"/>
      <c r="AQ49" s="41"/>
      <c r="AR49" s="45"/>
      <c r="AS49" s="75" t="s">
        <v>53</v>
      </c>
      <c r="AT49" s="76"/>
      <c r="AU49" s="77"/>
      <c r="AV49" s="77"/>
      <c r="AW49" s="77"/>
      <c r="AX49" s="77"/>
      <c r="AY49" s="77"/>
      <c r="AZ49" s="77"/>
      <c r="BA49" s="77"/>
      <c r="BB49" s="77"/>
      <c r="BC49" s="77"/>
      <c r="BD49" s="78"/>
      <c r="BE49" s="39"/>
    </row>
    <row r="50" s="2" customFormat="1" ht="25.6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Martina Havířová, Vranovská 1348, 34901 Stříbro</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54</v>
      </c>
      <c r="D52" s="88"/>
      <c r="E52" s="88"/>
      <c r="F52" s="88"/>
      <c r="G52" s="88"/>
      <c r="H52" s="89"/>
      <c r="I52" s="90" t="s">
        <v>55</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56</v>
      </c>
      <c r="AH52" s="88"/>
      <c r="AI52" s="88"/>
      <c r="AJ52" s="88"/>
      <c r="AK52" s="88"/>
      <c r="AL52" s="88"/>
      <c r="AM52" s="88"/>
      <c r="AN52" s="90" t="s">
        <v>57</v>
      </c>
      <c r="AO52" s="88"/>
      <c r="AP52" s="88"/>
      <c r="AQ52" s="92" t="s">
        <v>58</v>
      </c>
      <c r="AR52" s="45"/>
      <c r="AS52" s="93" t="s">
        <v>59</v>
      </c>
      <c r="AT52" s="94" t="s">
        <v>60</v>
      </c>
      <c r="AU52" s="94" t="s">
        <v>61</v>
      </c>
      <c r="AV52" s="94" t="s">
        <v>62</v>
      </c>
      <c r="AW52" s="94" t="s">
        <v>63</v>
      </c>
      <c r="AX52" s="94" t="s">
        <v>64</v>
      </c>
      <c r="AY52" s="94" t="s">
        <v>65</v>
      </c>
      <c r="AZ52" s="94" t="s">
        <v>66</v>
      </c>
      <c r="BA52" s="94" t="s">
        <v>67</v>
      </c>
      <c r="BB52" s="94" t="s">
        <v>68</v>
      </c>
      <c r="BC52" s="94" t="s">
        <v>69</v>
      </c>
      <c r="BD52" s="95" t="s">
        <v>70</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71</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ROUND(AG55+SUM(AG56:AG58)+AG64,2)</f>
        <v>0</v>
      </c>
      <c r="AH54" s="102"/>
      <c r="AI54" s="102"/>
      <c r="AJ54" s="102"/>
      <c r="AK54" s="102"/>
      <c r="AL54" s="102"/>
      <c r="AM54" s="102"/>
      <c r="AN54" s="103">
        <f>SUM(AG54,AT54)</f>
        <v>0</v>
      </c>
      <c r="AO54" s="103"/>
      <c r="AP54" s="103"/>
      <c r="AQ54" s="104" t="s">
        <v>19</v>
      </c>
      <c r="AR54" s="105"/>
      <c r="AS54" s="106">
        <f>ROUND(AS55+SUM(AS56:AS58)+AS64,2)</f>
        <v>0</v>
      </c>
      <c r="AT54" s="107">
        <f>ROUND(SUM(AV54:AW54),2)</f>
        <v>0</v>
      </c>
      <c r="AU54" s="108">
        <f>ROUND(AU55+SUM(AU56:AU58)+AU64,5)</f>
        <v>0</v>
      </c>
      <c r="AV54" s="107">
        <f>ROUND(AZ54*L29,2)</f>
        <v>0</v>
      </c>
      <c r="AW54" s="107">
        <f>ROUND(BA54*L30,2)</f>
        <v>0</v>
      </c>
      <c r="AX54" s="107">
        <f>ROUND(BB54*L29,2)</f>
        <v>0</v>
      </c>
      <c r="AY54" s="107">
        <f>ROUND(BC54*L30,2)</f>
        <v>0</v>
      </c>
      <c r="AZ54" s="107">
        <f>ROUND(AZ55+SUM(AZ56:AZ58)+AZ64,2)</f>
        <v>0</v>
      </c>
      <c r="BA54" s="107">
        <f>ROUND(BA55+SUM(BA56:BA58)+BA64,2)</f>
        <v>0</v>
      </c>
      <c r="BB54" s="107">
        <f>ROUND(BB55+SUM(BB56:BB58)+BB64,2)</f>
        <v>0</v>
      </c>
      <c r="BC54" s="107">
        <f>ROUND(BC55+SUM(BC56:BC58)+BC64,2)</f>
        <v>0</v>
      </c>
      <c r="BD54" s="109">
        <f>ROUND(BD55+SUM(BD56:BD58)+BD64,2)</f>
        <v>0</v>
      </c>
      <c r="BE54" s="6"/>
      <c r="BS54" s="110" t="s">
        <v>72</v>
      </c>
      <c r="BT54" s="110" t="s">
        <v>73</v>
      </c>
      <c r="BU54" s="111" t="s">
        <v>74</v>
      </c>
      <c r="BV54" s="110" t="s">
        <v>75</v>
      </c>
      <c r="BW54" s="110" t="s">
        <v>5</v>
      </c>
      <c r="BX54" s="110" t="s">
        <v>76</v>
      </c>
      <c r="CL54" s="110" t="s">
        <v>19</v>
      </c>
    </row>
    <row r="55" s="7" customFormat="1" ht="16.5" customHeight="1">
      <c r="A55" s="112" t="s">
        <v>77</v>
      </c>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Stavební objekt'!J30</f>
        <v>0</v>
      </c>
      <c r="AH55" s="116"/>
      <c r="AI55" s="116"/>
      <c r="AJ55" s="116"/>
      <c r="AK55" s="116"/>
      <c r="AL55" s="116"/>
      <c r="AM55" s="116"/>
      <c r="AN55" s="117">
        <f>SUM(AG55,AT55)</f>
        <v>0</v>
      </c>
      <c r="AO55" s="116"/>
      <c r="AP55" s="116"/>
      <c r="AQ55" s="118" t="s">
        <v>80</v>
      </c>
      <c r="AR55" s="119"/>
      <c r="AS55" s="120">
        <v>0</v>
      </c>
      <c r="AT55" s="121">
        <f>ROUND(SUM(AV55:AW55),2)</f>
        <v>0</v>
      </c>
      <c r="AU55" s="122">
        <f>'01 - Stavební objekt'!P128</f>
        <v>0</v>
      </c>
      <c r="AV55" s="121">
        <f>'01 - Stavební objekt'!J33</f>
        <v>0</v>
      </c>
      <c r="AW55" s="121">
        <f>'01 - Stavební objekt'!J34</f>
        <v>0</v>
      </c>
      <c r="AX55" s="121">
        <f>'01 - Stavební objekt'!J35</f>
        <v>0</v>
      </c>
      <c r="AY55" s="121">
        <f>'01 - Stavební objekt'!J36</f>
        <v>0</v>
      </c>
      <c r="AZ55" s="121">
        <f>'01 - Stavební objekt'!F33</f>
        <v>0</v>
      </c>
      <c r="BA55" s="121">
        <f>'01 - Stavební objekt'!F34</f>
        <v>0</v>
      </c>
      <c r="BB55" s="121">
        <f>'01 - Stavební objekt'!F35</f>
        <v>0</v>
      </c>
      <c r="BC55" s="121">
        <f>'01 - Stavební objekt'!F36</f>
        <v>0</v>
      </c>
      <c r="BD55" s="123">
        <f>'01 - Stavební objekt'!F37</f>
        <v>0</v>
      </c>
      <c r="BE55" s="7"/>
      <c r="BT55" s="124" t="s">
        <v>81</v>
      </c>
      <c r="BV55" s="124" t="s">
        <v>75</v>
      </c>
      <c r="BW55" s="124" t="s">
        <v>82</v>
      </c>
      <c r="BX55" s="124" t="s">
        <v>5</v>
      </c>
      <c r="CL55" s="124" t="s">
        <v>19</v>
      </c>
      <c r="CM55" s="124" t="s">
        <v>83</v>
      </c>
    </row>
    <row r="56" s="7" customFormat="1" ht="16.5" customHeight="1">
      <c r="A56" s="112" t="s">
        <v>77</v>
      </c>
      <c r="B56" s="113"/>
      <c r="C56" s="114"/>
      <c r="D56" s="115" t="s">
        <v>84</v>
      </c>
      <c r="E56" s="115"/>
      <c r="F56" s="115"/>
      <c r="G56" s="115"/>
      <c r="H56" s="115"/>
      <c r="I56" s="116"/>
      <c r="J56" s="115" t="s">
        <v>85</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'02 - Zasakování dešťových...'!J30</f>
        <v>0</v>
      </c>
      <c r="AH56" s="116"/>
      <c r="AI56" s="116"/>
      <c r="AJ56" s="116"/>
      <c r="AK56" s="116"/>
      <c r="AL56" s="116"/>
      <c r="AM56" s="116"/>
      <c r="AN56" s="117">
        <f>SUM(AG56,AT56)</f>
        <v>0</v>
      </c>
      <c r="AO56" s="116"/>
      <c r="AP56" s="116"/>
      <c r="AQ56" s="118" t="s">
        <v>80</v>
      </c>
      <c r="AR56" s="119"/>
      <c r="AS56" s="120">
        <v>0</v>
      </c>
      <c r="AT56" s="121">
        <f>ROUND(SUM(AV56:AW56),2)</f>
        <v>0</v>
      </c>
      <c r="AU56" s="122">
        <f>'02 - Zasakování dešťových...'!P90</f>
        <v>0</v>
      </c>
      <c r="AV56" s="121">
        <f>'02 - Zasakování dešťových...'!J33</f>
        <v>0</v>
      </c>
      <c r="AW56" s="121">
        <f>'02 - Zasakování dešťových...'!J34</f>
        <v>0</v>
      </c>
      <c r="AX56" s="121">
        <f>'02 - Zasakování dešťových...'!J35</f>
        <v>0</v>
      </c>
      <c r="AY56" s="121">
        <f>'02 - Zasakování dešťových...'!J36</f>
        <v>0</v>
      </c>
      <c r="AZ56" s="121">
        <f>'02 - Zasakování dešťových...'!F33</f>
        <v>0</v>
      </c>
      <c r="BA56" s="121">
        <f>'02 - Zasakování dešťových...'!F34</f>
        <v>0</v>
      </c>
      <c r="BB56" s="121">
        <f>'02 - Zasakování dešťových...'!F35</f>
        <v>0</v>
      </c>
      <c r="BC56" s="121">
        <f>'02 - Zasakování dešťových...'!F36</f>
        <v>0</v>
      </c>
      <c r="BD56" s="123">
        <f>'02 - Zasakování dešťových...'!F37</f>
        <v>0</v>
      </c>
      <c r="BE56" s="7"/>
      <c r="BT56" s="124" t="s">
        <v>81</v>
      </c>
      <c r="BV56" s="124" t="s">
        <v>75</v>
      </c>
      <c r="BW56" s="124" t="s">
        <v>86</v>
      </c>
      <c r="BX56" s="124" t="s">
        <v>5</v>
      </c>
      <c r="CL56" s="124" t="s">
        <v>19</v>
      </c>
      <c r="CM56" s="124" t="s">
        <v>83</v>
      </c>
    </row>
    <row r="57" s="7" customFormat="1" ht="16.5" customHeight="1">
      <c r="A57" s="112" t="s">
        <v>77</v>
      </c>
      <c r="B57" s="113"/>
      <c r="C57" s="114"/>
      <c r="D57" s="115" t="s">
        <v>87</v>
      </c>
      <c r="E57" s="115"/>
      <c r="F57" s="115"/>
      <c r="G57" s="115"/>
      <c r="H57" s="115"/>
      <c r="I57" s="116"/>
      <c r="J57" s="115" t="s">
        <v>88</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'03 - Komunikace, oplocení'!J30</f>
        <v>0</v>
      </c>
      <c r="AH57" s="116"/>
      <c r="AI57" s="116"/>
      <c r="AJ57" s="116"/>
      <c r="AK57" s="116"/>
      <c r="AL57" s="116"/>
      <c r="AM57" s="116"/>
      <c r="AN57" s="117">
        <f>SUM(AG57,AT57)</f>
        <v>0</v>
      </c>
      <c r="AO57" s="116"/>
      <c r="AP57" s="116"/>
      <c r="AQ57" s="118" t="s">
        <v>80</v>
      </c>
      <c r="AR57" s="119"/>
      <c r="AS57" s="120">
        <v>0</v>
      </c>
      <c r="AT57" s="121">
        <f>ROUND(SUM(AV57:AW57),2)</f>
        <v>0</v>
      </c>
      <c r="AU57" s="122">
        <f>'03 - Komunikace, oplocení'!P87</f>
        <v>0</v>
      </c>
      <c r="AV57" s="121">
        <f>'03 - Komunikace, oplocení'!J33</f>
        <v>0</v>
      </c>
      <c r="AW57" s="121">
        <f>'03 - Komunikace, oplocení'!J34</f>
        <v>0</v>
      </c>
      <c r="AX57" s="121">
        <f>'03 - Komunikace, oplocení'!J35</f>
        <v>0</v>
      </c>
      <c r="AY57" s="121">
        <f>'03 - Komunikace, oplocení'!J36</f>
        <v>0</v>
      </c>
      <c r="AZ57" s="121">
        <f>'03 - Komunikace, oplocení'!F33</f>
        <v>0</v>
      </c>
      <c r="BA57" s="121">
        <f>'03 - Komunikace, oplocení'!F34</f>
        <v>0</v>
      </c>
      <c r="BB57" s="121">
        <f>'03 - Komunikace, oplocení'!F35</f>
        <v>0</v>
      </c>
      <c r="BC57" s="121">
        <f>'03 - Komunikace, oplocení'!F36</f>
        <v>0</v>
      </c>
      <c r="BD57" s="123">
        <f>'03 - Komunikace, oplocení'!F37</f>
        <v>0</v>
      </c>
      <c r="BE57" s="7"/>
      <c r="BT57" s="124" t="s">
        <v>81</v>
      </c>
      <c r="BV57" s="124" t="s">
        <v>75</v>
      </c>
      <c r="BW57" s="124" t="s">
        <v>89</v>
      </c>
      <c r="BX57" s="124" t="s">
        <v>5</v>
      </c>
      <c r="CL57" s="124" t="s">
        <v>19</v>
      </c>
      <c r="CM57" s="124" t="s">
        <v>83</v>
      </c>
    </row>
    <row r="58" s="7" customFormat="1" ht="16.5" customHeight="1">
      <c r="A58" s="7"/>
      <c r="B58" s="113"/>
      <c r="C58" s="114"/>
      <c r="D58" s="115" t="s">
        <v>90</v>
      </c>
      <c r="E58" s="115"/>
      <c r="F58" s="115"/>
      <c r="G58" s="115"/>
      <c r="H58" s="115"/>
      <c r="I58" s="116"/>
      <c r="J58" s="115" t="s">
        <v>91</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25">
        <f>ROUND(SUM(AG59:AG63),2)</f>
        <v>0</v>
      </c>
      <c r="AH58" s="116"/>
      <c r="AI58" s="116"/>
      <c r="AJ58" s="116"/>
      <c r="AK58" s="116"/>
      <c r="AL58" s="116"/>
      <c r="AM58" s="116"/>
      <c r="AN58" s="117">
        <f>SUM(AG58,AT58)</f>
        <v>0</v>
      </c>
      <c r="AO58" s="116"/>
      <c r="AP58" s="116"/>
      <c r="AQ58" s="118" t="s">
        <v>80</v>
      </c>
      <c r="AR58" s="119"/>
      <c r="AS58" s="120">
        <f>ROUND(SUM(AS59:AS63),2)</f>
        <v>0</v>
      </c>
      <c r="AT58" s="121">
        <f>ROUND(SUM(AV58:AW58),2)</f>
        <v>0</v>
      </c>
      <c r="AU58" s="122">
        <f>ROUND(SUM(AU59:AU63),5)</f>
        <v>0</v>
      </c>
      <c r="AV58" s="121">
        <f>ROUND(AZ58*L29,2)</f>
        <v>0</v>
      </c>
      <c r="AW58" s="121">
        <f>ROUND(BA58*L30,2)</f>
        <v>0</v>
      </c>
      <c r="AX58" s="121">
        <f>ROUND(BB58*L29,2)</f>
        <v>0</v>
      </c>
      <c r="AY58" s="121">
        <f>ROUND(BC58*L30,2)</f>
        <v>0</v>
      </c>
      <c r="AZ58" s="121">
        <f>ROUND(SUM(AZ59:AZ63),2)</f>
        <v>0</v>
      </c>
      <c r="BA58" s="121">
        <f>ROUND(SUM(BA59:BA63),2)</f>
        <v>0</v>
      </c>
      <c r="BB58" s="121">
        <f>ROUND(SUM(BB59:BB63),2)</f>
        <v>0</v>
      </c>
      <c r="BC58" s="121">
        <f>ROUND(SUM(BC59:BC63),2)</f>
        <v>0</v>
      </c>
      <c r="BD58" s="123">
        <f>ROUND(SUM(BD59:BD63),2)</f>
        <v>0</v>
      </c>
      <c r="BE58" s="7"/>
      <c r="BS58" s="124" t="s">
        <v>72</v>
      </c>
      <c r="BT58" s="124" t="s">
        <v>81</v>
      </c>
      <c r="BU58" s="124" t="s">
        <v>74</v>
      </c>
      <c r="BV58" s="124" t="s">
        <v>75</v>
      </c>
      <c r="BW58" s="124" t="s">
        <v>92</v>
      </c>
      <c r="BX58" s="124" t="s">
        <v>5</v>
      </c>
      <c r="CL58" s="124" t="s">
        <v>19</v>
      </c>
      <c r="CM58" s="124" t="s">
        <v>83</v>
      </c>
    </row>
    <row r="59" s="4" customFormat="1" ht="16.5" customHeight="1">
      <c r="A59" s="112" t="s">
        <v>77</v>
      </c>
      <c r="B59" s="64"/>
      <c r="C59" s="126"/>
      <c r="D59" s="126"/>
      <c r="E59" s="127" t="s">
        <v>81</v>
      </c>
      <c r="F59" s="127"/>
      <c r="G59" s="127"/>
      <c r="H59" s="127"/>
      <c r="I59" s="127"/>
      <c r="J59" s="126"/>
      <c r="K59" s="127" t="s">
        <v>93</v>
      </c>
      <c r="L59" s="127"/>
      <c r="M59" s="127"/>
      <c r="N59" s="127"/>
      <c r="O59" s="127"/>
      <c r="P59" s="127"/>
      <c r="Q59" s="127"/>
      <c r="R59" s="127"/>
      <c r="S59" s="127"/>
      <c r="T59" s="127"/>
      <c r="U59" s="127"/>
      <c r="V59" s="127"/>
      <c r="W59" s="127"/>
      <c r="X59" s="127"/>
      <c r="Y59" s="127"/>
      <c r="Z59" s="127"/>
      <c r="AA59" s="127"/>
      <c r="AB59" s="127"/>
      <c r="AC59" s="127"/>
      <c r="AD59" s="127"/>
      <c r="AE59" s="127"/>
      <c r="AF59" s="127"/>
      <c r="AG59" s="128">
        <f>'1 - Zpevněné plochy a TÚ'!J32</f>
        <v>0</v>
      </c>
      <c r="AH59" s="126"/>
      <c r="AI59" s="126"/>
      <c r="AJ59" s="126"/>
      <c r="AK59" s="126"/>
      <c r="AL59" s="126"/>
      <c r="AM59" s="126"/>
      <c r="AN59" s="128">
        <f>SUM(AG59,AT59)</f>
        <v>0</v>
      </c>
      <c r="AO59" s="126"/>
      <c r="AP59" s="126"/>
      <c r="AQ59" s="129" t="s">
        <v>94</v>
      </c>
      <c r="AR59" s="66"/>
      <c r="AS59" s="130">
        <v>0</v>
      </c>
      <c r="AT59" s="131">
        <f>ROUND(SUM(AV59:AW59),2)</f>
        <v>0</v>
      </c>
      <c r="AU59" s="132">
        <f>'1 - Zpevněné plochy a TÚ'!P94</f>
        <v>0</v>
      </c>
      <c r="AV59" s="131">
        <f>'1 - Zpevněné plochy a TÚ'!J35</f>
        <v>0</v>
      </c>
      <c r="AW59" s="131">
        <f>'1 - Zpevněné plochy a TÚ'!J36</f>
        <v>0</v>
      </c>
      <c r="AX59" s="131">
        <f>'1 - Zpevněné plochy a TÚ'!J37</f>
        <v>0</v>
      </c>
      <c r="AY59" s="131">
        <f>'1 - Zpevněné plochy a TÚ'!J38</f>
        <v>0</v>
      </c>
      <c r="AZ59" s="131">
        <f>'1 - Zpevněné plochy a TÚ'!F35</f>
        <v>0</v>
      </c>
      <c r="BA59" s="131">
        <f>'1 - Zpevněné plochy a TÚ'!F36</f>
        <v>0</v>
      </c>
      <c r="BB59" s="131">
        <f>'1 - Zpevněné plochy a TÚ'!F37</f>
        <v>0</v>
      </c>
      <c r="BC59" s="131">
        <f>'1 - Zpevněné plochy a TÚ'!F38</f>
        <v>0</v>
      </c>
      <c r="BD59" s="133">
        <f>'1 - Zpevněné plochy a TÚ'!F39</f>
        <v>0</v>
      </c>
      <c r="BE59" s="4"/>
      <c r="BT59" s="134" t="s">
        <v>83</v>
      </c>
      <c r="BV59" s="134" t="s">
        <v>75</v>
      </c>
      <c r="BW59" s="134" t="s">
        <v>95</v>
      </c>
      <c r="BX59" s="134" t="s">
        <v>92</v>
      </c>
      <c r="CL59" s="134" t="s">
        <v>19</v>
      </c>
    </row>
    <row r="60" s="4" customFormat="1" ht="16.5" customHeight="1">
      <c r="A60" s="112" t="s">
        <v>77</v>
      </c>
      <c r="B60" s="64"/>
      <c r="C60" s="126"/>
      <c r="D60" s="126"/>
      <c r="E60" s="127" t="s">
        <v>96</v>
      </c>
      <c r="F60" s="127"/>
      <c r="G60" s="127"/>
      <c r="H60" s="127"/>
      <c r="I60" s="127"/>
      <c r="J60" s="126"/>
      <c r="K60" s="127" t="s">
        <v>97</v>
      </c>
      <c r="L60" s="127"/>
      <c r="M60" s="127"/>
      <c r="N60" s="127"/>
      <c r="O60" s="127"/>
      <c r="P60" s="127"/>
      <c r="Q60" s="127"/>
      <c r="R60" s="127"/>
      <c r="S60" s="127"/>
      <c r="T60" s="127"/>
      <c r="U60" s="127"/>
      <c r="V60" s="127"/>
      <c r="W60" s="127"/>
      <c r="X60" s="127"/>
      <c r="Y60" s="127"/>
      <c r="Z60" s="127"/>
      <c r="AA60" s="127"/>
      <c r="AB60" s="127"/>
      <c r="AC60" s="127"/>
      <c r="AD60" s="127"/>
      <c r="AE60" s="127"/>
      <c r="AF60" s="127"/>
      <c r="AG60" s="128">
        <f>'3 - Sanace aktivní zóny'!J32</f>
        <v>0</v>
      </c>
      <c r="AH60" s="126"/>
      <c r="AI60" s="126"/>
      <c r="AJ60" s="126"/>
      <c r="AK60" s="126"/>
      <c r="AL60" s="126"/>
      <c r="AM60" s="126"/>
      <c r="AN60" s="128">
        <f>SUM(AG60,AT60)</f>
        <v>0</v>
      </c>
      <c r="AO60" s="126"/>
      <c r="AP60" s="126"/>
      <c r="AQ60" s="129" t="s">
        <v>94</v>
      </c>
      <c r="AR60" s="66"/>
      <c r="AS60" s="130">
        <v>0</v>
      </c>
      <c r="AT60" s="131">
        <f>ROUND(SUM(AV60:AW60),2)</f>
        <v>0</v>
      </c>
      <c r="AU60" s="132">
        <f>'3 - Sanace aktivní zóny'!P89</f>
        <v>0</v>
      </c>
      <c r="AV60" s="131">
        <f>'3 - Sanace aktivní zóny'!J35</f>
        <v>0</v>
      </c>
      <c r="AW60" s="131">
        <f>'3 - Sanace aktivní zóny'!J36</f>
        <v>0</v>
      </c>
      <c r="AX60" s="131">
        <f>'3 - Sanace aktivní zóny'!J37</f>
        <v>0</v>
      </c>
      <c r="AY60" s="131">
        <f>'3 - Sanace aktivní zóny'!J38</f>
        <v>0</v>
      </c>
      <c r="AZ60" s="131">
        <f>'3 - Sanace aktivní zóny'!F35</f>
        <v>0</v>
      </c>
      <c r="BA60" s="131">
        <f>'3 - Sanace aktivní zóny'!F36</f>
        <v>0</v>
      </c>
      <c r="BB60" s="131">
        <f>'3 - Sanace aktivní zóny'!F37</f>
        <v>0</v>
      </c>
      <c r="BC60" s="131">
        <f>'3 - Sanace aktivní zóny'!F38</f>
        <v>0</v>
      </c>
      <c r="BD60" s="133">
        <f>'3 - Sanace aktivní zóny'!F39</f>
        <v>0</v>
      </c>
      <c r="BE60" s="4"/>
      <c r="BT60" s="134" t="s">
        <v>83</v>
      </c>
      <c r="BV60" s="134" t="s">
        <v>75</v>
      </c>
      <c r="BW60" s="134" t="s">
        <v>98</v>
      </c>
      <c r="BX60" s="134" t="s">
        <v>92</v>
      </c>
      <c r="CL60" s="134" t="s">
        <v>19</v>
      </c>
    </row>
    <row r="61" s="4" customFormat="1" ht="16.5" customHeight="1">
      <c r="A61" s="112" t="s">
        <v>77</v>
      </c>
      <c r="B61" s="64"/>
      <c r="C61" s="126"/>
      <c r="D61" s="126"/>
      <c r="E61" s="127" t="s">
        <v>99</v>
      </c>
      <c r="F61" s="127"/>
      <c r="G61" s="127"/>
      <c r="H61" s="127"/>
      <c r="I61" s="127"/>
      <c r="J61" s="126"/>
      <c r="K61" s="127" t="s">
        <v>100</v>
      </c>
      <c r="L61" s="127"/>
      <c r="M61" s="127"/>
      <c r="N61" s="127"/>
      <c r="O61" s="127"/>
      <c r="P61" s="127"/>
      <c r="Q61" s="127"/>
      <c r="R61" s="127"/>
      <c r="S61" s="127"/>
      <c r="T61" s="127"/>
      <c r="U61" s="127"/>
      <c r="V61" s="127"/>
      <c r="W61" s="127"/>
      <c r="X61" s="127"/>
      <c r="Y61" s="127"/>
      <c r="Z61" s="127"/>
      <c r="AA61" s="127"/>
      <c r="AB61" s="127"/>
      <c r="AC61" s="127"/>
      <c r="AD61" s="127"/>
      <c r="AE61" s="127"/>
      <c r="AF61" s="127"/>
      <c r="AG61" s="128">
        <f>'4 - Trvalé dopravní řešení'!J32</f>
        <v>0</v>
      </c>
      <c r="AH61" s="126"/>
      <c r="AI61" s="126"/>
      <c r="AJ61" s="126"/>
      <c r="AK61" s="126"/>
      <c r="AL61" s="126"/>
      <c r="AM61" s="126"/>
      <c r="AN61" s="128">
        <f>SUM(AG61,AT61)</f>
        <v>0</v>
      </c>
      <c r="AO61" s="126"/>
      <c r="AP61" s="126"/>
      <c r="AQ61" s="129" t="s">
        <v>94</v>
      </c>
      <c r="AR61" s="66"/>
      <c r="AS61" s="130">
        <v>0</v>
      </c>
      <c r="AT61" s="131">
        <f>ROUND(SUM(AV61:AW61),2)</f>
        <v>0</v>
      </c>
      <c r="AU61" s="132">
        <f>'4 - Trvalé dopravní řešení'!P87</f>
        <v>0</v>
      </c>
      <c r="AV61" s="131">
        <f>'4 - Trvalé dopravní řešení'!J35</f>
        <v>0</v>
      </c>
      <c r="AW61" s="131">
        <f>'4 - Trvalé dopravní řešení'!J36</f>
        <v>0</v>
      </c>
      <c r="AX61" s="131">
        <f>'4 - Trvalé dopravní řešení'!J37</f>
        <v>0</v>
      </c>
      <c r="AY61" s="131">
        <f>'4 - Trvalé dopravní řešení'!J38</f>
        <v>0</v>
      </c>
      <c r="AZ61" s="131">
        <f>'4 - Trvalé dopravní řešení'!F35</f>
        <v>0</v>
      </c>
      <c r="BA61" s="131">
        <f>'4 - Trvalé dopravní řešení'!F36</f>
        <v>0</v>
      </c>
      <c r="BB61" s="131">
        <f>'4 - Trvalé dopravní řešení'!F37</f>
        <v>0</v>
      </c>
      <c r="BC61" s="131">
        <f>'4 - Trvalé dopravní řešení'!F38</f>
        <v>0</v>
      </c>
      <c r="BD61" s="133">
        <f>'4 - Trvalé dopravní řešení'!F39</f>
        <v>0</v>
      </c>
      <c r="BE61" s="4"/>
      <c r="BT61" s="134" t="s">
        <v>83</v>
      </c>
      <c r="BV61" s="134" t="s">
        <v>75</v>
      </c>
      <c r="BW61" s="134" t="s">
        <v>101</v>
      </c>
      <c r="BX61" s="134" t="s">
        <v>92</v>
      </c>
      <c r="CL61" s="134" t="s">
        <v>19</v>
      </c>
    </row>
    <row r="62" s="4" customFormat="1" ht="16.5" customHeight="1">
      <c r="A62" s="112" t="s">
        <v>77</v>
      </c>
      <c r="B62" s="64"/>
      <c r="C62" s="126"/>
      <c r="D62" s="126"/>
      <c r="E62" s="127" t="s">
        <v>102</v>
      </c>
      <c r="F62" s="127"/>
      <c r="G62" s="127"/>
      <c r="H62" s="127"/>
      <c r="I62" s="127"/>
      <c r="J62" s="126"/>
      <c r="K62" s="127" t="s">
        <v>103</v>
      </c>
      <c r="L62" s="127"/>
      <c r="M62" s="127"/>
      <c r="N62" s="127"/>
      <c r="O62" s="127"/>
      <c r="P62" s="127"/>
      <c r="Q62" s="127"/>
      <c r="R62" s="127"/>
      <c r="S62" s="127"/>
      <c r="T62" s="127"/>
      <c r="U62" s="127"/>
      <c r="V62" s="127"/>
      <c r="W62" s="127"/>
      <c r="X62" s="127"/>
      <c r="Y62" s="127"/>
      <c r="Z62" s="127"/>
      <c r="AA62" s="127"/>
      <c r="AB62" s="127"/>
      <c r="AC62" s="127"/>
      <c r="AD62" s="127"/>
      <c r="AE62" s="127"/>
      <c r="AF62" s="127"/>
      <c r="AG62" s="128">
        <f>'5 - Vsakovací zařízení'!J32</f>
        <v>0</v>
      </c>
      <c r="AH62" s="126"/>
      <c r="AI62" s="126"/>
      <c r="AJ62" s="126"/>
      <c r="AK62" s="126"/>
      <c r="AL62" s="126"/>
      <c r="AM62" s="126"/>
      <c r="AN62" s="128">
        <f>SUM(AG62,AT62)</f>
        <v>0</v>
      </c>
      <c r="AO62" s="126"/>
      <c r="AP62" s="126"/>
      <c r="AQ62" s="129" t="s">
        <v>94</v>
      </c>
      <c r="AR62" s="66"/>
      <c r="AS62" s="130">
        <v>0</v>
      </c>
      <c r="AT62" s="131">
        <f>ROUND(SUM(AV62:AW62),2)</f>
        <v>0</v>
      </c>
      <c r="AU62" s="132">
        <f>'5 - Vsakovací zařízení'!P89</f>
        <v>0</v>
      </c>
      <c r="AV62" s="131">
        <f>'5 - Vsakovací zařízení'!J35</f>
        <v>0</v>
      </c>
      <c r="AW62" s="131">
        <f>'5 - Vsakovací zařízení'!J36</f>
        <v>0</v>
      </c>
      <c r="AX62" s="131">
        <f>'5 - Vsakovací zařízení'!J37</f>
        <v>0</v>
      </c>
      <c r="AY62" s="131">
        <f>'5 - Vsakovací zařízení'!J38</f>
        <v>0</v>
      </c>
      <c r="AZ62" s="131">
        <f>'5 - Vsakovací zařízení'!F35</f>
        <v>0</v>
      </c>
      <c r="BA62" s="131">
        <f>'5 - Vsakovací zařízení'!F36</f>
        <v>0</v>
      </c>
      <c r="BB62" s="131">
        <f>'5 - Vsakovací zařízení'!F37</f>
        <v>0</v>
      </c>
      <c r="BC62" s="131">
        <f>'5 - Vsakovací zařízení'!F38</f>
        <v>0</v>
      </c>
      <c r="BD62" s="133">
        <f>'5 - Vsakovací zařízení'!F39</f>
        <v>0</v>
      </c>
      <c r="BE62" s="4"/>
      <c r="BT62" s="134" t="s">
        <v>83</v>
      </c>
      <c r="BV62" s="134" t="s">
        <v>75</v>
      </c>
      <c r="BW62" s="134" t="s">
        <v>104</v>
      </c>
      <c r="BX62" s="134" t="s">
        <v>92</v>
      </c>
      <c r="CL62" s="134" t="s">
        <v>19</v>
      </c>
    </row>
    <row r="63" s="4" customFormat="1" ht="16.5" customHeight="1">
      <c r="A63" s="112" t="s">
        <v>77</v>
      </c>
      <c r="B63" s="64"/>
      <c r="C63" s="126"/>
      <c r="D63" s="126"/>
      <c r="E63" s="127" t="s">
        <v>105</v>
      </c>
      <c r="F63" s="127"/>
      <c r="G63" s="127"/>
      <c r="H63" s="127"/>
      <c r="I63" s="127"/>
      <c r="J63" s="126"/>
      <c r="K63" s="127" t="s">
        <v>106</v>
      </c>
      <c r="L63" s="127"/>
      <c r="M63" s="127"/>
      <c r="N63" s="127"/>
      <c r="O63" s="127"/>
      <c r="P63" s="127"/>
      <c r="Q63" s="127"/>
      <c r="R63" s="127"/>
      <c r="S63" s="127"/>
      <c r="T63" s="127"/>
      <c r="U63" s="127"/>
      <c r="V63" s="127"/>
      <c r="W63" s="127"/>
      <c r="X63" s="127"/>
      <c r="Y63" s="127"/>
      <c r="Z63" s="127"/>
      <c r="AA63" s="127"/>
      <c r="AB63" s="127"/>
      <c r="AC63" s="127"/>
      <c r="AD63" s="127"/>
      <c r="AE63" s="127"/>
      <c r="AF63" s="127"/>
      <c r="AG63" s="128">
        <f>'7 - Vedlejší a ostatní ná...'!J32</f>
        <v>0</v>
      </c>
      <c r="AH63" s="126"/>
      <c r="AI63" s="126"/>
      <c r="AJ63" s="126"/>
      <c r="AK63" s="126"/>
      <c r="AL63" s="126"/>
      <c r="AM63" s="126"/>
      <c r="AN63" s="128">
        <f>SUM(AG63,AT63)</f>
        <v>0</v>
      </c>
      <c r="AO63" s="126"/>
      <c r="AP63" s="126"/>
      <c r="AQ63" s="129" t="s">
        <v>94</v>
      </c>
      <c r="AR63" s="66"/>
      <c r="AS63" s="130">
        <v>0</v>
      </c>
      <c r="AT63" s="131">
        <f>ROUND(SUM(AV63:AW63),2)</f>
        <v>0</v>
      </c>
      <c r="AU63" s="132">
        <f>'7 - Vedlejší a ostatní ná...'!P89</f>
        <v>0</v>
      </c>
      <c r="AV63" s="131">
        <f>'7 - Vedlejší a ostatní ná...'!J35</f>
        <v>0</v>
      </c>
      <c r="AW63" s="131">
        <f>'7 - Vedlejší a ostatní ná...'!J36</f>
        <v>0</v>
      </c>
      <c r="AX63" s="131">
        <f>'7 - Vedlejší a ostatní ná...'!J37</f>
        <v>0</v>
      </c>
      <c r="AY63" s="131">
        <f>'7 - Vedlejší a ostatní ná...'!J38</f>
        <v>0</v>
      </c>
      <c r="AZ63" s="131">
        <f>'7 - Vedlejší a ostatní ná...'!F35</f>
        <v>0</v>
      </c>
      <c r="BA63" s="131">
        <f>'7 - Vedlejší a ostatní ná...'!F36</f>
        <v>0</v>
      </c>
      <c r="BB63" s="131">
        <f>'7 - Vedlejší a ostatní ná...'!F37</f>
        <v>0</v>
      </c>
      <c r="BC63" s="131">
        <f>'7 - Vedlejší a ostatní ná...'!F38</f>
        <v>0</v>
      </c>
      <c r="BD63" s="133">
        <f>'7 - Vedlejší a ostatní ná...'!F39</f>
        <v>0</v>
      </c>
      <c r="BE63" s="4"/>
      <c r="BT63" s="134" t="s">
        <v>83</v>
      </c>
      <c r="BV63" s="134" t="s">
        <v>75</v>
      </c>
      <c r="BW63" s="134" t="s">
        <v>107</v>
      </c>
      <c r="BX63" s="134" t="s">
        <v>92</v>
      </c>
      <c r="CL63" s="134" t="s">
        <v>19</v>
      </c>
    </row>
    <row r="64" s="7" customFormat="1" ht="16.5" customHeight="1">
      <c r="A64" s="112" t="s">
        <v>77</v>
      </c>
      <c r="B64" s="113"/>
      <c r="C64" s="114"/>
      <c r="D64" s="115" t="s">
        <v>108</v>
      </c>
      <c r="E64" s="115"/>
      <c r="F64" s="115"/>
      <c r="G64" s="115"/>
      <c r="H64" s="115"/>
      <c r="I64" s="116"/>
      <c r="J64" s="115" t="s">
        <v>106</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'05 - Vedlejší a ostatní n...'!J30</f>
        <v>0</v>
      </c>
      <c r="AH64" s="116"/>
      <c r="AI64" s="116"/>
      <c r="AJ64" s="116"/>
      <c r="AK64" s="116"/>
      <c r="AL64" s="116"/>
      <c r="AM64" s="116"/>
      <c r="AN64" s="117">
        <f>SUM(AG64,AT64)</f>
        <v>0</v>
      </c>
      <c r="AO64" s="116"/>
      <c r="AP64" s="116"/>
      <c r="AQ64" s="118" t="s">
        <v>109</v>
      </c>
      <c r="AR64" s="119"/>
      <c r="AS64" s="135">
        <v>0</v>
      </c>
      <c r="AT64" s="136">
        <f>ROUND(SUM(AV64:AW64),2)</f>
        <v>0</v>
      </c>
      <c r="AU64" s="137">
        <f>'05 - Vedlejší a ostatní n...'!P80</f>
        <v>0</v>
      </c>
      <c r="AV64" s="136">
        <f>'05 - Vedlejší a ostatní n...'!J33</f>
        <v>0</v>
      </c>
      <c r="AW64" s="136">
        <f>'05 - Vedlejší a ostatní n...'!J34</f>
        <v>0</v>
      </c>
      <c r="AX64" s="136">
        <f>'05 - Vedlejší a ostatní n...'!J35</f>
        <v>0</v>
      </c>
      <c r="AY64" s="136">
        <f>'05 - Vedlejší a ostatní n...'!J36</f>
        <v>0</v>
      </c>
      <c r="AZ64" s="136">
        <f>'05 - Vedlejší a ostatní n...'!F33</f>
        <v>0</v>
      </c>
      <c r="BA64" s="136">
        <f>'05 - Vedlejší a ostatní n...'!F34</f>
        <v>0</v>
      </c>
      <c r="BB64" s="136">
        <f>'05 - Vedlejší a ostatní n...'!F35</f>
        <v>0</v>
      </c>
      <c r="BC64" s="136">
        <f>'05 - Vedlejší a ostatní n...'!F36</f>
        <v>0</v>
      </c>
      <c r="BD64" s="138">
        <f>'05 - Vedlejší a ostatní n...'!F37</f>
        <v>0</v>
      </c>
      <c r="BE64" s="7"/>
      <c r="BT64" s="124" t="s">
        <v>81</v>
      </c>
      <c r="BV64" s="124" t="s">
        <v>75</v>
      </c>
      <c r="BW64" s="124" t="s">
        <v>110</v>
      </c>
      <c r="BX64" s="124" t="s">
        <v>5</v>
      </c>
      <c r="CL64" s="124" t="s">
        <v>19</v>
      </c>
      <c r="CM64" s="124" t="s">
        <v>83</v>
      </c>
    </row>
    <row r="65" s="2" customFormat="1" ht="30" customHeight="1">
      <c r="A65" s="39"/>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5"/>
      <c r="AS65" s="39"/>
      <c r="AT65" s="39"/>
      <c r="AU65" s="39"/>
      <c r="AV65" s="39"/>
      <c r="AW65" s="39"/>
      <c r="AX65" s="39"/>
      <c r="AY65" s="39"/>
      <c r="AZ65" s="39"/>
      <c r="BA65" s="39"/>
      <c r="BB65" s="39"/>
      <c r="BC65" s="39"/>
      <c r="BD65" s="39"/>
      <c r="BE65" s="39"/>
    </row>
    <row r="66" s="2" customFormat="1" ht="6.96" customHeight="1">
      <c r="A66" s="39"/>
      <c r="B66" s="60"/>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45"/>
      <c r="AS66" s="39"/>
      <c r="AT66" s="39"/>
      <c r="AU66" s="39"/>
      <c r="AV66" s="39"/>
      <c r="AW66" s="39"/>
      <c r="AX66" s="39"/>
      <c r="AY66" s="39"/>
      <c r="AZ66" s="39"/>
      <c r="BA66" s="39"/>
      <c r="BB66" s="39"/>
      <c r="BC66" s="39"/>
      <c r="BD66" s="39"/>
      <c r="BE66" s="39"/>
    </row>
  </sheetData>
  <sheetProtection sheet="1" formatColumns="0" formatRows="0" objects="1" scenarios="1" spinCount="100000" saltValue="C6znB0oMPHiNxTW/LCiX5D2bHqUYoBBl1DbdJ0QVqQINvcvFFNBBZff9mCTi4CSNperfhDoVNVTcYRwvYYVrcA==" hashValue="279iDCDFermgd745il+6GLHR4MAaDdmmkkipyrxKViEnLPPl1UvM8VwyhT2CryY5qKrz5joUUHRTWDr1udXblA==" algorithmName="SHA-512" password="CC35"/>
  <mergeCells count="78">
    <mergeCell ref="C52:G52"/>
    <mergeCell ref="D57:H57"/>
    <mergeCell ref="D58:H58"/>
    <mergeCell ref="D64:H64"/>
    <mergeCell ref="D56:H56"/>
    <mergeCell ref="D55:H55"/>
    <mergeCell ref="E59:I59"/>
    <mergeCell ref="E60:I60"/>
    <mergeCell ref="E61:I61"/>
    <mergeCell ref="E62:I62"/>
    <mergeCell ref="E63:I63"/>
    <mergeCell ref="I52:AF52"/>
    <mergeCell ref="J57:AF57"/>
    <mergeCell ref="J55:AF55"/>
    <mergeCell ref="J56:AF56"/>
    <mergeCell ref="J64:AF64"/>
    <mergeCell ref="J58:AF58"/>
    <mergeCell ref="K61:AF61"/>
    <mergeCell ref="K60:AF60"/>
    <mergeCell ref="K62:AF62"/>
    <mergeCell ref="K63:AF63"/>
    <mergeCell ref="K59:AF59"/>
    <mergeCell ref="L45:AO4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58:AM58"/>
    <mergeCell ref="AG63:AM63"/>
    <mergeCell ref="AG62:AM62"/>
    <mergeCell ref="AG52:AM52"/>
    <mergeCell ref="AG60:AM60"/>
    <mergeCell ref="AG55:AM55"/>
    <mergeCell ref="AG61:AM61"/>
    <mergeCell ref="AG64:AM64"/>
    <mergeCell ref="AG56:AM56"/>
    <mergeCell ref="AG57:AM57"/>
    <mergeCell ref="AG59:AM59"/>
    <mergeCell ref="AM47:AN47"/>
    <mergeCell ref="AM49:AP49"/>
    <mergeCell ref="AM50:AP50"/>
    <mergeCell ref="AN58:AP58"/>
    <mergeCell ref="AN63:AP63"/>
    <mergeCell ref="AN62:AP62"/>
    <mergeCell ref="AN52:AP52"/>
    <mergeCell ref="AN61:AP61"/>
    <mergeCell ref="AN59:AP59"/>
    <mergeCell ref="AN57:AP57"/>
    <mergeCell ref="AN56:AP56"/>
    <mergeCell ref="AN55:AP55"/>
    <mergeCell ref="AN64:AP64"/>
    <mergeCell ref="AN60:AP60"/>
    <mergeCell ref="AS49:AT51"/>
    <mergeCell ref="AN54:AP54"/>
  </mergeCells>
  <hyperlinks>
    <hyperlink ref="A55" location="'01 - Stavební objekt'!C2" display="/"/>
    <hyperlink ref="A56" location="'02 - Zasakování dešťových...'!C2" display="/"/>
    <hyperlink ref="A57" location="'03 - Komunikace, oplocení'!C2" display="/"/>
    <hyperlink ref="A59" location="'1 - Zpevněné plochy a TÚ'!C2" display="/"/>
    <hyperlink ref="A60" location="'3 - Sanace aktivní zóny'!C2" display="/"/>
    <hyperlink ref="A61" location="'4 - Trvalé dopravní řešení'!C2" display="/"/>
    <hyperlink ref="A62" location="'5 - Vsakovací zařízení'!C2" display="/"/>
    <hyperlink ref="A63" location="'7 - Vedlejší a ostatní ná...'!C2" display="/"/>
    <hyperlink ref="A64" location="'05 - Vedlejší a ostatní 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113</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31. 5. 2023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35</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36</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ROUND(J128,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ROUND((SUM(BE128:BE2302)),  2)</f>
        <v>0</v>
      </c>
      <c r="G33" s="39"/>
      <c r="H33" s="39"/>
      <c r="I33" s="158">
        <v>0.20999999999999999</v>
      </c>
      <c r="J33" s="157">
        <f>ROUND(((SUM(BE128:BE2302))*I33),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ROUND((SUM(BF128:BF2302)),  2)</f>
        <v>0</v>
      </c>
      <c r="G34" s="39"/>
      <c r="H34" s="39"/>
      <c r="I34" s="158">
        <v>0.14999999999999999</v>
      </c>
      <c r="J34" s="157">
        <f>ROUND(((SUM(BF128:BF2302))*I34),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ROUND((SUM(BG128:BG2302)),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ROUND((SUM(BH128:BH2302)),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ROUND((SUM(BI128:BI2302)),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Přístavba Mateřské školy Pošumavská Tachov</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01 - Stavební objekt</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Tachov</v>
      </c>
      <c r="G52" s="41"/>
      <c r="H52" s="41"/>
      <c r="I52" s="33" t="s">
        <v>23</v>
      </c>
      <c r="J52" s="73" t="str">
        <f>IF(J12="","",J12)</f>
        <v>31. 5. 2023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Město Tachov, Hornická 1695, 34701 Tachov</v>
      </c>
      <c r="G54" s="41"/>
      <c r="H54" s="41"/>
      <c r="I54" s="33" t="s">
        <v>31</v>
      </c>
      <c r="J54" s="37" t="str">
        <f>E21</f>
        <v>Ing. Jan Rossler, Na Terase 1914, 34701 Tachov</v>
      </c>
      <c r="K54" s="41"/>
      <c r="L54" s="145"/>
      <c r="S54" s="39"/>
      <c r="T54" s="39"/>
      <c r="U54" s="39"/>
      <c r="V54" s="39"/>
      <c r="W54" s="39"/>
      <c r="X54" s="39"/>
      <c r="Y54" s="39"/>
      <c r="Z54" s="39"/>
      <c r="AA54" s="39"/>
      <c r="AB54" s="39"/>
      <c r="AC54" s="39"/>
      <c r="AD54" s="39"/>
      <c r="AE54" s="39"/>
    </row>
    <row r="55" s="2" customFormat="1" ht="40.05" customHeight="1">
      <c r="A55" s="39"/>
      <c r="B55" s="40"/>
      <c r="C55" s="33" t="s">
        <v>29</v>
      </c>
      <c r="D55" s="41"/>
      <c r="E55" s="41"/>
      <c r="F55" s="28" t="str">
        <f>IF(E18="","",E18)</f>
        <v>Vyplň údaj</v>
      </c>
      <c r="G55" s="41"/>
      <c r="H55" s="41"/>
      <c r="I55" s="33" t="s">
        <v>34</v>
      </c>
      <c r="J55" s="37" t="str">
        <f>E24</f>
        <v>Martina Havířová, Vranovská 1348, 34901 Stříbro</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J128</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118</v>
      </c>
      <c r="E60" s="178"/>
      <c r="F60" s="178"/>
      <c r="G60" s="178"/>
      <c r="H60" s="178"/>
      <c r="I60" s="178"/>
      <c r="J60" s="179">
        <f>J129</f>
        <v>0</v>
      </c>
      <c r="K60" s="176"/>
      <c r="L60" s="180"/>
      <c r="S60" s="9"/>
      <c r="T60" s="9"/>
      <c r="U60" s="9"/>
      <c r="V60" s="9"/>
      <c r="W60" s="9"/>
      <c r="X60" s="9"/>
      <c r="Y60" s="9"/>
      <c r="Z60" s="9"/>
      <c r="AA60" s="9"/>
      <c r="AB60" s="9"/>
      <c r="AC60" s="9"/>
      <c r="AD60" s="9"/>
      <c r="AE60" s="9"/>
    </row>
    <row r="61" s="10" customFormat="1" ht="19.92" customHeight="1">
      <c r="A61" s="10"/>
      <c r="B61" s="181"/>
      <c r="C61" s="126"/>
      <c r="D61" s="182" t="s">
        <v>119</v>
      </c>
      <c r="E61" s="183"/>
      <c r="F61" s="183"/>
      <c r="G61" s="183"/>
      <c r="H61" s="183"/>
      <c r="I61" s="183"/>
      <c r="J61" s="184">
        <f>J130</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120</v>
      </c>
      <c r="E62" s="183"/>
      <c r="F62" s="183"/>
      <c r="G62" s="183"/>
      <c r="H62" s="183"/>
      <c r="I62" s="183"/>
      <c r="J62" s="184">
        <f>J177</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121</v>
      </c>
      <c r="E63" s="183"/>
      <c r="F63" s="183"/>
      <c r="G63" s="183"/>
      <c r="H63" s="183"/>
      <c r="I63" s="183"/>
      <c r="J63" s="184">
        <f>J265</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122</v>
      </c>
      <c r="E64" s="183"/>
      <c r="F64" s="183"/>
      <c r="G64" s="183"/>
      <c r="H64" s="183"/>
      <c r="I64" s="183"/>
      <c r="J64" s="184">
        <f>J361</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123</v>
      </c>
      <c r="E65" s="183"/>
      <c r="F65" s="183"/>
      <c r="G65" s="183"/>
      <c r="H65" s="183"/>
      <c r="I65" s="183"/>
      <c r="J65" s="184">
        <f>J434</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124</v>
      </c>
      <c r="E66" s="183"/>
      <c r="F66" s="183"/>
      <c r="G66" s="183"/>
      <c r="H66" s="183"/>
      <c r="I66" s="183"/>
      <c r="J66" s="184">
        <f>J447</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125</v>
      </c>
      <c r="E67" s="183"/>
      <c r="F67" s="183"/>
      <c r="G67" s="183"/>
      <c r="H67" s="183"/>
      <c r="I67" s="183"/>
      <c r="J67" s="184">
        <f>J565</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126</v>
      </c>
      <c r="E68" s="183"/>
      <c r="F68" s="183"/>
      <c r="G68" s="183"/>
      <c r="H68" s="183"/>
      <c r="I68" s="183"/>
      <c r="J68" s="184">
        <f>J649</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127</v>
      </c>
      <c r="E69" s="183"/>
      <c r="F69" s="183"/>
      <c r="G69" s="183"/>
      <c r="H69" s="183"/>
      <c r="I69" s="183"/>
      <c r="J69" s="184">
        <f>J661</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128</v>
      </c>
      <c r="E70" s="183"/>
      <c r="F70" s="183"/>
      <c r="G70" s="183"/>
      <c r="H70" s="183"/>
      <c r="I70" s="183"/>
      <c r="J70" s="184">
        <f>J667</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129</v>
      </c>
      <c r="E71" s="183"/>
      <c r="F71" s="183"/>
      <c r="G71" s="183"/>
      <c r="H71" s="183"/>
      <c r="I71" s="183"/>
      <c r="J71" s="184">
        <f>J686</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130</v>
      </c>
      <c r="E72" s="183"/>
      <c r="F72" s="183"/>
      <c r="G72" s="183"/>
      <c r="H72" s="183"/>
      <c r="I72" s="183"/>
      <c r="J72" s="184">
        <f>J734</f>
        <v>0</v>
      </c>
      <c r="K72" s="126"/>
      <c r="L72" s="185"/>
      <c r="S72" s="10"/>
      <c r="T72" s="10"/>
      <c r="U72" s="10"/>
      <c r="V72" s="10"/>
      <c r="W72" s="10"/>
      <c r="X72" s="10"/>
      <c r="Y72" s="10"/>
      <c r="Z72" s="10"/>
      <c r="AA72" s="10"/>
      <c r="AB72" s="10"/>
      <c r="AC72" s="10"/>
      <c r="AD72" s="10"/>
      <c r="AE72" s="10"/>
    </row>
    <row r="73" s="10" customFormat="1" ht="19.92" customHeight="1">
      <c r="A73" s="10"/>
      <c r="B73" s="181"/>
      <c r="C73" s="126"/>
      <c r="D73" s="182" t="s">
        <v>131</v>
      </c>
      <c r="E73" s="183"/>
      <c r="F73" s="183"/>
      <c r="G73" s="183"/>
      <c r="H73" s="183"/>
      <c r="I73" s="183"/>
      <c r="J73" s="184">
        <f>J750</f>
        <v>0</v>
      </c>
      <c r="K73" s="126"/>
      <c r="L73" s="185"/>
      <c r="S73" s="10"/>
      <c r="T73" s="10"/>
      <c r="U73" s="10"/>
      <c r="V73" s="10"/>
      <c r="W73" s="10"/>
      <c r="X73" s="10"/>
      <c r="Y73" s="10"/>
      <c r="Z73" s="10"/>
      <c r="AA73" s="10"/>
      <c r="AB73" s="10"/>
      <c r="AC73" s="10"/>
      <c r="AD73" s="10"/>
      <c r="AE73" s="10"/>
    </row>
    <row r="74" s="10" customFormat="1" ht="19.92" customHeight="1">
      <c r="A74" s="10"/>
      <c r="B74" s="181"/>
      <c r="C74" s="126"/>
      <c r="D74" s="182" t="s">
        <v>132</v>
      </c>
      <c r="E74" s="183"/>
      <c r="F74" s="183"/>
      <c r="G74" s="183"/>
      <c r="H74" s="183"/>
      <c r="I74" s="183"/>
      <c r="J74" s="184">
        <f>J850</f>
        <v>0</v>
      </c>
      <c r="K74" s="126"/>
      <c r="L74" s="185"/>
      <c r="S74" s="10"/>
      <c r="T74" s="10"/>
      <c r="U74" s="10"/>
      <c r="V74" s="10"/>
      <c r="W74" s="10"/>
      <c r="X74" s="10"/>
      <c r="Y74" s="10"/>
      <c r="Z74" s="10"/>
      <c r="AA74" s="10"/>
      <c r="AB74" s="10"/>
      <c r="AC74" s="10"/>
      <c r="AD74" s="10"/>
      <c r="AE74" s="10"/>
    </row>
    <row r="75" s="10" customFormat="1" ht="19.92" customHeight="1">
      <c r="A75" s="10"/>
      <c r="B75" s="181"/>
      <c r="C75" s="126"/>
      <c r="D75" s="182" t="s">
        <v>133</v>
      </c>
      <c r="E75" s="183"/>
      <c r="F75" s="183"/>
      <c r="G75" s="183"/>
      <c r="H75" s="183"/>
      <c r="I75" s="183"/>
      <c r="J75" s="184">
        <f>J881</f>
        <v>0</v>
      </c>
      <c r="K75" s="126"/>
      <c r="L75" s="185"/>
      <c r="S75" s="10"/>
      <c r="T75" s="10"/>
      <c r="U75" s="10"/>
      <c r="V75" s="10"/>
      <c r="W75" s="10"/>
      <c r="X75" s="10"/>
      <c r="Y75" s="10"/>
      <c r="Z75" s="10"/>
      <c r="AA75" s="10"/>
      <c r="AB75" s="10"/>
      <c r="AC75" s="10"/>
      <c r="AD75" s="10"/>
      <c r="AE75" s="10"/>
    </row>
    <row r="76" s="9" customFormat="1" ht="24.96" customHeight="1">
      <c r="A76" s="9"/>
      <c r="B76" s="175"/>
      <c r="C76" s="176"/>
      <c r="D76" s="177" t="s">
        <v>134</v>
      </c>
      <c r="E76" s="178"/>
      <c r="F76" s="178"/>
      <c r="G76" s="178"/>
      <c r="H76" s="178"/>
      <c r="I76" s="178"/>
      <c r="J76" s="179">
        <f>J885</f>
        <v>0</v>
      </c>
      <c r="K76" s="176"/>
      <c r="L76" s="180"/>
      <c r="S76" s="9"/>
      <c r="T76" s="9"/>
      <c r="U76" s="9"/>
      <c r="V76" s="9"/>
      <c r="W76" s="9"/>
      <c r="X76" s="9"/>
      <c r="Y76" s="9"/>
      <c r="Z76" s="9"/>
      <c r="AA76" s="9"/>
      <c r="AB76" s="9"/>
      <c r="AC76" s="9"/>
      <c r="AD76" s="9"/>
      <c r="AE76" s="9"/>
    </row>
    <row r="77" s="10" customFormat="1" ht="19.92" customHeight="1">
      <c r="A77" s="10"/>
      <c r="B77" s="181"/>
      <c r="C77" s="126"/>
      <c r="D77" s="182" t="s">
        <v>135</v>
      </c>
      <c r="E77" s="183"/>
      <c r="F77" s="183"/>
      <c r="G77" s="183"/>
      <c r="H77" s="183"/>
      <c r="I77" s="183"/>
      <c r="J77" s="184">
        <f>J886</f>
        <v>0</v>
      </c>
      <c r="K77" s="126"/>
      <c r="L77" s="185"/>
      <c r="S77" s="10"/>
      <c r="T77" s="10"/>
      <c r="U77" s="10"/>
      <c r="V77" s="10"/>
      <c r="W77" s="10"/>
      <c r="X77" s="10"/>
      <c r="Y77" s="10"/>
      <c r="Z77" s="10"/>
      <c r="AA77" s="10"/>
      <c r="AB77" s="10"/>
      <c r="AC77" s="10"/>
      <c r="AD77" s="10"/>
      <c r="AE77" s="10"/>
    </row>
    <row r="78" s="10" customFormat="1" ht="19.92" customHeight="1">
      <c r="A78" s="10"/>
      <c r="B78" s="181"/>
      <c r="C78" s="126"/>
      <c r="D78" s="182" t="s">
        <v>136</v>
      </c>
      <c r="E78" s="183"/>
      <c r="F78" s="183"/>
      <c r="G78" s="183"/>
      <c r="H78" s="183"/>
      <c r="I78" s="183"/>
      <c r="J78" s="184">
        <f>J936</f>
        <v>0</v>
      </c>
      <c r="K78" s="126"/>
      <c r="L78" s="185"/>
      <c r="S78" s="10"/>
      <c r="T78" s="10"/>
      <c r="U78" s="10"/>
      <c r="V78" s="10"/>
      <c r="W78" s="10"/>
      <c r="X78" s="10"/>
      <c r="Y78" s="10"/>
      <c r="Z78" s="10"/>
      <c r="AA78" s="10"/>
      <c r="AB78" s="10"/>
      <c r="AC78" s="10"/>
      <c r="AD78" s="10"/>
      <c r="AE78" s="10"/>
    </row>
    <row r="79" s="10" customFormat="1" ht="19.92" customHeight="1">
      <c r="A79" s="10"/>
      <c r="B79" s="181"/>
      <c r="C79" s="126"/>
      <c r="D79" s="182" t="s">
        <v>137</v>
      </c>
      <c r="E79" s="183"/>
      <c r="F79" s="183"/>
      <c r="G79" s="183"/>
      <c r="H79" s="183"/>
      <c r="I79" s="183"/>
      <c r="J79" s="184">
        <f>J982</f>
        <v>0</v>
      </c>
      <c r="K79" s="126"/>
      <c r="L79" s="185"/>
      <c r="S79" s="10"/>
      <c r="T79" s="10"/>
      <c r="U79" s="10"/>
      <c r="V79" s="10"/>
      <c r="W79" s="10"/>
      <c r="X79" s="10"/>
      <c r="Y79" s="10"/>
      <c r="Z79" s="10"/>
      <c r="AA79" s="10"/>
      <c r="AB79" s="10"/>
      <c r="AC79" s="10"/>
      <c r="AD79" s="10"/>
      <c r="AE79" s="10"/>
    </row>
    <row r="80" s="10" customFormat="1" ht="19.92" customHeight="1">
      <c r="A80" s="10"/>
      <c r="B80" s="181"/>
      <c r="C80" s="126"/>
      <c r="D80" s="182" t="s">
        <v>138</v>
      </c>
      <c r="E80" s="183"/>
      <c r="F80" s="183"/>
      <c r="G80" s="183"/>
      <c r="H80" s="183"/>
      <c r="I80" s="183"/>
      <c r="J80" s="184">
        <f>J1061</f>
        <v>0</v>
      </c>
      <c r="K80" s="126"/>
      <c r="L80" s="185"/>
      <c r="S80" s="10"/>
      <c r="T80" s="10"/>
      <c r="U80" s="10"/>
      <c r="V80" s="10"/>
      <c r="W80" s="10"/>
      <c r="X80" s="10"/>
      <c r="Y80" s="10"/>
      <c r="Z80" s="10"/>
      <c r="AA80" s="10"/>
      <c r="AB80" s="10"/>
      <c r="AC80" s="10"/>
      <c r="AD80" s="10"/>
      <c r="AE80" s="10"/>
    </row>
    <row r="81" s="10" customFormat="1" ht="19.92" customHeight="1">
      <c r="A81" s="10"/>
      <c r="B81" s="181"/>
      <c r="C81" s="126"/>
      <c r="D81" s="182" t="s">
        <v>139</v>
      </c>
      <c r="E81" s="183"/>
      <c r="F81" s="183"/>
      <c r="G81" s="183"/>
      <c r="H81" s="183"/>
      <c r="I81" s="183"/>
      <c r="J81" s="184">
        <f>J1127</f>
        <v>0</v>
      </c>
      <c r="K81" s="126"/>
      <c r="L81" s="185"/>
      <c r="S81" s="10"/>
      <c r="T81" s="10"/>
      <c r="U81" s="10"/>
      <c r="V81" s="10"/>
      <c r="W81" s="10"/>
      <c r="X81" s="10"/>
      <c r="Y81" s="10"/>
      <c r="Z81" s="10"/>
      <c r="AA81" s="10"/>
      <c r="AB81" s="10"/>
      <c r="AC81" s="10"/>
      <c r="AD81" s="10"/>
      <c r="AE81" s="10"/>
    </row>
    <row r="82" s="10" customFormat="1" ht="19.92" customHeight="1">
      <c r="A82" s="10"/>
      <c r="B82" s="181"/>
      <c r="C82" s="126"/>
      <c r="D82" s="182" t="s">
        <v>140</v>
      </c>
      <c r="E82" s="183"/>
      <c r="F82" s="183"/>
      <c r="G82" s="183"/>
      <c r="H82" s="183"/>
      <c r="I82" s="183"/>
      <c r="J82" s="184">
        <f>J1231</f>
        <v>0</v>
      </c>
      <c r="K82" s="126"/>
      <c r="L82" s="185"/>
      <c r="S82" s="10"/>
      <c r="T82" s="10"/>
      <c r="U82" s="10"/>
      <c r="V82" s="10"/>
      <c r="W82" s="10"/>
      <c r="X82" s="10"/>
      <c r="Y82" s="10"/>
      <c r="Z82" s="10"/>
      <c r="AA82" s="10"/>
      <c r="AB82" s="10"/>
      <c r="AC82" s="10"/>
      <c r="AD82" s="10"/>
      <c r="AE82" s="10"/>
    </row>
    <row r="83" s="10" customFormat="1" ht="19.92" customHeight="1">
      <c r="A83" s="10"/>
      <c r="B83" s="181"/>
      <c r="C83" s="126"/>
      <c r="D83" s="182" t="s">
        <v>141</v>
      </c>
      <c r="E83" s="183"/>
      <c r="F83" s="183"/>
      <c r="G83" s="183"/>
      <c r="H83" s="183"/>
      <c r="I83" s="183"/>
      <c r="J83" s="184">
        <f>J1327</f>
        <v>0</v>
      </c>
      <c r="K83" s="126"/>
      <c r="L83" s="185"/>
      <c r="S83" s="10"/>
      <c r="T83" s="10"/>
      <c r="U83" s="10"/>
      <c r="V83" s="10"/>
      <c r="W83" s="10"/>
      <c r="X83" s="10"/>
      <c r="Y83" s="10"/>
      <c r="Z83" s="10"/>
      <c r="AA83" s="10"/>
      <c r="AB83" s="10"/>
      <c r="AC83" s="10"/>
      <c r="AD83" s="10"/>
      <c r="AE83" s="10"/>
    </row>
    <row r="84" s="10" customFormat="1" ht="19.92" customHeight="1">
      <c r="A84" s="10"/>
      <c r="B84" s="181"/>
      <c r="C84" s="126"/>
      <c r="D84" s="182" t="s">
        <v>142</v>
      </c>
      <c r="E84" s="183"/>
      <c r="F84" s="183"/>
      <c r="G84" s="183"/>
      <c r="H84" s="183"/>
      <c r="I84" s="183"/>
      <c r="J84" s="184">
        <f>J1337</f>
        <v>0</v>
      </c>
      <c r="K84" s="126"/>
      <c r="L84" s="185"/>
      <c r="S84" s="10"/>
      <c r="T84" s="10"/>
      <c r="U84" s="10"/>
      <c r="V84" s="10"/>
      <c r="W84" s="10"/>
      <c r="X84" s="10"/>
      <c r="Y84" s="10"/>
      <c r="Z84" s="10"/>
      <c r="AA84" s="10"/>
      <c r="AB84" s="10"/>
      <c r="AC84" s="10"/>
      <c r="AD84" s="10"/>
      <c r="AE84" s="10"/>
    </row>
    <row r="85" s="10" customFormat="1" ht="14.88" customHeight="1">
      <c r="A85" s="10"/>
      <c r="B85" s="181"/>
      <c r="C85" s="126"/>
      <c r="D85" s="182" t="s">
        <v>143</v>
      </c>
      <c r="E85" s="183"/>
      <c r="F85" s="183"/>
      <c r="G85" s="183"/>
      <c r="H85" s="183"/>
      <c r="I85" s="183"/>
      <c r="J85" s="184">
        <f>J1338</f>
        <v>0</v>
      </c>
      <c r="K85" s="126"/>
      <c r="L85" s="185"/>
      <c r="S85" s="10"/>
      <c r="T85" s="10"/>
      <c r="U85" s="10"/>
      <c r="V85" s="10"/>
      <c r="W85" s="10"/>
      <c r="X85" s="10"/>
      <c r="Y85" s="10"/>
      <c r="Z85" s="10"/>
      <c r="AA85" s="10"/>
      <c r="AB85" s="10"/>
      <c r="AC85" s="10"/>
      <c r="AD85" s="10"/>
      <c r="AE85" s="10"/>
    </row>
    <row r="86" s="10" customFormat="1" ht="14.88" customHeight="1">
      <c r="A86" s="10"/>
      <c r="B86" s="181"/>
      <c r="C86" s="126"/>
      <c r="D86" s="182" t="s">
        <v>144</v>
      </c>
      <c r="E86" s="183"/>
      <c r="F86" s="183"/>
      <c r="G86" s="183"/>
      <c r="H86" s="183"/>
      <c r="I86" s="183"/>
      <c r="J86" s="184">
        <f>J1342</f>
        <v>0</v>
      </c>
      <c r="K86" s="126"/>
      <c r="L86" s="185"/>
      <c r="S86" s="10"/>
      <c r="T86" s="10"/>
      <c r="U86" s="10"/>
      <c r="V86" s="10"/>
      <c r="W86" s="10"/>
      <c r="X86" s="10"/>
      <c r="Y86" s="10"/>
      <c r="Z86" s="10"/>
      <c r="AA86" s="10"/>
      <c r="AB86" s="10"/>
      <c r="AC86" s="10"/>
      <c r="AD86" s="10"/>
      <c r="AE86" s="10"/>
    </row>
    <row r="87" s="10" customFormat="1" ht="14.88" customHeight="1">
      <c r="A87" s="10"/>
      <c r="B87" s="181"/>
      <c r="C87" s="126"/>
      <c r="D87" s="182" t="s">
        <v>145</v>
      </c>
      <c r="E87" s="183"/>
      <c r="F87" s="183"/>
      <c r="G87" s="183"/>
      <c r="H87" s="183"/>
      <c r="I87" s="183"/>
      <c r="J87" s="184">
        <f>J1353</f>
        <v>0</v>
      </c>
      <c r="K87" s="126"/>
      <c r="L87" s="185"/>
      <c r="S87" s="10"/>
      <c r="T87" s="10"/>
      <c r="U87" s="10"/>
      <c r="V87" s="10"/>
      <c r="W87" s="10"/>
      <c r="X87" s="10"/>
      <c r="Y87" s="10"/>
      <c r="Z87" s="10"/>
      <c r="AA87" s="10"/>
      <c r="AB87" s="10"/>
      <c r="AC87" s="10"/>
      <c r="AD87" s="10"/>
      <c r="AE87" s="10"/>
    </row>
    <row r="88" s="10" customFormat="1" ht="14.88" customHeight="1">
      <c r="A88" s="10"/>
      <c r="B88" s="181"/>
      <c r="C88" s="126"/>
      <c r="D88" s="182" t="s">
        <v>145</v>
      </c>
      <c r="E88" s="183"/>
      <c r="F88" s="183"/>
      <c r="G88" s="183"/>
      <c r="H88" s="183"/>
      <c r="I88" s="183"/>
      <c r="J88" s="184">
        <f>J1366</f>
        <v>0</v>
      </c>
      <c r="K88" s="126"/>
      <c r="L88" s="185"/>
      <c r="S88" s="10"/>
      <c r="T88" s="10"/>
      <c r="U88" s="10"/>
      <c r="V88" s="10"/>
      <c r="W88" s="10"/>
      <c r="X88" s="10"/>
      <c r="Y88" s="10"/>
      <c r="Z88" s="10"/>
      <c r="AA88" s="10"/>
      <c r="AB88" s="10"/>
      <c r="AC88" s="10"/>
      <c r="AD88" s="10"/>
      <c r="AE88" s="10"/>
    </row>
    <row r="89" s="10" customFormat="1" ht="14.88" customHeight="1">
      <c r="A89" s="10"/>
      <c r="B89" s="181"/>
      <c r="C89" s="126"/>
      <c r="D89" s="182" t="s">
        <v>146</v>
      </c>
      <c r="E89" s="183"/>
      <c r="F89" s="183"/>
      <c r="G89" s="183"/>
      <c r="H89" s="183"/>
      <c r="I89" s="183"/>
      <c r="J89" s="184">
        <f>J1424</f>
        <v>0</v>
      </c>
      <c r="K89" s="126"/>
      <c r="L89" s="185"/>
      <c r="S89" s="10"/>
      <c r="T89" s="10"/>
      <c r="U89" s="10"/>
      <c r="V89" s="10"/>
      <c r="W89" s="10"/>
      <c r="X89" s="10"/>
      <c r="Y89" s="10"/>
      <c r="Z89" s="10"/>
      <c r="AA89" s="10"/>
      <c r="AB89" s="10"/>
      <c r="AC89" s="10"/>
      <c r="AD89" s="10"/>
      <c r="AE89" s="10"/>
    </row>
    <row r="90" s="10" customFormat="1" ht="14.88" customHeight="1">
      <c r="A90" s="10"/>
      <c r="B90" s="181"/>
      <c r="C90" s="126"/>
      <c r="D90" s="182" t="s">
        <v>147</v>
      </c>
      <c r="E90" s="183"/>
      <c r="F90" s="183"/>
      <c r="G90" s="183"/>
      <c r="H90" s="183"/>
      <c r="I90" s="183"/>
      <c r="J90" s="184">
        <f>J1471</f>
        <v>0</v>
      </c>
      <c r="K90" s="126"/>
      <c r="L90" s="185"/>
      <c r="S90" s="10"/>
      <c r="T90" s="10"/>
      <c r="U90" s="10"/>
      <c r="V90" s="10"/>
      <c r="W90" s="10"/>
      <c r="X90" s="10"/>
      <c r="Y90" s="10"/>
      <c r="Z90" s="10"/>
      <c r="AA90" s="10"/>
      <c r="AB90" s="10"/>
      <c r="AC90" s="10"/>
      <c r="AD90" s="10"/>
      <c r="AE90" s="10"/>
    </row>
    <row r="91" s="10" customFormat="1" ht="14.88" customHeight="1">
      <c r="A91" s="10"/>
      <c r="B91" s="181"/>
      <c r="C91" s="126"/>
      <c r="D91" s="182" t="s">
        <v>148</v>
      </c>
      <c r="E91" s="183"/>
      <c r="F91" s="183"/>
      <c r="G91" s="183"/>
      <c r="H91" s="183"/>
      <c r="I91" s="183"/>
      <c r="J91" s="184">
        <f>J1491</f>
        <v>0</v>
      </c>
      <c r="K91" s="126"/>
      <c r="L91" s="185"/>
      <c r="S91" s="10"/>
      <c r="T91" s="10"/>
      <c r="U91" s="10"/>
      <c r="V91" s="10"/>
      <c r="W91" s="10"/>
      <c r="X91" s="10"/>
      <c r="Y91" s="10"/>
      <c r="Z91" s="10"/>
      <c r="AA91" s="10"/>
      <c r="AB91" s="10"/>
      <c r="AC91" s="10"/>
      <c r="AD91" s="10"/>
      <c r="AE91" s="10"/>
    </row>
    <row r="92" s="10" customFormat="1" ht="19.92" customHeight="1">
      <c r="A92" s="10"/>
      <c r="B92" s="181"/>
      <c r="C92" s="126"/>
      <c r="D92" s="182" t="s">
        <v>149</v>
      </c>
      <c r="E92" s="183"/>
      <c r="F92" s="183"/>
      <c r="G92" s="183"/>
      <c r="H92" s="183"/>
      <c r="I92" s="183"/>
      <c r="J92" s="184">
        <f>J1496</f>
        <v>0</v>
      </c>
      <c r="K92" s="126"/>
      <c r="L92" s="185"/>
      <c r="S92" s="10"/>
      <c r="T92" s="10"/>
      <c r="U92" s="10"/>
      <c r="V92" s="10"/>
      <c r="W92" s="10"/>
      <c r="X92" s="10"/>
      <c r="Y92" s="10"/>
      <c r="Z92" s="10"/>
      <c r="AA92" s="10"/>
      <c r="AB92" s="10"/>
      <c r="AC92" s="10"/>
      <c r="AD92" s="10"/>
      <c r="AE92" s="10"/>
    </row>
    <row r="93" s="10" customFormat="1" ht="14.88" customHeight="1">
      <c r="A93" s="10"/>
      <c r="B93" s="181"/>
      <c r="C93" s="126"/>
      <c r="D93" s="182" t="s">
        <v>150</v>
      </c>
      <c r="E93" s="183"/>
      <c r="F93" s="183"/>
      <c r="G93" s="183"/>
      <c r="H93" s="183"/>
      <c r="I93" s="183"/>
      <c r="J93" s="184">
        <f>J1497</f>
        <v>0</v>
      </c>
      <c r="K93" s="126"/>
      <c r="L93" s="185"/>
      <c r="S93" s="10"/>
      <c r="T93" s="10"/>
      <c r="U93" s="10"/>
      <c r="V93" s="10"/>
      <c r="W93" s="10"/>
      <c r="X93" s="10"/>
      <c r="Y93" s="10"/>
      <c r="Z93" s="10"/>
      <c r="AA93" s="10"/>
      <c r="AB93" s="10"/>
      <c r="AC93" s="10"/>
      <c r="AD93" s="10"/>
      <c r="AE93" s="10"/>
    </row>
    <row r="94" s="10" customFormat="1" ht="14.88" customHeight="1">
      <c r="A94" s="10"/>
      <c r="B94" s="181"/>
      <c r="C94" s="126"/>
      <c r="D94" s="182" t="s">
        <v>151</v>
      </c>
      <c r="E94" s="183"/>
      <c r="F94" s="183"/>
      <c r="G94" s="183"/>
      <c r="H94" s="183"/>
      <c r="I94" s="183"/>
      <c r="J94" s="184">
        <f>J1580</f>
        <v>0</v>
      </c>
      <c r="K94" s="126"/>
      <c r="L94" s="185"/>
      <c r="S94" s="10"/>
      <c r="T94" s="10"/>
      <c r="U94" s="10"/>
      <c r="V94" s="10"/>
      <c r="W94" s="10"/>
      <c r="X94" s="10"/>
      <c r="Y94" s="10"/>
      <c r="Z94" s="10"/>
      <c r="AA94" s="10"/>
      <c r="AB94" s="10"/>
      <c r="AC94" s="10"/>
      <c r="AD94" s="10"/>
      <c r="AE94" s="10"/>
    </row>
    <row r="95" s="10" customFormat="1" ht="14.88" customHeight="1">
      <c r="A95" s="10"/>
      <c r="B95" s="181"/>
      <c r="C95" s="126"/>
      <c r="D95" s="182" t="s">
        <v>152</v>
      </c>
      <c r="E95" s="183"/>
      <c r="F95" s="183"/>
      <c r="G95" s="183"/>
      <c r="H95" s="183"/>
      <c r="I95" s="183"/>
      <c r="J95" s="184">
        <f>J1619</f>
        <v>0</v>
      </c>
      <c r="K95" s="126"/>
      <c r="L95" s="185"/>
      <c r="S95" s="10"/>
      <c r="T95" s="10"/>
      <c r="U95" s="10"/>
      <c r="V95" s="10"/>
      <c r="W95" s="10"/>
      <c r="X95" s="10"/>
      <c r="Y95" s="10"/>
      <c r="Z95" s="10"/>
      <c r="AA95" s="10"/>
      <c r="AB95" s="10"/>
      <c r="AC95" s="10"/>
      <c r="AD95" s="10"/>
      <c r="AE95" s="10"/>
    </row>
    <row r="96" s="10" customFormat="1" ht="14.88" customHeight="1">
      <c r="A96" s="10"/>
      <c r="B96" s="181"/>
      <c r="C96" s="126"/>
      <c r="D96" s="182" t="s">
        <v>153</v>
      </c>
      <c r="E96" s="183"/>
      <c r="F96" s="183"/>
      <c r="G96" s="183"/>
      <c r="H96" s="183"/>
      <c r="I96" s="183"/>
      <c r="J96" s="184">
        <f>J1626</f>
        <v>0</v>
      </c>
      <c r="K96" s="126"/>
      <c r="L96" s="185"/>
      <c r="S96" s="10"/>
      <c r="T96" s="10"/>
      <c r="U96" s="10"/>
      <c r="V96" s="10"/>
      <c r="W96" s="10"/>
      <c r="X96" s="10"/>
      <c r="Y96" s="10"/>
      <c r="Z96" s="10"/>
      <c r="AA96" s="10"/>
      <c r="AB96" s="10"/>
      <c r="AC96" s="10"/>
      <c r="AD96" s="10"/>
      <c r="AE96" s="10"/>
    </row>
    <row r="97" s="10" customFormat="1" ht="19.92" customHeight="1">
      <c r="A97" s="10"/>
      <c r="B97" s="181"/>
      <c r="C97" s="126"/>
      <c r="D97" s="182" t="s">
        <v>154</v>
      </c>
      <c r="E97" s="183"/>
      <c r="F97" s="183"/>
      <c r="G97" s="183"/>
      <c r="H97" s="183"/>
      <c r="I97" s="183"/>
      <c r="J97" s="184">
        <f>J1637</f>
        <v>0</v>
      </c>
      <c r="K97" s="126"/>
      <c r="L97" s="185"/>
      <c r="S97" s="10"/>
      <c r="T97" s="10"/>
      <c r="U97" s="10"/>
      <c r="V97" s="10"/>
      <c r="W97" s="10"/>
      <c r="X97" s="10"/>
      <c r="Y97" s="10"/>
      <c r="Z97" s="10"/>
      <c r="AA97" s="10"/>
      <c r="AB97" s="10"/>
      <c r="AC97" s="10"/>
      <c r="AD97" s="10"/>
      <c r="AE97" s="10"/>
    </row>
    <row r="98" s="10" customFormat="1" ht="19.92" customHeight="1">
      <c r="A98" s="10"/>
      <c r="B98" s="181"/>
      <c r="C98" s="126"/>
      <c r="D98" s="182" t="s">
        <v>155</v>
      </c>
      <c r="E98" s="183"/>
      <c r="F98" s="183"/>
      <c r="G98" s="183"/>
      <c r="H98" s="183"/>
      <c r="I98" s="183"/>
      <c r="J98" s="184">
        <f>J1724</f>
        <v>0</v>
      </c>
      <c r="K98" s="126"/>
      <c r="L98" s="185"/>
      <c r="S98" s="10"/>
      <c r="T98" s="10"/>
      <c r="U98" s="10"/>
      <c r="V98" s="10"/>
      <c r="W98" s="10"/>
      <c r="X98" s="10"/>
      <c r="Y98" s="10"/>
      <c r="Z98" s="10"/>
      <c r="AA98" s="10"/>
      <c r="AB98" s="10"/>
      <c r="AC98" s="10"/>
      <c r="AD98" s="10"/>
      <c r="AE98" s="10"/>
    </row>
    <row r="99" s="10" customFormat="1" ht="19.92" customHeight="1">
      <c r="A99" s="10"/>
      <c r="B99" s="181"/>
      <c r="C99" s="126"/>
      <c r="D99" s="182" t="s">
        <v>156</v>
      </c>
      <c r="E99" s="183"/>
      <c r="F99" s="183"/>
      <c r="G99" s="183"/>
      <c r="H99" s="183"/>
      <c r="I99" s="183"/>
      <c r="J99" s="184">
        <f>J1731</f>
        <v>0</v>
      </c>
      <c r="K99" s="126"/>
      <c r="L99" s="185"/>
      <c r="S99" s="10"/>
      <c r="T99" s="10"/>
      <c r="U99" s="10"/>
      <c r="V99" s="10"/>
      <c r="W99" s="10"/>
      <c r="X99" s="10"/>
      <c r="Y99" s="10"/>
      <c r="Z99" s="10"/>
      <c r="AA99" s="10"/>
      <c r="AB99" s="10"/>
      <c r="AC99" s="10"/>
      <c r="AD99" s="10"/>
      <c r="AE99" s="10"/>
    </row>
    <row r="100" s="10" customFormat="1" ht="19.92" customHeight="1">
      <c r="A100" s="10"/>
      <c r="B100" s="181"/>
      <c r="C100" s="126"/>
      <c r="D100" s="182" t="s">
        <v>157</v>
      </c>
      <c r="E100" s="183"/>
      <c r="F100" s="183"/>
      <c r="G100" s="183"/>
      <c r="H100" s="183"/>
      <c r="I100" s="183"/>
      <c r="J100" s="184">
        <f>J1757</f>
        <v>0</v>
      </c>
      <c r="K100" s="126"/>
      <c r="L100" s="185"/>
      <c r="S100" s="10"/>
      <c r="T100" s="10"/>
      <c r="U100" s="10"/>
      <c r="V100" s="10"/>
      <c r="W100" s="10"/>
      <c r="X100" s="10"/>
      <c r="Y100" s="10"/>
      <c r="Z100" s="10"/>
      <c r="AA100" s="10"/>
      <c r="AB100" s="10"/>
      <c r="AC100" s="10"/>
      <c r="AD100" s="10"/>
      <c r="AE100" s="10"/>
    </row>
    <row r="101" s="10" customFormat="1" ht="19.92" customHeight="1">
      <c r="A101" s="10"/>
      <c r="B101" s="181"/>
      <c r="C101" s="126"/>
      <c r="D101" s="182" t="s">
        <v>158</v>
      </c>
      <c r="E101" s="183"/>
      <c r="F101" s="183"/>
      <c r="G101" s="183"/>
      <c r="H101" s="183"/>
      <c r="I101" s="183"/>
      <c r="J101" s="184">
        <f>J1805</f>
        <v>0</v>
      </c>
      <c r="K101" s="126"/>
      <c r="L101" s="185"/>
      <c r="S101" s="10"/>
      <c r="T101" s="10"/>
      <c r="U101" s="10"/>
      <c r="V101" s="10"/>
      <c r="W101" s="10"/>
      <c r="X101" s="10"/>
      <c r="Y101" s="10"/>
      <c r="Z101" s="10"/>
      <c r="AA101" s="10"/>
      <c r="AB101" s="10"/>
      <c r="AC101" s="10"/>
      <c r="AD101" s="10"/>
      <c r="AE101" s="10"/>
    </row>
    <row r="102" s="10" customFormat="1" ht="19.92" customHeight="1">
      <c r="A102" s="10"/>
      <c r="B102" s="181"/>
      <c r="C102" s="126"/>
      <c r="D102" s="182" t="s">
        <v>159</v>
      </c>
      <c r="E102" s="183"/>
      <c r="F102" s="183"/>
      <c r="G102" s="183"/>
      <c r="H102" s="183"/>
      <c r="I102" s="183"/>
      <c r="J102" s="184">
        <f>J1934</f>
        <v>0</v>
      </c>
      <c r="K102" s="126"/>
      <c r="L102" s="185"/>
      <c r="S102" s="10"/>
      <c r="T102" s="10"/>
      <c r="U102" s="10"/>
      <c r="V102" s="10"/>
      <c r="W102" s="10"/>
      <c r="X102" s="10"/>
      <c r="Y102" s="10"/>
      <c r="Z102" s="10"/>
      <c r="AA102" s="10"/>
      <c r="AB102" s="10"/>
      <c r="AC102" s="10"/>
      <c r="AD102" s="10"/>
      <c r="AE102" s="10"/>
    </row>
    <row r="103" s="10" customFormat="1" ht="19.92" customHeight="1">
      <c r="A103" s="10"/>
      <c r="B103" s="181"/>
      <c r="C103" s="126"/>
      <c r="D103" s="182" t="s">
        <v>160</v>
      </c>
      <c r="E103" s="183"/>
      <c r="F103" s="183"/>
      <c r="G103" s="183"/>
      <c r="H103" s="183"/>
      <c r="I103" s="183"/>
      <c r="J103" s="184">
        <f>J1988</f>
        <v>0</v>
      </c>
      <c r="K103" s="126"/>
      <c r="L103" s="185"/>
      <c r="S103" s="10"/>
      <c r="T103" s="10"/>
      <c r="U103" s="10"/>
      <c r="V103" s="10"/>
      <c r="W103" s="10"/>
      <c r="X103" s="10"/>
      <c r="Y103" s="10"/>
      <c r="Z103" s="10"/>
      <c r="AA103" s="10"/>
      <c r="AB103" s="10"/>
      <c r="AC103" s="10"/>
      <c r="AD103" s="10"/>
      <c r="AE103" s="10"/>
    </row>
    <row r="104" s="10" customFormat="1" ht="19.92" customHeight="1">
      <c r="A104" s="10"/>
      <c r="B104" s="181"/>
      <c r="C104" s="126"/>
      <c r="D104" s="182" t="s">
        <v>161</v>
      </c>
      <c r="E104" s="183"/>
      <c r="F104" s="183"/>
      <c r="G104" s="183"/>
      <c r="H104" s="183"/>
      <c r="I104" s="183"/>
      <c r="J104" s="184">
        <f>J2079</f>
        <v>0</v>
      </c>
      <c r="K104" s="126"/>
      <c r="L104" s="185"/>
      <c r="S104" s="10"/>
      <c r="T104" s="10"/>
      <c r="U104" s="10"/>
      <c r="V104" s="10"/>
      <c r="W104" s="10"/>
      <c r="X104" s="10"/>
      <c r="Y104" s="10"/>
      <c r="Z104" s="10"/>
      <c r="AA104" s="10"/>
      <c r="AB104" s="10"/>
      <c r="AC104" s="10"/>
      <c r="AD104" s="10"/>
      <c r="AE104" s="10"/>
    </row>
    <row r="105" s="10" customFormat="1" ht="19.92" customHeight="1">
      <c r="A105" s="10"/>
      <c r="B105" s="181"/>
      <c r="C105" s="126"/>
      <c r="D105" s="182" t="s">
        <v>162</v>
      </c>
      <c r="E105" s="183"/>
      <c r="F105" s="183"/>
      <c r="G105" s="183"/>
      <c r="H105" s="183"/>
      <c r="I105" s="183"/>
      <c r="J105" s="184">
        <f>J2157</f>
        <v>0</v>
      </c>
      <c r="K105" s="126"/>
      <c r="L105" s="185"/>
      <c r="S105" s="10"/>
      <c r="T105" s="10"/>
      <c r="U105" s="10"/>
      <c r="V105" s="10"/>
      <c r="W105" s="10"/>
      <c r="X105" s="10"/>
      <c r="Y105" s="10"/>
      <c r="Z105" s="10"/>
      <c r="AA105" s="10"/>
      <c r="AB105" s="10"/>
      <c r="AC105" s="10"/>
      <c r="AD105" s="10"/>
      <c r="AE105" s="10"/>
    </row>
    <row r="106" s="10" customFormat="1" ht="19.92" customHeight="1">
      <c r="A106" s="10"/>
      <c r="B106" s="181"/>
      <c r="C106" s="126"/>
      <c r="D106" s="182" t="s">
        <v>163</v>
      </c>
      <c r="E106" s="183"/>
      <c r="F106" s="183"/>
      <c r="G106" s="183"/>
      <c r="H106" s="183"/>
      <c r="I106" s="183"/>
      <c r="J106" s="184">
        <f>J2249</f>
        <v>0</v>
      </c>
      <c r="K106" s="126"/>
      <c r="L106" s="185"/>
      <c r="S106" s="10"/>
      <c r="T106" s="10"/>
      <c r="U106" s="10"/>
      <c r="V106" s="10"/>
      <c r="W106" s="10"/>
      <c r="X106" s="10"/>
      <c r="Y106" s="10"/>
      <c r="Z106" s="10"/>
      <c r="AA106" s="10"/>
      <c r="AB106" s="10"/>
      <c r="AC106" s="10"/>
      <c r="AD106" s="10"/>
      <c r="AE106" s="10"/>
    </row>
    <row r="107" s="10" customFormat="1" ht="19.92" customHeight="1">
      <c r="A107" s="10"/>
      <c r="B107" s="181"/>
      <c r="C107" s="126"/>
      <c r="D107" s="182" t="s">
        <v>164</v>
      </c>
      <c r="E107" s="183"/>
      <c r="F107" s="183"/>
      <c r="G107" s="183"/>
      <c r="H107" s="183"/>
      <c r="I107" s="183"/>
      <c r="J107" s="184">
        <f>J2276</f>
        <v>0</v>
      </c>
      <c r="K107" s="126"/>
      <c r="L107" s="185"/>
      <c r="S107" s="10"/>
      <c r="T107" s="10"/>
      <c r="U107" s="10"/>
      <c r="V107" s="10"/>
      <c r="W107" s="10"/>
      <c r="X107" s="10"/>
      <c r="Y107" s="10"/>
      <c r="Z107" s="10"/>
      <c r="AA107" s="10"/>
      <c r="AB107" s="10"/>
      <c r="AC107" s="10"/>
      <c r="AD107" s="10"/>
      <c r="AE107" s="10"/>
    </row>
    <row r="108" s="10" customFormat="1" ht="19.92" customHeight="1">
      <c r="A108" s="10"/>
      <c r="B108" s="181"/>
      <c r="C108" s="126"/>
      <c r="D108" s="182" t="s">
        <v>165</v>
      </c>
      <c r="E108" s="183"/>
      <c r="F108" s="183"/>
      <c r="G108" s="183"/>
      <c r="H108" s="183"/>
      <c r="I108" s="183"/>
      <c r="J108" s="184">
        <f>J2294</f>
        <v>0</v>
      </c>
      <c r="K108" s="126"/>
      <c r="L108" s="185"/>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145"/>
      <c r="S109" s="39"/>
      <c r="T109" s="39"/>
      <c r="U109" s="39"/>
      <c r="V109" s="39"/>
      <c r="W109" s="39"/>
      <c r="X109" s="39"/>
      <c r="Y109" s="39"/>
      <c r="Z109" s="39"/>
      <c r="AA109" s="39"/>
      <c r="AB109" s="39"/>
      <c r="AC109" s="39"/>
      <c r="AD109" s="39"/>
      <c r="AE109" s="39"/>
    </row>
    <row r="110" s="2" customFormat="1" ht="6.96" customHeight="1">
      <c r="A110" s="39"/>
      <c r="B110" s="60"/>
      <c r="C110" s="61"/>
      <c r="D110" s="61"/>
      <c r="E110" s="61"/>
      <c r="F110" s="61"/>
      <c r="G110" s="61"/>
      <c r="H110" s="61"/>
      <c r="I110" s="61"/>
      <c r="J110" s="61"/>
      <c r="K110" s="61"/>
      <c r="L110" s="145"/>
      <c r="S110" s="39"/>
      <c r="T110" s="39"/>
      <c r="U110" s="39"/>
      <c r="V110" s="39"/>
      <c r="W110" s="39"/>
      <c r="X110" s="39"/>
      <c r="Y110" s="39"/>
      <c r="Z110" s="39"/>
      <c r="AA110" s="39"/>
      <c r="AB110" s="39"/>
      <c r="AC110" s="39"/>
      <c r="AD110" s="39"/>
      <c r="AE110" s="39"/>
    </row>
    <row r="114" s="2" customFormat="1" ht="6.96" customHeight="1">
      <c r="A114" s="39"/>
      <c r="B114" s="62"/>
      <c r="C114" s="63"/>
      <c r="D114" s="63"/>
      <c r="E114" s="63"/>
      <c r="F114" s="63"/>
      <c r="G114" s="63"/>
      <c r="H114" s="63"/>
      <c r="I114" s="63"/>
      <c r="J114" s="63"/>
      <c r="K114" s="63"/>
      <c r="L114" s="145"/>
      <c r="S114" s="39"/>
      <c r="T114" s="39"/>
      <c r="U114" s="39"/>
      <c r="V114" s="39"/>
      <c r="W114" s="39"/>
      <c r="X114" s="39"/>
      <c r="Y114" s="39"/>
      <c r="Z114" s="39"/>
      <c r="AA114" s="39"/>
      <c r="AB114" s="39"/>
      <c r="AC114" s="39"/>
      <c r="AD114" s="39"/>
      <c r="AE114" s="39"/>
    </row>
    <row r="115" s="2" customFormat="1" ht="24.96" customHeight="1">
      <c r="A115" s="39"/>
      <c r="B115" s="40"/>
      <c r="C115" s="24" t="s">
        <v>166</v>
      </c>
      <c r="D115" s="41"/>
      <c r="E115" s="41"/>
      <c r="F115" s="41"/>
      <c r="G115" s="41"/>
      <c r="H115" s="41"/>
      <c r="I115" s="41"/>
      <c r="J115" s="41"/>
      <c r="K115" s="41"/>
      <c r="L115" s="145"/>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145"/>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145"/>
      <c r="S117" s="39"/>
      <c r="T117" s="39"/>
      <c r="U117" s="39"/>
      <c r="V117" s="39"/>
      <c r="W117" s="39"/>
      <c r="X117" s="39"/>
      <c r="Y117" s="39"/>
      <c r="Z117" s="39"/>
      <c r="AA117" s="39"/>
      <c r="AB117" s="39"/>
      <c r="AC117" s="39"/>
      <c r="AD117" s="39"/>
      <c r="AE117" s="39"/>
    </row>
    <row r="118" s="2" customFormat="1" ht="16.5" customHeight="1">
      <c r="A118" s="39"/>
      <c r="B118" s="40"/>
      <c r="C118" s="41"/>
      <c r="D118" s="41"/>
      <c r="E118" s="170" t="str">
        <f>E7</f>
        <v>Přístavba Mateřské školy Pošumavská Tachov</v>
      </c>
      <c r="F118" s="33"/>
      <c r="G118" s="33"/>
      <c r="H118" s="33"/>
      <c r="I118" s="41"/>
      <c r="J118" s="41"/>
      <c r="K118" s="41"/>
      <c r="L118" s="145"/>
      <c r="S118" s="39"/>
      <c r="T118" s="39"/>
      <c r="U118" s="39"/>
      <c r="V118" s="39"/>
      <c r="W118" s="39"/>
      <c r="X118" s="39"/>
      <c r="Y118" s="39"/>
      <c r="Z118" s="39"/>
      <c r="AA118" s="39"/>
      <c r="AB118" s="39"/>
      <c r="AC118" s="39"/>
      <c r="AD118" s="39"/>
      <c r="AE118" s="39"/>
    </row>
    <row r="119" s="2" customFormat="1" ht="12" customHeight="1">
      <c r="A119" s="39"/>
      <c r="B119" s="40"/>
      <c r="C119" s="33" t="s">
        <v>112</v>
      </c>
      <c r="D119" s="41"/>
      <c r="E119" s="41"/>
      <c r="F119" s="41"/>
      <c r="G119" s="41"/>
      <c r="H119" s="41"/>
      <c r="I119" s="41"/>
      <c r="J119" s="41"/>
      <c r="K119" s="41"/>
      <c r="L119" s="145"/>
      <c r="S119" s="39"/>
      <c r="T119" s="39"/>
      <c r="U119" s="39"/>
      <c r="V119" s="39"/>
      <c r="W119" s="39"/>
      <c r="X119" s="39"/>
      <c r="Y119" s="39"/>
      <c r="Z119" s="39"/>
      <c r="AA119" s="39"/>
      <c r="AB119" s="39"/>
      <c r="AC119" s="39"/>
      <c r="AD119" s="39"/>
      <c r="AE119" s="39"/>
    </row>
    <row r="120" s="2" customFormat="1" ht="16.5" customHeight="1">
      <c r="A120" s="39"/>
      <c r="B120" s="40"/>
      <c r="C120" s="41"/>
      <c r="D120" s="41"/>
      <c r="E120" s="70" t="str">
        <f>E9</f>
        <v>01 - Stavební objekt</v>
      </c>
      <c r="F120" s="41"/>
      <c r="G120" s="41"/>
      <c r="H120" s="41"/>
      <c r="I120" s="41"/>
      <c r="J120" s="41"/>
      <c r="K120" s="41"/>
      <c r="L120" s="145"/>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145"/>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F12</f>
        <v>Tachov</v>
      </c>
      <c r="G122" s="41"/>
      <c r="H122" s="41"/>
      <c r="I122" s="33" t="s">
        <v>23</v>
      </c>
      <c r="J122" s="73" t="str">
        <f>IF(J12="","",J12)</f>
        <v>31. 5. 2023</v>
      </c>
      <c r="K122" s="41"/>
      <c r="L122" s="145"/>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145"/>
      <c r="S123" s="39"/>
      <c r="T123" s="39"/>
      <c r="U123" s="39"/>
      <c r="V123" s="39"/>
      <c r="W123" s="39"/>
      <c r="X123" s="39"/>
      <c r="Y123" s="39"/>
      <c r="Z123" s="39"/>
      <c r="AA123" s="39"/>
      <c r="AB123" s="39"/>
      <c r="AC123" s="39"/>
      <c r="AD123" s="39"/>
      <c r="AE123" s="39"/>
    </row>
    <row r="124" s="2" customFormat="1" ht="40.05" customHeight="1">
      <c r="A124" s="39"/>
      <c r="B124" s="40"/>
      <c r="C124" s="33" t="s">
        <v>25</v>
      </c>
      <c r="D124" s="41"/>
      <c r="E124" s="41"/>
      <c r="F124" s="28" t="str">
        <f>E15</f>
        <v>Město Tachov, Hornická 1695, 34701 Tachov</v>
      </c>
      <c r="G124" s="41"/>
      <c r="H124" s="41"/>
      <c r="I124" s="33" t="s">
        <v>31</v>
      </c>
      <c r="J124" s="37" t="str">
        <f>E21</f>
        <v>Ing. Jan Rossler, Na Terase 1914, 34701 Tachov</v>
      </c>
      <c r="K124" s="41"/>
      <c r="L124" s="145"/>
      <c r="S124" s="39"/>
      <c r="T124" s="39"/>
      <c r="U124" s="39"/>
      <c r="V124" s="39"/>
      <c r="W124" s="39"/>
      <c r="X124" s="39"/>
      <c r="Y124" s="39"/>
      <c r="Z124" s="39"/>
      <c r="AA124" s="39"/>
      <c r="AB124" s="39"/>
      <c r="AC124" s="39"/>
      <c r="AD124" s="39"/>
      <c r="AE124" s="39"/>
    </row>
    <row r="125" s="2" customFormat="1" ht="40.05" customHeight="1">
      <c r="A125" s="39"/>
      <c r="B125" s="40"/>
      <c r="C125" s="33" t="s">
        <v>29</v>
      </c>
      <c r="D125" s="41"/>
      <c r="E125" s="41"/>
      <c r="F125" s="28" t="str">
        <f>IF(E18="","",E18)</f>
        <v>Vyplň údaj</v>
      </c>
      <c r="G125" s="41"/>
      <c r="H125" s="41"/>
      <c r="I125" s="33" t="s">
        <v>34</v>
      </c>
      <c r="J125" s="37" t="str">
        <f>E24</f>
        <v>Martina Havířová, Vranovská 1348, 34901 Stříbro</v>
      </c>
      <c r="K125" s="41"/>
      <c r="L125" s="145"/>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145"/>
      <c r="S126" s="39"/>
      <c r="T126" s="39"/>
      <c r="U126" s="39"/>
      <c r="V126" s="39"/>
      <c r="W126" s="39"/>
      <c r="X126" s="39"/>
      <c r="Y126" s="39"/>
      <c r="Z126" s="39"/>
      <c r="AA126" s="39"/>
      <c r="AB126" s="39"/>
      <c r="AC126" s="39"/>
      <c r="AD126" s="39"/>
      <c r="AE126" s="39"/>
    </row>
    <row r="127" s="11" customFormat="1" ht="29.28" customHeight="1">
      <c r="A127" s="186"/>
      <c r="B127" s="187"/>
      <c r="C127" s="188" t="s">
        <v>167</v>
      </c>
      <c r="D127" s="189" t="s">
        <v>58</v>
      </c>
      <c r="E127" s="189" t="s">
        <v>54</v>
      </c>
      <c r="F127" s="189" t="s">
        <v>55</v>
      </c>
      <c r="G127" s="189" t="s">
        <v>168</v>
      </c>
      <c r="H127" s="189" t="s">
        <v>169</v>
      </c>
      <c r="I127" s="189" t="s">
        <v>170</v>
      </c>
      <c r="J127" s="189" t="s">
        <v>116</v>
      </c>
      <c r="K127" s="190" t="s">
        <v>171</v>
      </c>
      <c r="L127" s="191"/>
      <c r="M127" s="93" t="s">
        <v>19</v>
      </c>
      <c r="N127" s="94" t="s">
        <v>43</v>
      </c>
      <c r="O127" s="94" t="s">
        <v>172</v>
      </c>
      <c r="P127" s="94" t="s">
        <v>173</v>
      </c>
      <c r="Q127" s="94" t="s">
        <v>174</v>
      </c>
      <c r="R127" s="94" t="s">
        <v>175</v>
      </c>
      <c r="S127" s="94" t="s">
        <v>176</v>
      </c>
      <c r="T127" s="95" t="s">
        <v>177</v>
      </c>
      <c r="U127" s="186"/>
      <c r="V127" s="186"/>
      <c r="W127" s="186"/>
      <c r="X127" s="186"/>
      <c r="Y127" s="186"/>
      <c r="Z127" s="186"/>
      <c r="AA127" s="186"/>
      <c r="AB127" s="186"/>
      <c r="AC127" s="186"/>
      <c r="AD127" s="186"/>
      <c r="AE127" s="186"/>
    </row>
    <row r="128" s="2" customFormat="1" ht="22.8" customHeight="1">
      <c r="A128" s="39"/>
      <c r="B128" s="40"/>
      <c r="C128" s="100" t="s">
        <v>178</v>
      </c>
      <c r="D128" s="41"/>
      <c r="E128" s="41"/>
      <c r="F128" s="41"/>
      <c r="G128" s="41"/>
      <c r="H128" s="41"/>
      <c r="I128" s="41"/>
      <c r="J128" s="192">
        <f>BK128</f>
        <v>0</v>
      </c>
      <c r="K128" s="41"/>
      <c r="L128" s="45"/>
      <c r="M128" s="96"/>
      <c r="N128" s="193"/>
      <c r="O128" s="97"/>
      <c r="P128" s="194">
        <f>P129+P885</f>
        <v>0</v>
      </c>
      <c r="Q128" s="97"/>
      <c r="R128" s="194">
        <f>R129+R885</f>
        <v>872.24368266039346</v>
      </c>
      <c r="S128" s="97"/>
      <c r="T128" s="195">
        <f>T129+T885</f>
        <v>85.954399799999976</v>
      </c>
      <c r="U128" s="39"/>
      <c r="V128" s="39"/>
      <c r="W128" s="39"/>
      <c r="X128" s="39"/>
      <c r="Y128" s="39"/>
      <c r="Z128" s="39"/>
      <c r="AA128" s="39"/>
      <c r="AB128" s="39"/>
      <c r="AC128" s="39"/>
      <c r="AD128" s="39"/>
      <c r="AE128" s="39"/>
      <c r="AT128" s="18" t="s">
        <v>72</v>
      </c>
      <c r="AU128" s="18" t="s">
        <v>117</v>
      </c>
      <c r="BK128" s="196">
        <f>BK129+BK885</f>
        <v>0</v>
      </c>
    </row>
    <row r="129" s="12" customFormat="1" ht="25.92" customHeight="1">
      <c r="A129" s="12"/>
      <c r="B129" s="197"/>
      <c r="C129" s="198"/>
      <c r="D129" s="199" t="s">
        <v>72</v>
      </c>
      <c r="E129" s="200" t="s">
        <v>179</v>
      </c>
      <c r="F129" s="200" t="s">
        <v>180</v>
      </c>
      <c r="G129" s="198"/>
      <c r="H129" s="198"/>
      <c r="I129" s="201"/>
      <c r="J129" s="202">
        <f>BK129</f>
        <v>0</v>
      </c>
      <c r="K129" s="198"/>
      <c r="L129" s="203"/>
      <c r="M129" s="204"/>
      <c r="N129" s="205"/>
      <c r="O129" s="205"/>
      <c r="P129" s="206">
        <f>P130+P177+P265+P361+P434+P447+P565+P649+P661+P667+P686+P734+P750+P850+P881</f>
        <v>0</v>
      </c>
      <c r="Q129" s="205"/>
      <c r="R129" s="206">
        <f>R130+R177+R265+R361+R434+R447+R565+R649+R661+R667+R686+R734+R750+R850+R881</f>
        <v>836.38706721766641</v>
      </c>
      <c r="S129" s="205"/>
      <c r="T129" s="207">
        <f>T130+T177+T265+T361+T434+T447+T565+T649+T661+T667+T686+T734+T750+T850+T881</f>
        <v>84.118664799999976</v>
      </c>
      <c r="U129" s="12"/>
      <c r="V129" s="12"/>
      <c r="W129" s="12"/>
      <c r="X129" s="12"/>
      <c r="Y129" s="12"/>
      <c r="Z129" s="12"/>
      <c r="AA129" s="12"/>
      <c r="AB129" s="12"/>
      <c r="AC129" s="12"/>
      <c r="AD129" s="12"/>
      <c r="AE129" s="12"/>
      <c r="AR129" s="208" t="s">
        <v>81</v>
      </c>
      <c r="AT129" s="209" t="s">
        <v>72</v>
      </c>
      <c r="AU129" s="209" t="s">
        <v>73</v>
      </c>
      <c r="AY129" s="208" t="s">
        <v>181</v>
      </c>
      <c r="BK129" s="210">
        <f>BK130+BK177+BK265+BK361+BK434+BK447+BK565+BK649+BK661+BK667+BK686+BK734+BK750+BK850+BK881</f>
        <v>0</v>
      </c>
    </row>
    <row r="130" s="12" customFormat="1" ht="22.8" customHeight="1">
      <c r="A130" s="12"/>
      <c r="B130" s="197"/>
      <c r="C130" s="198"/>
      <c r="D130" s="199" t="s">
        <v>72</v>
      </c>
      <c r="E130" s="211" t="s">
        <v>81</v>
      </c>
      <c r="F130" s="211" t="s">
        <v>182</v>
      </c>
      <c r="G130" s="198"/>
      <c r="H130" s="198"/>
      <c r="I130" s="201"/>
      <c r="J130" s="212">
        <f>BK130</f>
        <v>0</v>
      </c>
      <c r="K130" s="198"/>
      <c r="L130" s="203"/>
      <c r="M130" s="204"/>
      <c r="N130" s="205"/>
      <c r="O130" s="205"/>
      <c r="P130" s="206">
        <f>SUM(P131:P176)</f>
        <v>0</v>
      </c>
      <c r="Q130" s="205"/>
      <c r="R130" s="206">
        <f>SUM(R131:R176)</f>
        <v>0</v>
      </c>
      <c r="S130" s="205"/>
      <c r="T130" s="207">
        <f>SUM(T131:T176)</f>
        <v>0</v>
      </c>
      <c r="U130" s="12"/>
      <c r="V130" s="12"/>
      <c r="W130" s="12"/>
      <c r="X130" s="12"/>
      <c r="Y130" s="12"/>
      <c r="Z130" s="12"/>
      <c r="AA130" s="12"/>
      <c r="AB130" s="12"/>
      <c r="AC130" s="12"/>
      <c r="AD130" s="12"/>
      <c r="AE130" s="12"/>
      <c r="AR130" s="208" t="s">
        <v>81</v>
      </c>
      <c r="AT130" s="209" t="s">
        <v>72</v>
      </c>
      <c r="AU130" s="209" t="s">
        <v>81</v>
      </c>
      <c r="AY130" s="208" t="s">
        <v>181</v>
      </c>
      <c r="BK130" s="210">
        <f>SUM(BK131:BK176)</f>
        <v>0</v>
      </c>
    </row>
    <row r="131" s="2" customFormat="1" ht="16.5" customHeight="1">
      <c r="A131" s="39"/>
      <c r="B131" s="40"/>
      <c r="C131" s="213" t="s">
        <v>81</v>
      </c>
      <c r="D131" s="213" t="s">
        <v>183</v>
      </c>
      <c r="E131" s="214" t="s">
        <v>184</v>
      </c>
      <c r="F131" s="215" t="s">
        <v>185</v>
      </c>
      <c r="G131" s="216" t="s">
        <v>186</v>
      </c>
      <c r="H131" s="217">
        <v>110</v>
      </c>
      <c r="I131" s="218"/>
      <c r="J131" s="219">
        <f>ROUND(I131*H131,2)</f>
        <v>0</v>
      </c>
      <c r="K131" s="215" t="s">
        <v>187</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99</v>
      </c>
      <c r="AT131" s="224" t="s">
        <v>183</v>
      </c>
      <c r="AU131" s="224" t="s">
        <v>83</v>
      </c>
      <c r="AY131" s="18" t="s">
        <v>181</v>
      </c>
      <c r="BE131" s="225">
        <f>IF(N131="základní",J131,0)</f>
        <v>0</v>
      </c>
      <c r="BF131" s="225">
        <f>IF(N131="snížená",J131,0)</f>
        <v>0</v>
      </c>
      <c r="BG131" s="225">
        <f>IF(N131="zákl. přenesená",J131,0)</f>
        <v>0</v>
      </c>
      <c r="BH131" s="225">
        <f>IF(N131="sníž. přenesená",J131,0)</f>
        <v>0</v>
      </c>
      <c r="BI131" s="225">
        <f>IF(N131="nulová",J131,0)</f>
        <v>0</v>
      </c>
      <c r="BJ131" s="18" t="s">
        <v>81</v>
      </c>
      <c r="BK131" s="225">
        <f>ROUND(I131*H131,2)</f>
        <v>0</v>
      </c>
      <c r="BL131" s="18" t="s">
        <v>99</v>
      </c>
      <c r="BM131" s="224" t="s">
        <v>188</v>
      </c>
    </row>
    <row r="132" s="2" customFormat="1">
      <c r="A132" s="39"/>
      <c r="B132" s="40"/>
      <c r="C132" s="41"/>
      <c r="D132" s="226" t="s">
        <v>189</v>
      </c>
      <c r="E132" s="41"/>
      <c r="F132" s="227" t="s">
        <v>190</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189</v>
      </c>
      <c r="AU132" s="18" t="s">
        <v>83</v>
      </c>
    </row>
    <row r="133" s="2" customFormat="1">
      <c r="A133" s="39"/>
      <c r="B133" s="40"/>
      <c r="C133" s="41"/>
      <c r="D133" s="231" t="s">
        <v>191</v>
      </c>
      <c r="E133" s="41"/>
      <c r="F133" s="232" t="s">
        <v>192</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191</v>
      </c>
      <c r="AU133" s="18" t="s">
        <v>83</v>
      </c>
    </row>
    <row r="134" s="13" customFormat="1">
      <c r="A134" s="13"/>
      <c r="B134" s="233"/>
      <c r="C134" s="234"/>
      <c r="D134" s="226" t="s">
        <v>193</v>
      </c>
      <c r="E134" s="235" t="s">
        <v>19</v>
      </c>
      <c r="F134" s="236" t="s">
        <v>194</v>
      </c>
      <c r="G134" s="234"/>
      <c r="H134" s="237">
        <v>110</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193</v>
      </c>
      <c r="AU134" s="243" t="s">
        <v>83</v>
      </c>
      <c r="AV134" s="13" t="s">
        <v>83</v>
      </c>
      <c r="AW134" s="13" t="s">
        <v>33</v>
      </c>
      <c r="AX134" s="13" t="s">
        <v>73</v>
      </c>
      <c r="AY134" s="243" t="s">
        <v>181</v>
      </c>
    </row>
    <row r="135" s="2" customFormat="1" ht="16.5" customHeight="1">
      <c r="A135" s="39"/>
      <c r="B135" s="40"/>
      <c r="C135" s="213" t="s">
        <v>83</v>
      </c>
      <c r="D135" s="213" t="s">
        <v>183</v>
      </c>
      <c r="E135" s="214" t="s">
        <v>195</v>
      </c>
      <c r="F135" s="215" t="s">
        <v>196</v>
      </c>
      <c r="G135" s="216" t="s">
        <v>186</v>
      </c>
      <c r="H135" s="217">
        <v>265</v>
      </c>
      <c r="I135" s="218"/>
      <c r="J135" s="219">
        <f>ROUND(I135*H135,2)</f>
        <v>0</v>
      </c>
      <c r="K135" s="215" t="s">
        <v>187</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99</v>
      </c>
      <c r="AT135" s="224" t="s">
        <v>183</v>
      </c>
      <c r="AU135" s="224" t="s">
        <v>83</v>
      </c>
      <c r="AY135" s="18" t="s">
        <v>181</v>
      </c>
      <c r="BE135" s="225">
        <f>IF(N135="základní",J135,0)</f>
        <v>0</v>
      </c>
      <c r="BF135" s="225">
        <f>IF(N135="snížená",J135,0)</f>
        <v>0</v>
      </c>
      <c r="BG135" s="225">
        <f>IF(N135="zákl. přenesená",J135,0)</f>
        <v>0</v>
      </c>
      <c r="BH135" s="225">
        <f>IF(N135="sníž. přenesená",J135,0)</f>
        <v>0</v>
      </c>
      <c r="BI135" s="225">
        <f>IF(N135="nulová",J135,0)</f>
        <v>0</v>
      </c>
      <c r="BJ135" s="18" t="s">
        <v>81</v>
      </c>
      <c r="BK135" s="225">
        <f>ROUND(I135*H135,2)</f>
        <v>0</v>
      </c>
      <c r="BL135" s="18" t="s">
        <v>99</v>
      </c>
      <c r="BM135" s="224" t="s">
        <v>197</v>
      </c>
    </row>
    <row r="136" s="2" customFormat="1">
      <c r="A136" s="39"/>
      <c r="B136" s="40"/>
      <c r="C136" s="41"/>
      <c r="D136" s="226" t="s">
        <v>189</v>
      </c>
      <c r="E136" s="41"/>
      <c r="F136" s="227" t="s">
        <v>198</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189</v>
      </c>
      <c r="AU136" s="18" t="s">
        <v>83</v>
      </c>
    </row>
    <row r="137" s="2" customFormat="1">
      <c r="A137" s="39"/>
      <c r="B137" s="40"/>
      <c r="C137" s="41"/>
      <c r="D137" s="231" t="s">
        <v>191</v>
      </c>
      <c r="E137" s="41"/>
      <c r="F137" s="232" t="s">
        <v>199</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191</v>
      </c>
      <c r="AU137" s="18" t="s">
        <v>83</v>
      </c>
    </row>
    <row r="138" s="2" customFormat="1" ht="21.75" customHeight="1">
      <c r="A138" s="39"/>
      <c r="B138" s="40"/>
      <c r="C138" s="213" t="s">
        <v>96</v>
      </c>
      <c r="D138" s="213" t="s">
        <v>183</v>
      </c>
      <c r="E138" s="214" t="s">
        <v>200</v>
      </c>
      <c r="F138" s="215" t="s">
        <v>201</v>
      </c>
      <c r="G138" s="216" t="s">
        <v>186</v>
      </c>
      <c r="H138" s="217">
        <v>11.699999999999999</v>
      </c>
      <c r="I138" s="218"/>
      <c r="J138" s="219">
        <f>ROUND(I138*H138,2)</f>
        <v>0</v>
      </c>
      <c r="K138" s="215" t="s">
        <v>187</v>
      </c>
      <c r="L138" s="45"/>
      <c r="M138" s="220" t="s">
        <v>19</v>
      </c>
      <c r="N138" s="221" t="s">
        <v>44</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99</v>
      </c>
      <c r="AT138" s="224" t="s">
        <v>183</v>
      </c>
      <c r="AU138" s="224" t="s">
        <v>83</v>
      </c>
      <c r="AY138" s="18" t="s">
        <v>181</v>
      </c>
      <c r="BE138" s="225">
        <f>IF(N138="základní",J138,0)</f>
        <v>0</v>
      </c>
      <c r="BF138" s="225">
        <f>IF(N138="snížená",J138,0)</f>
        <v>0</v>
      </c>
      <c r="BG138" s="225">
        <f>IF(N138="zákl. přenesená",J138,0)</f>
        <v>0</v>
      </c>
      <c r="BH138" s="225">
        <f>IF(N138="sníž. přenesená",J138,0)</f>
        <v>0</v>
      </c>
      <c r="BI138" s="225">
        <f>IF(N138="nulová",J138,0)</f>
        <v>0</v>
      </c>
      <c r="BJ138" s="18" t="s">
        <v>81</v>
      </c>
      <c r="BK138" s="225">
        <f>ROUND(I138*H138,2)</f>
        <v>0</v>
      </c>
      <c r="BL138" s="18" t="s">
        <v>99</v>
      </c>
      <c r="BM138" s="224" t="s">
        <v>202</v>
      </c>
    </row>
    <row r="139" s="2" customFormat="1">
      <c r="A139" s="39"/>
      <c r="B139" s="40"/>
      <c r="C139" s="41"/>
      <c r="D139" s="226" t="s">
        <v>189</v>
      </c>
      <c r="E139" s="41"/>
      <c r="F139" s="227" t="s">
        <v>203</v>
      </c>
      <c r="G139" s="41"/>
      <c r="H139" s="41"/>
      <c r="I139" s="228"/>
      <c r="J139" s="41"/>
      <c r="K139" s="41"/>
      <c r="L139" s="45"/>
      <c r="M139" s="229"/>
      <c r="N139" s="230"/>
      <c r="O139" s="85"/>
      <c r="P139" s="85"/>
      <c r="Q139" s="85"/>
      <c r="R139" s="85"/>
      <c r="S139" s="85"/>
      <c r="T139" s="86"/>
      <c r="U139" s="39"/>
      <c r="V139" s="39"/>
      <c r="W139" s="39"/>
      <c r="X139" s="39"/>
      <c r="Y139" s="39"/>
      <c r="Z139" s="39"/>
      <c r="AA139" s="39"/>
      <c r="AB139" s="39"/>
      <c r="AC139" s="39"/>
      <c r="AD139" s="39"/>
      <c r="AE139" s="39"/>
      <c r="AT139" s="18" t="s">
        <v>189</v>
      </c>
      <c r="AU139" s="18" t="s">
        <v>83</v>
      </c>
    </row>
    <row r="140" s="2" customFormat="1">
      <c r="A140" s="39"/>
      <c r="B140" s="40"/>
      <c r="C140" s="41"/>
      <c r="D140" s="231" t="s">
        <v>191</v>
      </c>
      <c r="E140" s="41"/>
      <c r="F140" s="232" t="s">
        <v>204</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191</v>
      </c>
      <c r="AU140" s="18" t="s">
        <v>83</v>
      </c>
    </row>
    <row r="141" s="13" customFormat="1">
      <c r="A141" s="13"/>
      <c r="B141" s="233"/>
      <c r="C141" s="234"/>
      <c r="D141" s="226" t="s">
        <v>193</v>
      </c>
      <c r="E141" s="235" t="s">
        <v>19</v>
      </c>
      <c r="F141" s="236" t="s">
        <v>205</v>
      </c>
      <c r="G141" s="234"/>
      <c r="H141" s="237">
        <v>11.699999999999999</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193</v>
      </c>
      <c r="AU141" s="243" t="s">
        <v>83</v>
      </c>
      <c r="AV141" s="13" t="s">
        <v>83</v>
      </c>
      <c r="AW141" s="13" t="s">
        <v>33</v>
      </c>
      <c r="AX141" s="13" t="s">
        <v>73</v>
      </c>
      <c r="AY141" s="243" t="s">
        <v>181</v>
      </c>
    </row>
    <row r="142" s="2" customFormat="1" ht="21.75" customHeight="1">
      <c r="A142" s="39"/>
      <c r="B142" s="40"/>
      <c r="C142" s="213" t="s">
        <v>99</v>
      </c>
      <c r="D142" s="213" t="s">
        <v>183</v>
      </c>
      <c r="E142" s="214" t="s">
        <v>206</v>
      </c>
      <c r="F142" s="215" t="s">
        <v>207</v>
      </c>
      <c r="G142" s="216" t="s">
        <v>186</v>
      </c>
      <c r="H142" s="217">
        <v>55.167000000000002</v>
      </c>
      <c r="I142" s="218"/>
      <c r="J142" s="219">
        <f>ROUND(I142*H142,2)</f>
        <v>0</v>
      </c>
      <c r="K142" s="215" t="s">
        <v>187</v>
      </c>
      <c r="L142" s="45"/>
      <c r="M142" s="220" t="s">
        <v>19</v>
      </c>
      <c r="N142" s="221" t="s">
        <v>44</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99</v>
      </c>
      <c r="AT142" s="224" t="s">
        <v>183</v>
      </c>
      <c r="AU142" s="224" t="s">
        <v>83</v>
      </c>
      <c r="AY142" s="18" t="s">
        <v>181</v>
      </c>
      <c r="BE142" s="225">
        <f>IF(N142="základní",J142,0)</f>
        <v>0</v>
      </c>
      <c r="BF142" s="225">
        <f>IF(N142="snížená",J142,0)</f>
        <v>0</v>
      </c>
      <c r="BG142" s="225">
        <f>IF(N142="zákl. přenesená",J142,0)</f>
        <v>0</v>
      </c>
      <c r="BH142" s="225">
        <f>IF(N142="sníž. přenesená",J142,0)</f>
        <v>0</v>
      </c>
      <c r="BI142" s="225">
        <f>IF(N142="nulová",J142,0)</f>
        <v>0</v>
      </c>
      <c r="BJ142" s="18" t="s">
        <v>81</v>
      </c>
      <c r="BK142" s="225">
        <f>ROUND(I142*H142,2)</f>
        <v>0</v>
      </c>
      <c r="BL142" s="18" t="s">
        <v>99</v>
      </c>
      <c r="BM142" s="224" t="s">
        <v>208</v>
      </c>
    </row>
    <row r="143" s="2" customFormat="1">
      <c r="A143" s="39"/>
      <c r="B143" s="40"/>
      <c r="C143" s="41"/>
      <c r="D143" s="226" t="s">
        <v>189</v>
      </c>
      <c r="E143" s="41"/>
      <c r="F143" s="227" t="s">
        <v>209</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189</v>
      </c>
      <c r="AU143" s="18" t="s">
        <v>83</v>
      </c>
    </row>
    <row r="144" s="2" customFormat="1">
      <c r="A144" s="39"/>
      <c r="B144" s="40"/>
      <c r="C144" s="41"/>
      <c r="D144" s="231" t="s">
        <v>191</v>
      </c>
      <c r="E144" s="41"/>
      <c r="F144" s="232" t="s">
        <v>210</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191</v>
      </c>
      <c r="AU144" s="18" t="s">
        <v>83</v>
      </c>
    </row>
    <row r="145" s="13" customFormat="1">
      <c r="A145" s="13"/>
      <c r="B145" s="233"/>
      <c r="C145" s="234"/>
      <c r="D145" s="226" t="s">
        <v>193</v>
      </c>
      <c r="E145" s="235" t="s">
        <v>19</v>
      </c>
      <c r="F145" s="236" t="s">
        <v>211</v>
      </c>
      <c r="G145" s="234"/>
      <c r="H145" s="237">
        <v>15.917999999999999</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193</v>
      </c>
      <c r="AU145" s="243" t="s">
        <v>83</v>
      </c>
      <c r="AV145" s="13" t="s">
        <v>83</v>
      </c>
      <c r="AW145" s="13" t="s">
        <v>33</v>
      </c>
      <c r="AX145" s="13" t="s">
        <v>73</v>
      </c>
      <c r="AY145" s="243" t="s">
        <v>181</v>
      </c>
    </row>
    <row r="146" s="13" customFormat="1">
      <c r="A146" s="13"/>
      <c r="B146" s="233"/>
      <c r="C146" s="234"/>
      <c r="D146" s="226" t="s">
        <v>193</v>
      </c>
      <c r="E146" s="235" t="s">
        <v>19</v>
      </c>
      <c r="F146" s="236" t="s">
        <v>212</v>
      </c>
      <c r="G146" s="234"/>
      <c r="H146" s="237">
        <v>2.7090000000000001</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193</v>
      </c>
      <c r="AU146" s="243" t="s">
        <v>83</v>
      </c>
      <c r="AV146" s="13" t="s">
        <v>83</v>
      </c>
      <c r="AW146" s="13" t="s">
        <v>33</v>
      </c>
      <c r="AX146" s="13" t="s">
        <v>73</v>
      </c>
      <c r="AY146" s="243" t="s">
        <v>181</v>
      </c>
    </row>
    <row r="147" s="13" customFormat="1">
      <c r="A147" s="13"/>
      <c r="B147" s="233"/>
      <c r="C147" s="234"/>
      <c r="D147" s="226" t="s">
        <v>193</v>
      </c>
      <c r="E147" s="235" t="s">
        <v>19</v>
      </c>
      <c r="F147" s="236" t="s">
        <v>213</v>
      </c>
      <c r="G147" s="234"/>
      <c r="H147" s="237">
        <v>21.736000000000001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193</v>
      </c>
      <c r="AU147" s="243" t="s">
        <v>83</v>
      </c>
      <c r="AV147" s="13" t="s">
        <v>83</v>
      </c>
      <c r="AW147" s="13" t="s">
        <v>33</v>
      </c>
      <c r="AX147" s="13" t="s">
        <v>73</v>
      </c>
      <c r="AY147" s="243" t="s">
        <v>181</v>
      </c>
    </row>
    <row r="148" s="13" customFormat="1">
      <c r="A148" s="13"/>
      <c r="B148" s="233"/>
      <c r="C148" s="234"/>
      <c r="D148" s="226" t="s">
        <v>193</v>
      </c>
      <c r="E148" s="235" t="s">
        <v>19</v>
      </c>
      <c r="F148" s="236" t="s">
        <v>214</v>
      </c>
      <c r="G148" s="234"/>
      <c r="H148" s="237">
        <v>0.53200000000000003</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193</v>
      </c>
      <c r="AU148" s="243" t="s">
        <v>83</v>
      </c>
      <c r="AV148" s="13" t="s">
        <v>83</v>
      </c>
      <c r="AW148" s="13" t="s">
        <v>33</v>
      </c>
      <c r="AX148" s="13" t="s">
        <v>73</v>
      </c>
      <c r="AY148" s="243" t="s">
        <v>181</v>
      </c>
    </row>
    <row r="149" s="13" customFormat="1">
      <c r="A149" s="13"/>
      <c r="B149" s="233"/>
      <c r="C149" s="234"/>
      <c r="D149" s="226" t="s">
        <v>193</v>
      </c>
      <c r="E149" s="235" t="s">
        <v>19</v>
      </c>
      <c r="F149" s="236" t="s">
        <v>215</v>
      </c>
      <c r="G149" s="234"/>
      <c r="H149" s="237">
        <v>11.800000000000001</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193</v>
      </c>
      <c r="AU149" s="243" t="s">
        <v>83</v>
      </c>
      <c r="AV149" s="13" t="s">
        <v>83</v>
      </c>
      <c r="AW149" s="13" t="s">
        <v>33</v>
      </c>
      <c r="AX149" s="13" t="s">
        <v>73</v>
      </c>
      <c r="AY149" s="243" t="s">
        <v>181</v>
      </c>
    </row>
    <row r="150" s="13" customFormat="1">
      <c r="A150" s="13"/>
      <c r="B150" s="233"/>
      <c r="C150" s="234"/>
      <c r="D150" s="226" t="s">
        <v>193</v>
      </c>
      <c r="E150" s="235" t="s">
        <v>19</v>
      </c>
      <c r="F150" s="236" t="s">
        <v>216</v>
      </c>
      <c r="G150" s="234"/>
      <c r="H150" s="237">
        <v>0.627</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193</v>
      </c>
      <c r="AU150" s="243" t="s">
        <v>83</v>
      </c>
      <c r="AV150" s="13" t="s">
        <v>83</v>
      </c>
      <c r="AW150" s="13" t="s">
        <v>33</v>
      </c>
      <c r="AX150" s="13" t="s">
        <v>73</v>
      </c>
      <c r="AY150" s="243" t="s">
        <v>181</v>
      </c>
    </row>
    <row r="151" s="13" customFormat="1">
      <c r="A151" s="13"/>
      <c r="B151" s="233"/>
      <c r="C151" s="234"/>
      <c r="D151" s="226" t="s">
        <v>193</v>
      </c>
      <c r="E151" s="235" t="s">
        <v>19</v>
      </c>
      <c r="F151" s="236" t="s">
        <v>217</v>
      </c>
      <c r="G151" s="234"/>
      <c r="H151" s="237">
        <v>1.845</v>
      </c>
      <c r="I151" s="238"/>
      <c r="J151" s="234"/>
      <c r="K151" s="234"/>
      <c r="L151" s="239"/>
      <c r="M151" s="240"/>
      <c r="N151" s="241"/>
      <c r="O151" s="241"/>
      <c r="P151" s="241"/>
      <c r="Q151" s="241"/>
      <c r="R151" s="241"/>
      <c r="S151" s="241"/>
      <c r="T151" s="242"/>
      <c r="U151" s="13"/>
      <c r="V151" s="13"/>
      <c r="W151" s="13"/>
      <c r="X151" s="13"/>
      <c r="Y151" s="13"/>
      <c r="Z151" s="13"/>
      <c r="AA151" s="13"/>
      <c r="AB151" s="13"/>
      <c r="AC151" s="13"/>
      <c r="AD151" s="13"/>
      <c r="AE151" s="13"/>
      <c r="AT151" s="243" t="s">
        <v>193</v>
      </c>
      <c r="AU151" s="243" t="s">
        <v>83</v>
      </c>
      <c r="AV151" s="13" t="s">
        <v>83</v>
      </c>
      <c r="AW151" s="13" t="s">
        <v>33</v>
      </c>
      <c r="AX151" s="13" t="s">
        <v>73</v>
      </c>
      <c r="AY151" s="243" t="s">
        <v>181</v>
      </c>
    </row>
    <row r="152" s="2" customFormat="1" ht="21.75" customHeight="1">
      <c r="A152" s="39"/>
      <c r="B152" s="40"/>
      <c r="C152" s="213" t="s">
        <v>102</v>
      </c>
      <c r="D152" s="213" t="s">
        <v>183</v>
      </c>
      <c r="E152" s="214" t="s">
        <v>218</v>
      </c>
      <c r="F152" s="215" t="s">
        <v>219</v>
      </c>
      <c r="G152" s="216" t="s">
        <v>186</v>
      </c>
      <c r="H152" s="217">
        <v>361.73399999999998</v>
      </c>
      <c r="I152" s="218"/>
      <c r="J152" s="219">
        <f>ROUND(I152*H152,2)</f>
        <v>0</v>
      </c>
      <c r="K152" s="215" t="s">
        <v>187</v>
      </c>
      <c r="L152" s="45"/>
      <c r="M152" s="220" t="s">
        <v>19</v>
      </c>
      <c r="N152" s="221" t="s">
        <v>44</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99</v>
      </c>
      <c r="AT152" s="224" t="s">
        <v>183</v>
      </c>
      <c r="AU152" s="224" t="s">
        <v>83</v>
      </c>
      <c r="AY152" s="18" t="s">
        <v>181</v>
      </c>
      <c r="BE152" s="225">
        <f>IF(N152="základní",J152,0)</f>
        <v>0</v>
      </c>
      <c r="BF152" s="225">
        <f>IF(N152="snížená",J152,0)</f>
        <v>0</v>
      </c>
      <c r="BG152" s="225">
        <f>IF(N152="zákl. přenesená",J152,0)</f>
        <v>0</v>
      </c>
      <c r="BH152" s="225">
        <f>IF(N152="sníž. přenesená",J152,0)</f>
        <v>0</v>
      </c>
      <c r="BI152" s="225">
        <f>IF(N152="nulová",J152,0)</f>
        <v>0</v>
      </c>
      <c r="BJ152" s="18" t="s">
        <v>81</v>
      </c>
      <c r="BK152" s="225">
        <f>ROUND(I152*H152,2)</f>
        <v>0</v>
      </c>
      <c r="BL152" s="18" t="s">
        <v>99</v>
      </c>
      <c r="BM152" s="224" t="s">
        <v>220</v>
      </c>
    </row>
    <row r="153" s="2" customFormat="1">
      <c r="A153" s="39"/>
      <c r="B153" s="40"/>
      <c r="C153" s="41"/>
      <c r="D153" s="226" t="s">
        <v>189</v>
      </c>
      <c r="E153" s="41"/>
      <c r="F153" s="227" t="s">
        <v>221</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189</v>
      </c>
      <c r="AU153" s="18" t="s">
        <v>83</v>
      </c>
    </row>
    <row r="154" s="2" customFormat="1">
      <c r="A154" s="39"/>
      <c r="B154" s="40"/>
      <c r="C154" s="41"/>
      <c r="D154" s="231" t="s">
        <v>191</v>
      </c>
      <c r="E154" s="41"/>
      <c r="F154" s="232" t="s">
        <v>222</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191</v>
      </c>
      <c r="AU154" s="18" t="s">
        <v>83</v>
      </c>
    </row>
    <row r="155" s="13" customFormat="1">
      <c r="A155" s="13"/>
      <c r="B155" s="233"/>
      <c r="C155" s="234"/>
      <c r="D155" s="226" t="s">
        <v>193</v>
      </c>
      <c r="E155" s="235" t="s">
        <v>19</v>
      </c>
      <c r="F155" s="236" t="s">
        <v>223</v>
      </c>
      <c r="G155" s="234"/>
      <c r="H155" s="237">
        <v>251.73400000000001</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193</v>
      </c>
      <c r="AU155" s="243" t="s">
        <v>83</v>
      </c>
      <c r="AV155" s="13" t="s">
        <v>83</v>
      </c>
      <c r="AW155" s="13" t="s">
        <v>33</v>
      </c>
      <c r="AX155" s="13" t="s">
        <v>73</v>
      </c>
      <c r="AY155" s="243" t="s">
        <v>181</v>
      </c>
    </row>
    <row r="156" s="14" customFormat="1">
      <c r="A156" s="14"/>
      <c r="B156" s="244"/>
      <c r="C156" s="245"/>
      <c r="D156" s="226" t="s">
        <v>193</v>
      </c>
      <c r="E156" s="246" t="s">
        <v>19</v>
      </c>
      <c r="F156" s="247" t="s">
        <v>224</v>
      </c>
      <c r="G156" s="245"/>
      <c r="H156" s="246" t="s">
        <v>19</v>
      </c>
      <c r="I156" s="248"/>
      <c r="J156" s="245"/>
      <c r="K156" s="245"/>
      <c r="L156" s="249"/>
      <c r="M156" s="250"/>
      <c r="N156" s="251"/>
      <c r="O156" s="251"/>
      <c r="P156" s="251"/>
      <c r="Q156" s="251"/>
      <c r="R156" s="251"/>
      <c r="S156" s="251"/>
      <c r="T156" s="252"/>
      <c r="U156" s="14"/>
      <c r="V156" s="14"/>
      <c r="W156" s="14"/>
      <c r="X156" s="14"/>
      <c r="Y156" s="14"/>
      <c r="Z156" s="14"/>
      <c r="AA156" s="14"/>
      <c r="AB156" s="14"/>
      <c r="AC156" s="14"/>
      <c r="AD156" s="14"/>
      <c r="AE156" s="14"/>
      <c r="AT156" s="253" t="s">
        <v>193</v>
      </c>
      <c r="AU156" s="253" t="s">
        <v>83</v>
      </c>
      <c r="AV156" s="14" t="s">
        <v>81</v>
      </c>
      <c r="AW156" s="14" t="s">
        <v>33</v>
      </c>
      <c r="AX156" s="14" t="s">
        <v>73</v>
      </c>
      <c r="AY156" s="253" t="s">
        <v>181</v>
      </c>
    </row>
    <row r="157" s="13" customFormat="1">
      <c r="A157" s="13"/>
      <c r="B157" s="233"/>
      <c r="C157" s="234"/>
      <c r="D157" s="226" t="s">
        <v>193</v>
      </c>
      <c r="E157" s="235" t="s">
        <v>19</v>
      </c>
      <c r="F157" s="236" t="s">
        <v>225</v>
      </c>
      <c r="G157" s="234"/>
      <c r="H157" s="237">
        <v>110</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193</v>
      </c>
      <c r="AU157" s="243" t="s">
        <v>83</v>
      </c>
      <c r="AV157" s="13" t="s">
        <v>83</v>
      </c>
      <c r="AW157" s="13" t="s">
        <v>33</v>
      </c>
      <c r="AX157" s="13" t="s">
        <v>73</v>
      </c>
      <c r="AY157" s="243" t="s">
        <v>181</v>
      </c>
    </row>
    <row r="158" s="2" customFormat="1" ht="16.5" customHeight="1">
      <c r="A158" s="39"/>
      <c r="B158" s="40"/>
      <c r="C158" s="213" t="s">
        <v>226</v>
      </c>
      <c r="D158" s="213" t="s">
        <v>183</v>
      </c>
      <c r="E158" s="214" t="s">
        <v>227</v>
      </c>
      <c r="F158" s="215" t="s">
        <v>228</v>
      </c>
      <c r="G158" s="216" t="s">
        <v>186</v>
      </c>
      <c r="H158" s="217">
        <v>125.867</v>
      </c>
      <c r="I158" s="218"/>
      <c r="J158" s="219">
        <f>ROUND(I158*H158,2)</f>
        <v>0</v>
      </c>
      <c r="K158" s="215" t="s">
        <v>187</v>
      </c>
      <c r="L158" s="45"/>
      <c r="M158" s="220" t="s">
        <v>19</v>
      </c>
      <c r="N158" s="221" t="s">
        <v>44</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99</v>
      </c>
      <c r="AT158" s="224" t="s">
        <v>183</v>
      </c>
      <c r="AU158" s="224" t="s">
        <v>83</v>
      </c>
      <c r="AY158" s="18" t="s">
        <v>181</v>
      </c>
      <c r="BE158" s="225">
        <f>IF(N158="základní",J158,0)</f>
        <v>0</v>
      </c>
      <c r="BF158" s="225">
        <f>IF(N158="snížená",J158,0)</f>
        <v>0</v>
      </c>
      <c r="BG158" s="225">
        <f>IF(N158="zákl. přenesená",J158,0)</f>
        <v>0</v>
      </c>
      <c r="BH158" s="225">
        <f>IF(N158="sníž. přenesená",J158,0)</f>
        <v>0</v>
      </c>
      <c r="BI158" s="225">
        <f>IF(N158="nulová",J158,0)</f>
        <v>0</v>
      </c>
      <c r="BJ158" s="18" t="s">
        <v>81</v>
      </c>
      <c r="BK158" s="225">
        <f>ROUND(I158*H158,2)</f>
        <v>0</v>
      </c>
      <c r="BL158" s="18" t="s">
        <v>99</v>
      </c>
      <c r="BM158" s="224" t="s">
        <v>229</v>
      </c>
    </row>
    <row r="159" s="2" customFormat="1">
      <c r="A159" s="39"/>
      <c r="B159" s="40"/>
      <c r="C159" s="41"/>
      <c r="D159" s="226" t="s">
        <v>189</v>
      </c>
      <c r="E159" s="41"/>
      <c r="F159" s="227" t="s">
        <v>230</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189</v>
      </c>
      <c r="AU159" s="18" t="s">
        <v>83</v>
      </c>
    </row>
    <row r="160" s="2" customFormat="1">
      <c r="A160" s="39"/>
      <c r="B160" s="40"/>
      <c r="C160" s="41"/>
      <c r="D160" s="231" t="s">
        <v>191</v>
      </c>
      <c r="E160" s="41"/>
      <c r="F160" s="232" t="s">
        <v>231</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191</v>
      </c>
      <c r="AU160" s="18" t="s">
        <v>83</v>
      </c>
    </row>
    <row r="161" s="13" customFormat="1">
      <c r="A161" s="13"/>
      <c r="B161" s="233"/>
      <c r="C161" s="234"/>
      <c r="D161" s="226" t="s">
        <v>193</v>
      </c>
      <c r="E161" s="235" t="s">
        <v>19</v>
      </c>
      <c r="F161" s="236" t="s">
        <v>232</v>
      </c>
      <c r="G161" s="234"/>
      <c r="H161" s="237">
        <v>125.867</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193</v>
      </c>
      <c r="AU161" s="243" t="s">
        <v>83</v>
      </c>
      <c r="AV161" s="13" t="s">
        <v>83</v>
      </c>
      <c r="AW161" s="13" t="s">
        <v>33</v>
      </c>
      <c r="AX161" s="13" t="s">
        <v>73</v>
      </c>
      <c r="AY161" s="243" t="s">
        <v>181</v>
      </c>
    </row>
    <row r="162" s="2" customFormat="1" ht="16.5" customHeight="1">
      <c r="A162" s="39"/>
      <c r="B162" s="40"/>
      <c r="C162" s="213" t="s">
        <v>105</v>
      </c>
      <c r="D162" s="213" t="s">
        <v>183</v>
      </c>
      <c r="E162" s="214" t="s">
        <v>233</v>
      </c>
      <c r="F162" s="215" t="s">
        <v>234</v>
      </c>
      <c r="G162" s="216" t="s">
        <v>186</v>
      </c>
      <c r="H162" s="217">
        <v>206</v>
      </c>
      <c r="I162" s="218"/>
      <c r="J162" s="219">
        <f>ROUND(I162*H162,2)</f>
        <v>0</v>
      </c>
      <c r="K162" s="215" t="s">
        <v>187</v>
      </c>
      <c r="L162" s="45"/>
      <c r="M162" s="220" t="s">
        <v>19</v>
      </c>
      <c r="N162" s="221" t="s">
        <v>44</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99</v>
      </c>
      <c r="AT162" s="224" t="s">
        <v>183</v>
      </c>
      <c r="AU162" s="224" t="s">
        <v>83</v>
      </c>
      <c r="AY162" s="18" t="s">
        <v>181</v>
      </c>
      <c r="BE162" s="225">
        <f>IF(N162="základní",J162,0)</f>
        <v>0</v>
      </c>
      <c r="BF162" s="225">
        <f>IF(N162="snížená",J162,0)</f>
        <v>0</v>
      </c>
      <c r="BG162" s="225">
        <f>IF(N162="zákl. přenesená",J162,0)</f>
        <v>0</v>
      </c>
      <c r="BH162" s="225">
        <f>IF(N162="sníž. přenesená",J162,0)</f>
        <v>0</v>
      </c>
      <c r="BI162" s="225">
        <f>IF(N162="nulová",J162,0)</f>
        <v>0</v>
      </c>
      <c r="BJ162" s="18" t="s">
        <v>81</v>
      </c>
      <c r="BK162" s="225">
        <f>ROUND(I162*H162,2)</f>
        <v>0</v>
      </c>
      <c r="BL162" s="18" t="s">
        <v>99</v>
      </c>
      <c r="BM162" s="224" t="s">
        <v>235</v>
      </c>
    </row>
    <row r="163" s="2" customFormat="1">
      <c r="A163" s="39"/>
      <c r="B163" s="40"/>
      <c r="C163" s="41"/>
      <c r="D163" s="226" t="s">
        <v>189</v>
      </c>
      <c r="E163" s="41"/>
      <c r="F163" s="227" t="s">
        <v>236</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189</v>
      </c>
      <c r="AU163" s="18" t="s">
        <v>83</v>
      </c>
    </row>
    <row r="164" s="2" customFormat="1">
      <c r="A164" s="39"/>
      <c r="B164" s="40"/>
      <c r="C164" s="41"/>
      <c r="D164" s="231" t="s">
        <v>191</v>
      </c>
      <c r="E164" s="41"/>
      <c r="F164" s="232" t="s">
        <v>237</v>
      </c>
      <c r="G164" s="41"/>
      <c r="H164" s="41"/>
      <c r="I164" s="228"/>
      <c r="J164" s="41"/>
      <c r="K164" s="41"/>
      <c r="L164" s="45"/>
      <c r="M164" s="229"/>
      <c r="N164" s="230"/>
      <c r="O164" s="85"/>
      <c r="P164" s="85"/>
      <c r="Q164" s="85"/>
      <c r="R164" s="85"/>
      <c r="S164" s="85"/>
      <c r="T164" s="86"/>
      <c r="U164" s="39"/>
      <c r="V164" s="39"/>
      <c r="W164" s="39"/>
      <c r="X164" s="39"/>
      <c r="Y164" s="39"/>
      <c r="Z164" s="39"/>
      <c r="AA164" s="39"/>
      <c r="AB164" s="39"/>
      <c r="AC164" s="39"/>
      <c r="AD164" s="39"/>
      <c r="AE164" s="39"/>
      <c r="AT164" s="18" t="s">
        <v>191</v>
      </c>
      <c r="AU164" s="18" t="s">
        <v>83</v>
      </c>
    </row>
    <row r="165" s="2" customFormat="1" ht="16.5" customHeight="1">
      <c r="A165" s="39"/>
      <c r="B165" s="40"/>
      <c r="C165" s="213" t="s">
        <v>238</v>
      </c>
      <c r="D165" s="213" t="s">
        <v>183</v>
      </c>
      <c r="E165" s="214" t="s">
        <v>239</v>
      </c>
      <c r="F165" s="215" t="s">
        <v>240</v>
      </c>
      <c r="G165" s="216" t="s">
        <v>186</v>
      </c>
      <c r="H165" s="217">
        <v>125.867</v>
      </c>
      <c r="I165" s="218"/>
      <c r="J165" s="219">
        <f>ROUND(I165*H165,2)</f>
        <v>0</v>
      </c>
      <c r="K165" s="215" t="s">
        <v>187</v>
      </c>
      <c r="L165" s="45"/>
      <c r="M165" s="220" t="s">
        <v>19</v>
      </c>
      <c r="N165" s="221" t="s">
        <v>44</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99</v>
      </c>
      <c r="AT165" s="224" t="s">
        <v>183</v>
      </c>
      <c r="AU165" s="224" t="s">
        <v>83</v>
      </c>
      <c r="AY165" s="18" t="s">
        <v>181</v>
      </c>
      <c r="BE165" s="225">
        <f>IF(N165="základní",J165,0)</f>
        <v>0</v>
      </c>
      <c r="BF165" s="225">
        <f>IF(N165="snížená",J165,0)</f>
        <v>0</v>
      </c>
      <c r="BG165" s="225">
        <f>IF(N165="zákl. přenesená",J165,0)</f>
        <v>0</v>
      </c>
      <c r="BH165" s="225">
        <f>IF(N165="sníž. přenesená",J165,0)</f>
        <v>0</v>
      </c>
      <c r="BI165" s="225">
        <f>IF(N165="nulová",J165,0)</f>
        <v>0</v>
      </c>
      <c r="BJ165" s="18" t="s">
        <v>81</v>
      </c>
      <c r="BK165" s="225">
        <f>ROUND(I165*H165,2)</f>
        <v>0</v>
      </c>
      <c r="BL165" s="18" t="s">
        <v>99</v>
      </c>
      <c r="BM165" s="224" t="s">
        <v>241</v>
      </c>
    </row>
    <row r="166" s="2" customFormat="1">
      <c r="A166" s="39"/>
      <c r="B166" s="40"/>
      <c r="C166" s="41"/>
      <c r="D166" s="226" t="s">
        <v>189</v>
      </c>
      <c r="E166" s="41"/>
      <c r="F166" s="227" t="s">
        <v>242</v>
      </c>
      <c r="G166" s="41"/>
      <c r="H166" s="41"/>
      <c r="I166" s="228"/>
      <c r="J166" s="41"/>
      <c r="K166" s="41"/>
      <c r="L166" s="45"/>
      <c r="M166" s="229"/>
      <c r="N166" s="230"/>
      <c r="O166" s="85"/>
      <c r="P166" s="85"/>
      <c r="Q166" s="85"/>
      <c r="R166" s="85"/>
      <c r="S166" s="85"/>
      <c r="T166" s="86"/>
      <c r="U166" s="39"/>
      <c r="V166" s="39"/>
      <c r="W166" s="39"/>
      <c r="X166" s="39"/>
      <c r="Y166" s="39"/>
      <c r="Z166" s="39"/>
      <c r="AA166" s="39"/>
      <c r="AB166" s="39"/>
      <c r="AC166" s="39"/>
      <c r="AD166" s="39"/>
      <c r="AE166" s="39"/>
      <c r="AT166" s="18" t="s">
        <v>189</v>
      </c>
      <c r="AU166" s="18" t="s">
        <v>83</v>
      </c>
    </row>
    <row r="167" s="2" customFormat="1">
      <c r="A167" s="39"/>
      <c r="B167" s="40"/>
      <c r="C167" s="41"/>
      <c r="D167" s="231" t="s">
        <v>191</v>
      </c>
      <c r="E167" s="41"/>
      <c r="F167" s="232" t="s">
        <v>243</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191</v>
      </c>
      <c r="AU167" s="18" t="s">
        <v>83</v>
      </c>
    </row>
    <row r="168" s="2" customFormat="1" ht="16.5" customHeight="1">
      <c r="A168" s="39"/>
      <c r="B168" s="40"/>
      <c r="C168" s="213" t="s">
        <v>244</v>
      </c>
      <c r="D168" s="213" t="s">
        <v>183</v>
      </c>
      <c r="E168" s="214" t="s">
        <v>245</v>
      </c>
      <c r="F168" s="215" t="s">
        <v>246</v>
      </c>
      <c r="G168" s="216" t="s">
        <v>186</v>
      </c>
      <c r="H168" s="217">
        <v>125.867</v>
      </c>
      <c r="I168" s="218"/>
      <c r="J168" s="219">
        <f>ROUND(I168*H168,2)</f>
        <v>0</v>
      </c>
      <c r="K168" s="215" t="s">
        <v>187</v>
      </c>
      <c r="L168" s="45"/>
      <c r="M168" s="220" t="s">
        <v>19</v>
      </c>
      <c r="N168" s="221" t="s">
        <v>44</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99</v>
      </c>
      <c r="AT168" s="224" t="s">
        <v>183</v>
      </c>
      <c r="AU168" s="224" t="s">
        <v>83</v>
      </c>
      <c r="AY168" s="18" t="s">
        <v>181</v>
      </c>
      <c r="BE168" s="225">
        <f>IF(N168="základní",J168,0)</f>
        <v>0</v>
      </c>
      <c r="BF168" s="225">
        <f>IF(N168="snížená",J168,0)</f>
        <v>0</v>
      </c>
      <c r="BG168" s="225">
        <f>IF(N168="zákl. přenesená",J168,0)</f>
        <v>0</v>
      </c>
      <c r="BH168" s="225">
        <f>IF(N168="sníž. přenesená",J168,0)</f>
        <v>0</v>
      </c>
      <c r="BI168" s="225">
        <f>IF(N168="nulová",J168,0)</f>
        <v>0</v>
      </c>
      <c r="BJ168" s="18" t="s">
        <v>81</v>
      </c>
      <c r="BK168" s="225">
        <f>ROUND(I168*H168,2)</f>
        <v>0</v>
      </c>
      <c r="BL168" s="18" t="s">
        <v>99</v>
      </c>
      <c r="BM168" s="224" t="s">
        <v>247</v>
      </c>
    </row>
    <row r="169" s="2" customFormat="1">
      <c r="A169" s="39"/>
      <c r="B169" s="40"/>
      <c r="C169" s="41"/>
      <c r="D169" s="226" t="s">
        <v>189</v>
      </c>
      <c r="E169" s="41"/>
      <c r="F169" s="227" t="s">
        <v>248</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189</v>
      </c>
      <c r="AU169" s="18" t="s">
        <v>83</v>
      </c>
    </row>
    <row r="170" s="2" customFormat="1">
      <c r="A170" s="39"/>
      <c r="B170" s="40"/>
      <c r="C170" s="41"/>
      <c r="D170" s="231" t="s">
        <v>191</v>
      </c>
      <c r="E170" s="41"/>
      <c r="F170" s="232" t="s">
        <v>249</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191</v>
      </c>
      <c r="AU170" s="18" t="s">
        <v>83</v>
      </c>
    </row>
    <row r="171" s="13" customFormat="1">
      <c r="A171" s="13"/>
      <c r="B171" s="233"/>
      <c r="C171" s="234"/>
      <c r="D171" s="226" t="s">
        <v>193</v>
      </c>
      <c r="E171" s="235" t="s">
        <v>19</v>
      </c>
      <c r="F171" s="236" t="s">
        <v>232</v>
      </c>
      <c r="G171" s="234"/>
      <c r="H171" s="237">
        <v>125.867</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193</v>
      </c>
      <c r="AU171" s="243" t="s">
        <v>83</v>
      </c>
      <c r="AV171" s="13" t="s">
        <v>83</v>
      </c>
      <c r="AW171" s="13" t="s">
        <v>33</v>
      </c>
      <c r="AX171" s="13" t="s">
        <v>73</v>
      </c>
      <c r="AY171" s="243" t="s">
        <v>181</v>
      </c>
    </row>
    <row r="172" s="2" customFormat="1" ht="16.5" customHeight="1">
      <c r="A172" s="39"/>
      <c r="B172" s="40"/>
      <c r="C172" s="213" t="s">
        <v>250</v>
      </c>
      <c r="D172" s="213" t="s">
        <v>183</v>
      </c>
      <c r="E172" s="214" t="s">
        <v>251</v>
      </c>
      <c r="F172" s="215" t="s">
        <v>252</v>
      </c>
      <c r="G172" s="216" t="s">
        <v>253</v>
      </c>
      <c r="H172" s="217">
        <v>280.75599999999997</v>
      </c>
      <c r="I172" s="218"/>
      <c r="J172" s="219">
        <f>ROUND(I172*H172,2)</f>
        <v>0</v>
      </c>
      <c r="K172" s="215" t="s">
        <v>187</v>
      </c>
      <c r="L172" s="45"/>
      <c r="M172" s="220" t="s">
        <v>19</v>
      </c>
      <c r="N172" s="221" t="s">
        <v>44</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99</v>
      </c>
      <c r="AT172" s="224" t="s">
        <v>183</v>
      </c>
      <c r="AU172" s="224" t="s">
        <v>83</v>
      </c>
      <c r="AY172" s="18" t="s">
        <v>181</v>
      </c>
      <c r="BE172" s="225">
        <f>IF(N172="základní",J172,0)</f>
        <v>0</v>
      </c>
      <c r="BF172" s="225">
        <f>IF(N172="snížená",J172,0)</f>
        <v>0</v>
      </c>
      <c r="BG172" s="225">
        <f>IF(N172="zákl. přenesená",J172,0)</f>
        <v>0</v>
      </c>
      <c r="BH172" s="225">
        <f>IF(N172="sníž. přenesená",J172,0)</f>
        <v>0</v>
      </c>
      <c r="BI172" s="225">
        <f>IF(N172="nulová",J172,0)</f>
        <v>0</v>
      </c>
      <c r="BJ172" s="18" t="s">
        <v>81</v>
      </c>
      <c r="BK172" s="225">
        <f>ROUND(I172*H172,2)</f>
        <v>0</v>
      </c>
      <c r="BL172" s="18" t="s">
        <v>99</v>
      </c>
      <c r="BM172" s="224" t="s">
        <v>254</v>
      </c>
    </row>
    <row r="173" s="2" customFormat="1">
      <c r="A173" s="39"/>
      <c r="B173" s="40"/>
      <c r="C173" s="41"/>
      <c r="D173" s="226" t="s">
        <v>189</v>
      </c>
      <c r="E173" s="41"/>
      <c r="F173" s="227" t="s">
        <v>255</v>
      </c>
      <c r="G173" s="41"/>
      <c r="H173" s="41"/>
      <c r="I173" s="228"/>
      <c r="J173" s="41"/>
      <c r="K173" s="41"/>
      <c r="L173" s="45"/>
      <c r="M173" s="229"/>
      <c r="N173" s="230"/>
      <c r="O173" s="85"/>
      <c r="P173" s="85"/>
      <c r="Q173" s="85"/>
      <c r="R173" s="85"/>
      <c r="S173" s="85"/>
      <c r="T173" s="86"/>
      <c r="U173" s="39"/>
      <c r="V173" s="39"/>
      <c r="W173" s="39"/>
      <c r="X173" s="39"/>
      <c r="Y173" s="39"/>
      <c r="Z173" s="39"/>
      <c r="AA173" s="39"/>
      <c r="AB173" s="39"/>
      <c r="AC173" s="39"/>
      <c r="AD173" s="39"/>
      <c r="AE173" s="39"/>
      <c r="AT173" s="18" t="s">
        <v>189</v>
      </c>
      <c r="AU173" s="18" t="s">
        <v>83</v>
      </c>
    </row>
    <row r="174" s="2" customFormat="1">
      <c r="A174" s="39"/>
      <c r="B174" s="40"/>
      <c r="C174" s="41"/>
      <c r="D174" s="231" t="s">
        <v>191</v>
      </c>
      <c r="E174" s="41"/>
      <c r="F174" s="232" t="s">
        <v>256</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191</v>
      </c>
      <c r="AU174" s="18" t="s">
        <v>83</v>
      </c>
    </row>
    <row r="175" s="13" customFormat="1">
      <c r="A175" s="13"/>
      <c r="B175" s="233"/>
      <c r="C175" s="234"/>
      <c r="D175" s="226" t="s">
        <v>193</v>
      </c>
      <c r="E175" s="235" t="s">
        <v>19</v>
      </c>
      <c r="F175" s="236" t="s">
        <v>257</v>
      </c>
      <c r="G175" s="234"/>
      <c r="H175" s="237">
        <v>44.780999999999999</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193</v>
      </c>
      <c r="AU175" s="243" t="s">
        <v>83</v>
      </c>
      <c r="AV175" s="13" t="s">
        <v>83</v>
      </c>
      <c r="AW175" s="13" t="s">
        <v>33</v>
      </c>
      <c r="AX175" s="13" t="s">
        <v>73</v>
      </c>
      <c r="AY175" s="243" t="s">
        <v>181</v>
      </c>
    </row>
    <row r="176" s="13" customFormat="1">
      <c r="A176" s="13"/>
      <c r="B176" s="233"/>
      <c r="C176" s="234"/>
      <c r="D176" s="226" t="s">
        <v>193</v>
      </c>
      <c r="E176" s="235" t="s">
        <v>19</v>
      </c>
      <c r="F176" s="236" t="s">
        <v>258</v>
      </c>
      <c r="G176" s="234"/>
      <c r="H176" s="237">
        <v>235.97499999999999</v>
      </c>
      <c r="I176" s="238"/>
      <c r="J176" s="234"/>
      <c r="K176" s="234"/>
      <c r="L176" s="239"/>
      <c r="M176" s="240"/>
      <c r="N176" s="241"/>
      <c r="O176" s="241"/>
      <c r="P176" s="241"/>
      <c r="Q176" s="241"/>
      <c r="R176" s="241"/>
      <c r="S176" s="241"/>
      <c r="T176" s="242"/>
      <c r="U176" s="13"/>
      <c r="V176" s="13"/>
      <c r="W176" s="13"/>
      <c r="X176" s="13"/>
      <c r="Y176" s="13"/>
      <c r="Z176" s="13"/>
      <c r="AA176" s="13"/>
      <c r="AB176" s="13"/>
      <c r="AC176" s="13"/>
      <c r="AD176" s="13"/>
      <c r="AE176" s="13"/>
      <c r="AT176" s="243" t="s">
        <v>193</v>
      </c>
      <c r="AU176" s="243" t="s">
        <v>83</v>
      </c>
      <c r="AV176" s="13" t="s">
        <v>83</v>
      </c>
      <c r="AW176" s="13" t="s">
        <v>33</v>
      </c>
      <c r="AX176" s="13" t="s">
        <v>73</v>
      </c>
      <c r="AY176" s="243" t="s">
        <v>181</v>
      </c>
    </row>
    <row r="177" s="12" customFormat="1" ht="22.8" customHeight="1">
      <c r="A177" s="12"/>
      <c r="B177" s="197"/>
      <c r="C177" s="198"/>
      <c r="D177" s="199" t="s">
        <v>72</v>
      </c>
      <c r="E177" s="211" t="s">
        <v>83</v>
      </c>
      <c r="F177" s="211" t="s">
        <v>259</v>
      </c>
      <c r="G177" s="198"/>
      <c r="H177" s="198"/>
      <c r="I177" s="201"/>
      <c r="J177" s="212">
        <f>BK177</f>
        <v>0</v>
      </c>
      <c r="K177" s="198"/>
      <c r="L177" s="203"/>
      <c r="M177" s="204"/>
      <c r="N177" s="205"/>
      <c r="O177" s="205"/>
      <c r="P177" s="206">
        <f>SUM(P178:P264)</f>
        <v>0</v>
      </c>
      <c r="Q177" s="205"/>
      <c r="R177" s="206">
        <f>SUM(R178:R264)</f>
        <v>337.77538147488502</v>
      </c>
      <c r="S177" s="205"/>
      <c r="T177" s="207">
        <f>SUM(T178:T264)</f>
        <v>0</v>
      </c>
      <c r="U177" s="12"/>
      <c r="V177" s="12"/>
      <c r="W177" s="12"/>
      <c r="X177" s="12"/>
      <c r="Y177" s="12"/>
      <c r="Z177" s="12"/>
      <c r="AA177" s="12"/>
      <c r="AB177" s="12"/>
      <c r="AC177" s="12"/>
      <c r="AD177" s="12"/>
      <c r="AE177" s="12"/>
      <c r="AR177" s="208" t="s">
        <v>81</v>
      </c>
      <c r="AT177" s="209" t="s">
        <v>72</v>
      </c>
      <c r="AU177" s="209" t="s">
        <v>81</v>
      </c>
      <c r="AY177" s="208" t="s">
        <v>181</v>
      </c>
      <c r="BK177" s="210">
        <f>SUM(BK178:BK264)</f>
        <v>0</v>
      </c>
    </row>
    <row r="178" s="2" customFormat="1" ht="24.15" customHeight="1">
      <c r="A178" s="39"/>
      <c r="B178" s="40"/>
      <c r="C178" s="213" t="s">
        <v>260</v>
      </c>
      <c r="D178" s="213" t="s">
        <v>183</v>
      </c>
      <c r="E178" s="214" t="s">
        <v>261</v>
      </c>
      <c r="F178" s="215" t="s">
        <v>262</v>
      </c>
      <c r="G178" s="216" t="s">
        <v>263</v>
      </c>
      <c r="H178" s="217">
        <v>125.3</v>
      </c>
      <c r="I178" s="218"/>
      <c r="J178" s="219">
        <f>ROUND(I178*H178,2)</f>
        <v>0</v>
      </c>
      <c r="K178" s="215" t="s">
        <v>187</v>
      </c>
      <c r="L178" s="45"/>
      <c r="M178" s="220" t="s">
        <v>19</v>
      </c>
      <c r="N178" s="221" t="s">
        <v>44</v>
      </c>
      <c r="O178" s="85"/>
      <c r="P178" s="222">
        <f>O178*H178</f>
        <v>0</v>
      </c>
      <c r="Q178" s="222">
        <v>0.14466319999999999</v>
      </c>
      <c r="R178" s="222">
        <f>Q178*H178</f>
        <v>18.12629896</v>
      </c>
      <c r="S178" s="222">
        <v>0</v>
      </c>
      <c r="T178" s="223">
        <f>S178*H178</f>
        <v>0</v>
      </c>
      <c r="U178" s="39"/>
      <c r="V178" s="39"/>
      <c r="W178" s="39"/>
      <c r="X178" s="39"/>
      <c r="Y178" s="39"/>
      <c r="Z178" s="39"/>
      <c r="AA178" s="39"/>
      <c r="AB178" s="39"/>
      <c r="AC178" s="39"/>
      <c r="AD178" s="39"/>
      <c r="AE178" s="39"/>
      <c r="AR178" s="224" t="s">
        <v>99</v>
      </c>
      <c r="AT178" s="224" t="s">
        <v>183</v>
      </c>
      <c r="AU178" s="224" t="s">
        <v>83</v>
      </c>
      <c r="AY178" s="18" t="s">
        <v>181</v>
      </c>
      <c r="BE178" s="225">
        <f>IF(N178="základní",J178,0)</f>
        <v>0</v>
      </c>
      <c r="BF178" s="225">
        <f>IF(N178="snížená",J178,0)</f>
        <v>0</v>
      </c>
      <c r="BG178" s="225">
        <f>IF(N178="zákl. přenesená",J178,0)</f>
        <v>0</v>
      </c>
      <c r="BH178" s="225">
        <f>IF(N178="sníž. přenesená",J178,0)</f>
        <v>0</v>
      </c>
      <c r="BI178" s="225">
        <f>IF(N178="nulová",J178,0)</f>
        <v>0</v>
      </c>
      <c r="BJ178" s="18" t="s">
        <v>81</v>
      </c>
      <c r="BK178" s="225">
        <f>ROUND(I178*H178,2)</f>
        <v>0</v>
      </c>
      <c r="BL178" s="18" t="s">
        <v>99</v>
      </c>
      <c r="BM178" s="224" t="s">
        <v>264</v>
      </c>
    </row>
    <row r="179" s="2" customFormat="1">
      <c r="A179" s="39"/>
      <c r="B179" s="40"/>
      <c r="C179" s="41"/>
      <c r="D179" s="226" t="s">
        <v>189</v>
      </c>
      <c r="E179" s="41"/>
      <c r="F179" s="227" t="s">
        <v>265</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189</v>
      </c>
      <c r="AU179" s="18" t="s">
        <v>83</v>
      </c>
    </row>
    <row r="180" s="2" customFormat="1">
      <c r="A180" s="39"/>
      <c r="B180" s="40"/>
      <c r="C180" s="41"/>
      <c r="D180" s="231" t="s">
        <v>191</v>
      </c>
      <c r="E180" s="41"/>
      <c r="F180" s="232" t="s">
        <v>266</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191</v>
      </c>
      <c r="AU180" s="18" t="s">
        <v>83</v>
      </c>
    </row>
    <row r="181" s="13" customFormat="1">
      <c r="A181" s="13"/>
      <c r="B181" s="233"/>
      <c r="C181" s="234"/>
      <c r="D181" s="226" t="s">
        <v>193</v>
      </c>
      <c r="E181" s="235" t="s">
        <v>19</v>
      </c>
      <c r="F181" s="236" t="s">
        <v>267</v>
      </c>
      <c r="G181" s="234"/>
      <c r="H181" s="237">
        <v>125.3</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193</v>
      </c>
      <c r="AU181" s="243" t="s">
        <v>83</v>
      </c>
      <c r="AV181" s="13" t="s">
        <v>83</v>
      </c>
      <c r="AW181" s="13" t="s">
        <v>33</v>
      </c>
      <c r="AX181" s="13" t="s">
        <v>73</v>
      </c>
      <c r="AY181" s="243" t="s">
        <v>181</v>
      </c>
    </row>
    <row r="182" s="2" customFormat="1" ht="16.5" customHeight="1">
      <c r="A182" s="39"/>
      <c r="B182" s="40"/>
      <c r="C182" s="213" t="s">
        <v>268</v>
      </c>
      <c r="D182" s="213" t="s">
        <v>183</v>
      </c>
      <c r="E182" s="214" t="s">
        <v>269</v>
      </c>
      <c r="F182" s="215" t="s">
        <v>270</v>
      </c>
      <c r="G182" s="216" t="s">
        <v>263</v>
      </c>
      <c r="H182" s="217">
        <v>1</v>
      </c>
      <c r="I182" s="218"/>
      <c r="J182" s="219">
        <f>ROUND(I182*H182,2)</f>
        <v>0</v>
      </c>
      <c r="K182" s="215" t="s">
        <v>187</v>
      </c>
      <c r="L182" s="45"/>
      <c r="M182" s="220" t="s">
        <v>19</v>
      </c>
      <c r="N182" s="221" t="s">
        <v>44</v>
      </c>
      <c r="O182" s="85"/>
      <c r="P182" s="222">
        <f>O182*H182</f>
        <v>0</v>
      </c>
      <c r="Q182" s="222">
        <v>0.0015659999999999999</v>
      </c>
      <c r="R182" s="222">
        <f>Q182*H182</f>
        <v>0.0015659999999999999</v>
      </c>
      <c r="S182" s="222">
        <v>0</v>
      </c>
      <c r="T182" s="223">
        <f>S182*H182</f>
        <v>0</v>
      </c>
      <c r="U182" s="39"/>
      <c r="V182" s="39"/>
      <c r="W182" s="39"/>
      <c r="X182" s="39"/>
      <c r="Y182" s="39"/>
      <c r="Z182" s="39"/>
      <c r="AA182" s="39"/>
      <c r="AB182" s="39"/>
      <c r="AC182" s="39"/>
      <c r="AD182" s="39"/>
      <c r="AE182" s="39"/>
      <c r="AR182" s="224" t="s">
        <v>99</v>
      </c>
      <c r="AT182" s="224" t="s">
        <v>183</v>
      </c>
      <c r="AU182" s="224" t="s">
        <v>83</v>
      </c>
      <c r="AY182" s="18" t="s">
        <v>181</v>
      </c>
      <c r="BE182" s="225">
        <f>IF(N182="základní",J182,0)</f>
        <v>0</v>
      </c>
      <c r="BF182" s="225">
        <f>IF(N182="snížená",J182,0)</f>
        <v>0</v>
      </c>
      <c r="BG182" s="225">
        <f>IF(N182="zákl. přenesená",J182,0)</f>
        <v>0</v>
      </c>
      <c r="BH182" s="225">
        <f>IF(N182="sníž. přenesená",J182,0)</f>
        <v>0</v>
      </c>
      <c r="BI182" s="225">
        <f>IF(N182="nulová",J182,0)</f>
        <v>0</v>
      </c>
      <c r="BJ182" s="18" t="s">
        <v>81</v>
      </c>
      <c r="BK182" s="225">
        <f>ROUND(I182*H182,2)</f>
        <v>0</v>
      </c>
      <c r="BL182" s="18" t="s">
        <v>99</v>
      </c>
      <c r="BM182" s="224" t="s">
        <v>271</v>
      </c>
    </row>
    <row r="183" s="2" customFormat="1">
      <c r="A183" s="39"/>
      <c r="B183" s="40"/>
      <c r="C183" s="41"/>
      <c r="D183" s="226" t="s">
        <v>189</v>
      </c>
      <c r="E183" s="41"/>
      <c r="F183" s="227" t="s">
        <v>272</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189</v>
      </c>
      <c r="AU183" s="18" t="s">
        <v>83</v>
      </c>
    </row>
    <row r="184" s="2" customFormat="1">
      <c r="A184" s="39"/>
      <c r="B184" s="40"/>
      <c r="C184" s="41"/>
      <c r="D184" s="231" t="s">
        <v>191</v>
      </c>
      <c r="E184" s="41"/>
      <c r="F184" s="232" t="s">
        <v>273</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191</v>
      </c>
      <c r="AU184" s="18" t="s">
        <v>83</v>
      </c>
    </row>
    <row r="185" s="13" customFormat="1">
      <c r="A185" s="13"/>
      <c r="B185" s="233"/>
      <c r="C185" s="234"/>
      <c r="D185" s="226" t="s">
        <v>193</v>
      </c>
      <c r="E185" s="235" t="s">
        <v>19</v>
      </c>
      <c r="F185" s="236" t="s">
        <v>81</v>
      </c>
      <c r="G185" s="234"/>
      <c r="H185" s="237">
        <v>1</v>
      </c>
      <c r="I185" s="238"/>
      <c r="J185" s="234"/>
      <c r="K185" s="234"/>
      <c r="L185" s="239"/>
      <c r="M185" s="240"/>
      <c r="N185" s="241"/>
      <c r="O185" s="241"/>
      <c r="P185" s="241"/>
      <c r="Q185" s="241"/>
      <c r="R185" s="241"/>
      <c r="S185" s="241"/>
      <c r="T185" s="242"/>
      <c r="U185" s="13"/>
      <c r="V185" s="13"/>
      <c r="W185" s="13"/>
      <c r="X185" s="13"/>
      <c r="Y185" s="13"/>
      <c r="Z185" s="13"/>
      <c r="AA185" s="13"/>
      <c r="AB185" s="13"/>
      <c r="AC185" s="13"/>
      <c r="AD185" s="13"/>
      <c r="AE185" s="13"/>
      <c r="AT185" s="243" t="s">
        <v>193</v>
      </c>
      <c r="AU185" s="243" t="s">
        <v>83</v>
      </c>
      <c r="AV185" s="13" t="s">
        <v>83</v>
      </c>
      <c r="AW185" s="13" t="s">
        <v>33</v>
      </c>
      <c r="AX185" s="13" t="s">
        <v>73</v>
      </c>
      <c r="AY185" s="243" t="s">
        <v>181</v>
      </c>
    </row>
    <row r="186" s="2" customFormat="1" ht="21.75" customHeight="1">
      <c r="A186" s="39"/>
      <c r="B186" s="40"/>
      <c r="C186" s="213" t="s">
        <v>274</v>
      </c>
      <c r="D186" s="213" t="s">
        <v>183</v>
      </c>
      <c r="E186" s="214" t="s">
        <v>275</v>
      </c>
      <c r="F186" s="215" t="s">
        <v>276</v>
      </c>
      <c r="G186" s="216" t="s">
        <v>186</v>
      </c>
      <c r="H186" s="217">
        <v>2.1440000000000001</v>
      </c>
      <c r="I186" s="218"/>
      <c r="J186" s="219">
        <f>ROUND(I186*H186,2)</f>
        <v>0</v>
      </c>
      <c r="K186" s="215" t="s">
        <v>187</v>
      </c>
      <c r="L186" s="45"/>
      <c r="M186" s="220" t="s">
        <v>19</v>
      </c>
      <c r="N186" s="221" t="s">
        <v>44</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99</v>
      </c>
      <c r="AT186" s="224" t="s">
        <v>183</v>
      </c>
      <c r="AU186" s="224" t="s">
        <v>83</v>
      </c>
      <c r="AY186" s="18" t="s">
        <v>181</v>
      </c>
      <c r="BE186" s="225">
        <f>IF(N186="základní",J186,0)</f>
        <v>0</v>
      </c>
      <c r="BF186" s="225">
        <f>IF(N186="snížená",J186,0)</f>
        <v>0</v>
      </c>
      <c r="BG186" s="225">
        <f>IF(N186="zákl. přenesená",J186,0)</f>
        <v>0</v>
      </c>
      <c r="BH186" s="225">
        <f>IF(N186="sníž. přenesená",J186,0)</f>
        <v>0</v>
      </c>
      <c r="BI186" s="225">
        <f>IF(N186="nulová",J186,0)</f>
        <v>0</v>
      </c>
      <c r="BJ186" s="18" t="s">
        <v>81</v>
      </c>
      <c r="BK186" s="225">
        <f>ROUND(I186*H186,2)</f>
        <v>0</v>
      </c>
      <c r="BL186" s="18" t="s">
        <v>99</v>
      </c>
      <c r="BM186" s="224" t="s">
        <v>277</v>
      </c>
    </row>
    <row r="187" s="2" customFormat="1">
      <c r="A187" s="39"/>
      <c r="B187" s="40"/>
      <c r="C187" s="41"/>
      <c r="D187" s="226" t="s">
        <v>189</v>
      </c>
      <c r="E187" s="41"/>
      <c r="F187" s="227" t="s">
        <v>278</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189</v>
      </c>
      <c r="AU187" s="18" t="s">
        <v>83</v>
      </c>
    </row>
    <row r="188" s="2" customFormat="1">
      <c r="A188" s="39"/>
      <c r="B188" s="40"/>
      <c r="C188" s="41"/>
      <c r="D188" s="231" t="s">
        <v>191</v>
      </c>
      <c r="E188" s="41"/>
      <c r="F188" s="232" t="s">
        <v>279</v>
      </c>
      <c r="G188" s="41"/>
      <c r="H188" s="41"/>
      <c r="I188" s="228"/>
      <c r="J188" s="41"/>
      <c r="K188" s="41"/>
      <c r="L188" s="45"/>
      <c r="M188" s="229"/>
      <c r="N188" s="230"/>
      <c r="O188" s="85"/>
      <c r="P188" s="85"/>
      <c r="Q188" s="85"/>
      <c r="R188" s="85"/>
      <c r="S188" s="85"/>
      <c r="T188" s="86"/>
      <c r="U188" s="39"/>
      <c r="V188" s="39"/>
      <c r="W188" s="39"/>
      <c r="X188" s="39"/>
      <c r="Y188" s="39"/>
      <c r="Z188" s="39"/>
      <c r="AA188" s="39"/>
      <c r="AB188" s="39"/>
      <c r="AC188" s="39"/>
      <c r="AD188" s="39"/>
      <c r="AE188" s="39"/>
      <c r="AT188" s="18" t="s">
        <v>191</v>
      </c>
      <c r="AU188" s="18" t="s">
        <v>83</v>
      </c>
    </row>
    <row r="189" s="14" customFormat="1">
      <c r="A189" s="14"/>
      <c r="B189" s="244"/>
      <c r="C189" s="245"/>
      <c r="D189" s="226" t="s">
        <v>193</v>
      </c>
      <c r="E189" s="246" t="s">
        <v>19</v>
      </c>
      <c r="F189" s="247" t="s">
        <v>280</v>
      </c>
      <c r="G189" s="245"/>
      <c r="H189" s="246" t="s">
        <v>19</v>
      </c>
      <c r="I189" s="248"/>
      <c r="J189" s="245"/>
      <c r="K189" s="245"/>
      <c r="L189" s="249"/>
      <c r="M189" s="250"/>
      <c r="N189" s="251"/>
      <c r="O189" s="251"/>
      <c r="P189" s="251"/>
      <c r="Q189" s="251"/>
      <c r="R189" s="251"/>
      <c r="S189" s="251"/>
      <c r="T189" s="252"/>
      <c r="U189" s="14"/>
      <c r="V189" s="14"/>
      <c r="W189" s="14"/>
      <c r="X189" s="14"/>
      <c r="Y189" s="14"/>
      <c r="Z189" s="14"/>
      <c r="AA189" s="14"/>
      <c r="AB189" s="14"/>
      <c r="AC189" s="14"/>
      <c r="AD189" s="14"/>
      <c r="AE189" s="14"/>
      <c r="AT189" s="253" t="s">
        <v>193</v>
      </c>
      <c r="AU189" s="253" t="s">
        <v>83</v>
      </c>
      <c r="AV189" s="14" t="s">
        <v>81</v>
      </c>
      <c r="AW189" s="14" t="s">
        <v>33</v>
      </c>
      <c r="AX189" s="14" t="s">
        <v>73</v>
      </c>
      <c r="AY189" s="253" t="s">
        <v>181</v>
      </c>
    </row>
    <row r="190" s="13" customFormat="1">
      <c r="A190" s="13"/>
      <c r="B190" s="233"/>
      <c r="C190" s="234"/>
      <c r="D190" s="226" t="s">
        <v>193</v>
      </c>
      <c r="E190" s="235" t="s">
        <v>19</v>
      </c>
      <c r="F190" s="236" t="s">
        <v>281</v>
      </c>
      <c r="G190" s="234"/>
      <c r="H190" s="237">
        <v>2.1440000000000001</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193</v>
      </c>
      <c r="AU190" s="243" t="s">
        <v>83</v>
      </c>
      <c r="AV190" s="13" t="s">
        <v>83</v>
      </c>
      <c r="AW190" s="13" t="s">
        <v>33</v>
      </c>
      <c r="AX190" s="13" t="s">
        <v>73</v>
      </c>
      <c r="AY190" s="243" t="s">
        <v>181</v>
      </c>
    </row>
    <row r="191" s="2" customFormat="1" ht="24.15" customHeight="1">
      <c r="A191" s="39"/>
      <c r="B191" s="40"/>
      <c r="C191" s="213" t="s">
        <v>282</v>
      </c>
      <c r="D191" s="213" t="s">
        <v>183</v>
      </c>
      <c r="E191" s="214" t="s">
        <v>283</v>
      </c>
      <c r="F191" s="215" t="s">
        <v>284</v>
      </c>
      <c r="G191" s="216" t="s">
        <v>263</v>
      </c>
      <c r="H191" s="217">
        <v>71.450000000000003</v>
      </c>
      <c r="I191" s="218"/>
      <c r="J191" s="219">
        <f>ROUND(I191*H191,2)</f>
        <v>0</v>
      </c>
      <c r="K191" s="215" t="s">
        <v>187</v>
      </c>
      <c r="L191" s="45"/>
      <c r="M191" s="220" t="s">
        <v>19</v>
      </c>
      <c r="N191" s="221" t="s">
        <v>44</v>
      </c>
      <c r="O191" s="85"/>
      <c r="P191" s="222">
        <f>O191*H191</f>
        <v>0</v>
      </c>
      <c r="Q191" s="222">
        <v>0.20448959999999999</v>
      </c>
      <c r="R191" s="222">
        <f>Q191*H191</f>
        <v>14.610781920000001</v>
      </c>
      <c r="S191" s="222">
        <v>0</v>
      </c>
      <c r="T191" s="223">
        <f>S191*H191</f>
        <v>0</v>
      </c>
      <c r="U191" s="39"/>
      <c r="V191" s="39"/>
      <c r="W191" s="39"/>
      <c r="X191" s="39"/>
      <c r="Y191" s="39"/>
      <c r="Z191" s="39"/>
      <c r="AA191" s="39"/>
      <c r="AB191" s="39"/>
      <c r="AC191" s="39"/>
      <c r="AD191" s="39"/>
      <c r="AE191" s="39"/>
      <c r="AR191" s="224" t="s">
        <v>99</v>
      </c>
      <c r="AT191" s="224" t="s">
        <v>183</v>
      </c>
      <c r="AU191" s="224" t="s">
        <v>83</v>
      </c>
      <c r="AY191" s="18" t="s">
        <v>181</v>
      </c>
      <c r="BE191" s="225">
        <f>IF(N191="základní",J191,0)</f>
        <v>0</v>
      </c>
      <c r="BF191" s="225">
        <f>IF(N191="snížená",J191,0)</f>
        <v>0</v>
      </c>
      <c r="BG191" s="225">
        <f>IF(N191="zákl. přenesená",J191,0)</f>
        <v>0</v>
      </c>
      <c r="BH191" s="225">
        <f>IF(N191="sníž. přenesená",J191,0)</f>
        <v>0</v>
      </c>
      <c r="BI191" s="225">
        <f>IF(N191="nulová",J191,0)</f>
        <v>0</v>
      </c>
      <c r="BJ191" s="18" t="s">
        <v>81</v>
      </c>
      <c r="BK191" s="225">
        <f>ROUND(I191*H191,2)</f>
        <v>0</v>
      </c>
      <c r="BL191" s="18" t="s">
        <v>99</v>
      </c>
      <c r="BM191" s="224" t="s">
        <v>285</v>
      </c>
    </row>
    <row r="192" s="2" customFormat="1">
      <c r="A192" s="39"/>
      <c r="B192" s="40"/>
      <c r="C192" s="41"/>
      <c r="D192" s="226" t="s">
        <v>189</v>
      </c>
      <c r="E192" s="41"/>
      <c r="F192" s="227" t="s">
        <v>286</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189</v>
      </c>
      <c r="AU192" s="18" t="s">
        <v>83</v>
      </c>
    </row>
    <row r="193" s="2" customFormat="1">
      <c r="A193" s="39"/>
      <c r="B193" s="40"/>
      <c r="C193" s="41"/>
      <c r="D193" s="231" t="s">
        <v>191</v>
      </c>
      <c r="E193" s="41"/>
      <c r="F193" s="232" t="s">
        <v>287</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191</v>
      </c>
      <c r="AU193" s="18" t="s">
        <v>83</v>
      </c>
    </row>
    <row r="194" s="14" customFormat="1">
      <c r="A194" s="14"/>
      <c r="B194" s="244"/>
      <c r="C194" s="245"/>
      <c r="D194" s="226" t="s">
        <v>193</v>
      </c>
      <c r="E194" s="246" t="s">
        <v>19</v>
      </c>
      <c r="F194" s="247" t="s">
        <v>288</v>
      </c>
      <c r="G194" s="245"/>
      <c r="H194" s="246" t="s">
        <v>19</v>
      </c>
      <c r="I194" s="248"/>
      <c r="J194" s="245"/>
      <c r="K194" s="245"/>
      <c r="L194" s="249"/>
      <c r="M194" s="250"/>
      <c r="N194" s="251"/>
      <c r="O194" s="251"/>
      <c r="P194" s="251"/>
      <c r="Q194" s="251"/>
      <c r="R194" s="251"/>
      <c r="S194" s="251"/>
      <c r="T194" s="252"/>
      <c r="U194" s="14"/>
      <c r="V194" s="14"/>
      <c r="W194" s="14"/>
      <c r="X194" s="14"/>
      <c r="Y194" s="14"/>
      <c r="Z194" s="14"/>
      <c r="AA194" s="14"/>
      <c r="AB194" s="14"/>
      <c r="AC194" s="14"/>
      <c r="AD194" s="14"/>
      <c r="AE194" s="14"/>
      <c r="AT194" s="253" t="s">
        <v>193</v>
      </c>
      <c r="AU194" s="253" t="s">
        <v>83</v>
      </c>
      <c r="AV194" s="14" t="s">
        <v>81</v>
      </c>
      <c r="AW194" s="14" t="s">
        <v>33</v>
      </c>
      <c r="AX194" s="14" t="s">
        <v>73</v>
      </c>
      <c r="AY194" s="253" t="s">
        <v>181</v>
      </c>
    </row>
    <row r="195" s="13" customFormat="1">
      <c r="A195" s="13"/>
      <c r="B195" s="233"/>
      <c r="C195" s="234"/>
      <c r="D195" s="226" t="s">
        <v>193</v>
      </c>
      <c r="E195" s="235" t="s">
        <v>19</v>
      </c>
      <c r="F195" s="236" t="s">
        <v>289</v>
      </c>
      <c r="G195" s="234"/>
      <c r="H195" s="237">
        <v>71.450000000000003</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193</v>
      </c>
      <c r="AU195" s="243" t="s">
        <v>83</v>
      </c>
      <c r="AV195" s="13" t="s">
        <v>83</v>
      </c>
      <c r="AW195" s="13" t="s">
        <v>33</v>
      </c>
      <c r="AX195" s="13" t="s">
        <v>73</v>
      </c>
      <c r="AY195" s="243" t="s">
        <v>181</v>
      </c>
    </row>
    <row r="196" s="2" customFormat="1" ht="16.5" customHeight="1">
      <c r="A196" s="39"/>
      <c r="B196" s="40"/>
      <c r="C196" s="213" t="s">
        <v>8</v>
      </c>
      <c r="D196" s="213" t="s">
        <v>183</v>
      </c>
      <c r="E196" s="214" t="s">
        <v>290</v>
      </c>
      <c r="F196" s="215" t="s">
        <v>291</v>
      </c>
      <c r="G196" s="216" t="s">
        <v>253</v>
      </c>
      <c r="H196" s="217">
        <v>375.654</v>
      </c>
      <c r="I196" s="218"/>
      <c r="J196" s="219">
        <f>ROUND(I196*H196,2)</f>
        <v>0</v>
      </c>
      <c r="K196" s="215" t="s">
        <v>187</v>
      </c>
      <c r="L196" s="45"/>
      <c r="M196" s="220" t="s">
        <v>19</v>
      </c>
      <c r="N196" s="221" t="s">
        <v>44</v>
      </c>
      <c r="O196" s="85"/>
      <c r="P196" s="222">
        <f>O196*H196</f>
        <v>0</v>
      </c>
      <c r="Q196" s="222">
        <v>0.00013750000000000001</v>
      </c>
      <c r="R196" s="222">
        <f>Q196*H196</f>
        <v>0.051652425000000002</v>
      </c>
      <c r="S196" s="222">
        <v>0</v>
      </c>
      <c r="T196" s="223">
        <f>S196*H196</f>
        <v>0</v>
      </c>
      <c r="U196" s="39"/>
      <c r="V196" s="39"/>
      <c r="W196" s="39"/>
      <c r="X196" s="39"/>
      <c r="Y196" s="39"/>
      <c r="Z196" s="39"/>
      <c r="AA196" s="39"/>
      <c r="AB196" s="39"/>
      <c r="AC196" s="39"/>
      <c r="AD196" s="39"/>
      <c r="AE196" s="39"/>
      <c r="AR196" s="224" t="s">
        <v>99</v>
      </c>
      <c r="AT196" s="224" t="s">
        <v>183</v>
      </c>
      <c r="AU196" s="224" t="s">
        <v>83</v>
      </c>
      <c r="AY196" s="18" t="s">
        <v>181</v>
      </c>
      <c r="BE196" s="225">
        <f>IF(N196="základní",J196,0)</f>
        <v>0</v>
      </c>
      <c r="BF196" s="225">
        <f>IF(N196="snížená",J196,0)</f>
        <v>0</v>
      </c>
      <c r="BG196" s="225">
        <f>IF(N196="zákl. přenesená",J196,0)</f>
        <v>0</v>
      </c>
      <c r="BH196" s="225">
        <f>IF(N196="sníž. přenesená",J196,0)</f>
        <v>0</v>
      </c>
      <c r="BI196" s="225">
        <f>IF(N196="nulová",J196,0)</f>
        <v>0</v>
      </c>
      <c r="BJ196" s="18" t="s">
        <v>81</v>
      </c>
      <c r="BK196" s="225">
        <f>ROUND(I196*H196,2)</f>
        <v>0</v>
      </c>
      <c r="BL196" s="18" t="s">
        <v>99</v>
      </c>
      <c r="BM196" s="224" t="s">
        <v>292</v>
      </c>
    </row>
    <row r="197" s="2" customFormat="1">
      <c r="A197" s="39"/>
      <c r="B197" s="40"/>
      <c r="C197" s="41"/>
      <c r="D197" s="226" t="s">
        <v>189</v>
      </c>
      <c r="E197" s="41"/>
      <c r="F197" s="227" t="s">
        <v>293</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189</v>
      </c>
      <c r="AU197" s="18" t="s">
        <v>83</v>
      </c>
    </row>
    <row r="198" s="2" customFormat="1">
      <c r="A198" s="39"/>
      <c r="B198" s="40"/>
      <c r="C198" s="41"/>
      <c r="D198" s="231" t="s">
        <v>191</v>
      </c>
      <c r="E198" s="41"/>
      <c r="F198" s="232" t="s">
        <v>294</v>
      </c>
      <c r="G198" s="41"/>
      <c r="H198" s="41"/>
      <c r="I198" s="228"/>
      <c r="J198" s="41"/>
      <c r="K198" s="41"/>
      <c r="L198" s="45"/>
      <c r="M198" s="229"/>
      <c r="N198" s="230"/>
      <c r="O198" s="85"/>
      <c r="P198" s="85"/>
      <c r="Q198" s="85"/>
      <c r="R198" s="85"/>
      <c r="S198" s="85"/>
      <c r="T198" s="86"/>
      <c r="U198" s="39"/>
      <c r="V198" s="39"/>
      <c r="W198" s="39"/>
      <c r="X198" s="39"/>
      <c r="Y198" s="39"/>
      <c r="Z198" s="39"/>
      <c r="AA198" s="39"/>
      <c r="AB198" s="39"/>
      <c r="AC198" s="39"/>
      <c r="AD198" s="39"/>
      <c r="AE198" s="39"/>
      <c r="AT198" s="18" t="s">
        <v>191</v>
      </c>
      <c r="AU198" s="18" t="s">
        <v>83</v>
      </c>
    </row>
    <row r="199" s="14" customFormat="1">
      <c r="A199" s="14"/>
      <c r="B199" s="244"/>
      <c r="C199" s="245"/>
      <c r="D199" s="226" t="s">
        <v>193</v>
      </c>
      <c r="E199" s="246" t="s">
        <v>19</v>
      </c>
      <c r="F199" s="247" t="s">
        <v>295</v>
      </c>
      <c r="G199" s="245"/>
      <c r="H199" s="246" t="s">
        <v>19</v>
      </c>
      <c r="I199" s="248"/>
      <c r="J199" s="245"/>
      <c r="K199" s="245"/>
      <c r="L199" s="249"/>
      <c r="M199" s="250"/>
      <c r="N199" s="251"/>
      <c r="O199" s="251"/>
      <c r="P199" s="251"/>
      <c r="Q199" s="251"/>
      <c r="R199" s="251"/>
      <c r="S199" s="251"/>
      <c r="T199" s="252"/>
      <c r="U199" s="14"/>
      <c r="V199" s="14"/>
      <c r="W199" s="14"/>
      <c r="X199" s="14"/>
      <c r="Y199" s="14"/>
      <c r="Z199" s="14"/>
      <c r="AA199" s="14"/>
      <c r="AB199" s="14"/>
      <c r="AC199" s="14"/>
      <c r="AD199" s="14"/>
      <c r="AE199" s="14"/>
      <c r="AT199" s="253" t="s">
        <v>193</v>
      </c>
      <c r="AU199" s="253" t="s">
        <v>83</v>
      </c>
      <c r="AV199" s="14" t="s">
        <v>81</v>
      </c>
      <c r="AW199" s="14" t="s">
        <v>33</v>
      </c>
      <c r="AX199" s="14" t="s">
        <v>73</v>
      </c>
      <c r="AY199" s="253" t="s">
        <v>181</v>
      </c>
    </row>
    <row r="200" s="13" customFormat="1">
      <c r="A200" s="13"/>
      <c r="B200" s="233"/>
      <c r="C200" s="234"/>
      <c r="D200" s="226" t="s">
        <v>193</v>
      </c>
      <c r="E200" s="235" t="s">
        <v>19</v>
      </c>
      <c r="F200" s="236" t="s">
        <v>296</v>
      </c>
      <c r="G200" s="234"/>
      <c r="H200" s="237">
        <v>125.855</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193</v>
      </c>
      <c r="AU200" s="243" t="s">
        <v>83</v>
      </c>
      <c r="AV200" s="13" t="s">
        <v>83</v>
      </c>
      <c r="AW200" s="13" t="s">
        <v>33</v>
      </c>
      <c r="AX200" s="13" t="s">
        <v>73</v>
      </c>
      <c r="AY200" s="243" t="s">
        <v>181</v>
      </c>
    </row>
    <row r="201" s="13" customFormat="1">
      <c r="A201" s="13"/>
      <c r="B201" s="233"/>
      <c r="C201" s="234"/>
      <c r="D201" s="226" t="s">
        <v>193</v>
      </c>
      <c r="E201" s="235" t="s">
        <v>19</v>
      </c>
      <c r="F201" s="236" t="s">
        <v>297</v>
      </c>
      <c r="G201" s="234"/>
      <c r="H201" s="237">
        <v>106.899</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193</v>
      </c>
      <c r="AU201" s="243" t="s">
        <v>83</v>
      </c>
      <c r="AV201" s="13" t="s">
        <v>83</v>
      </c>
      <c r="AW201" s="13" t="s">
        <v>33</v>
      </c>
      <c r="AX201" s="13" t="s">
        <v>73</v>
      </c>
      <c r="AY201" s="243" t="s">
        <v>181</v>
      </c>
    </row>
    <row r="202" s="14" customFormat="1">
      <c r="A202" s="14"/>
      <c r="B202" s="244"/>
      <c r="C202" s="245"/>
      <c r="D202" s="226" t="s">
        <v>193</v>
      </c>
      <c r="E202" s="246" t="s">
        <v>19</v>
      </c>
      <c r="F202" s="247" t="s">
        <v>298</v>
      </c>
      <c r="G202" s="245"/>
      <c r="H202" s="246" t="s">
        <v>19</v>
      </c>
      <c r="I202" s="248"/>
      <c r="J202" s="245"/>
      <c r="K202" s="245"/>
      <c r="L202" s="249"/>
      <c r="M202" s="250"/>
      <c r="N202" s="251"/>
      <c r="O202" s="251"/>
      <c r="P202" s="251"/>
      <c r="Q202" s="251"/>
      <c r="R202" s="251"/>
      <c r="S202" s="251"/>
      <c r="T202" s="252"/>
      <c r="U202" s="14"/>
      <c r="V202" s="14"/>
      <c r="W202" s="14"/>
      <c r="X202" s="14"/>
      <c r="Y202" s="14"/>
      <c r="Z202" s="14"/>
      <c r="AA202" s="14"/>
      <c r="AB202" s="14"/>
      <c r="AC202" s="14"/>
      <c r="AD202" s="14"/>
      <c r="AE202" s="14"/>
      <c r="AT202" s="253" t="s">
        <v>193</v>
      </c>
      <c r="AU202" s="253" t="s">
        <v>83</v>
      </c>
      <c r="AV202" s="14" t="s">
        <v>81</v>
      </c>
      <c r="AW202" s="14" t="s">
        <v>33</v>
      </c>
      <c r="AX202" s="14" t="s">
        <v>73</v>
      </c>
      <c r="AY202" s="253" t="s">
        <v>181</v>
      </c>
    </row>
    <row r="203" s="13" customFormat="1">
      <c r="A203" s="13"/>
      <c r="B203" s="233"/>
      <c r="C203" s="234"/>
      <c r="D203" s="226" t="s">
        <v>193</v>
      </c>
      <c r="E203" s="235" t="s">
        <v>19</v>
      </c>
      <c r="F203" s="236" t="s">
        <v>299</v>
      </c>
      <c r="G203" s="234"/>
      <c r="H203" s="237">
        <v>142.90000000000001</v>
      </c>
      <c r="I203" s="238"/>
      <c r="J203" s="234"/>
      <c r="K203" s="234"/>
      <c r="L203" s="239"/>
      <c r="M203" s="240"/>
      <c r="N203" s="241"/>
      <c r="O203" s="241"/>
      <c r="P203" s="241"/>
      <c r="Q203" s="241"/>
      <c r="R203" s="241"/>
      <c r="S203" s="241"/>
      <c r="T203" s="242"/>
      <c r="U203" s="13"/>
      <c r="V203" s="13"/>
      <c r="W203" s="13"/>
      <c r="X203" s="13"/>
      <c r="Y203" s="13"/>
      <c r="Z203" s="13"/>
      <c r="AA203" s="13"/>
      <c r="AB203" s="13"/>
      <c r="AC203" s="13"/>
      <c r="AD203" s="13"/>
      <c r="AE203" s="13"/>
      <c r="AT203" s="243" t="s">
        <v>193</v>
      </c>
      <c r="AU203" s="243" t="s">
        <v>83</v>
      </c>
      <c r="AV203" s="13" t="s">
        <v>83</v>
      </c>
      <c r="AW203" s="13" t="s">
        <v>33</v>
      </c>
      <c r="AX203" s="13" t="s">
        <v>73</v>
      </c>
      <c r="AY203" s="243" t="s">
        <v>181</v>
      </c>
    </row>
    <row r="204" s="2" customFormat="1" ht="16.5" customHeight="1">
      <c r="A204" s="39"/>
      <c r="B204" s="40"/>
      <c r="C204" s="213" t="s">
        <v>300</v>
      </c>
      <c r="D204" s="213" t="s">
        <v>183</v>
      </c>
      <c r="E204" s="214" t="s">
        <v>301</v>
      </c>
      <c r="F204" s="215" t="s">
        <v>302</v>
      </c>
      <c r="G204" s="216" t="s">
        <v>253</v>
      </c>
      <c r="H204" s="217">
        <v>71.450000000000003</v>
      </c>
      <c r="I204" s="218"/>
      <c r="J204" s="219">
        <f>ROUND(I204*H204,2)</f>
        <v>0</v>
      </c>
      <c r="K204" s="215" t="s">
        <v>187</v>
      </c>
      <c r="L204" s="45"/>
      <c r="M204" s="220" t="s">
        <v>19</v>
      </c>
      <c r="N204" s="221" t="s">
        <v>44</v>
      </c>
      <c r="O204" s="85"/>
      <c r="P204" s="222">
        <f>O204*H204</f>
        <v>0</v>
      </c>
      <c r="Q204" s="222">
        <v>0.00013750000000000001</v>
      </c>
      <c r="R204" s="222">
        <f>Q204*H204</f>
        <v>0.0098243750000000015</v>
      </c>
      <c r="S204" s="222">
        <v>0</v>
      </c>
      <c r="T204" s="223">
        <f>S204*H204</f>
        <v>0</v>
      </c>
      <c r="U204" s="39"/>
      <c r="V204" s="39"/>
      <c r="W204" s="39"/>
      <c r="X204" s="39"/>
      <c r="Y204" s="39"/>
      <c r="Z204" s="39"/>
      <c r="AA204" s="39"/>
      <c r="AB204" s="39"/>
      <c r="AC204" s="39"/>
      <c r="AD204" s="39"/>
      <c r="AE204" s="39"/>
      <c r="AR204" s="224" t="s">
        <v>99</v>
      </c>
      <c r="AT204" s="224" t="s">
        <v>183</v>
      </c>
      <c r="AU204" s="224" t="s">
        <v>83</v>
      </c>
      <c r="AY204" s="18" t="s">
        <v>181</v>
      </c>
      <c r="BE204" s="225">
        <f>IF(N204="základní",J204,0)</f>
        <v>0</v>
      </c>
      <c r="BF204" s="225">
        <f>IF(N204="snížená",J204,0)</f>
        <v>0</v>
      </c>
      <c r="BG204" s="225">
        <f>IF(N204="zákl. přenesená",J204,0)</f>
        <v>0</v>
      </c>
      <c r="BH204" s="225">
        <f>IF(N204="sníž. přenesená",J204,0)</f>
        <v>0</v>
      </c>
      <c r="BI204" s="225">
        <f>IF(N204="nulová",J204,0)</f>
        <v>0</v>
      </c>
      <c r="BJ204" s="18" t="s">
        <v>81</v>
      </c>
      <c r="BK204" s="225">
        <f>ROUND(I204*H204,2)</f>
        <v>0</v>
      </c>
      <c r="BL204" s="18" t="s">
        <v>99</v>
      </c>
      <c r="BM204" s="224" t="s">
        <v>303</v>
      </c>
    </row>
    <row r="205" s="2" customFormat="1">
      <c r="A205" s="39"/>
      <c r="B205" s="40"/>
      <c r="C205" s="41"/>
      <c r="D205" s="226" t="s">
        <v>189</v>
      </c>
      <c r="E205" s="41"/>
      <c r="F205" s="227" t="s">
        <v>304</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189</v>
      </c>
      <c r="AU205" s="18" t="s">
        <v>83</v>
      </c>
    </row>
    <row r="206" s="2" customFormat="1">
      <c r="A206" s="39"/>
      <c r="B206" s="40"/>
      <c r="C206" s="41"/>
      <c r="D206" s="231" t="s">
        <v>191</v>
      </c>
      <c r="E206" s="41"/>
      <c r="F206" s="232" t="s">
        <v>305</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191</v>
      </c>
      <c r="AU206" s="18" t="s">
        <v>83</v>
      </c>
    </row>
    <row r="207" s="13" customFormat="1">
      <c r="A207" s="13"/>
      <c r="B207" s="233"/>
      <c r="C207" s="234"/>
      <c r="D207" s="226" t="s">
        <v>193</v>
      </c>
      <c r="E207" s="235" t="s">
        <v>19</v>
      </c>
      <c r="F207" s="236" t="s">
        <v>306</v>
      </c>
      <c r="G207" s="234"/>
      <c r="H207" s="237">
        <v>71.450000000000003</v>
      </c>
      <c r="I207" s="238"/>
      <c r="J207" s="234"/>
      <c r="K207" s="234"/>
      <c r="L207" s="239"/>
      <c r="M207" s="240"/>
      <c r="N207" s="241"/>
      <c r="O207" s="241"/>
      <c r="P207" s="241"/>
      <c r="Q207" s="241"/>
      <c r="R207" s="241"/>
      <c r="S207" s="241"/>
      <c r="T207" s="242"/>
      <c r="U207" s="13"/>
      <c r="V207" s="13"/>
      <c r="W207" s="13"/>
      <c r="X207" s="13"/>
      <c r="Y207" s="13"/>
      <c r="Z207" s="13"/>
      <c r="AA207" s="13"/>
      <c r="AB207" s="13"/>
      <c r="AC207" s="13"/>
      <c r="AD207" s="13"/>
      <c r="AE207" s="13"/>
      <c r="AT207" s="243" t="s">
        <v>193</v>
      </c>
      <c r="AU207" s="243" t="s">
        <v>83</v>
      </c>
      <c r="AV207" s="13" t="s">
        <v>83</v>
      </c>
      <c r="AW207" s="13" t="s">
        <v>33</v>
      </c>
      <c r="AX207" s="13" t="s">
        <v>73</v>
      </c>
      <c r="AY207" s="243" t="s">
        <v>181</v>
      </c>
    </row>
    <row r="208" s="2" customFormat="1" ht="16.5" customHeight="1">
      <c r="A208" s="39"/>
      <c r="B208" s="40"/>
      <c r="C208" s="254" t="s">
        <v>307</v>
      </c>
      <c r="D208" s="254" t="s">
        <v>308</v>
      </c>
      <c r="E208" s="255" t="s">
        <v>309</v>
      </c>
      <c r="F208" s="256" t="s">
        <v>310</v>
      </c>
      <c r="G208" s="257" t="s">
        <v>253</v>
      </c>
      <c r="H208" s="258">
        <v>514.16999999999996</v>
      </c>
      <c r="I208" s="259"/>
      <c r="J208" s="260">
        <f>ROUND(I208*H208,2)</f>
        <v>0</v>
      </c>
      <c r="K208" s="256" t="s">
        <v>187</v>
      </c>
      <c r="L208" s="261"/>
      <c r="M208" s="262" t="s">
        <v>19</v>
      </c>
      <c r="N208" s="263" t="s">
        <v>44</v>
      </c>
      <c r="O208" s="85"/>
      <c r="P208" s="222">
        <f>O208*H208</f>
        <v>0</v>
      </c>
      <c r="Q208" s="222">
        <v>0.00010000000000000001</v>
      </c>
      <c r="R208" s="222">
        <f>Q208*H208</f>
        <v>0.051416999999999997</v>
      </c>
      <c r="S208" s="222">
        <v>0</v>
      </c>
      <c r="T208" s="223">
        <f>S208*H208</f>
        <v>0</v>
      </c>
      <c r="U208" s="39"/>
      <c r="V208" s="39"/>
      <c r="W208" s="39"/>
      <c r="X208" s="39"/>
      <c r="Y208" s="39"/>
      <c r="Z208" s="39"/>
      <c r="AA208" s="39"/>
      <c r="AB208" s="39"/>
      <c r="AC208" s="39"/>
      <c r="AD208" s="39"/>
      <c r="AE208" s="39"/>
      <c r="AR208" s="224" t="s">
        <v>238</v>
      </c>
      <c r="AT208" s="224" t="s">
        <v>308</v>
      </c>
      <c r="AU208" s="224" t="s">
        <v>83</v>
      </c>
      <c r="AY208" s="18" t="s">
        <v>181</v>
      </c>
      <c r="BE208" s="225">
        <f>IF(N208="základní",J208,0)</f>
        <v>0</v>
      </c>
      <c r="BF208" s="225">
        <f>IF(N208="snížená",J208,0)</f>
        <v>0</v>
      </c>
      <c r="BG208" s="225">
        <f>IF(N208="zákl. přenesená",J208,0)</f>
        <v>0</v>
      </c>
      <c r="BH208" s="225">
        <f>IF(N208="sníž. přenesená",J208,0)</f>
        <v>0</v>
      </c>
      <c r="BI208" s="225">
        <f>IF(N208="nulová",J208,0)</f>
        <v>0</v>
      </c>
      <c r="BJ208" s="18" t="s">
        <v>81</v>
      </c>
      <c r="BK208" s="225">
        <f>ROUND(I208*H208,2)</f>
        <v>0</v>
      </c>
      <c r="BL208" s="18" t="s">
        <v>99</v>
      </c>
      <c r="BM208" s="224" t="s">
        <v>311</v>
      </c>
    </row>
    <row r="209" s="2" customFormat="1">
      <c r="A209" s="39"/>
      <c r="B209" s="40"/>
      <c r="C209" s="41"/>
      <c r="D209" s="226" t="s">
        <v>189</v>
      </c>
      <c r="E209" s="41"/>
      <c r="F209" s="227" t="s">
        <v>310</v>
      </c>
      <c r="G209" s="41"/>
      <c r="H209" s="41"/>
      <c r="I209" s="228"/>
      <c r="J209" s="41"/>
      <c r="K209" s="41"/>
      <c r="L209" s="45"/>
      <c r="M209" s="229"/>
      <c r="N209" s="230"/>
      <c r="O209" s="85"/>
      <c r="P209" s="85"/>
      <c r="Q209" s="85"/>
      <c r="R209" s="85"/>
      <c r="S209" s="85"/>
      <c r="T209" s="86"/>
      <c r="U209" s="39"/>
      <c r="V209" s="39"/>
      <c r="W209" s="39"/>
      <c r="X209" s="39"/>
      <c r="Y209" s="39"/>
      <c r="Z209" s="39"/>
      <c r="AA209" s="39"/>
      <c r="AB209" s="39"/>
      <c r="AC209" s="39"/>
      <c r="AD209" s="39"/>
      <c r="AE209" s="39"/>
      <c r="AT209" s="18" t="s">
        <v>189</v>
      </c>
      <c r="AU209" s="18" t="s">
        <v>83</v>
      </c>
    </row>
    <row r="210" s="13" customFormat="1">
      <c r="A210" s="13"/>
      <c r="B210" s="233"/>
      <c r="C210" s="234"/>
      <c r="D210" s="226" t="s">
        <v>193</v>
      </c>
      <c r="E210" s="235" t="s">
        <v>19</v>
      </c>
      <c r="F210" s="236" t="s">
        <v>312</v>
      </c>
      <c r="G210" s="234"/>
      <c r="H210" s="237">
        <v>447.10399999999998</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193</v>
      </c>
      <c r="AU210" s="243" t="s">
        <v>83</v>
      </c>
      <c r="AV210" s="13" t="s">
        <v>83</v>
      </c>
      <c r="AW210" s="13" t="s">
        <v>33</v>
      </c>
      <c r="AX210" s="13" t="s">
        <v>73</v>
      </c>
      <c r="AY210" s="243" t="s">
        <v>181</v>
      </c>
    </row>
    <row r="211" s="13" customFormat="1">
      <c r="A211" s="13"/>
      <c r="B211" s="233"/>
      <c r="C211" s="234"/>
      <c r="D211" s="226" t="s">
        <v>193</v>
      </c>
      <c r="E211" s="234"/>
      <c r="F211" s="236" t="s">
        <v>313</v>
      </c>
      <c r="G211" s="234"/>
      <c r="H211" s="237">
        <v>514.16999999999996</v>
      </c>
      <c r="I211" s="238"/>
      <c r="J211" s="234"/>
      <c r="K211" s="234"/>
      <c r="L211" s="239"/>
      <c r="M211" s="240"/>
      <c r="N211" s="241"/>
      <c r="O211" s="241"/>
      <c r="P211" s="241"/>
      <c r="Q211" s="241"/>
      <c r="R211" s="241"/>
      <c r="S211" s="241"/>
      <c r="T211" s="242"/>
      <c r="U211" s="13"/>
      <c r="V211" s="13"/>
      <c r="W211" s="13"/>
      <c r="X211" s="13"/>
      <c r="Y211" s="13"/>
      <c r="Z211" s="13"/>
      <c r="AA211" s="13"/>
      <c r="AB211" s="13"/>
      <c r="AC211" s="13"/>
      <c r="AD211" s="13"/>
      <c r="AE211" s="13"/>
      <c r="AT211" s="243" t="s">
        <v>193</v>
      </c>
      <c r="AU211" s="243" t="s">
        <v>83</v>
      </c>
      <c r="AV211" s="13" t="s">
        <v>83</v>
      </c>
      <c r="AW211" s="13" t="s">
        <v>4</v>
      </c>
      <c r="AX211" s="13" t="s">
        <v>81</v>
      </c>
      <c r="AY211" s="243" t="s">
        <v>181</v>
      </c>
    </row>
    <row r="212" s="2" customFormat="1" ht="16.5" customHeight="1">
      <c r="A212" s="39"/>
      <c r="B212" s="40"/>
      <c r="C212" s="213" t="s">
        <v>314</v>
      </c>
      <c r="D212" s="213" t="s">
        <v>183</v>
      </c>
      <c r="E212" s="214" t="s">
        <v>315</v>
      </c>
      <c r="F212" s="215" t="s">
        <v>316</v>
      </c>
      <c r="G212" s="216" t="s">
        <v>186</v>
      </c>
      <c r="H212" s="217">
        <v>34.912999999999997</v>
      </c>
      <c r="I212" s="218"/>
      <c r="J212" s="219">
        <f>ROUND(I212*H212,2)</f>
        <v>0</v>
      </c>
      <c r="K212" s="215" t="s">
        <v>187</v>
      </c>
      <c r="L212" s="45"/>
      <c r="M212" s="220" t="s">
        <v>19</v>
      </c>
      <c r="N212" s="221" t="s">
        <v>44</v>
      </c>
      <c r="O212" s="85"/>
      <c r="P212" s="222">
        <f>O212*H212</f>
        <v>0</v>
      </c>
      <c r="Q212" s="222">
        <v>2.1600000000000001</v>
      </c>
      <c r="R212" s="222">
        <f>Q212*H212</f>
        <v>75.412080000000003</v>
      </c>
      <c r="S212" s="222">
        <v>0</v>
      </c>
      <c r="T212" s="223">
        <f>S212*H212</f>
        <v>0</v>
      </c>
      <c r="U212" s="39"/>
      <c r="V212" s="39"/>
      <c r="W212" s="39"/>
      <c r="X212" s="39"/>
      <c r="Y212" s="39"/>
      <c r="Z212" s="39"/>
      <c r="AA212" s="39"/>
      <c r="AB212" s="39"/>
      <c r="AC212" s="39"/>
      <c r="AD212" s="39"/>
      <c r="AE212" s="39"/>
      <c r="AR212" s="224" t="s">
        <v>99</v>
      </c>
      <c r="AT212" s="224" t="s">
        <v>183</v>
      </c>
      <c r="AU212" s="224" t="s">
        <v>83</v>
      </c>
      <c r="AY212" s="18" t="s">
        <v>181</v>
      </c>
      <c r="BE212" s="225">
        <f>IF(N212="základní",J212,0)</f>
        <v>0</v>
      </c>
      <c r="BF212" s="225">
        <f>IF(N212="snížená",J212,0)</f>
        <v>0</v>
      </c>
      <c r="BG212" s="225">
        <f>IF(N212="zákl. přenesená",J212,0)</f>
        <v>0</v>
      </c>
      <c r="BH212" s="225">
        <f>IF(N212="sníž. přenesená",J212,0)</f>
        <v>0</v>
      </c>
      <c r="BI212" s="225">
        <f>IF(N212="nulová",J212,0)</f>
        <v>0</v>
      </c>
      <c r="BJ212" s="18" t="s">
        <v>81</v>
      </c>
      <c r="BK212" s="225">
        <f>ROUND(I212*H212,2)</f>
        <v>0</v>
      </c>
      <c r="BL212" s="18" t="s">
        <v>99</v>
      </c>
      <c r="BM212" s="224" t="s">
        <v>317</v>
      </c>
    </row>
    <row r="213" s="2" customFormat="1">
      <c r="A213" s="39"/>
      <c r="B213" s="40"/>
      <c r="C213" s="41"/>
      <c r="D213" s="226" t="s">
        <v>189</v>
      </c>
      <c r="E213" s="41"/>
      <c r="F213" s="227" t="s">
        <v>318</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189</v>
      </c>
      <c r="AU213" s="18" t="s">
        <v>83</v>
      </c>
    </row>
    <row r="214" s="2" customFormat="1">
      <c r="A214" s="39"/>
      <c r="B214" s="40"/>
      <c r="C214" s="41"/>
      <c r="D214" s="231" t="s">
        <v>191</v>
      </c>
      <c r="E214" s="41"/>
      <c r="F214" s="232" t="s">
        <v>319</v>
      </c>
      <c r="G214" s="41"/>
      <c r="H214" s="41"/>
      <c r="I214" s="228"/>
      <c r="J214" s="41"/>
      <c r="K214" s="41"/>
      <c r="L214" s="45"/>
      <c r="M214" s="229"/>
      <c r="N214" s="230"/>
      <c r="O214" s="85"/>
      <c r="P214" s="85"/>
      <c r="Q214" s="85"/>
      <c r="R214" s="85"/>
      <c r="S214" s="85"/>
      <c r="T214" s="86"/>
      <c r="U214" s="39"/>
      <c r="V214" s="39"/>
      <c r="W214" s="39"/>
      <c r="X214" s="39"/>
      <c r="Y214" s="39"/>
      <c r="Z214" s="39"/>
      <c r="AA214" s="39"/>
      <c r="AB214" s="39"/>
      <c r="AC214" s="39"/>
      <c r="AD214" s="39"/>
      <c r="AE214" s="39"/>
      <c r="AT214" s="18" t="s">
        <v>191</v>
      </c>
      <c r="AU214" s="18" t="s">
        <v>83</v>
      </c>
    </row>
    <row r="215" s="13" customFormat="1">
      <c r="A215" s="13"/>
      <c r="B215" s="233"/>
      <c r="C215" s="234"/>
      <c r="D215" s="226" t="s">
        <v>193</v>
      </c>
      <c r="E215" s="235" t="s">
        <v>19</v>
      </c>
      <c r="F215" s="236" t="s">
        <v>320</v>
      </c>
      <c r="G215" s="234"/>
      <c r="H215" s="237">
        <v>18.878</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193</v>
      </c>
      <c r="AU215" s="243" t="s">
        <v>83</v>
      </c>
      <c r="AV215" s="13" t="s">
        <v>83</v>
      </c>
      <c r="AW215" s="13" t="s">
        <v>33</v>
      </c>
      <c r="AX215" s="13" t="s">
        <v>73</v>
      </c>
      <c r="AY215" s="243" t="s">
        <v>181</v>
      </c>
    </row>
    <row r="216" s="13" customFormat="1">
      <c r="A216" s="13"/>
      <c r="B216" s="233"/>
      <c r="C216" s="234"/>
      <c r="D216" s="226" t="s">
        <v>193</v>
      </c>
      <c r="E216" s="235" t="s">
        <v>19</v>
      </c>
      <c r="F216" s="236" t="s">
        <v>321</v>
      </c>
      <c r="G216" s="234"/>
      <c r="H216" s="237">
        <v>16.035</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193</v>
      </c>
      <c r="AU216" s="243" t="s">
        <v>83</v>
      </c>
      <c r="AV216" s="13" t="s">
        <v>83</v>
      </c>
      <c r="AW216" s="13" t="s">
        <v>33</v>
      </c>
      <c r="AX216" s="13" t="s">
        <v>73</v>
      </c>
      <c r="AY216" s="243" t="s">
        <v>181</v>
      </c>
    </row>
    <row r="217" s="2" customFormat="1" ht="16.5" customHeight="1">
      <c r="A217" s="39"/>
      <c r="B217" s="40"/>
      <c r="C217" s="213" t="s">
        <v>322</v>
      </c>
      <c r="D217" s="213" t="s">
        <v>183</v>
      </c>
      <c r="E217" s="214" t="s">
        <v>323</v>
      </c>
      <c r="F217" s="215" t="s">
        <v>324</v>
      </c>
      <c r="G217" s="216" t="s">
        <v>186</v>
      </c>
      <c r="H217" s="217">
        <v>53.518999999999998</v>
      </c>
      <c r="I217" s="218"/>
      <c r="J217" s="219">
        <f>ROUND(I217*H217,2)</f>
        <v>0</v>
      </c>
      <c r="K217" s="215" t="s">
        <v>187</v>
      </c>
      <c r="L217" s="45"/>
      <c r="M217" s="220" t="s">
        <v>19</v>
      </c>
      <c r="N217" s="221" t="s">
        <v>44</v>
      </c>
      <c r="O217" s="85"/>
      <c r="P217" s="222">
        <f>O217*H217</f>
        <v>0</v>
      </c>
      <c r="Q217" s="222">
        <v>2.3010222040000001</v>
      </c>
      <c r="R217" s="222">
        <f>Q217*H217</f>
        <v>123.148407335876</v>
      </c>
      <c r="S217" s="222">
        <v>0</v>
      </c>
      <c r="T217" s="223">
        <f>S217*H217</f>
        <v>0</v>
      </c>
      <c r="U217" s="39"/>
      <c r="V217" s="39"/>
      <c r="W217" s="39"/>
      <c r="X217" s="39"/>
      <c r="Y217" s="39"/>
      <c r="Z217" s="39"/>
      <c r="AA217" s="39"/>
      <c r="AB217" s="39"/>
      <c r="AC217" s="39"/>
      <c r="AD217" s="39"/>
      <c r="AE217" s="39"/>
      <c r="AR217" s="224" t="s">
        <v>99</v>
      </c>
      <c r="AT217" s="224" t="s">
        <v>183</v>
      </c>
      <c r="AU217" s="224" t="s">
        <v>83</v>
      </c>
      <c r="AY217" s="18" t="s">
        <v>181</v>
      </c>
      <c r="BE217" s="225">
        <f>IF(N217="základní",J217,0)</f>
        <v>0</v>
      </c>
      <c r="BF217" s="225">
        <f>IF(N217="snížená",J217,0)</f>
        <v>0</v>
      </c>
      <c r="BG217" s="225">
        <f>IF(N217="zákl. přenesená",J217,0)</f>
        <v>0</v>
      </c>
      <c r="BH217" s="225">
        <f>IF(N217="sníž. přenesená",J217,0)</f>
        <v>0</v>
      </c>
      <c r="BI217" s="225">
        <f>IF(N217="nulová",J217,0)</f>
        <v>0</v>
      </c>
      <c r="BJ217" s="18" t="s">
        <v>81</v>
      </c>
      <c r="BK217" s="225">
        <f>ROUND(I217*H217,2)</f>
        <v>0</v>
      </c>
      <c r="BL217" s="18" t="s">
        <v>99</v>
      </c>
      <c r="BM217" s="224" t="s">
        <v>325</v>
      </c>
    </row>
    <row r="218" s="2" customFormat="1">
      <c r="A218" s="39"/>
      <c r="B218" s="40"/>
      <c r="C218" s="41"/>
      <c r="D218" s="226" t="s">
        <v>189</v>
      </c>
      <c r="E218" s="41"/>
      <c r="F218" s="227" t="s">
        <v>326</v>
      </c>
      <c r="G218" s="41"/>
      <c r="H218" s="41"/>
      <c r="I218" s="228"/>
      <c r="J218" s="41"/>
      <c r="K218" s="41"/>
      <c r="L218" s="45"/>
      <c r="M218" s="229"/>
      <c r="N218" s="230"/>
      <c r="O218" s="85"/>
      <c r="P218" s="85"/>
      <c r="Q218" s="85"/>
      <c r="R218" s="85"/>
      <c r="S218" s="85"/>
      <c r="T218" s="86"/>
      <c r="U218" s="39"/>
      <c r="V218" s="39"/>
      <c r="W218" s="39"/>
      <c r="X218" s="39"/>
      <c r="Y218" s="39"/>
      <c r="Z218" s="39"/>
      <c r="AA218" s="39"/>
      <c r="AB218" s="39"/>
      <c r="AC218" s="39"/>
      <c r="AD218" s="39"/>
      <c r="AE218" s="39"/>
      <c r="AT218" s="18" t="s">
        <v>189</v>
      </c>
      <c r="AU218" s="18" t="s">
        <v>83</v>
      </c>
    </row>
    <row r="219" s="2" customFormat="1">
      <c r="A219" s="39"/>
      <c r="B219" s="40"/>
      <c r="C219" s="41"/>
      <c r="D219" s="231" t="s">
        <v>191</v>
      </c>
      <c r="E219" s="41"/>
      <c r="F219" s="232" t="s">
        <v>327</v>
      </c>
      <c r="G219" s="41"/>
      <c r="H219" s="41"/>
      <c r="I219" s="228"/>
      <c r="J219" s="41"/>
      <c r="K219" s="41"/>
      <c r="L219" s="45"/>
      <c r="M219" s="229"/>
      <c r="N219" s="230"/>
      <c r="O219" s="85"/>
      <c r="P219" s="85"/>
      <c r="Q219" s="85"/>
      <c r="R219" s="85"/>
      <c r="S219" s="85"/>
      <c r="T219" s="86"/>
      <c r="U219" s="39"/>
      <c r="V219" s="39"/>
      <c r="W219" s="39"/>
      <c r="X219" s="39"/>
      <c r="Y219" s="39"/>
      <c r="Z219" s="39"/>
      <c r="AA219" s="39"/>
      <c r="AB219" s="39"/>
      <c r="AC219" s="39"/>
      <c r="AD219" s="39"/>
      <c r="AE219" s="39"/>
      <c r="AT219" s="18" t="s">
        <v>191</v>
      </c>
      <c r="AU219" s="18" t="s">
        <v>83</v>
      </c>
    </row>
    <row r="220" s="13" customFormat="1">
      <c r="A220" s="13"/>
      <c r="B220" s="233"/>
      <c r="C220" s="234"/>
      <c r="D220" s="226" t="s">
        <v>193</v>
      </c>
      <c r="E220" s="235" t="s">
        <v>19</v>
      </c>
      <c r="F220" s="236" t="s">
        <v>328</v>
      </c>
      <c r="G220" s="234"/>
      <c r="H220" s="237">
        <v>1.6830000000000001</v>
      </c>
      <c r="I220" s="238"/>
      <c r="J220" s="234"/>
      <c r="K220" s="234"/>
      <c r="L220" s="239"/>
      <c r="M220" s="240"/>
      <c r="N220" s="241"/>
      <c r="O220" s="241"/>
      <c r="P220" s="241"/>
      <c r="Q220" s="241"/>
      <c r="R220" s="241"/>
      <c r="S220" s="241"/>
      <c r="T220" s="242"/>
      <c r="U220" s="13"/>
      <c r="V220" s="13"/>
      <c r="W220" s="13"/>
      <c r="X220" s="13"/>
      <c r="Y220" s="13"/>
      <c r="Z220" s="13"/>
      <c r="AA220" s="13"/>
      <c r="AB220" s="13"/>
      <c r="AC220" s="13"/>
      <c r="AD220" s="13"/>
      <c r="AE220" s="13"/>
      <c r="AT220" s="243" t="s">
        <v>193</v>
      </c>
      <c r="AU220" s="243" t="s">
        <v>83</v>
      </c>
      <c r="AV220" s="13" t="s">
        <v>83</v>
      </c>
      <c r="AW220" s="13" t="s">
        <v>33</v>
      </c>
      <c r="AX220" s="13" t="s">
        <v>73</v>
      </c>
      <c r="AY220" s="243" t="s">
        <v>181</v>
      </c>
    </row>
    <row r="221" s="13" customFormat="1">
      <c r="A221" s="13"/>
      <c r="B221" s="233"/>
      <c r="C221" s="234"/>
      <c r="D221" s="226" t="s">
        <v>193</v>
      </c>
      <c r="E221" s="235" t="s">
        <v>19</v>
      </c>
      <c r="F221" s="236" t="s">
        <v>329</v>
      </c>
      <c r="G221" s="234"/>
      <c r="H221" s="237">
        <v>24.539999999999999</v>
      </c>
      <c r="I221" s="238"/>
      <c r="J221" s="234"/>
      <c r="K221" s="234"/>
      <c r="L221" s="239"/>
      <c r="M221" s="240"/>
      <c r="N221" s="241"/>
      <c r="O221" s="241"/>
      <c r="P221" s="241"/>
      <c r="Q221" s="241"/>
      <c r="R221" s="241"/>
      <c r="S221" s="241"/>
      <c r="T221" s="242"/>
      <c r="U221" s="13"/>
      <c r="V221" s="13"/>
      <c r="W221" s="13"/>
      <c r="X221" s="13"/>
      <c r="Y221" s="13"/>
      <c r="Z221" s="13"/>
      <c r="AA221" s="13"/>
      <c r="AB221" s="13"/>
      <c r="AC221" s="13"/>
      <c r="AD221" s="13"/>
      <c r="AE221" s="13"/>
      <c r="AT221" s="243" t="s">
        <v>193</v>
      </c>
      <c r="AU221" s="243" t="s">
        <v>83</v>
      </c>
      <c r="AV221" s="13" t="s">
        <v>83</v>
      </c>
      <c r="AW221" s="13" t="s">
        <v>33</v>
      </c>
      <c r="AX221" s="13" t="s">
        <v>73</v>
      </c>
      <c r="AY221" s="243" t="s">
        <v>181</v>
      </c>
    </row>
    <row r="222" s="13" customFormat="1">
      <c r="A222" s="13"/>
      <c r="B222" s="233"/>
      <c r="C222" s="234"/>
      <c r="D222" s="226" t="s">
        <v>193</v>
      </c>
      <c r="E222" s="235" t="s">
        <v>19</v>
      </c>
      <c r="F222" s="236" t="s">
        <v>330</v>
      </c>
      <c r="G222" s="234"/>
      <c r="H222" s="237">
        <v>4.3200000000000003</v>
      </c>
      <c r="I222" s="238"/>
      <c r="J222" s="234"/>
      <c r="K222" s="234"/>
      <c r="L222" s="239"/>
      <c r="M222" s="240"/>
      <c r="N222" s="241"/>
      <c r="O222" s="241"/>
      <c r="P222" s="241"/>
      <c r="Q222" s="241"/>
      <c r="R222" s="241"/>
      <c r="S222" s="241"/>
      <c r="T222" s="242"/>
      <c r="U222" s="13"/>
      <c r="V222" s="13"/>
      <c r="W222" s="13"/>
      <c r="X222" s="13"/>
      <c r="Y222" s="13"/>
      <c r="Z222" s="13"/>
      <c r="AA222" s="13"/>
      <c r="AB222" s="13"/>
      <c r="AC222" s="13"/>
      <c r="AD222" s="13"/>
      <c r="AE222" s="13"/>
      <c r="AT222" s="243" t="s">
        <v>193</v>
      </c>
      <c r="AU222" s="243" t="s">
        <v>83</v>
      </c>
      <c r="AV222" s="13" t="s">
        <v>83</v>
      </c>
      <c r="AW222" s="13" t="s">
        <v>33</v>
      </c>
      <c r="AX222" s="13" t="s">
        <v>73</v>
      </c>
      <c r="AY222" s="243" t="s">
        <v>181</v>
      </c>
    </row>
    <row r="223" s="13" customFormat="1">
      <c r="A223" s="13"/>
      <c r="B223" s="233"/>
      <c r="C223" s="234"/>
      <c r="D223" s="226" t="s">
        <v>193</v>
      </c>
      <c r="E223" s="235" t="s">
        <v>19</v>
      </c>
      <c r="F223" s="236" t="s">
        <v>331</v>
      </c>
      <c r="G223" s="234"/>
      <c r="H223" s="237">
        <v>0.504</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193</v>
      </c>
      <c r="AU223" s="243" t="s">
        <v>83</v>
      </c>
      <c r="AV223" s="13" t="s">
        <v>83</v>
      </c>
      <c r="AW223" s="13" t="s">
        <v>33</v>
      </c>
      <c r="AX223" s="13" t="s">
        <v>73</v>
      </c>
      <c r="AY223" s="243" t="s">
        <v>181</v>
      </c>
    </row>
    <row r="224" s="13" customFormat="1">
      <c r="A224" s="13"/>
      <c r="B224" s="233"/>
      <c r="C224" s="234"/>
      <c r="D224" s="226" t="s">
        <v>193</v>
      </c>
      <c r="E224" s="235" t="s">
        <v>19</v>
      </c>
      <c r="F224" s="236" t="s">
        <v>332</v>
      </c>
      <c r="G224" s="234"/>
      <c r="H224" s="237">
        <v>6.3360000000000003</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193</v>
      </c>
      <c r="AU224" s="243" t="s">
        <v>83</v>
      </c>
      <c r="AV224" s="13" t="s">
        <v>83</v>
      </c>
      <c r="AW224" s="13" t="s">
        <v>33</v>
      </c>
      <c r="AX224" s="13" t="s">
        <v>73</v>
      </c>
      <c r="AY224" s="243" t="s">
        <v>181</v>
      </c>
    </row>
    <row r="225" s="13" customFormat="1">
      <c r="A225" s="13"/>
      <c r="B225" s="233"/>
      <c r="C225" s="234"/>
      <c r="D225" s="226" t="s">
        <v>193</v>
      </c>
      <c r="E225" s="235" t="s">
        <v>19</v>
      </c>
      <c r="F225" s="236" t="s">
        <v>333</v>
      </c>
      <c r="G225" s="234"/>
      <c r="H225" s="237">
        <v>12.720000000000001</v>
      </c>
      <c r="I225" s="238"/>
      <c r="J225" s="234"/>
      <c r="K225" s="234"/>
      <c r="L225" s="239"/>
      <c r="M225" s="240"/>
      <c r="N225" s="241"/>
      <c r="O225" s="241"/>
      <c r="P225" s="241"/>
      <c r="Q225" s="241"/>
      <c r="R225" s="241"/>
      <c r="S225" s="241"/>
      <c r="T225" s="242"/>
      <c r="U225" s="13"/>
      <c r="V225" s="13"/>
      <c r="W225" s="13"/>
      <c r="X225" s="13"/>
      <c r="Y225" s="13"/>
      <c r="Z225" s="13"/>
      <c r="AA225" s="13"/>
      <c r="AB225" s="13"/>
      <c r="AC225" s="13"/>
      <c r="AD225" s="13"/>
      <c r="AE225" s="13"/>
      <c r="AT225" s="243" t="s">
        <v>193</v>
      </c>
      <c r="AU225" s="243" t="s">
        <v>83</v>
      </c>
      <c r="AV225" s="13" t="s">
        <v>83</v>
      </c>
      <c r="AW225" s="13" t="s">
        <v>33</v>
      </c>
      <c r="AX225" s="13" t="s">
        <v>73</v>
      </c>
      <c r="AY225" s="243" t="s">
        <v>181</v>
      </c>
    </row>
    <row r="226" s="13" customFormat="1">
      <c r="A226" s="13"/>
      <c r="B226" s="233"/>
      <c r="C226" s="234"/>
      <c r="D226" s="226" t="s">
        <v>193</v>
      </c>
      <c r="E226" s="235" t="s">
        <v>19</v>
      </c>
      <c r="F226" s="236" t="s">
        <v>334</v>
      </c>
      <c r="G226" s="234"/>
      <c r="H226" s="237">
        <v>0.39600000000000002</v>
      </c>
      <c r="I226" s="238"/>
      <c r="J226" s="234"/>
      <c r="K226" s="234"/>
      <c r="L226" s="239"/>
      <c r="M226" s="240"/>
      <c r="N226" s="241"/>
      <c r="O226" s="241"/>
      <c r="P226" s="241"/>
      <c r="Q226" s="241"/>
      <c r="R226" s="241"/>
      <c r="S226" s="241"/>
      <c r="T226" s="242"/>
      <c r="U226" s="13"/>
      <c r="V226" s="13"/>
      <c r="W226" s="13"/>
      <c r="X226" s="13"/>
      <c r="Y226" s="13"/>
      <c r="Z226" s="13"/>
      <c r="AA226" s="13"/>
      <c r="AB226" s="13"/>
      <c r="AC226" s="13"/>
      <c r="AD226" s="13"/>
      <c r="AE226" s="13"/>
      <c r="AT226" s="243" t="s">
        <v>193</v>
      </c>
      <c r="AU226" s="243" t="s">
        <v>83</v>
      </c>
      <c r="AV226" s="13" t="s">
        <v>83</v>
      </c>
      <c r="AW226" s="13" t="s">
        <v>33</v>
      </c>
      <c r="AX226" s="13" t="s">
        <v>73</v>
      </c>
      <c r="AY226" s="243" t="s">
        <v>181</v>
      </c>
    </row>
    <row r="227" s="13" customFormat="1">
      <c r="A227" s="13"/>
      <c r="B227" s="233"/>
      <c r="C227" s="234"/>
      <c r="D227" s="226" t="s">
        <v>193</v>
      </c>
      <c r="E227" s="235" t="s">
        <v>19</v>
      </c>
      <c r="F227" s="236" t="s">
        <v>335</v>
      </c>
      <c r="G227" s="234"/>
      <c r="H227" s="237">
        <v>0.79200000000000004</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193</v>
      </c>
      <c r="AU227" s="243" t="s">
        <v>83</v>
      </c>
      <c r="AV227" s="13" t="s">
        <v>83</v>
      </c>
      <c r="AW227" s="13" t="s">
        <v>33</v>
      </c>
      <c r="AX227" s="13" t="s">
        <v>73</v>
      </c>
      <c r="AY227" s="243" t="s">
        <v>181</v>
      </c>
    </row>
    <row r="228" s="13" customFormat="1">
      <c r="A228" s="13"/>
      <c r="B228" s="233"/>
      <c r="C228" s="234"/>
      <c r="D228" s="226" t="s">
        <v>193</v>
      </c>
      <c r="E228" s="235" t="s">
        <v>19</v>
      </c>
      <c r="F228" s="236" t="s">
        <v>336</v>
      </c>
      <c r="G228" s="234"/>
      <c r="H228" s="237">
        <v>1.7989999999999999</v>
      </c>
      <c r="I228" s="238"/>
      <c r="J228" s="234"/>
      <c r="K228" s="234"/>
      <c r="L228" s="239"/>
      <c r="M228" s="240"/>
      <c r="N228" s="241"/>
      <c r="O228" s="241"/>
      <c r="P228" s="241"/>
      <c r="Q228" s="241"/>
      <c r="R228" s="241"/>
      <c r="S228" s="241"/>
      <c r="T228" s="242"/>
      <c r="U228" s="13"/>
      <c r="V228" s="13"/>
      <c r="W228" s="13"/>
      <c r="X228" s="13"/>
      <c r="Y228" s="13"/>
      <c r="Z228" s="13"/>
      <c r="AA228" s="13"/>
      <c r="AB228" s="13"/>
      <c r="AC228" s="13"/>
      <c r="AD228" s="13"/>
      <c r="AE228" s="13"/>
      <c r="AT228" s="243" t="s">
        <v>193</v>
      </c>
      <c r="AU228" s="243" t="s">
        <v>83</v>
      </c>
      <c r="AV228" s="13" t="s">
        <v>83</v>
      </c>
      <c r="AW228" s="13" t="s">
        <v>33</v>
      </c>
      <c r="AX228" s="13" t="s">
        <v>73</v>
      </c>
      <c r="AY228" s="243" t="s">
        <v>181</v>
      </c>
    </row>
    <row r="229" s="13" customFormat="1">
      <c r="A229" s="13"/>
      <c r="B229" s="233"/>
      <c r="C229" s="234"/>
      <c r="D229" s="226" t="s">
        <v>193</v>
      </c>
      <c r="E229" s="235" t="s">
        <v>19</v>
      </c>
      <c r="F229" s="236" t="s">
        <v>337</v>
      </c>
      <c r="G229" s="234"/>
      <c r="H229" s="237">
        <v>0.42899999999999999</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193</v>
      </c>
      <c r="AU229" s="243" t="s">
        <v>83</v>
      </c>
      <c r="AV229" s="13" t="s">
        <v>83</v>
      </c>
      <c r="AW229" s="13" t="s">
        <v>33</v>
      </c>
      <c r="AX229" s="13" t="s">
        <v>73</v>
      </c>
      <c r="AY229" s="243" t="s">
        <v>181</v>
      </c>
    </row>
    <row r="230" s="2" customFormat="1" ht="16.5" customHeight="1">
      <c r="A230" s="39"/>
      <c r="B230" s="40"/>
      <c r="C230" s="213" t="s">
        <v>338</v>
      </c>
      <c r="D230" s="213" t="s">
        <v>183</v>
      </c>
      <c r="E230" s="214" t="s">
        <v>339</v>
      </c>
      <c r="F230" s="215" t="s">
        <v>340</v>
      </c>
      <c r="G230" s="216" t="s">
        <v>253</v>
      </c>
      <c r="H230" s="217">
        <v>42.597999999999999</v>
      </c>
      <c r="I230" s="218"/>
      <c r="J230" s="219">
        <f>ROUND(I230*H230,2)</f>
        <v>0</v>
      </c>
      <c r="K230" s="215" t="s">
        <v>187</v>
      </c>
      <c r="L230" s="45"/>
      <c r="M230" s="220" t="s">
        <v>19</v>
      </c>
      <c r="N230" s="221" t="s">
        <v>44</v>
      </c>
      <c r="O230" s="85"/>
      <c r="P230" s="222">
        <f>O230*H230</f>
        <v>0</v>
      </c>
      <c r="Q230" s="222">
        <v>0.0026919000000000001</v>
      </c>
      <c r="R230" s="222">
        <f>Q230*H230</f>
        <v>0.11466955620000001</v>
      </c>
      <c r="S230" s="222">
        <v>0</v>
      </c>
      <c r="T230" s="223">
        <f>S230*H230</f>
        <v>0</v>
      </c>
      <c r="U230" s="39"/>
      <c r="V230" s="39"/>
      <c r="W230" s="39"/>
      <c r="X230" s="39"/>
      <c r="Y230" s="39"/>
      <c r="Z230" s="39"/>
      <c r="AA230" s="39"/>
      <c r="AB230" s="39"/>
      <c r="AC230" s="39"/>
      <c r="AD230" s="39"/>
      <c r="AE230" s="39"/>
      <c r="AR230" s="224" t="s">
        <v>99</v>
      </c>
      <c r="AT230" s="224" t="s">
        <v>183</v>
      </c>
      <c r="AU230" s="224" t="s">
        <v>83</v>
      </c>
      <c r="AY230" s="18" t="s">
        <v>181</v>
      </c>
      <c r="BE230" s="225">
        <f>IF(N230="základní",J230,0)</f>
        <v>0</v>
      </c>
      <c r="BF230" s="225">
        <f>IF(N230="snížená",J230,0)</f>
        <v>0</v>
      </c>
      <c r="BG230" s="225">
        <f>IF(N230="zákl. přenesená",J230,0)</f>
        <v>0</v>
      </c>
      <c r="BH230" s="225">
        <f>IF(N230="sníž. přenesená",J230,0)</f>
        <v>0</v>
      </c>
      <c r="BI230" s="225">
        <f>IF(N230="nulová",J230,0)</f>
        <v>0</v>
      </c>
      <c r="BJ230" s="18" t="s">
        <v>81</v>
      </c>
      <c r="BK230" s="225">
        <f>ROUND(I230*H230,2)</f>
        <v>0</v>
      </c>
      <c r="BL230" s="18" t="s">
        <v>99</v>
      </c>
      <c r="BM230" s="224" t="s">
        <v>341</v>
      </c>
    </row>
    <row r="231" s="2" customFormat="1">
      <c r="A231" s="39"/>
      <c r="B231" s="40"/>
      <c r="C231" s="41"/>
      <c r="D231" s="226" t="s">
        <v>189</v>
      </c>
      <c r="E231" s="41"/>
      <c r="F231" s="227" t="s">
        <v>342</v>
      </c>
      <c r="G231" s="41"/>
      <c r="H231" s="41"/>
      <c r="I231" s="228"/>
      <c r="J231" s="41"/>
      <c r="K231" s="41"/>
      <c r="L231" s="45"/>
      <c r="M231" s="229"/>
      <c r="N231" s="230"/>
      <c r="O231" s="85"/>
      <c r="P231" s="85"/>
      <c r="Q231" s="85"/>
      <c r="R231" s="85"/>
      <c r="S231" s="85"/>
      <c r="T231" s="86"/>
      <c r="U231" s="39"/>
      <c r="V231" s="39"/>
      <c r="W231" s="39"/>
      <c r="X231" s="39"/>
      <c r="Y231" s="39"/>
      <c r="Z231" s="39"/>
      <c r="AA231" s="39"/>
      <c r="AB231" s="39"/>
      <c r="AC231" s="39"/>
      <c r="AD231" s="39"/>
      <c r="AE231" s="39"/>
      <c r="AT231" s="18" t="s">
        <v>189</v>
      </c>
      <c r="AU231" s="18" t="s">
        <v>83</v>
      </c>
    </row>
    <row r="232" s="2" customFormat="1">
      <c r="A232" s="39"/>
      <c r="B232" s="40"/>
      <c r="C232" s="41"/>
      <c r="D232" s="231" t="s">
        <v>191</v>
      </c>
      <c r="E232" s="41"/>
      <c r="F232" s="232" t="s">
        <v>343</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191</v>
      </c>
      <c r="AU232" s="18" t="s">
        <v>83</v>
      </c>
    </row>
    <row r="233" s="13" customFormat="1">
      <c r="A233" s="13"/>
      <c r="B233" s="233"/>
      <c r="C233" s="234"/>
      <c r="D233" s="226" t="s">
        <v>193</v>
      </c>
      <c r="E233" s="235" t="s">
        <v>19</v>
      </c>
      <c r="F233" s="236" t="s">
        <v>344</v>
      </c>
      <c r="G233" s="234"/>
      <c r="H233" s="237">
        <v>12.254</v>
      </c>
      <c r="I233" s="238"/>
      <c r="J233" s="234"/>
      <c r="K233" s="234"/>
      <c r="L233" s="239"/>
      <c r="M233" s="240"/>
      <c r="N233" s="241"/>
      <c r="O233" s="241"/>
      <c r="P233" s="241"/>
      <c r="Q233" s="241"/>
      <c r="R233" s="241"/>
      <c r="S233" s="241"/>
      <c r="T233" s="242"/>
      <c r="U233" s="13"/>
      <c r="V233" s="13"/>
      <c r="W233" s="13"/>
      <c r="X233" s="13"/>
      <c r="Y233" s="13"/>
      <c r="Z233" s="13"/>
      <c r="AA233" s="13"/>
      <c r="AB233" s="13"/>
      <c r="AC233" s="13"/>
      <c r="AD233" s="13"/>
      <c r="AE233" s="13"/>
      <c r="AT233" s="243" t="s">
        <v>193</v>
      </c>
      <c r="AU233" s="243" t="s">
        <v>83</v>
      </c>
      <c r="AV233" s="13" t="s">
        <v>83</v>
      </c>
      <c r="AW233" s="13" t="s">
        <v>33</v>
      </c>
      <c r="AX233" s="13" t="s">
        <v>73</v>
      </c>
      <c r="AY233" s="243" t="s">
        <v>181</v>
      </c>
    </row>
    <row r="234" s="13" customFormat="1">
      <c r="A234" s="13"/>
      <c r="B234" s="233"/>
      <c r="C234" s="234"/>
      <c r="D234" s="226" t="s">
        <v>193</v>
      </c>
      <c r="E234" s="235" t="s">
        <v>19</v>
      </c>
      <c r="F234" s="236" t="s">
        <v>345</v>
      </c>
      <c r="G234" s="234"/>
      <c r="H234" s="237">
        <v>5.6040000000000001</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193</v>
      </c>
      <c r="AU234" s="243" t="s">
        <v>83</v>
      </c>
      <c r="AV234" s="13" t="s">
        <v>83</v>
      </c>
      <c r="AW234" s="13" t="s">
        <v>33</v>
      </c>
      <c r="AX234" s="13" t="s">
        <v>73</v>
      </c>
      <c r="AY234" s="243" t="s">
        <v>181</v>
      </c>
    </row>
    <row r="235" s="13" customFormat="1">
      <c r="A235" s="13"/>
      <c r="B235" s="233"/>
      <c r="C235" s="234"/>
      <c r="D235" s="226" t="s">
        <v>193</v>
      </c>
      <c r="E235" s="235" t="s">
        <v>19</v>
      </c>
      <c r="F235" s="236" t="s">
        <v>346</v>
      </c>
      <c r="G235" s="234"/>
      <c r="H235" s="237">
        <v>22.359999999999999</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193</v>
      </c>
      <c r="AU235" s="243" t="s">
        <v>83</v>
      </c>
      <c r="AV235" s="13" t="s">
        <v>83</v>
      </c>
      <c r="AW235" s="13" t="s">
        <v>33</v>
      </c>
      <c r="AX235" s="13" t="s">
        <v>73</v>
      </c>
      <c r="AY235" s="243" t="s">
        <v>181</v>
      </c>
    </row>
    <row r="236" s="13" customFormat="1">
      <c r="A236" s="13"/>
      <c r="B236" s="233"/>
      <c r="C236" s="234"/>
      <c r="D236" s="226" t="s">
        <v>193</v>
      </c>
      <c r="E236" s="235" t="s">
        <v>19</v>
      </c>
      <c r="F236" s="236" t="s">
        <v>347</v>
      </c>
      <c r="G236" s="234"/>
      <c r="H236" s="237">
        <v>2.3799999999999999</v>
      </c>
      <c r="I236" s="238"/>
      <c r="J236" s="234"/>
      <c r="K236" s="234"/>
      <c r="L236" s="239"/>
      <c r="M236" s="240"/>
      <c r="N236" s="241"/>
      <c r="O236" s="241"/>
      <c r="P236" s="241"/>
      <c r="Q236" s="241"/>
      <c r="R236" s="241"/>
      <c r="S236" s="241"/>
      <c r="T236" s="242"/>
      <c r="U236" s="13"/>
      <c r="V236" s="13"/>
      <c r="W236" s="13"/>
      <c r="X236" s="13"/>
      <c r="Y236" s="13"/>
      <c r="Z236" s="13"/>
      <c r="AA236" s="13"/>
      <c r="AB236" s="13"/>
      <c r="AC236" s="13"/>
      <c r="AD236" s="13"/>
      <c r="AE236" s="13"/>
      <c r="AT236" s="243" t="s">
        <v>193</v>
      </c>
      <c r="AU236" s="243" t="s">
        <v>83</v>
      </c>
      <c r="AV236" s="13" t="s">
        <v>83</v>
      </c>
      <c r="AW236" s="13" t="s">
        <v>33</v>
      </c>
      <c r="AX236" s="13" t="s">
        <v>73</v>
      </c>
      <c r="AY236" s="243" t="s">
        <v>181</v>
      </c>
    </row>
    <row r="237" s="2" customFormat="1" ht="16.5" customHeight="1">
      <c r="A237" s="39"/>
      <c r="B237" s="40"/>
      <c r="C237" s="213" t="s">
        <v>7</v>
      </c>
      <c r="D237" s="213" t="s">
        <v>183</v>
      </c>
      <c r="E237" s="214" t="s">
        <v>348</v>
      </c>
      <c r="F237" s="215" t="s">
        <v>349</v>
      </c>
      <c r="G237" s="216" t="s">
        <v>253</v>
      </c>
      <c r="H237" s="217">
        <v>42.597999999999999</v>
      </c>
      <c r="I237" s="218"/>
      <c r="J237" s="219">
        <f>ROUND(I237*H237,2)</f>
        <v>0</v>
      </c>
      <c r="K237" s="215" t="s">
        <v>187</v>
      </c>
      <c r="L237" s="45"/>
      <c r="M237" s="220" t="s">
        <v>19</v>
      </c>
      <c r="N237" s="221" t="s">
        <v>44</v>
      </c>
      <c r="O237" s="85"/>
      <c r="P237" s="222">
        <f>O237*H237</f>
        <v>0</v>
      </c>
      <c r="Q237" s="222">
        <v>0</v>
      </c>
      <c r="R237" s="222">
        <f>Q237*H237</f>
        <v>0</v>
      </c>
      <c r="S237" s="222">
        <v>0</v>
      </c>
      <c r="T237" s="223">
        <f>S237*H237</f>
        <v>0</v>
      </c>
      <c r="U237" s="39"/>
      <c r="V237" s="39"/>
      <c r="W237" s="39"/>
      <c r="X237" s="39"/>
      <c r="Y237" s="39"/>
      <c r="Z237" s="39"/>
      <c r="AA237" s="39"/>
      <c r="AB237" s="39"/>
      <c r="AC237" s="39"/>
      <c r="AD237" s="39"/>
      <c r="AE237" s="39"/>
      <c r="AR237" s="224" t="s">
        <v>99</v>
      </c>
      <c r="AT237" s="224" t="s">
        <v>183</v>
      </c>
      <c r="AU237" s="224" t="s">
        <v>83</v>
      </c>
      <c r="AY237" s="18" t="s">
        <v>181</v>
      </c>
      <c r="BE237" s="225">
        <f>IF(N237="základní",J237,0)</f>
        <v>0</v>
      </c>
      <c r="BF237" s="225">
        <f>IF(N237="snížená",J237,0)</f>
        <v>0</v>
      </c>
      <c r="BG237" s="225">
        <f>IF(N237="zákl. přenesená",J237,0)</f>
        <v>0</v>
      </c>
      <c r="BH237" s="225">
        <f>IF(N237="sníž. přenesená",J237,0)</f>
        <v>0</v>
      </c>
      <c r="BI237" s="225">
        <f>IF(N237="nulová",J237,0)</f>
        <v>0</v>
      </c>
      <c r="BJ237" s="18" t="s">
        <v>81</v>
      </c>
      <c r="BK237" s="225">
        <f>ROUND(I237*H237,2)</f>
        <v>0</v>
      </c>
      <c r="BL237" s="18" t="s">
        <v>99</v>
      </c>
      <c r="BM237" s="224" t="s">
        <v>350</v>
      </c>
    </row>
    <row r="238" s="2" customFormat="1">
      <c r="A238" s="39"/>
      <c r="B238" s="40"/>
      <c r="C238" s="41"/>
      <c r="D238" s="226" t="s">
        <v>189</v>
      </c>
      <c r="E238" s="41"/>
      <c r="F238" s="227" t="s">
        <v>351</v>
      </c>
      <c r="G238" s="41"/>
      <c r="H238" s="41"/>
      <c r="I238" s="228"/>
      <c r="J238" s="41"/>
      <c r="K238" s="41"/>
      <c r="L238" s="45"/>
      <c r="M238" s="229"/>
      <c r="N238" s="230"/>
      <c r="O238" s="85"/>
      <c r="P238" s="85"/>
      <c r="Q238" s="85"/>
      <c r="R238" s="85"/>
      <c r="S238" s="85"/>
      <c r="T238" s="86"/>
      <c r="U238" s="39"/>
      <c r="V238" s="39"/>
      <c r="W238" s="39"/>
      <c r="X238" s="39"/>
      <c r="Y238" s="39"/>
      <c r="Z238" s="39"/>
      <c r="AA238" s="39"/>
      <c r="AB238" s="39"/>
      <c r="AC238" s="39"/>
      <c r="AD238" s="39"/>
      <c r="AE238" s="39"/>
      <c r="AT238" s="18" t="s">
        <v>189</v>
      </c>
      <c r="AU238" s="18" t="s">
        <v>83</v>
      </c>
    </row>
    <row r="239" s="2" customFormat="1">
      <c r="A239" s="39"/>
      <c r="B239" s="40"/>
      <c r="C239" s="41"/>
      <c r="D239" s="231" t="s">
        <v>191</v>
      </c>
      <c r="E239" s="41"/>
      <c r="F239" s="232" t="s">
        <v>352</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191</v>
      </c>
      <c r="AU239" s="18" t="s">
        <v>83</v>
      </c>
    </row>
    <row r="240" s="2" customFormat="1" ht="16.5" customHeight="1">
      <c r="A240" s="39"/>
      <c r="B240" s="40"/>
      <c r="C240" s="213" t="s">
        <v>353</v>
      </c>
      <c r="D240" s="213" t="s">
        <v>183</v>
      </c>
      <c r="E240" s="214" t="s">
        <v>354</v>
      </c>
      <c r="F240" s="215" t="s">
        <v>355</v>
      </c>
      <c r="G240" s="216" t="s">
        <v>186</v>
      </c>
      <c r="H240" s="217">
        <v>42.113</v>
      </c>
      <c r="I240" s="218"/>
      <c r="J240" s="219">
        <f>ROUND(I240*H240,2)</f>
        <v>0</v>
      </c>
      <c r="K240" s="215" t="s">
        <v>187</v>
      </c>
      <c r="L240" s="45"/>
      <c r="M240" s="220" t="s">
        <v>19</v>
      </c>
      <c r="N240" s="221" t="s">
        <v>44</v>
      </c>
      <c r="O240" s="85"/>
      <c r="P240" s="222">
        <f>O240*H240</f>
        <v>0</v>
      </c>
      <c r="Q240" s="222">
        <v>2.5018722040000001</v>
      </c>
      <c r="R240" s="222">
        <f>Q240*H240</f>
        <v>105.36134412705201</v>
      </c>
      <c r="S240" s="222">
        <v>0</v>
      </c>
      <c r="T240" s="223">
        <f>S240*H240</f>
        <v>0</v>
      </c>
      <c r="U240" s="39"/>
      <c r="V240" s="39"/>
      <c r="W240" s="39"/>
      <c r="X240" s="39"/>
      <c r="Y240" s="39"/>
      <c r="Z240" s="39"/>
      <c r="AA240" s="39"/>
      <c r="AB240" s="39"/>
      <c r="AC240" s="39"/>
      <c r="AD240" s="39"/>
      <c r="AE240" s="39"/>
      <c r="AR240" s="224" t="s">
        <v>99</v>
      </c>
      <c r="AT240" s="224" t="s">
        <v>183</v>
      </c>
      <c r="AU240" s="224" t="s">
        <v>83</v>
      </c>
      <c r="AY240" s="18" t="s">
        <v>181</v>
      </c>
      <c r="BE240" s="225">
        <f>IF(N240="základní",J240,0)</f>
        <v>0</v>
      </c>
      <c r="BF240" s="225">
        <f>IF(N240="snížená",J240,0)</f>
        <v>0</v>
      </c>
      <c r="BG240" s="225">
        <f>IF(N240="zákl. přenesená",J240,0)</f>
        <v>0</v>
      </c>
      <c r="BH240" s="225">
        <f>IF(N240="sníž. přenesená",J240,0)</f>
        <v>0</v>
      </c>
      <c r="BI240" s="225">
        <f>IF(N240="nulová",J240,0)</f>
        <v>0</v>
      </c>
      <c r="BJ240" s="18" t="s">
        <v>81</v>
      </c>
      <c r="BK240" s="225">
        <f>ROUND(I240*H240,2)</f>
        <v>0</v>
      </c>
      <c r="BL240" s="18" t="s">
        <v>99</v>
      </c>
      <c r="BM240" s="224" t="s">
        <v>356</v>
      </c>
    </row>
    <row r="241" s="2" customFormat="1">
      <c r="A241" s="39"/>
      <c r="B241" s="40"/>
      <c r="C241" s="41"/>
      <c r="D241" s="226" t="s">
        <v>189</v>
      </c>
      <c r="E241" s="41"/>
      <c r="F241" s="227" t="s">
        <v>357</v>
      </c>
      <c r="G241" s="41"/>
      <c r="H241" s="41"/>
      <c r="I241" s="228"/>
      <c r="J241" s="41"/>
      <c r="K241" s="41"/>
      <c r="L241" s="45"/>
      <c r="M241" s="229"/>
      <c r="N241" s="230"/>
      <c r="O241" s="85"/>
      <c r="P241" s="85"/>
      <c r="Q241" s="85"/>
      <c r="R241" s="85"/>
      <c r="S241" s="85"/>
      <c r="T241" s="86"/>
      <c r="U241" s="39"/>
      <c r="V241" s="39"/>
      <c r="W241" s="39"/>
      <c r="X241" s="39"/>
      <c r="Y241" s="39"/>
      <c r="Z241" s="39"/>
      <c r="AA241" s="39"/>
      <c r="AB241" s="39"/>
      <c r="AC241" s="39"/>
      <c r="AD241" s="39"/>
      <c r="AE241" s="39"/>
      <c r="AT241" s="18" t="s">
        <v>189</v>
      </c>
      <c r="AU241" s="18" t="s">
        <v>83</v>
      </c>
    </row>
    <row r="242" s="2" customFormat="1">
      <c r="A242" s="39"/>
      <c r="B242" s="40"/>
      <c r="C242" s="41"/>
      <c r="D242" s="231" t="s">
        <v>191</v>
      </c>
      <c r="E242" s="41"/>
      <c r="F242" s="232" t="s">
        <v>358</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191</v>
      </c>
      <c r="AU242" s="18" t="s">
        <v>83</v>
      </c>
    </row>
    <row r="243" s="13" customFormat="1">
      <c r="A243" s="13"/>
      <c r="B243" s="233"/>
      <c r="C243" s="234"/>
      <c r="D243" s="226" t="s">
        <v>193</v>
      </c>
      <c r="E243" s="235" t="s">
        <v>19</v>
      </c>
      <c r="F243" s="236" t="s">
        <v>359</v>
      </c>
      <c r="G243" s="234"/>
      <c r="H243" s="237">
        <v>6.7169999999999996</v>
      </c>
      <c r="I243" s="238"/>
      <c r="J243" s="234"/>
      <c r="K243" s="234"/>
      <c r="L243" s="239"/>
      <c r="M243" s="240"/>
      <c r="N243" s="241"/>
      <c r="O243" s="241"/>
      <c r="P243" s="241"/>
      <c r="Q243" s="241"/>
      <c r="R243" s="241"/>
      <c r="S243" s="241"/>
      <c r="T243" s="242"/>
      <c r="U243" s="13"/>
      <c r="V243" s="13"/>
      <c r="W243" s="13"/>
      <c r="X243" s="13"/>
      <c r="Y243" s="13"/>
      <c r="Z243" s="13"/>
      <c r="AA243" s="13"/>
      <c r="AB243" s="13"/>
      <c r="AC243" s="13"/>
      <c r="AD243" s="13"/>
      <c r="AE243" s="13"/>
      <c r="AT243" s="243" t="s">
        <v>193</v>
      </c>
      <c r="AU243" s="243" t="s">
        <v>83</v>
      </c>
      <c r="AV243" s="13" t="s">
        <v>83</v>
      </c>
      <c r="AW243" s="13" t="s">
        <v>33</v>
      </c>
      <c r="AX243" s="13" t="s">
        <v>73</v>
      </c>
      <c r="AY243" s="243" t="s">
        <v>181</v>
      </c>
    </row>
    <row r="244" s="13" customFormat="1">
      <c r="A244" s="13"/>
      <c r="B244" s="233"/>
      <c r="C244" s="234"/>
      <c r="D244" s="226" t="s">
        <v>193</v>
      </c>
      <c r="E244" s="235" t="s">
        <v>19</v>
      </c>
      <c r="F244" s="236" t="s">
        <v>360</v>
      </c>
      <c r="G244" s="234"/>
      <c r="H244" s="237">
        <v>35.396000000000001</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193</v>
      </c>
      <c r="AU244" s="243" t="s">
        <v>83</v>
      </c>
      <c r="AV244" s="13" t="s">
        <v>83</v>
      </c>
      <c r="AW244" s="13" t="s">
        <v>33</v>
      </c>
      <c r="AX244" s="13" t="s">
        <v>73</v>
      </c>
      <c r="AY244" s="243" t="s">
        <v>181</v>
      </c>
    </row>
    <row r="245" s="2" customFormat="1" ht="16.5" customHeight="1">
      <c r="A245" s="39"/>
      <c r="B245" s="40"/>
      <c r="C245" s="213" t="s">
        <v>361</v>
      </c>
      <c r="D245" s="213" t="s">
        <v>183</v>
      </c>
      <c r="E245" s="214" t="s">
        <v>362</v>
      </c>
      <c r="F245" s="215" t="s">
        <v>363</v>
      </c>
      <c r="G245" s="216" t="s">
        <v>253</v>
      </c>
      <c r="H245" s="217">
        <v>10.718</v>
      </c>
      <c r="I245" s="218"/>
      <c r="J245" s="219">
        <f>ROUND(I245*H245,2)</f>
        <v>0</v>
      </c>
      <c r="K245" s="215" t="s">
        <v>187</v>
      </c>
      <c r="L245" s="45"/>
      <c r="M245" s="220" t="s">
        <v>19</v>
      </c>
      <c r="N245" s="221" t="s">
        <v>44</v>
      </c>
      <c r="O245" s="85"/>
      <c r="P245" s="222">
        <f>O245*H245</f>
        <v>0</v>
      </c>
      <c r="Q245" s="222">
        <v>0.0024719</v>
      </c>
      <c r="R245" s="222">
        <f>Q245*H245</f>
        <v>0.026493824199999998</v>
      </c>
      <c r="S245" s="222">
        <v>0</v>
      </c>
      <c r="T245" s="223">
        <f>S245*H245</f>
        <v>0</v>
      </c>
      <c r="U245" s="39"/>
      <c r="V245" s="39"/>
      <c r="W245" s="39"/>
      <c r="X245" s="39"/>
      <c r="Y245" s="39"/>
      <c r="Z245" s="39"/>
      <c r="AA245" s="39"/>
      <c r="AB245" s="39"/>
      <c r="AC245" s="39"/>
      <c r="AD245" s="39"/>
      <c r="AE245" s="39"/>
      <c r="AR245" s="224" t="s">
        <v>99</v>
      </c>
      <c r="AT245" s="224" t="s">
        <v>183</v>
      </c>
      <c r="AU245" s="224" t="s">
        <v>83</v>
      </c>
      <c r="AY245" s="18" t="s">
        <v>181</v>
      </c>
      <c r="BE245" s="225">
        <f>IF(N245="základní",J245,0)</f>
        <v>0</v>
      </c>
      <c r="BF245" s="225">
        <f>IF(N245="snížená",J245,0)</f>
        <v>0</v>
      </c>
      <c r="BG245" s="225">
        <f>IF(N245="zákl. přenesená",J245,0)</f>
        <v>0</v>
      </c>
      <c r="BH245" s="225">
        <f>IF(N245="sníž. přenesená",J245,0)</f>
        <v>0</v>
      </c>
      <c r="BI245" s="225">
        <f>IF(N245="nulová",J245,0)</f>
        <v>0</v>
      </c>
      <c r="BJ245" s="18" t="s">
        <v>81</v>
      </c>
      <c r="BK245" s="225">
        <f>ROUND(I245*H245,2)</f>
        <v>0</v>
      </c>
      <c r="BL245" s="18" t="s">
        <v>99</v>
      </c>
      <c r="BM245" s="224" t="s">
        <v>364</v>
      </c>
    </row>
    <row r="246" s="2" customFormat="1">
      <c r="A246" s="39"/>
      <c r="B246" s="40"/>
      <c r="C246" s="41"/>
      <c r="D246" s="226" t="s">
        <v>189</v>
      </c>
      <c r="E246" s="41"/>
      <c r="F246" s="227" t="s">
        <v>365</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189</v>
      </c>
      <c r="AU246" s="18" t="s">
        <v>83</v>
      </c>
    </row>
    <row r="247" s="2" customFormat="1">
      <c r="A247" s="39"/>
      <c r="B247" s="40"/>
      <c r="C247" s="41"/>
      <c r="D247" s="231" t="s">
        <v>191</v>
      </c>
      <c r="E247" s="41"/>
      <c r="F247" s="232" t="s">
        <v>366</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191</v>
      </c>
      <c r="AU247" s="18" t="s">
        <v>83</v>
      </c>
    </row>
    <row r="248" s="13" customFormat="1">
      <c r="A248" s="13"/>
      <c r="B248" s="233"/>
      <c r="C248" s="234"/>
      <c r="D248" s="226" t="s">
        <v>193</v>
      </c>
      <c r="E248" s="235" t="s">
        <v>19</v>
      </c>
      <c r="F248" s="236" t="s">
        <v>367</v>
      </c>
      <c r="G248" s="234"/>
      <c r="H248" s="237">
        <v>10.718</v>
      </c>
      <c r="I248" s="238"/>
      <c r="J248" s="234"/>
      <c r="K248" s="234"/>
      <c r="L248" s="239"/>
      <c r="M248" s="240"/>
      <c r="N248" s="241"/>
      <c r="O248" s="241"/>
      <c r="P248" s="241"/>
      <c r="Q248" s="241"/>
      <c r="R248" s="241"/>
      <c r="S248" s="241"/>
      <c r="T248" s="242"/>
      <c r="U248" s="13"/>
      <c r="V248" s="13"/>
      <c r="W248" s="13"/>
      <c r="X248" s="13"/>
      <c r="Y248" s="13"/>
      <c r="Z248" s="13"/>
      <c r="AA248" s="13"/>
      <c r="AB248" s="13"/>
      <c r="AC248" s="13"/>
      <c r="AD248" s="13"/>
      <c r="AE248" s="13"/>
      <c r="AT248" s="243" t="s">
        <v>193</v>
      </c>
      <c r="AU248" s="243" t="s">
        <v>83</v>
      </c>
      <c r="AV248" s="13" t="s">
        <v>83</v>
      </c>
      <c r="AW248" s="13" t="s">
        <v>33</v>
      </c>
      <c r="AX248" s="13" t="s">
        <v>73</v>
      </c>
      <c r="AY248" s="243" t="s">
        <v>181</v>
      </c>
    </row>
    <row r="249" s="2" customFormat="1" ht="16.5" customHeight="1">
      <c r="A249" s="39"/>
      <c r="B249" s="40"/>
      <c r="C249" s="213" t="s">
        <v>368</v>
      </c>
      <c r="D249" s="213" t="s">
        <v>183</v>
      </c>
      <c r="E249" s="214" t="s">
        <v>369</v>
      </c>
      <c r="F249" s="215" t="s">
        <v>370</v>
      </c>
      <c r="G249" s="216" t="s">
        <v>253</v>
      </c>
      <c r="H249" s="217">
        <v>10.718</v>
      </c>
      <c r="I249" s="218"/>
      <c r="J249" s="219">
        <f>ROUND(I249*H249,2)</f>
        <v>0</v>
      </c>
      <c r="K249" s="215" t="s">
        <v>187</v>
      </c>
      <c r="L249" s="45"/>
      <c r="M249" s="220" t="s">
        <v>19</v>
      </c>
      <c r="N249" s="221" t="s">
        <v>44</v>
      </c>
      <c r="O249" s="85"/>
      <c r="P249" s="222">
        <f>O249*H249</f>
        <v>0</v>
      </c>
      <c r="Q249" s="222">
        <v>0</v>
      </c>
      <c r="R249" s="222">
        <f>Q249*H249</f>
        <v>0</v>
      </c>
      <c r="S249" s="222">
        <v>0</v>
      </c>
      <c r="T249" s="223">
        <f>S249*H249</f>
        <v>0</v>
      </c>
      <c r="U249" s="39"/>
      <c r="V249" s="39"/>
      <c r="W249" s="39"/>
      <c r="X249" s="39"/>
      <c r="Y249" s="39"/>
      <c r="Z249" s="39"/>
      <c r="AA249" s="39"/>
      <c r="AB249" s="39"/>
      <c r="AC249" s="39"/>
      <c r="AD249" s="39"/>
      <c r="AE249" s="39"/>
      <c r="AR249" s="224" t="s">
        <v>99</v>
      </c>
      <c r="AT249" s="224" t="s">
        <v>183</v>
      </c>
      <c r="AU249" s="224" t="s">
        <v>83</v>
      </c>
      <c r="AY249" s="18" t="s">
        <v>181</v>
      </c>
      <c r="BE249" s="225">
        <f>IF(N249="základní",J249,0)</f>
        <v>0</v>
      </c>
      <c r="BF249" s="225">
        <f>IF(N249="snížená",J249,0)</f>
        <v>0</v>
      </c>
      <c r="BG249" s="225">
        <f>IF(N249="zákl. přenesená",J249,0)</f>
        <v>0</v>
      </c>
      <c r="BH249" s="225">
        <f>IF(N249="sníž. přenesená",J249,0)</f>
        <v>0</v>
      </c>
      <c r="BI249" s="225">
        <f>IF(N249="nulová",J249,0)</f>
        <v>0</v>
      </c>
      <c r="BJ249" s="18" t="s">
        <v>81</v>
      </c>
      <c r="BK249" s="225">
        <f>ROUND(I249*H249,2)</f>
        <v>0</v>
      </c>
      <c r="BL249" s="18" t="s">
        <v>99</v>
      </c>
      <c r="BM249" s="224" t="s">
        <v>371</v>
      </c>
    </row>
    <row r="250" s="2" customFormat="1">
      <c r="A250" s="39"/>
      <c r="B250" s="40"/>
      <c r="C250" s="41"/>
      <c r="D250" s="226" t="s">
        <v>189</v>
      </c>
      <c r="E250" s="41"/>
      <c r="F250" s="227" t="s">
        <v>372</v>
      </c>
      <c r="G250" s="41"/>
      <c r="H250" s="41"/>
      <c r="I250" s="228"/>
      <c r="J250" s="41"/>
      <c r="K250" s="41"/>
      <c r="L250" s="45"/>
      <c r="M250" s="229"/>
      <c r="N250" s="230"/>
      <c r="O250" s="85"/>
      <c r="P250" s="85"/>
      <c r="Q250" s="85"/>
      <c r="R250" s="85"/>
      <c r="S250" s="85"/>
      <c r="T250" s="86"/>
      <c r="U250" s="39"/>
      <c r="V250" s="39"/>
      <c r="W250" s="39"/>
      <c r="X250" s="39"/>
      <c r="Y250" s="39"/>
      <c r="Z250" s="39"/>
      <c r="AA250" s="39"/>
      <c r="AB250" s="39"/>
      <c r="AC250" s="39"/>
      <c r="AD250" s="39"/>
      <c r="AE250" s="39"/>
      <c r="AT250" s="18" t="s">
        <v>189</v>
      </c>
      <c r="AU250" s="18" t="s">
        <v>83</v>
      </c>
    </row>
    <row r="251" s="2" customFormat="1">
      <c r="A251" s="39"/>
      <c r="B251" s="40"/>
      <c r="C251" s="41"/>
      <c r="D251" s="231" t="s">
        <v>191</v>
      </c>
      <c r="E251" s="41"/>
      <c r="F251" s="232" t="s">
        <v>373</v>
      </c>
      <c r="G251" s="41"/>
      <c r="H251" s="41"/>
      <c r="I251" s="228"/>
      <c r="J251" s="41"/>
      <c r="K251" s="41"/>
      <c r="L251" s="45"/>
      <c r="M251" s="229"/>
      <c r="N251" s="230"/>
      <c r="O251" s="85"/>
      <c r="P251" s="85"/>
      <c r="Q251" s="85"/>
      <c r="R251" s="85"/>
      <c r="S251" s="85"/>
      <c r="T251" s="86"/>
      <c r="U251" s="39"/>
      <c r="V251" s="39"/>
      <c r="W251" s="39"/>
      <c r="X251" s="39"/>
      <c r="Y251" s="39"/>
      <c r="Z251" s="39"/>
      <c r="AA251" s="39"/>
      <c r="AB251" s="39"/>
      <c r="AC251" s="39"/>
      <c r="AD251" s="39"/>
      <c r="AE251" s="39"/>
      <c r="AT251" s="18" t="s">
        <v>191</v>
      </c>
      <c r="AU251" s="18" t="s">
        <v>83</v>
      </c>
    </row>
    <row r="252" s="2" customFormat="1" ht="16.5" customHeight="1">
      <c r="A252" s="39"/>
      <c r="B252" s="40"/>
      <c r="C252" s="213" t="s">
        <v>374</v>
      </c>
      <c r="D252" s="213" t="s">
        <v>183</v>
      </c>
      <c r="E252" s="214" t="s">
        <v>375</v>
      </c>
      <c r="F252" s="215" t="s">
        <v>376</v>
      </c>
      <c r="G252" s="216" t="s">
        <v>377</v>
      </c>
      <c r="H252" s="217">
        <v>0.81000000000000005</v>
      </c>
      <c r="I252" s="218"/>
      <c r="J252" s="219">
        <f>ROUND(I252*H252,2)</f>
        <v>0</v>
      </c>
      <c r="K252" s="215" t="s">
        <v>187</v>
      </c>
      <c r="L252" s="45"/>
      <c r="M252" s="220" t="s">
        <v>19</v>
      </c>
      <c r="N252" s="221" t="s">
        <v>44</v>
      </c>
      <c r="O252" s="85"/>
      <c r="P252" s="222">
        <f>O252*H252</f>
        <v>0</v>
      </c>
      <c r="Q252" s="222">
        <v>1.0627727797</v>
      </c>
      <c r="R252" s="222">
        <f>Q252*H252</f>
        <v>0.86084595155700006</v>
      </c>
      <c r="S252" s="222">
        <v>0</v>
      </c>
      <c r="T252" s="223">
        <f>S252*H252</f>
        <v>0</v>
      </c>
      <c r="U252" s="39"/>
      <c r="V252" s="39"/>
      <c r="W252" s="39"/>
      <c r="X252" s="39"/>
      <c r="Y252" s="39"/>
      <c r="Z252" s="39"/>
      <c r="AA252" s="39"/>
      <c r="AB252" s="39"/>
      <c r="AC252" s="39"/>
      <c r="AD252" s="39"/>
      <c r="AE252" s="39"/>
      <c r="AR252" s="224" t="s">
        <v>99</v>
      </c>
      <c r="AT252" s="224" t="s">
        <v>183</v>
      </c>
      <c r="AU252" s="224" t="s">
        <v>83</v>
      </c>
      <c r="AY252" s="18" t="s">
        <v>181</v>
      </c>
      <c r="BE252" s="225">
        <f>IF(N252="základní",J252,0)</f>
        <v>0</v>
      </c>
      <c r="BF252" s="225">
        <f>IF(N252="snížená",J252,0)</f>
        <v>0</v>
      </c>
      <c r="BG252" s="225">
        <f>IF(N252="zákl. přenesená",J252,0)</f>
        <v>0</v>
      </c>
      <c r="BH252" s="225">
        <f>IF(N252="sníž. přenesená",J252,0)</f>
        <v>0</v>
      </c>
      <c r="BI252" s="225">
        <f>IF(N252="nulová",J252,0)</f>
        <v>0</v>
      </c>
      <c r="BJ252" s="18" t="s">
        <v>81</v>
      </c>
      <c r="BK252" s="225">
        <f>ROUND(I252*H252,2)</f>
        <v>0</v>
      </c>
      <c r="BL252" s="18" t="s">
        <v>99</v>
      </c>
      <c r="BM252" s="224" t="s">
        <v>378</v>
      </c>
    </row>
    <row r="253" s="2" customFormat="1">
      <c r="A253" s="39"/>
      <c r="B253" s="40"/>
      <c r="C253" s="41"/>
      <c r="D253" s="226" t="s">
        <v>189</v>
      </c>
      <c r="E253" s="41"/>
      <c r="F253" s="227" t="s">
        <v>379</v>
      </c>
      <c r="G253" s="41"/>
      <c r="H253" s="41"/>
      <c r="I253" s="228"/>
      <c r="J253" s="41"/>
      <c r="K253" s="41"/>
      <c r="L253" s="45"/>
      <c r="M253" s="229"/>
      <c r="N253" s="230"/>
      <c r="O253" s="85"/>
      <c r="P253" s="85"/>
      <c r="Q253" s="85"/>
      <c r="R253" s="85"/>
      <c r="S253" s="85"/>
      <c r="T253" s="86"/>
      <c r="U253" s="39"/>
      <c r="V253" s="39"/>
      <c r="W253" s="39"/>
      <c r="X253" s="39"/>
      <c r="Y253" s="39"/>
      <c r="Z253" s="39"/>
      <c r="AA253" s="39"/>
      <c r="AB253" s="39"/>
      <c r="AC253" s="39"/>
      <c r="AD253" s="39"/>
      <c r="AE253" s="39"/>
      <c r="AT253" s="18" t="s">
        <v>189</v>
      </c>
      <c r="AU253" s="18" t="s">
        <v>83</v>
      </c>
    </row>
    <row r="254" s="2" customFormat="1">
      <c r="A254" s="39"/>
      <c r="B254" s="40"/>
      <c r="C254" s="41"/>
      <c r="D254" s="231" t="s">
        <v>191</v>
      </c>
      <c r="E254" s="41"/>
      <c r="F254" s="232" t="s">
        <v>380</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191</v>
      </c>
      <c r="AU254" s="18" t="s">
        <v>83</v>
      </c>
    </row>
    <row r="255" s="14" customFormat="1">
      <c r="A255" s="14"/>
      <c r="B255" s="244"/>
      <c r="C255" s="245"/>
      <c r="D255" s="226" t="s">
        <v>193</v>
      </c>
      <c r="E255" s="246" t="s">
        <v>19</v>
      </c>
      <c r="F255" s="247" t="s">
        <v>381</v>
      </c>
      <c r="G255" s="245"/>
      <c r="H255" s="246" t="s">
        <v>19</v>
      </c>
      <c r="I255" s="248"/>
      <c r="J255" s="245"/>
      <c r="K255" s="245"/>
      <c r="L255" s="249"/>
      <c r="M255" s="250"/>
      <c r="N255" s="251"/>
      <c r="O255" s="251"/>
      <c r="P255" s="251"/>
      <c r="Q255" s="251"/>
      <c r="R255" s="251"/>
      <c r="S255" s="251"/>
      <c r="T255" s="252"/>
      <c r="U255" s="14"/>
      <c r="V255" s="14"/>
      <c r="W255" s="14"/>
      <c r="X255" s="14"/>
      <c r="Y255" s="14"/>
      <c r="Z255" s="14"/>
      <c r="AA255" s="14"/>
      <c r="AB255" s="14"/>
      <c r="AC255" s="14"/>
      <c r="AD255" s="14"/>
      <c r="AE255" s="14"/>
      <c r="AT255" s="253" t="s">
        <v>193</v>
      </c>
      <c r="AU255" s="253" t="s">
        <v>83</v>
      </c>
      <c r="AV255" s="14" t="s">
        <v>81</v>
      </c>
      <c r="AW255" s="14" t="s">
        <v>33</v>
      </c>
      <c r="AX255" s="14" t="s">
        <v>73</v>
      </c>
      <c r="AY255" s="253" t="s">
        <v>181</v>
      </c>
    </row>
    <row r="256" s="13" customFormat="1">
      <c r="A256" s="13"/>
      <c r="B256" s="233"/>
      <c r="C256" s="234"/>
      <c r="D256" s="226" t="s">
        <v>193</v>
      </c>
      <c r="E256" s="235" t="s">
        <v>19</v>
      </c>
      <c r="F256" s="236" t="s">
        <v>382</v>
      </c>
      <c r="G256" s="234"/>
      <c r="H256" s="237">
        <v>0.129</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193</v>
      </c>
      <c r="AU256" s="243" t="s">
        <v>83</v>
      </c>
      <c r="AV256" s="13" t="s">
        <v>83</v>
      </c>
      <c r="AW256" s="13" t="s">
        <v>33</v>
      </c>
      <c r="AX256" s="13" t="s">
        <v>73</v>
      </c>
      <c r="AY256" s="243" t="s">
        <v>181</v>
      </c>
    </row>
    <row r="257" s="13" customFormat="1">
      <c r="A257" s="13"/>
      <c r="B257" s="233"/>
      <c r="C257" s="234"/>
      <c r="D257" s="226" t="s">
        <v>193</v>
      </c>
      <c r="E257" s="235" t="s">
        <v>19</v>
      </c>
      <c r="F257" s="236" t="s">
        <v>383</v>
      </c>
      <c r="G257" s="234"/>
      <c r="H257" s="237">
        <v>0.68100000000000005</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193</v>
      </c>
      <c r="AU257" s="243" t="s">
        <v>83</v>
      </c>
      <c r="AV257" s="13" t="s">
        <v>83</v>
      </c>
      <c r="AW257" s="13" t="s">
        <v>33</v>
      </c>
      <c r="AX257" s="13" t="s">
        <v>73</v>
      </c>
      <c r="AY257" s="243" t="s">
        <v>181</v>
      </c>
    </row>
    <row r="258" s="2" customFormat="1" ht="21.75" customHeight="1">
      <c r="A258" s="39"/>
      <c r="B258" s="40"/>
      <c r="C258" s="213" t="s">
        <v>384</v>
      </c>
      <c r="D258" s="213" t="s">
        <v>183</v>
      </c>
      <c r="E258" s="214" t="s">
        <v>385</v>
      </c>
      <c r="F258" s="215" t="s">
        <v>386</v>
      </c>
      <c r="G258" s="216" t="s">
        <v>186</v>
      </c>
      <c r="H258" s="217">
        <v>53.518999999999998</v>
      </c>
      <c r="I258" s="218"/>
      <c r="J258" s="219">
        <f>ROUND(I258*H258,2)</f>
        <v>0</v>
      </c>
      <c r="K258" s="215" t="s">
        <v>187</v>
      </c>
      <c r="L258" s="45"/>
      <c r="M258" s="220" t="s">
        <v>19</v>
      </c>
      <c r="N258" s="221" t="s">
        <v>44</v>
      </c>
      <c r="O258" s="85"/>
      <c r="P258" s="222">
        <f>O258*H258</f>
        <v>0</v>
      </c>
      <c r="Q258" s="222">
        <v>0</v>
      </c>
      <c r="R258" s="222">
        <f>Q258*H258</f>
        <v>0</v>
      </c>
      <c r="S258" s="222">
        <v>0</v>
      </c>
      <c r="T258" s="223">
        <f>S258*H258</f>
        <v>0</v>
      </c>
      <c r="U258" s="39"/>
      <c r="V258" s="39"/>
      <c r="W258" s="39"/>
      <c r="X258" s="39"/>
      <c r="Y258" s="39"/>
      <c r="Z258" s="39"/>
      <c r="AA258" s="39"/>
      <c r="AB258" s="39"/>
      <c r="AC258" s="39"/>
      <c r="AD258" s="39"/>
      <c r="AE258" s="39"/>
      <c r="AR258" s="224" t="s">
        <v>99</v>
      </c>
      <c r="AT258" s="224" t="s">
        <v>183</v>
      </c>
      <c r="AU258" s="224" t="s">
        <v>83</v>
      </c>
      <c r="AY258" s="18" t="s">
        <v>181</v>
      </c>
      <c r="BE258" s="225">
        <f>IF(N258="základní",J258,0)</f>
        <v>0</v>
      </c>
      <c r="BF258" s="225">
        <f>IF(N258="snížená",J258,0)</f>
        <v>0</v>
      </c>
      <c r="BG258" s="225">
        <f>IF(N258="zákl. přenesená",J258,0)</f>
        <v>0</v>
      </c>
      <c r="BH258" s="225">
        <f>IF(N258="sníž. přenesená",J258,0)</f>
        <v>0</v>
      </c>
      <c r="BI258" s="225">
        <f>IF(N258="nulová",J258,0)</f>
        <v>0</v>
      </c>
      <c r="BJ258" s="18" t="s">
        <v>81</v>
      </c>
      <c r="BK258" s="225">
        <f>ROUND(I258*H258,2)</f>
        <v>0</v>
      </c>
      <c r="BL258" s="18" t="s">
        <v>99</v>
      </c>
      <c r="BM258" s="224" t="s">
        <v>387</v>
      </c>
    </row>
    <row r="259" s="2" customFormat="1">
      <c r="A259" s="39"/>
      <c r="B259" s="40"/>
      <c r="C259" s="41"/>
      <c r="D259" s="226" t="s">
        <v>189</v>
      </c>
      <c r="E259" s="41"/>
      <c r="F259" s="227" t="s">
        <v>388</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189</v>
      </c>
      <c r="AU259" s="18" t="s">
        <v>83</v>
      </c>
    </row>
    <row r="260" s="2" customFormat="1">
      <c r="A260" s="39"/>
      <c r="B260" s="40"/>
      <c r="C260" s="41"/>
      <c r="D260" s="231" t="s">
        <v>191</v>
      </c>
      <c r="E260" s="41"/>
      <c r="F260" s="232" t="s">
        <v>389</v>
      </c>
      <c r="G260" s="41"/>
      <c r="H260" s="41"/>
      <c r="I260" s="228"/>
      <c r="J260" s="41"/>
      <c r="K260" s="41"/>
      <c r="L260" s="45"/>
      <c r="M260" s="229"/>
      <c r="N260" s="230"/>
      <c r="O260" s="85"/>
      <c r="P260" s="85"/>
      <c r="Q260" s="85"/>
      <c r="R260" s="85"/>
      <c r="S260" s="85"/>
      <c r="T260" s="86"/>
      <c r="U260" s="39"/>
      <c r="V260" s="39"/>
      <c r="W260" s="39"/>
      <c r="X260" s="39"/>
      <c r="Y260" s="39"/>
      <c r="Z260" s="39"/>
      <c r="AA260" s="39"/>
      <c r="AB260" s="39"/>
      <c r="AC260" s="39"/>
      <c r="AD260" s="39"/>
      <c r="AE260" s="39"/>
      <c r="AT260" s="18" t="s">
        <v>191</v>
      </c>
      <c r="AU260" s="18" t="s">
        <v>83</v>
      </c>
    </row>
    <row r="261" s="2" customFormat="1" ht="16.5" customHeight="1">
      <c r="A261" s="39"/>
      <c r="B261" s="40"/>
      <c r="C261" s="213" t="s">
        <v>390</v>
      </c>
      <c r="D261" s="213" t="s">
        <v>183</v>
      </c>
      <c r="E261" s="214" t="s">
        <v>391</v>
      </c>
      <c r="F261" s="215" t="s">
        <v>392</v>
      </c>
      <c r="G261" s="216" t="s">
        <v>393</v>
      </c>
      <c r="H261" s="217">
        <v>1</v>
      </c>
      <c r="I261" s="218"/>
      <c r="J261" s="219">
        <f>ROUND(I261*H261,2)</f>
        <v>0</v>
      </c>
      <c r="K261" s="215" t="s">
        <v>394</v>
      </c>
      <c r="L261" s="45"/>
      <c r="M261" s="220" t="s">
        <v>19</v>
      </c>
      <c r="N261" s="221" t="s">
        <v>44</v>
      </c>
      <c r="O261" s="85"/>
      <c r="P261" s="222">
        <f>O261*H261</f>
        <v>0</v>
      </c>
      <c r="Q261" s="222">
        <v>0</v>
      </c>
      <c r="R261" s="222">
        <f>Q261*H261</f>
        <v>0</v>
      </c>
      <c r="S261" s="222">
        <v>0</v>
      </c>
      <c r="T261" s="223">
        <f>S261*H261</f>
        <v>0</v>
      </c>
      <c r="U261" s="39"/>
      <c r="V261" s="39"/>
      <c r="W261" s="39"/>
      <c r="X261" s="39"/>
      <c r="Y261" s="39"/>
      <c r="Z261" s="39"/>
      <c r="AA261" s="39"/>
      <c r="AB261" s="39"/>
      <c r="AC261" s="39"/>
      <c r="AD261" s="39"/>
      <c r="AE261" s="39"/>
      <c r="AR261" s="224" t="s">
        <v>99</v>
      </c>
      <c r="AT261" s="224" t="s">
        <v>183</v>
      </c>
      <c r="AU261" s="224" t="s">
        <v>83</v>
      </c>
      <c r="AY261" s="18" t="s">
        <v>181</v>
      </c>
      <c r="BE261" s="225">
        <f>IF(N261="základní",J261,0)</f>
        <v>0</v>
      </c>
      <c r="BF261" s="225">
        <f>IF(N261="snížená",J261,0)</f>
        <v>0</v>
      </c>
      <c r="BG261" s="225">
        <f>IF(N261="zákl. přenesená",J261,0)</f>
        <v>0</v>
      </c>
      <c r="BH261" s="225">
        <f>IF(N261="sníž. přenesená",J261,0)</f>
        <v>0</v>
      </c>
      <c r="BI261" s="225">
        <f>IF(N261="nulová",J261,0)</f>
        <v>0</v>
      </c>
      <c r="BJ261" s="18" t="s">
        <v>81</v>
      </c>
      <c r="BK261" s="225">
        <f>ROUND(I261*H261,2)</f>
        <v>0</v>
      </c>
      <c r="BL261" s="18" t="s">
        <v>99</v>
      </c>
      <c r="BM261" s="224" t="s">
        <v>395</v>
      </c>
    </row>
    <row r="262" s="2" customFormat="1">
      <c r="A262" s="39"/>
      <c r="B262" s="40"/>
      <c r="C262" s="41"/>
      <c r="D262" s="226" t="s">
        <v>189</v>
      </c>
      <c r="E262" s="41"/>
      <c r="F262" s="227" t="s">
        <v>392</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189</v>
      </c>
      <c r="AU262" s="18" t="s">
        <v>83</v>
      </c>
    </row>
    <row r="263" s="2" customFormat="1" ht="16.5" customHeight="1">
      <c r="A263" s="39"/>
      <c r="B263" s="40"/>
      <c r="C263" s="213" t="s">
        <v>396</v>
      </c>
      <c r="D263" s="213" t="s">
        <v>183</v>
      </c>
      <c r="E263" s="214" t="s">
        <v>397</v>
      </c>
      <c r="F263" s="215" t="s">
        <v>398</v>
      </c>
      <c r="G263" s="216" t="s">
        <v>263</v>
      </c>
      <c r="H263" s="217">
        <v>80</v>
      </c>
      <c r="I263" s="218"/>
      <c r="J263" s="219">
        <f>ROUND(I263*H263,2)</f>
        <v>0</v>
      </c>
      <c r="K263" s="215" t="s">
        <v>394</v>
      </c>
      <c r="L263" s="45"/>
      <c r="M263" s="220" t="s">
        <v>19</v>
      </c>
      <c r="N263" s="221" t="s">
        <v>44</v>
      </c>
      <c r="O263" s="85"/>
      <c r="P263" s="222">
        <f>O263*H263</f>
        <v>0</v>
      </c>
      <c r="Q263" s="222">
        <v>0</v>
      </c>
      <c r="R263" s="222">
        <f>Q263*H263</f>
        <v>0</v>
      </c>
      <c r="S263" s="222">
        <v>0</v>
      </c>
      <c r="T263" s="223">
        <f>S263*H263</f>
        <v>0</v>
      </c>
      <c r="U263" s="39"/>
      <c r="V263" s="39"/>
      <c r="W263" s="39"/>
      <c r="X263" s="39"/>
      <c r="Y263" s="39"/>
      <c r="Z263" s="39"/>
      <c r="AA263" s="39"/>
      <c r="AB263" s="39"/>
      <c r="AC263" s="39"/>
      <c r="AD263" s="39"/>
      <c r="AE263" s="39"/>
      <c r="AR263" s="224" t="s">
        <v>99</v>
      </c>
      <c r="AT263" s="224" t="s">
        <v>183</v>
      </c>
      <c r="AU263" s="224" t="s">
        <v>83</v>
      </c>
      <c r="AY263" s="18" t="s">
        <v>181</v>
      </c>
      <c r="BE263" s="225">
        <f>IF(N263="základní",J263,0)</f>
        <v>0</v>
      </c>
      <c r="BF263" s="225">
        <f>IF(N263="snížená",J263,0)</f>
        <v>0</v>
      </c>
      <c r="BG263" s="225">
        <f>IF(N263="zákl. přenesená",J263,0)</f>
        <v>0</v>
      </c>
      <c r="BH263" s="225">
        <f>IF(N263="sníž. přenesená",J263,0)</f>
        <v>0</v>
      </c>
      <c r="BI263" s="225">
        <f>IF(N263="nulová",J263,0)</f>
        <v>0</v>
      </c>
      <c r="BJ263" s="18" t="s">
        <v>81</v>
      </c>
      <c r="BK263" s="225">
        <f>ROUND(I263*H263,2)</f>
        <v>0</v>
      </c>
      <c r="BL263" s="18" t="s">
        <v>99</v>
      </c>
      <c r="BM263" s="224" t="s">
        <v>399</v>
      </c>
    </row>
    <row r="264" s="2" customFormat="1">
      <c r="A264" s="39"/>
      <c r="B264" s="40"/>
      <c r="C264" s="41"/>
      <c r="D264" s="226" t="s">
        <v>189</v>
      </c>
      <c r="E264" s="41"/>
      <c r="F264" s="227" t="s">
        <v>398</v>
      </c>
      <c r="G264" s="41"/>
      <c r="H264" s="41"/>
      <c r="I264" s="228"/>
      <c r="J264" s="41"/>
      <c r="K264" s="41"/>
      <c r="L264" s="45"/>
      <c r="M264" s="229"/>
      <c r="N264" s="230"/>
      <c r="O264" s="85"/>
      <c r="P264" s="85"/>
      <c r="Q264" s="85"/>
      <c r="R264" s="85"/>
      <c r="S264" s="85"/>
      <c r="T264" s="86"/>
      <c r="U264" s="39"/>
      <c r="V264" s="39"/>
      <c r="W264" s="39"/>
      <c r="X264" s="39"/>
      <c r="Y264" s="39"/>
      <c r="Z264" s="39"/>
      <c r="AA264" s="39"/>
      <c r="AB264" s="39"/>
      <c r="AC264" s="39"/>
      <c r="AD264" s="39"/>
      <c r="AE264" s="39"/>
      <c r="AT264" s="18" t="s">
        <v>189</v>
      </c>
      <c r="AU264" s="18" t="s">
        <v>83</v>
      </c>
    </row>
    <row r="265" s="12" customFormat="1" ht="22.8" customHeight="1">
      <c r="A265" s="12"/>
      <c r="B265" s="197"/>
      <c r="C265" s="198"/>
      <c r="D265" s="199" t="s">
        <v>72</v>
      </c>
      <c r="E265" s="211" t="s">
        <v>96</v>
      </c>
      <c r="F265" s="211" t="s">
        <v>400</v>
      </c>
      <c r="G265" s="198"/>
      <c r="H265" s="198"/>
      <c r="I265" s="201"/>
      <c r="J265" s="212">
        <f>BK265</f>
        <v>0</v>
      </c>
      <c r="K265" s="198"/>
      <c r="L265" s="203"/>
      <c r="M265" s="204"/>
      <c r="N265" s="205"/>
      <c r="O265" s="205"/>
      <c r="P265" s="206">
        <f>SUM(P266:P360)</f>
        <v>0</v>
      </c>
      <c r="Q265" s="205"/>
      <c r="R265" s="206">
        <f>SUM(R266:R360)</f>
        <v>195.67699431079998</v>
      </c>
      <c r="S265" s="205"/>
      <c r="T265" s="207">
        <f>SUM(T266:T360)</f>
        <v>0</v>
      </c>
      <c r="U265" s="12"/>
      <c r="V265" s="12"/>
      <c r="W265" s="12"/>
      <c r="X265" s="12"/>
      <c r="Y265" s="12"/>
      <c r="Z265" s="12"/>
      <c r="AA265" s="12"/>
      <c r="AB265" s="12"/>
      <c r="AC265" s="12"/>
      <c r="AD265" s="12"/>
      <c r="AE265" s="12"/>
      <c r="AR265" s="208" t="s">
        <v>81</v>
      </c>
      <c r="AT265" s="209" t="s">
        <v>72</v>
      </c>
      <c r="AU265" s="209" t="s">
        <v>81</v>
      </c>
      <c r="AY265" s="208" t="s">
        <v>181</v>
      </c>
      <c r="BK265" s="210">
        <f>SUM(BK266:BK360)</f>
        <v>0</v>
      </c>
    </row>
    <row r="266" s="2" customFormat="1" ht="21.75" customHeight="1">
      <c r="A266" s="39"/>
      <c r="B266" s="40"/>
      <c r="C266" s="213" t="s">
        <v>401</v>
      </c>
      <c r="D266" s="213" t="s">
        <v>183</v>
      </c>
      <c r="E266" s="214" t="s">
        <v>402</v>
      </c>
      <c r="F266" s="215" t="s">
        <v>403</v>
      </c>
      <c r="G266" s="216" t="s">
        <v>253</v>
      </c>
      <c r="H266" s="217">
        <v>31.5</v>
      </c>
      <c r="I266" s="218"/>
      <c r="J266" s="219">
        <f>ROUND(I266*H266,2)</f>
        <v>0</v>
      </c>
      <c r="K266" s="215" t="s">
        <v>187</v>
      </c>
      <c r="L266" s="45"/>
      <c r="M266" s="220" t="s">
        <v>19</v>
      </c>
      <c r="N266" s="221" t="s">
        <v>44</v>
      </c>
      <c r="O266" s="85"/>
      <c r="P266" s="222">
        <f>O266*H266</f>
        <v>0</v>
      </c>
      <c r="Q266" s="222">
        <v>0.49689280000000002</v>
      </c>
      <c r="R266" s="222">
        <f>Q266*H266</f>
        <v>15.6521232</v>
      </c>
      <c r="S266" s="222">
        <v>0</v>
      </c>
      <c r="T266" s="223">
        <f>S266*H266</f>
        <v>0</v>
      </c>
      <c r="U266" s="39"/>
      <c r="V266" s="39"/>
      <c r="W266" s="39"/>
      <c r="X266" s="39"/>
      <c r="Y266" s="39"/>
      <c r="Z266" s="39"/>
      <c r="AA266" s="39"/>
      <c r="AB266" s="39"/>
      <c r="AC266" s="39"/>
      <c r="AD266" s="39"/>
      <c r="AE266" s="39"/>
      <c r="AR266" s="224" t="s">
        <v>99</v>
      </c>
      <c r="AT266" s="224" t="s">
        <v>183</v>
      </c>
      <c r="AU266" s="224" t="s">
        <v>83</v>
      </c>
      <c r="AY266" s="18" t="s">
        <v>181</v>
      </c>
      <c r="BE266" s="225">
        <f>IF(N266="základní",J266,0)</f>
        <v>0</v>
      </c>
      <c r="BF266" s="225">
        <f>IF(N266="snížená",J266,0)</f>
        <v>0</v>
      </c>
      <c r="BG266" s="225">
        <f>IF(N266="zákl. přenesená",J266,0)</f>
        <v>0</v>
      </c>
      <c r="BH266" s="225">
        <f>IF(N266="sníž. přenesená",J266,0)</f>
        <v>0</v>
      </c>
      <c r="BI266" s="225">
        <f>IF(N266="nulová",J266,0)</f>
        <v>0</v>
      </c>
      <c r="BJ266" s="18" t="s">
        <v>81</v>
      </c>
      <c r="BK266" s="225">
        <f>ROUND(I266*H266,2)</f>
        <v>0</v>
      </c>
      <c r="BL266" s="18" t="s">
        <v>99</v>
      </c>
      <c r="BM266" s="224" t="s">
        <v>404</v>
      </c>
    </row>
    <row r="267" s="2" customFormat="1">
      <c r="A267" s="39"/>
      <c r="B267" s="40"/>
      <c r="C267" s="41"/>
      <c r="D267" s="226" t="s">
        <v>189</v>
      </c>
      <c r="E267" s="41"/>
      <c r="F267" s="227" t="s">
        <v>405</v>
      </c>
      <c r="G267" s="41"/>
      <c r="H267" s="41"/>
      <c r="I267" s="228"/>
      <c r="J267" s="41"/>
      <c r="K267" s="41"/>
      <c r="L267" s="45"/>
      <c r="M267" s="229"/>
      <c r="N267" s="230"/>
      <c r="O267" s="85"/>
      <c r="P267" s="85"/>
      <c r="Q267" s="85"/>
      <c r="R267" s="85"/>
      <c r="S267" s="85"/>
      <c r="T267" s="86"/>
      <c r="U267" s="39"/>
      <c r="V267" s="39"/>
      <c r="W267" s="39"/>
      <c r="X267" s="39"/>
      <c r="Y267" s="39"/>
      <c r="Z267" s="39"/>
      <c r="AA267" s="39"/>
      <c r="AB267" s="39"/>
      <c r="AC267" s="39"/>
      <c r="AD267" s="39"/>
      <c r="AE267" s="39"/>
      <c r="AT267" s="18" t="s">
        <v>189</v>
      </c>
      <c r="AU267" s="18" t="s">
        <v>83</v>
      </c>
    </row>
    <row r="268" s="2" customFormat="1">
      <c r="A268" s="39"/>
      <c r="B268" s="40"/>
      <c r="C268" s="41"/>
      <c r="D268" s="231" t="s">
        <v>191</v>
      </c>
      <c r="E268" s="41"/>
      <c r="F268" s="232" t="s">
        <v>406</v>
      </c>
      <c r="G268" s="41"/>
      <c r="H268" s="41"/>
      <c r="I268" s="228"/>
      <c r="J268" s="41"/>
      <c r="K268" s="41"/>
      <c r="L268" s="45"/>
      <c r="M268" s="229"/>
      <c r="N268" s="230"/>
      <c r="O268" s="85"/>
      <c r="P268" s="85"/>
      <c r="Q268" s="85"/>
      <c r="R268" s="85"/>
      <c r="S268" s="85"/>
      <c r="T268" s="86"/>
      <c r="U268" s="39"/>
      <c r="V268" s="39"/>
      <c r="W268" s="39"/>
      <c r="X268" s="39"/>
      <c r="Y268" s="39"/>
      <c r="Z268" s="39"/>
      <c r="AA268" s="39"/>
      <c r="AB268" s="39"/>
      <c r="AC268" s="39"/>
      <c r="AD268" s="39"/>
      <c r="AE268" s="39"/>
      <c r="AT268" s="18" t="s">
        <v>191</v>
      </c>
      <c r="AU268" s="18" t="s">
        <v>83</v>
      </c>
    </row>
    <row r="269" s="13" customFormat="1">
      <c r="A269" s="13"/>
      <c r="B269" s="233"/>
      <c r="C269" s="234"/>
      <c r="D269" s="226" t="s">
        <v>193</v>
      </c>
      <c r="E269" s="235" t="s">
        <v>19</v>
      </c>
      <c r="F269" s="236" t="s">
        <v>407</v>
      </c>
      <c r="G269" s="234"/>
      <c r="H269" s="237">
        <v>31.5</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193</v>
      </c>
      <c r="AU269" s="243" t="s">
        <v>83</v>
      </c>
      <c r="AV269" s="13" t="s">
        <v>83</v>
      </c>
      <c r="AW269" s="13" t="s">
        <v>33</v>
      </c>
      <c r="AX269" s="13" t="s">
        <v>73</v>
      </c>
      <c r="AY269" s="243" t="s">
        <v>181</v>
      </c>
    </row>
    <row r="270" s="2" customFormat="1" ht="21.75" customHeight="1">
      <c r="A270" s="39"/>
      <c r="B270" s="40"/>
      <c r="C270" s="213" t="s">
        <v>408</v>
      </c>
      <c r="D270" s="213" t="s">
        <v>183</v>
      </c>
      <c r="E270" s="214" t="s">
        <v>409</v>
      </c>
      <c r="F270" s="215" t="s">
        <v>410</v>
      </c>
      <c r="G270" s="216" t="s">
        <v>253</v>
      </c>
      <c r="H270" s="217">
        <v>23.420000000000002</v>
      </c>
      <c r="I270" s="218"/>
      <c r="J270" s="219">
        <f>ROUND(I270*H270,2)</f>
        <v>0</v>
      </c>
      <c r="K270" s="215" t="s">
        <v>187</v>
      </c>
      <c r="L270" s="45"/>
      <c r="M270" s="220" t="s">
        <v>19</v>
      </c>
      <c r="N270" s="221" t="s">
        <v>44</v>
      </c>
      <c r="O270" s="85"/>
      <c r="P270" s="222">
        <f>O270*H270</f>
        <v>0</v>
      </c>
      <c r="Q270" s="222">
        <v>0.73403773999999999</v>
      </c>
      <c r="R270" s="222">
        <f>Q270*H270</f>
        <v>17.191163870800001</v>
      </c>
      <c r="S270" s="222">
        <v>0</v>
      </c>
      <c r="T270" s="223">
        <f>S270*H270</f>
        <v>0</v>
      </c>
      <c r="U270" s="39"/>
      <c r="V270" s="39"/>
      <c r="W270" s="39"/>
      <c r="X270" s="39"/>
      <c r="Y270" s="39"/>
      <c r="Z270" s="39"/>
      <c r="AA270" s="39"/>
      <c r="AB270" s="39"/>
      <c r="AC270" s="39"/>
      <c r="AD270" s="39"/>
      <c r="AE270" s="39"/>
      <c r="AR270" s="224" t="s">
        <v>99</v>
      </c>
      <c r="AT270" s="224" t="s">
        <v>183</v>
      </c>
      <c r="AU270" s="224" t="s">
        <v>83</v>
      </c>
      <c r="AY270" s="18" t="s">
        <v>181</v>
      </c>
      <c r="BE270" s="225">
        <f>IF(N270="základní",J270,0)</f>
        <v>0</v>
      </c>
      <c r="BF270" s="225">
        <f>IF(N270="snížená",J270,0)</f>
        <v>0</v>
      </c>
      <c r="BG270" s="225">
        <f>IF(N270="zákl. přenesená",J270,0)</f>
        <v>0</v>
      </c>
      <c r="BH270" s="225">
        <f>IF(N270="sníž. přenesená",J270,0)</f>
        <v>0</v>
      </c>
      <c r="BI270" s="225">
        <f>IF(N270="nulová",J270,0)</f>
        <v>0</v>
      </c>
      <c r="BJ270" s="18" t="s">
        <v>81</v>
      </c>
      <c r="BK270" s="225">
        <f>ROUND(I270*H270,2)</f>
        <v>0</v>
      </c>
      <c r="BL270" s="18" t="s">
        <v>99</v>
      </c>
      <c r="BM270" s="224" t="s">
        <v>411</v>
      </c>
    </row>
    <row r="271" s="2" customFormat="1">
      <c r="A271" s="39"/>
      <c r="B271" s="40"/>
      <c r="C271" s="41"/>
      <c r="D271" s="226" t="s">
        <v>189</v>
      </c>
      <c r="E271" s="41"/>
      <c r="F271" s="227" t="s">
        <v>412</v>
      </c>
      <c r="G271" s="41"/>
      <c r="H271" s="41"/>
      <c r="I271" s="228"/>
      <c r="J271" s="41"/>
      <c r="K271" s="41"/>
      <c r="L271" s="45"/>
      <c r="M271" s="229"/>
      <c r="N271" s="230"/>
      <c r="O271" s="85"/>
      <c r="P271" s="85"/>
      <c r="Q271" s="85"/>
      <c r="R271" s="85"/>
      <c r="S271" s="85"/>
      <c r="T271" s="86"/>
      <c r="U271" s="39"/>
      <c r="V271" s="39"/>
      <c r="W271" s="39"/>
      <c r="X271" s="39"/>
      <c r="Y271" s="39"/>
      <c r="Z271" s="39"/>
      <c r="AA271" s="39"/>
      <c r="AB271" s="39"/>
      <c r="AC271" s="39"/>
      <c r="AD271" s="39"/>
      <c r="AE271" s="39"/>
      <c r="AT271" s="18" t="s">
        <v>189</v>
      </c>
      <c r="AU271" s="18" t="s">
        <v>83</v>
      </c>
    </row>
    <row r="272" s="2" customFormat="1">
      <c r="A272" s="39"/>
      <c r="B272" s="40"/>
      <c r="C272" s="41"/>
      <c r="D272" s="231" t="s">
        <v>191</v>
      </c>
      <c r="E272" s="41"/>
      <c r="F272" s="232" t="s">
        <v>413</v>
      </c>
      <c r="G272" s="41"/>
      <c r="H272" s="41"/>
      <c r="I272" s="228"/>
      <c r="J272" s="41"/>
      <c r="K272" s="41"/>
      <c r="L272" s="45"/>
      <c r="M272" s="229"/>
      <c r="N272" s="230"/>
      <c r="O272" s="85"/>
      <c r="P272" s="85"/>
      <c r="Q272" s="85"/>
      <c r="R272" s="85"/>
      <c r="S272" s="85"/>
      <c r="T272" s="86"/>
      <c r="U272" s="39"/>
      <c r="V272" s="39"/>
      <c r="W272" s="39"/>
      <c r="X272" s="39"/>
      <c r="Y272" s="39"/>
      <c r="Z272" s="39"/>
      <c r="AA272" s="39"/>
      <c r="AB272" s="39"/>
      <c r="AC272" s="39"/>
      <c r="AD272" s="39"/>
      <c r="AE272" s="39"/>
      <c r="AT272" s="18" t="s">
        <v>191</v>
      </c>
      <c r="AU272" s="18" t="s">
        <v>83</v>
      </c>
    </row>
    <row r="273" s="13" customFormat="1">
      <c r="A273" s="13"/>
      <c r="B273" s="233"/>
      <c r="C273" s="234"/>
      <c r="D273" s="226" t="s">
        <v>193</v>
      </c>
      <c r="E273" s="235" t="s">
        <v>19</v>
      </c>
      <c r="F273" s="236" t="s">
        <v>414</v>
      </c>
      <c r="G273" s="234"/>
      <c r="H273" s="237">
        <v>17.100000000000001</v>
      </c>
      <c r="I273" s="238"/>
      <c r="J273" s="234"/>
      <c r="K273" s="234"/>
      <c r="L273" s="239"/>
      <c r="M273" s="240"/>
      <c r="N273" s="241"/>
      <c r="O273" s="241"/>
      <c r="P273" s="241"/>
      <c r="Q273" s="241"/>
      <c r="R273" s="241"/>
      <c r="S273" s="241"/>
      <c r="T273" s="242"/>
      <c r="U273" s="13"/>
      <c r="V273" s="13"/>
      <c r="W273" s="13"/>
      <c r="X273" s="13"/>
      <c r="Y273" s="13"/>
      <c r="Z273" s="13"/>
      <c r="AA273" s="13"/>
      <c r="AB273" s="13"/>
      <c r="AC273" s="13"/>
      <c r="AD273" s="13"/>
      <c r="AE273" s="13"/>
      <c r="AT273" s="243" t="s">
        <v>193</v>
      </c>
      <c r="AU273" s="243" t="s">
        <v>83</v>
      </c>
      <c r="AV273" s="13" t="s">
        <v>83</v>
      </c>
      <c r="AW273" s="13" t="s">
        <v>33</v>
      </c>
      <c r="AX273" s="13" t="s">
        <v>73</v>
      </c>
      <c r="AY273" s="243" t="s">
        <v>181</v>
      </c>
    </row>
    <row r="274" s="13" customFormat="1">
      <c r="A274" s="13"/>
      <c r="B274" s="233"/>
      <c r="C274" s="234"/>
      <c r="D274" s="226" t="s">
        <v>193</v>
      </c>
      <c r="E274" s="235" t="s">
        <v>19</v>
      </c>
      <c r="F274" s="236" t="s">
        <v>415</v>
      </c>
      <c r="G274" s="234"/>
      <c r="H274" s="237">
        <v>6.3200000000000003</v>
      </c>
      <c r="I274" s="238"/>
      <c r="J274" s="234"/>
      <c r="K274" s="234"/>
      <c r="L274" s="239"/>
      <c r="M274" s="240"/>
      <c r="N274" s="241"/>
      <c r="O274" s="241"/>
      <c r="P274" s="241"/>
      <c r="Q274" s="241"/>
      <c r="R274" s="241"/>
      <c r="S274" s="241"/>
      <c r="T274" s="242"/>
      <c r="U274" s="13"/>
      <c r="V274" s="13"/>
      <c r="W274" s="13"/>
      <c r="X274" s="13"/>
      <c r="Y274" s="13"/>
      <c r="Z274" s="13"/>
      <c r="AA274" s="13"/>
      <c r="AB274" s="13"/>
      <c r="AC274" s="13"/>
      <c r="AD274" s="13"/>
      <c r="AE274" s="13"/>
      <c r="AT274" s="243" t="s">
        <v>193</v>
      </c>
      <c r="AU274" s="243" t="s">
        <v>83</v>
      </c>
      <c r="AV274" s="13" t="s">
        <v>83</v>
      </c>
      <c r="AW274" s="13" t="s">
        <v>33</v>
      </c>
      <c r="AX274" s="13" t="s">
        <v>73</v>
      </c>
      <c r="AY274" s="243" t="s">
        <v>181</v>
      </c>
    </row>
    <row r="275" s="2" customFormat="1" ht="24.15" customHeight="1">
      <c r="A275" s="39"/>
      <c r="B275" s="40"/>
      <c r="C275" s="213" t="s">
        <v>416</v>
      </c>
      <c r="D275" s="213" t="s">
        <v>183</v>
      </c>
      <c r="E275" s="214" t="s">
        <v>417</v>
      </c>
      <c r="F275" s="215" t="s">
        <v>418</v>
      </c>
      <c r="G275" s="216" t="s">
        <v>253</v>
      </c>
      <c r="H275" s="217">
        <v>62.505000000000003</v>
      </c>
      <c r="I275" s="218"/>
      <c r="J275" s="219">
        <f>ROUND(I275*H275,2)</f>
        <v>0</v>
      </c>
      <c r="K275" s="215" t="s">
        <v>187</v>
      </c>
      <c r="L275" s="45"/>
      <c r="M275" s="220" t="s">
        <v>19</v>
      </c>
      <c r="N275" s="221" t="s">
        <v>44</v>
      </c>
      <c r="O275" s="85"/>
      <c r="P275" s="222">
        <f>O275*H275</f>
        <v>0</v>
      </c>
      <c r="Q275" s="222">
        <v>0.15273999999999999</v>
      </c>
      <c r="R275" s="222">
        <f>Q275*H275</f>
        <v>9.547013699999999</v>
      </c>
      <c r="S275" s="222">
        <v>0</v>
      </c>
      <c r="T275" s="223">
        <f>S275*H275</f>
        <v>0</v>
      </c>
      <c r="U275" s="39"/>
      <c r="V275" s="39"/>
      <c r="W275" s="39"/>
      <c r="X275" s="39"/>
      <c r="Y275" s="39"/>
      <c r="Z275" s="39"/>
      <c r="AA275" s="39"/>
      <c r="AB275" s="39"/>
      <c r="AC275" s="39"/>
      <c r="AD275" s="39"/>
      <c r="AE275" s="39"/>
      <c r="AR275" s="224" t="s">
        <v>99</v>
      </c>
      <c r="AT275" s="224" t="s">
        <v>183</v>
      </c>
      <c r="AU275" s="224" t="s">
        <v>83</v>
      </c>
      <c r="AY275" s="18" t="s">
        <v>181</v>
      </c>
      <c r="BE275" s="225">
        <f>IF(N275="základní",J275,0)</f>
        <v>0</v>
      </c>
      <c r="BF275" s="225">
        <f>IF(N275="snížená",J275,0)</f>
        <v>0</v>
      </c>
      <c r="BG275" s="225">
        <f>IF(N275="zákl. přenesená",J275,0)</f>
        <v>0</v>
      </c>
      <c r="BH275" s="225">
        <f>IF(N275="sníž. přenesená",J275,0)</f>
        <v>0</v>
      </c>
      <c r="BI275" s="225">
        <f>IF(N275="nulová",J275,0)</f>
        <v>0</v>
      </c>
      <c r="BJ275" s="18" t="s">
        <v>81</v>
      </c>
      <c r="BK275" s="225">
        <f>ROUND(I275*H275,2)</f>
        <v>0</v>
      </c>
      <c r="BL275" s="18" t="s">
        <v>99</v>
      </c>
      <c r="BM275" s="224" t="s">
        <v>419</v>
      </c>
    </row>
    <row r="276" s="2" customFormat="1">
      <c r="A276" s="39"/>
      <c r="B276" s="40"/>
      <c r="C276" s="41"/>
      <c r="D276" s="226" t="s">
        <v>189</v>
      </c>
      <c r="E276" s="41"/>
      <c r="F276" s="227" t="s">
        <v>420</v>
      </c>
      <c r="G276" s="41"/>
      <c r="H276" s="41"/>
      <c r="I276" s="228"/>
      <c r="J276" s="41"/>
      <c r="K276" s="41"/>
      <c r="L276" s="45"/>
      <c r="M276" s="229"/>
      <c r="N276" s="230"/>
      <c r="O276" s="85"/>
      <c r="P276" s="85"/>
      <c r="Q276" s="85"/>
      <c r="R276" s="85"/>
      <c r="S276" s="85"/>
      <c r="T276" s="86"/>
      <c r="U276" s="39"/>
      <c r="V276" s="39"/>
      <c r="W276" s="39"/>
      <c r="X276" s="39"/>
      <c r="Y276" s="39"/>
      <c r="Z276" s="39"/>
      <c r="AA276" s="39"/>
      <c r="AB276" s="39"/>
      <c r="AC276" s="39"/>
      <c r="AD276" s="39"/>
      <c r="AE276" s="39"/>
      <c r="AT276" s="18" t="s">
        <v>189</v>
      </c>
      <c r="AU276" s="18" t="s">
        <v>83</v>
      </c>
    </row>
    <row r="277" s="2" customFormat="1">
      <c r="A277" s="39"/>
      <c r="B277" s="40"/>
      <c r="C277" s="41"/>
      <c r="D277" s="231" t="s">
        <v>191</v>
      </c>
      <c r="E277" s="41"/>
      <c r="F277" s="232" t="s">
        <v>421</v>
      </c>
      <c r="G277" s="41"/>
      <c r="H277" s="41"/>
      <c r="I277" s="228"/>
      <c r="J277" s="41"/>
      <c r="K277" s="41"/>
      <c r="L277" s="45"/>
      <c r="M277" s="229"/>
      <c r="N277" s="230"/>
      <c r="O277" s="85"/>
      <c r="P277" s="85"/>
      <c r="Q277" s="85"/>
      <c r="R277" s="85"/>
      <c r="S277" s="85"/>
      <c r="T277" s="86"/>
      <c r="U277" s="39"/>
      <c r="V277" s="39"/>
      <c r="W277" s="39"/>
      <c r="X277" s="39"/>
      <c r="Y277" s="39"/>
      <c r="Z277" s="39"/>
      <c r="AA277" s="39"/>
      <c r="AB277" s="39"/>
      <c r="AC277" s="39"/>
      <c r="AD277" s="39"/>
      <c r="AE277" s="39"/>
      <c r="AT277" s="18" t="s">
        <v>191</v>
      </c>
      <c r="AU277" s="18" t="s">
        <v>83</v>
      </c>
    </row>
    <row r="278" s="13" customFormat="1">
      <c r="A278" s="13"/>
      <c r="B278" s="233"/>
      <c r="C278" s="234"/>
      <c r="D278" s="226" t="s">
        <v>193</v>
      </c>
      <c r="E278" s="235" t="s">
        <v>19</v>
      </c>
      <c r="F278" s="236" t="s">
        <v>422</v>
      </c>
      <c r="G278" s="234"/>
      <c r="H278" s="237">
        <v>62.505000000000003</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193</v>
      </c>
      <c r="AU278" s="243" t="s">
        <v>83</v>
      </c>
      <c r="AV278" s="13" t="s">
        <v>83</v>
      </c>
      <c r="AW278" s="13" t="s">
        <v>33</v>
      </c>
      <c r="AX278" s="13" t="s">
        <v>73</v>
      </c>
      <c r="AY278" s="243" t="s">
        <v>181</v>
      </c>
    </row>
    <row r="279" s="2" customFormat="1" ht="24.15" customHeight="1">
      <c r="A279" s="39"/>
      <c r="B279" s="40"/>
      <c r="C279" s="213" t="s">
        <v>423</v>
      </c>
      <c r="D279" s="213" t="s">
        <v>183</v>
      </c>
      <c r="E279" s="214" t="s">
        <v>424</v>
      </c>
      <c r="F279" s="215" t="s">
        <v>425</v>
      </c>
      <c r="G279" s="216" t="s">
        <v>253</v>
      </c>
      <c r="H279" s="217">
        <v>554.303</v>
      </c>
      <c r="I279" s="218"/>
      <c r="J279" s="219">
        <f>ROUND(I279*H279,2)</f>
        <v>0</v>
      </c>
      <c r="K279" s="215" t="s">
        <v>187</v>
      </c>
      <c r="L279" s="45"/>
      <c r="M279" s="220" t="s">
        <v>19</v>
      </c>
      <c r="N279" s="221" t="s">
        <v>44</v>
      </c>
      <c r="O279" s="85"/>
      <c r="P279" s="222">
        <f>O279*H279</f>
        <v>0</v>
      </c>
      <c r="Q279" s="222">
        <v>0.24174000000000001</v>
      </c>
      <c r="R279" s="222">
        <f>Q279*H279</f>
        <v>133.99720722000001</v>
      </c>
      <c r="S279" s="222">
        <v>0</v>
      </c>
      <c r="T279" s="223">
        <f>S279*H279</f>
        <v>0</v>
      </c>
      <c r="U279" s="39"/>
      <c r="V279" s="39"/>
      <c r="W279" s="39"/>
      <c r="X279" s="39"/>
      <c r="Y279" s="39"/>
      <c r="Z279" s="39"/>
      <c r="AA279" s="39"/>
      <c r="AB279" s="39"/>
      <c r="AC279" s="39"/>
      <c r="AD279" s="39"/>
      <c r="AE279" s="39"/>
      <c r="AR279" s="224" t="s">
        <v>99</v>
      </c>
      <c r="AT279" s="224" t="s">
        <v>183</v>
      </c>
      <c r="AU279" s="224" t="s">
        <v>83</v>
      </c>
      <c r="AY279" s="18" t="s">
        <v>181</v>
      </c>
      <c r="BE279" s="225">
        <f>IF(N279="základní",J279,0)</f>
        <v>0</v>
      </c>
      <c r="BF279" s="225">
        <f>IF(N279="snížená",J279,0)</f>
        <v>0</v>
      </c>
      <c r="BG279" s="225">
        <f>IF(N279="zákl. přenesená",J279,0)</f>
        <v>0</v>
      </c>
      <c r="BH279" s="225">
        <f>IF(N279="sníž. přenesená",J279,0)</f>
        <v>0</v>
      </c>
      <c r="BI279" s="225">
        <f>IF(N279="nulová",J279,0)</f>
        <v>0</v>
      </c>
      <c r="BJ279" s="18" t="s">
        <v>81</v>
      </c>
      <c r="BK279" s="225">
        <f>ROUND(I279*H279,2)</f>
        <v>0</v>
      </c>
      <c r="BL279" s="18" t="s">
        <v>99</v>
      </c>
      <c r="BM279" s="224" t="s">
        <v>426</v>
      </c>
    </row>
    <row r="280" s="2" customFormat="1">
      <c r="A280" s="39"/>
      <c r="B280" s="40"/>
      <c r="C280" s="41"/>
      <c r="D280" s="226" t="s">
        <v>189</v>
      </c>
      <c r="E280" s="41"/>
      <c r="F280" s="227" t="s">
        <v>427</v>
      </c>
      <c r="G280" s="41"/>
      <c r="H280" s="41"/>
      <c r="I280" s="228"/>
      <c r="J280" s="41"/>
      <c r="K280" s="41"/>
      <c r="L280" s="45"/>
      <c r="M280" s="229"/>
      <c r="N280" s="230"/>
      <c r="O280" s="85"/>
      <c r="P280" s="85"/>
      <c r="Q280" s="85"/>
      <c r="R280" s="85"/>
      <c r="S280" s="85"/>
      <c r="T280" s="86"/>
      <c r="U280" s="39"/>
      <c r="V280" s="39"/>
      <c r="W280" s="39"/>
      <c r="X280" s="39"/>
      <c r="Y280" s="39"/>
      <c r="Z280" s="39"/>
      <c r="AA280" s="39"/>
      <c r="AB280" s="39"/>
      <c r="AC280" s="39"/>
      <c r="AD280" s="39"/>
      <c r="AE280" s="39"/>
      <c r="AT280" s="18" t="s">
        <v>189</v>
      </c>
      <c r="AU280" s="18" t="s">
        <v>83</v>
      </c>
    </row>
    <row r="281" s="2" customFormat="1">
      <c r="A281" s="39"/>
      <c r="B281" s="40"/>
      <c r="C281" s="41"/>
      <c r="D281" s="231" t="s">
        <v>191</v>
      </c>
      <c r="E281" s="41"/>
      <c r="F281" s="232" t="s">
        <v>428</v>
      </c>
      <c r="G281" s="41"/>
      <c r="H281" s="41"/>
      <c r="I281" s="228"/>
      <c r="J281" s="41"/>
      <c r="K281" s="41"/>
      <c r="L281" s="45"/>
      <c r="M281" s="229"/>
      <c r="N281" s="230"/>
      <c r="O281" s="85"/>
      <c r="P281" s="85"/>
      <c r="Q281" s="85"/>
      <c r="R281" s="85"/>
      <c r="S281" s="85"/>
      <c r="T281" s="86"/>
      <c r="U281" s="39"/>
      <c r="V281" s="39"/>
      <c r="W281" s="39"/>
      <c r="X281" s="39"/>
      <c r="Y281" s="39"/>
      <c r="Z281" s="39"/>
      <c r="AA281" s="39"/>
      <c r="AB281" s="39"/>
      <c r="AC281" s="39"/>
      <c r="AD281" s="39"/>
      <c r="AE281" s="39"/>
      <c r="AT281" s="18" t="s">
        <v>191</v>
      </c>
      <c r="AU281" s="18" t="s">
        <v>83</v>
      </c>
    </row>
    <row r="282" s="14" customFormat="1">
      <c r="A282" s="14"/>
      <c r="B282" s="244"/>
      <c r="C282" s="245"/>
      <c r="D282" s="226" t="s">
        <v>193</v>
      </c>
      <c r="E282" s="246" t="s">
        <v>19</v>
      </c>
      <c r="F282" s="247" t="s">
        <v>429</v>
      </c>
      <c r="G282" s="245"/>
      <c r="H282" s="246" t="s">
        <v>19</v>
      </c>
      <c r="I282" s="248"/>
      <c r="J282" s="245"/>
      <c r="K282" s="245"/>
      <c r="L282" s="249"/>
      <c r="M282" s="250"/>
      <c r="N282" s="251"/>
      <c r="O282" s="251"/>
      <c r="P282" s="251"/>
      <c r="Q282" s="251"/>
      <c r="R282" s="251"/>
      <c r="S282" s="251"/>
      <c r="T282" s="252"/>
      <c r="U282" s="14"/>
      <c r="V282" s="14"/>
      <c r="W282" s="14"/>
      <c r="X282" s="14"/>
      <c r="Y282" s="14"/>
      <c r="Z282" s="14"/>
      <c r="AA282" s="14"/>
      <c r="AB282" s="14"/>
      <c r="AC282" s="14"/>
      <c r="AD282" s="14"/>
      <c r="AE282" s="14"/>
      <c r="AT282" s="253" t="s">
        <v>193</v>
      </c>
      <c r="AU282" s="253" t="s">
        <v>83</v>
      </c>
      <c r="AV282" s="14" t="s">
        <v>81</v>
      </c>
      <c r="AW282" s="14" t="s">
        <v>33</v>
      </c>
      <c r="AX282" s="14" t="s">
        <v>73</v>
      </c>
      <c r="AY282" s="253" t="s">
        <v>181</v>
      </c>
    </row>
    <row r="283" s="13" customFormat="1">
      <c r="A283" s="13"/>
      <c r="B283" s="233"/>
      <c r="C283" s="234"/>
      <c r="D283" s="226" t="s">
        <v>193</v>
      </c>
      <c r="E283" s="235" t="s">
        <v>19</v>
      </c>
      <c r="F283" s="236" t="s">
        <v>430</v>
      </c>
      <c r="G283" s="234"/>
      <c r="H283" s="237">
        <v>177.55000000000001</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193</v>
      </c>
      <c r="AU283" s="243" t="s">
        <v>83</v>
      </c>
      <c r="AV283" s="13" t="s">
        <v>83</v>
      </c>
      <c r="AW283" s="13" t="s">
        <v>33</v>
      </c>
      <c r="AX283" s="13" t="s">
        <v>73</v>
      </c>
      <c r="AY283" s="243" t="s">
        <v>181</v>
      </c>
    </row>
    <row r="284" s="13" customFormat="1">
      <c r="A284" s="13"/>
      <c r="B284" s="233"/>
      <c r="C284" s="234"/>
      <c r="D284" s="226" t="s">
        <v>193</v>
      </c>
      <c r="E284" s="235" t="s">
        <v>19</v>
      </c>
      <c r="F284" s="236" t="s">
        <v>431</v>
      </c>
      <c r="G284" s="234"/>
      <c r="H284" s="237">
        <v>71.605999999999995</v>
      </c>
      <c r="I284" s="238"/>
      <c r="J284" s="234"/>
      <c r="K284" s="234"/>
      <c r="L284" s="239"/>
      <c r="M284" s="240"/>
      <c r="N284" s="241"/>
      <c r="O284" s="241"/>
      <c r="P284" s="241"/>
      <c r="Q284" s="241"/>
      <c r="R284" s="241"/>
      <c r="S284" s="241"/>
      <c r="T284" s="242"/>
      <c r="U284" s="13"/>
      <c r="V284" s="13"/>
      <c r="W284" s="13"/>
      <c r="X284" s="13"/>
      <c r="Y284" s="13"/>
      <c r="Z284" s="13"/>
      <c r="AA284" s="13"/>
      <c r="AB284" s="13"/>
      <c r="AC284" s="13"/>
      <c r="AD284" s="13"/>
      <c r="AE284" s="13"/>
      <c r="AT284" s="243" t="s">
        <v>193</v>
      </c>
      <c r="AU284" s="243" t="s">
        <v>83</v>
      </c>
      <c r="AV284" s="13" t="s">
        <v>83</v>
      </c>
      <c r="AW284" s="13" t="s">
        <v>33</v>
      </c>
      <c r="AX284" s="13" t="s">
        <v>73</v>
      </c>
      <c r="AY284" s="243" t="s">
        <v>181</v>
      </c>
    </row>
    <row r="285" s="13" customFormat="1">
      <c r="A285" s="13"/>
      <c r="B285" s="233"/>
      <c r="C285" s="234"/>
      <c r="D285" s="226" t="s">
        <v>193</v>
      </c>
      <c r="E285" s="235" t="s">
        <v>19</v>
      </c>
      <c r="F285" s="236" t="s">
        <v>432</v>
      </c>
      <c r="G285" s="234"/>
      <c r="H285" s="237">
        <v>17.506</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193</v>
      </c>
      <c r="AU285" s="243" t="s">
        <v>83</v>
      </c>
      <c r="AV285" s="13" t="s">
        <v>83</v>
      </c>
      <c r="AW285" s="13" t="s">
        <v>33</v>
      </c>
      <c r="AX285" s="13" t="s">
        <v>73</v>
      </c>
      <c r="AY285" s="243" t="s">
        <v>181</v>
      </c>
    </row>
    <row r="286" s="14" customFormat="1">
      <c r="A286" s="14"/>
      <c r="B286" s="244"/>
      <c r="C286" s="245"/>
      <c r="D286" s="226" t="s">
        <v>193</v>
      </c>
      <c r="E286" s="246" t="s">
        <v>19</v>
      </c>
      <c r="F286" s="247" t="s">
        <v>433</v>
      </c>
      <c r="G286" s="245"/>
      <c r="H286" s="246" t="s">
        <v>19</v>
      </c>
      <c r="I286" s="248"/>
      <c r="J286" s="245"/>
      <c r="K286" s="245"/>
      <c r="L286" s="249"/>
      <c r="M286" s="250"/>
      <c r="N286" s="251"/>
      <c r="O286" s="251"/>
      <c r="P286" s="251"/>
      <c r="Q286" s="251"/>
      <c r="R286" s="251"/>
      <c r="S286" s="251"/>
      <c r="T286" s="252"/>
      <c r="U286" s="14"/>
      <c r="V286" s="14"/>
      <c r="W286" s="14"/>
      <c r="X286" s="14"/>
      <c r="Y286" s="14"/>
      <c r="Z286" s="14"/>
      <c r="AA286" s="14"/>
      <c r="AB286" s="14"/>
      <c r="AC286" s="14"/>
      <c r="AD286" s="14"/>
      <c r="AE286" s="14"/>
      <c r="AT286" s="253" t="s">
        <v>193</v>
      </c>
      <c r="AU286" s="253" t="s">
        <v>83</v>
      </c>
      <c r="AV286" s="14" t="s">
        <v>81</v>
      </c>
      <c r="AW286" s="14" t="s">
        <v>33</v>
      </c>
      <c r="AX286" s="14" t="s">
        <v>73</v>
      </c>
      <c r="AY286" s="253" t="s">
        <v>181</v>
      </c>
    </row>
    <row r="287" s="13" customFormat="1">
      <c r="A287" s="13"/>
      <c r="B287" s="233"/>
      <c r="C287" s="234"/>
      <c r="D287" s="226" t="s">
        <v>193</v>
      </c>
      <c r="E287" s="235" t="s">
        <v>19</v>
      </c>
      <c r="F287" s="236" t="s">
        <v>434</v>
      </c>
      <c r="G287" s="234"/>
      <c r="H287" s="237">
        <v>170.5</v>
      </c>
      <c r="I287" s="238"/>
      <c r="J287" s="234"/>
      <c r="K287" s="234"/>
      <c r="L287" s="239"/>
      <c r="M287" s="240"/>
      <c r="N287" s="241"/>
      <c r="O287" s="241"/>
      <c r="P287" s="241"/>
      <c r="Q287" s="241"/>
      <c r="R287" s="241"/>
      <c r="S287" s="241"/>
      <c r="T287" s="242"/>
      <c r="U287" s="13"/>
      <c r="V287" s="13"/>
      <c r="W287" s="13"/>
      <c r="X287" s="13"/>
      <c r="Y287" s="13"/>
      <c r="Z287" s="13"/>
      <c r="AA287" s="13"/>
      <c r="AB287" s="13"/>
      <c r="AC287" s="13"/>
      <c r="AD287" s="13"/>
      <c r="AE287" s="13"/>
      <c r="AT287" s="243" t="s">
        <v>193</v>
      </c>
      <c r="AU287" s="243" t="s">
        <v>83</v>
      </c>
      <c r="AV287" s="13" t="s">
        <v>83</v>
      </c>
      <c r="AW287" s="13" t="s">
        <v>33</v>
      </c>
      <c r="AX287" s="13" t="s">
        <v>73</v>
      </c>
      <c r="AY287" s="243" t="s">
        <v>181</v>
      </c>
    </row>
    <row r="288" s="13" customFormat="1">
      <c r="A288" s="13"/>
      <c r="B288" s="233"/>
      <c r="C288" s="234"/>
      <c r="D288" s="226" t="s">
        <v>193</v>
      </c>
      <c r="E288" s="235" t="s">
        <v>19</v>
      </c>
      <c r="F288" s="236" t="s">
        <v>435</v>
      </c>
      <c r="G288" s="234"/>
      <c r="H288" s="237">
        <v>67.941000000000002</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193</v>
      </c>
      <c r="AU288" s="243" t="s">
        <v>83</v>
      </c>
      <c r="AV288" s="13" t="s">
        <v>83</v>
      </c>
      <c r="AW288" s="13" t="s">
        <v>33</v>
      </c>
      <c r="AX288" s="13" t="s">
        <v>73</v>
      </c>
      <c r="AY288" s="243" t="s">
        <v>181</v>
      </c>
    </row>
    <row r="289" s="14" customFormat="1">
      <c r="A289" s="14"/>
      <c r="B289" s="244"/>
      <c r="C289" s="245"/>
      <c r="D289" s="226" t="s">
        <v>193</v>
      </c>
      <c r="E289" s="246" t="s">
        <v>19</v>
      </c>
      <c r="F289" s="247" t="s">
        <v>436</v>
      </c>
      <c r="G289" s="245"/>
      <c r="H289" s="246" t="s">
        <v>19</v>
      </c>
      <c r="I289" s="248"/>
      <c r="J289" s="245"/>
      <c r="K289" s="245"/>
      <c r="L289" s="249"/>
      <c r="M289" s="250"/>
      <c r="N289" s="251"/>
      <c r="O289" s="251"/>
      <c r="P289" s="251"/>
      <c r="Q289" s="251"/>
      <c r="R289" s="251"/>
      <c r="S289" s="251"/>
      <c r="T289" s="252"/>
      <c r="U289" s="14"/>
      <c r="V289" s="14"/>
      <c r="W289" s="14"/>
      <c r="X289" s="14"/>
      <c r="Y289" s="14"/>
      <c r="Z289" s="14"/>
      <c r="AA289" s="14"/>
      <c r="AB289" s="14"/>
      <c r="AC289" s="14"/>
      <c r="AD289" s="14"/>
      <c r="AE289" s="14"/>
      <c r="AT289" s="253" t="s">
        <v>193</v>
      </c>
      <c r="AU289" s="253" t="s">
        <v>83</v>
      </c>
      <c r="AV289" s="14" t="s">
        <v>81</v>
      </c>
      <c r="AW289" s="14" t="s">
        <v>33</v>
      </c>
      <c r="AX289" s="14" t="s">
        <v>73</v>
      </c>
      <c r="AY289" s="253" t="s">
        <v>181</v>
      </c>
    </row>
    <row r="290" s="13" customFormat="1">
      <c r="A290" s="13"/>
      <c r="B290" s="233"/>
      <c r="C290" s="234"/>
      <c r="D290" s="226" t="s">
        <v>193</v>
      </c>
      <c r="E290" s="235" t="s">
        <v>19</v>
      </c>
      <c r="F290" s="236" t="s">
        <v>437</v>
      </c>
      <c r="G290" s="234"/>
      <c r="H290" s="237">
        <v>49.200000000000003</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193</v>
      </c>
      <c r="AU290" s="243" t="s">
        <v>83</v>
      </c>
      <c r="AV290" s="13" t="s">
        <v>83</v>
      </c>
      <c r="AW290" s="13" t="s">
        <v>33</v>
      </c>
      <c r="AX290" s="13" t="s">
        <v>73</v>
      </c>
      <c r="AY290" s="243" t="s">
        <v>181</v>
      </c>
    </row>
    <row r="291" s="2" customFormat="1" ht="16.5" customHeight="1">
      <c r="A291" s="39"/>
      <c r="B291" s="40"/>
      <c r="C291" s="213" t="s">
        <v>438</v>
      </c>
      <c r="D291" s="213" t="s">
        <v>183</v>
      </c>
      <c r="E291" s="214" t="s">
        <v>439</v>
      </c>
      <c r="F291" s="215" t="s">
        <v>440</v>
      </c>
      <c r="G291" s="216" t="s">
        <v>377</v>
      </c>
      <c r="H291" s="217">
        <v>0.40000000000000002</v>
      </c>
      <c r="I291" s="218"/>
      <c r="J291" s="219">
        <f>ROUND(I291*H291,2)</f>
        <v>0</v>
      </c>
      <c r="K291" s="215" t="s">
        <v>187</v>
      </c>
      <c r="L291" s="45"/>
      <c r="M291" s="220" t="s">
        <v>19</v>
      </c>
      <c r="N291" s="221" t="s">
        <v>44</v>
      </c>
      <c r="O291" s="85"/>
      <c r="P291" s="222">
        <f>O291*H291</f>
        <v>0</v>
      </c>
      <c r="Q291" s="222">
        <v>1.0492218</v>
      </c>
      <c r="R291" s="222">
        <f>Q291*H291</f>
        <v>0.41968872000000002</v>
      </c>
      <c r="S291" s="222">
        <v>0</v>
      </c>
      <c r="T291" s="223">
        <f>S291*H291</f>
        <v>0</v>
      </c>
      <c r="U291" s="39"/>
      <c r="V291" s="39"/>
      <c r="W291" s="39"/>
      <c r="X291" s="39"/>
      <c r="Y291" s="39"/>
      <c r="Z291" s="39"/>
      <c r="AA291" s="39"/>
      <c r="AB291" s="39"/>
      <c r="AC291" s="39"/>
      <c r="AD291" s="39"/>
      <c r="AE291" s="39"/>
      <c r="AR291" s="224" t="s">
        <v>99</v>
      </c>
      <c r="AT291" s="224" t="s">
        <v>183</v>
      </c>
      <c r="AU291" s="224" t="s">
        <v>83</v>
      </c>
      <c r="AY291" s="18" t="s">
        <v>181</v>
      </c>
      <c r="BE291" s="225">
        <f>IF(N291="základní",J291,0)</f>
        <v>0</v>
      </c>
      <c r="BF291" s="225">
        <f>IF(N291="snížená",J291,0)</f>
        <v>0</v>
      </c>
      <c r="BG291" s="225">
        <f>IF(N291="zákl. přenesená",J291,0)</f>
        <v>0</v>
      </c>
      <c r="BH291" s="225">
        <f>IF(N291="sníž. přenesená",J291,0)</f>
        <v>0</v>
      </c>
      <c r="BI291" s="225">
        <f>IF(N291="nulová",J291,0)</f>
        <v>0</v>
      </c>
      <c r="BJ291" s="18" t="s">
        <v>81</v>
      </c>
      <c r="BK291" s="225">
        <f>ROUND(I291*H291,2)</f>
        <v>0</v>
      </c>
      <c r="BL291" s="18" t="s">
        <v>99</v>
      </c>
      <c r="BM291" s="224" t="s">
        <v>441</v>
      </c>
    </row>
    <row r="292" s="2" customFormat="1">
      <c r="A292" s="39"/>
      <c r="B292" s="40"/>
      <c r="C292" s="41"/>
      <c r="D292" s="226" t="s">
        <v>189</v>
      </c>
      <c r="E292" s="41"/>
      <c r="F292" s="227" t="s">
        <v>442</v>
      </c>
      <c r="G292" s="41"/>
      <c r="H292" s="41"/>
      <c r="I292" s="228"/>
      <c r="J292" s="41"/>
      <c r="K292" s="41"/>
      <c r="L292" s="45"/>
      <c r="M292" s="229"/>
      <c r="N292" s="230"/>
      <c r="O292" s="85"/>
      <c r="P292" s="85"/>
      <c r="Q292" s="85"/>
      <c r="R292" s="85"/>
      <c r="S292" s="85"/>
      <c r="T292" s="86"/>
      <c r="U292" s="39"/>
      <c r="V292" s="39"/>
      <c r="W292" s="39"/>
      <c r="X292" s="39"/>
      <c r="Y292" s="39"/>
      <c r="Z292" s="39"/>
      <c r="AA292" s="39"/>
      <c r="AB292" s="39"/>
      <c r="AC292" s="39"/>
      <c r="AD292" s="39"/>
      <c r="AE292" s="39"/>
      <c r="AT292" s="18" t="s">
        <v>189</v>
      </c>
      <c r="AU292" s="18" t="s">
        <v>83</v>
      </c>
    </row>
    <row r="293" s="2" customFormat="1">
      <c r="A293" s="39"/>
      <c r="B293" s="40"/>
      <c r="C293" s="41"/>
      <c r="D293" s="231" t="s">
        <v>191</v>
      </c>
      <c r="E293" s="41"/>
      <c r="F293" s="232" t="s">
        <v>443</v>
      </c>
      <c r="G293" s="41"/>
      <c r="H293" s="41"/>
      <c r="I293" s="228"/>
      <c r="J293" s="41"/>
      <c r="K293" s="41"/>
      <c r="L293" s="45"/>
      <c r="M293" s="229"/>
      <c r="N293" s="230"/>
      <c r="O293" s="85"/>
      <c r="P293" s="85"/>
      <c r="Q293" s="85"/>
      <c r="R293" s="85"/>
      <c r="S293" s="85"/>
      <c r="T293" s="86"/>
      <c r="U293" s="39"/>
      <c r="V293" s="39"/>
      <c r="W293" s="39"/>
      <c r="X293" s="39"/>
      <c r="Y293" s="39"/>
      <c r="Z293" s="39"/>
      <c r="AA293" s="39"/>
      <c r="AB293" s="39"/>
      <c r="AC293" s="39"/>
      <c r="AD293" s="39"/>
      <c r="AE293" s="39"/>
      <c r="AT293" s="18" t="s">
        <v>191</v>
      </c>
      <c r="AU293" s="18" t="s">
        <v>83</v>
      </c>
    </row>
    <row r="294" s="13" customFormat="1">
      <c r="A294" s="13"/>
      <c r="B294" s="233"/>
      <c r="C294" s="234"/>
      <c r="D294" s="226" t="s">
        <v>193</v>
      </c>
      <c r="E294" s="235" t="s">
        <v>19</v>
      </c>
      <c r="F294" s="236" t="s">
        <v>444</v>
      </c>
      <c r="G294" s="234"/>
      <c r="H294" s="237">
        <v>0.21099999999999999</v>
      </c>
      <c r="I294" s="238"/>
      <c r="J294" s="234"/>
      <c r="K294" s="234"/>
      <c r="L294" s="239"/>
      <c r="M294" s="240"/>
      <c r="N294" s="241"/>
      <c r="O294" s="241"/>
      <c r="P294" s="241"/>
      <c r="Q294" s="241"/>
      <c r="R294" s="241"/>
      <c r="S294" s="241"/>
      <c r="T294" s="242"/>
      <c r="U294" s="13"/>
      <c r="V294" s="13"/>
      <c r="W294" s="13"/>
      <c r="X294" s="13"/>
      <c r="Y294" s="13"/>
      <c r="Z294" s="13"/>
      <c r="AA294" s="13"/>
      <c r="AB294" s="13"/>
      <c r="AC294" s="13"/>
      <c r="AD294" s="13"/>
      <c r="AE294" s="13"/>
      <c r="AT294" s="243" t="s">
        <v>193</v>
      </c>
      <c r="AU294" s="243" t="s">
        <v>83</v>
      </c>
      <c r="AV294" s="13" t="s">
        <v>83</v>
      </c>
      <c r="AW294" s="13" t="s">
        <v>33</v>
      </c>
      <c r="AX294" s="13" t="s">
        <v>73</v>
      </c>
      <c r="AY294" s="243" t="s">
        <v>181</v>
      </c>
    </row>
    <row r="295" s="13" customFormat="1">
      <c r="A295" s="13"/>
      <c r="B295" s="233"/>
      <c r="C295" s="234"/>
      <c r="D295" s="226" t="s">
        <v>193</v>
      </c>
      <c r="E295" s="235" t="s">
        <v>19</v>
      </c>
      <c r="F295" s="236" t="s">
        <v>445</v>
      </c>
      <c r="G295" s="234"/>
      <c r="H295" s="237">
        <v>0.189</v>
      </c>
      <c r="I295" s="238"/>
      <c r="J295" s="234"/>
      <c r="K295" s="234"/>
      <c r="L295" s="239"/>
      <c r="M295" s="240"/>
      <c r="N295" s="241"/>
      <c r="O295" s="241"/>
      <c r="P295" s="241"/>
      <c r="Q295" s="241"/>
      <c r="R295" s="241"/>
      <c r="S295" s="241"/>
      <c r="T295" s="242"/>
      <c r="U295" s="13"/>
      <c r="V295" s="13"/>
      <c r="W295" s="13"/>
      <c r="X295" s="13"/>
      <c r="Y295" s="13"/>
      <c r="Z295" s="13"/>
      <c r="AA295" s="13"/>
      <c r="AB295" s="13"/>
      <c r="AC295" s="13"/>
      <c r="AD295" s="13"/>
      <c r="AE295" s="13"/>
      <c r="AT295" s="243" t="s">
        <v>193</v>
      </c>
      <c r="AU295" s="243" t="s">
        <v>83</v>
      </c>
      <c r="AV295" s="13" t="s">
        <v>83</v>
      </c>
      <c r="AW295" s="13" t="s">
        <v>33</v>
      </c>
      <c r="AX295" s="13" t="s">
        <v>73</v>
      </c>
      <c r="AY295" s="243" t="s">
        <v>181</v>
      </c>
    </row>
    <row r="296" s="2" customFormat="1" ht="16.5" customHeight="1">
      <c r="A296" s="39"/>
      <c r="B296" s="40"/>
      <c r="C296" s="213" t="s">
        <v>446</v>
      </c>
      <c r="D296" s="213" t="s">
        <v>183</v>
      </c>
      <c r="E296" s="214" t="s">
        <v>447</v>
      </c>
      <c r="F296" s="215" t="s">
        <v>448</v>
      </c>
      <c r="G296" s="216" t="s">
        <v>449</v>
      </c>
      <c r="H296" s="217">
        <v>2</v>
      </c>
      <c r="I296" s="218"/>
      <c r="J296" s="219">
        <f>ROUND(I296*H296,2)</f>
        <v>0</v>
      </c>
      <c r="K296" s="215" t="s">
        <v>187</v>
      </c>
      <c r="L296" s="45"/>
      <c r="M296" s="220" t="s">
        <v>19</v>
      </c>
      <c r="N296" s="221" t="s">
        <v>44</v>
      </c>
      <c r="O296" s="85"/>
      <c r="P296" s="222">
        <f>O296*H296</f>
        <v>0</v>
      </c>
      <c r="Q296" s="222">
        <v>0.02836</v>
      </c>
      <c r="R296" s="222">
        <f>Q296*H296</f>
        <v>0.05672</v>
      </c>
      <c r="S296" s="222">
        <v>0</v>
      </c>
      <c r="T296" s="223">
        <f>S296*H296</f>
        <v>0</v>
      </c>
      <c r="U296" s="39"/>
      <c r="V296" s="39"/>
      <c r="W296" s="39"/>
      <c r="X296" s="39"/>
      <c r="Y296" s="39"/>
      <c r="Z296" s="39"/>
      <c r="AA296" s="39"/>
      <c r="AB296" s="39"/>
      <c r="AC296" s="39"/>
      <c r="AD296" s="39"/>
      <c r="AE296" s="39"/>
      <c r="AR296" s="224" t="s">
        <v>99</v>
      </c>
      <c r="AT296" s="224" t="s">
        <v>183</v>
      </c>
      <c r="AU296" s="224" t="s">
        <v>83</v>
      </c>
      <c r="AY296" s="18" t="s">
        <v>181</v>
      </c>
      <c r="BE296" s="225">
        <f>IF(N296="základní",J296,0)</f>
        <v>0</v>
      </c>
      <c r="BF296" s="225">
        <f>IF(N296="snížená",J296,0)</f>
        <v>0</v>
      </c>
      <c r="BG296" s="225">
        <f>IF(N296="zákl. přenesená",J296,0)</f>
        <v>0</v>
      </c>
      <c r="BH296" s="225">
        <f>IF(N296="sníž. přenesená",J296,0)</f>
        <v>0</v>
      </c>
      <c r="BI296" s="225">
        <f>IF(N296="nulová",J296,0)</f>
        <v>0</v>
      </c>
      <c r="BJ296" s="18" t="s">
        <v>81</v>
      </c>
      <c r="BK296" s="225">
        <f>ROUND(I296*H296,2)</f>
        <v>0</v>
      </c>
      <c r="BL296" s="18" t="s">
        <v>99</v>
      </c>
      <c r="BM296" s="224" t="s">
        <v>450</v>
      </c>
    </row>
    <row r="297" s="2" customFormat="1">
      <c r="A297" s="39"/>
      <c r="B297" s="40"/>
      <c r="C297" s="41"/>
      <c r="D297" s="226" t="s">
        <v>189</v>
      </c>
      <c r="E297" s="41"/>
      <c r="F297" s="227" t="s">
        <v>451</v>
      </c>
      <c r="G297" s="41"/>
      <c r="H297" s="41"/>
      <c r="I297" s="228"/>
      <c r="J297" s="41"/>
      <c r="K297" s="41"/>
      <c r="L297" s="45"/>
      <c r="M297" s="229"/>
      <c r="N297" s="230"/>
      <c r="O297" s="85"/>
      <c r="P297" s="85"/>
      <c r="Q297" s="85"/>
      <c r="R297" s="85"/>
      <c r="S297" s="85"/>
      <c r="T297" s="86"/>
      <c r="U297" s="39"/>
      <c r="V297" s="39"/>
      <c r="W297" s="39"/>
      <c r="X297" s="39"/>
      <c r="Y297" s="39"/>
      <c r="Z297" s="39"/>
      <c r="AA297" s="39"/>
      <c r="AB297" s="39"/>
      <c r="AC297" s="39"/>
      <c r="AD297" s="39"/>
      <c r="AE297" s="39"/>
      <c r="AT297" s="18" t="s">
        <v>189</v>
      </c>
      <c r="AU297" s="18" t="s">
        <v>83</v>
      </c>
    </row>
    <row r="298" s="2" customFormat="1">
      <c r="A298" s="39"/>
      <c r="B298" s="40"/>
      <c r="C298" s="41"/>
      <c r="D298" s="231" t="s">
        <v>191</v>
      </c>
      <c r="E298" s="41"/>
      <c r="F298" s="232" t="s">
        <v>452</v>
      </c>
      <c r="G298" s="41"/>
      <c r="H298" s="41"/>
      <c r="I298" s="228"/>
      <c r="J298" s="41"/>
      <c r="K298" s="41"/>
      <c r="L298" s="45"/>
      <c r="M298" s="229"/>
      <c r="N298" s="230"/>
      <c r="O298" s="85"/>
      <c r="P298" s="85"/>
      <c r="Q298" s="85"/>
      <c r="R298" s="85"/>
      <c r="S298" s="85"/>
      <c r="T298" s="86"/>
      <c r="U298" s="39"/>
      <c r="V298" s="39"/>
      <c r="W298" s="39"/>
      <c r="X298" s="39"/>
      <c r="Y298" s="39"/>
      <c r="Z298" s="39"/>
      <c r="AA298" s="39"/>
      <c r="AB298" s="39"/>
      <c r="AC298" s="39"/>
      <c r="AD298" s="39"/>
      <c r="AE298" s="39"/>
      <c r="AT298" s="18" t="s">
        <v>191</v>
      </c>
      <c r="AU298" s="18" t="s">
        <v>83</v>
      </c>
    </row>
    <row r="299" s="13" customFormat="1">
      <c r="A299" s="13"/>
      <c r="B299" s="233"/>
      <c r="C299" s="234"/>
      <c r="D299" s="226" t="s">
        <v>193</v>
      </c>
      <c r="E299" s="235" t="s">
        <v>19</v>
      </c>
      <c r="F299" s="236" t="s">
        <v>453</v>
      </c>
      <c r="G299" s="234"/>
      <c r="H299" s="237">
        <v>2</v>
      </c>
      <c r="I299" s="238"/>
      <c r="J299" s="234"/>
      <c r="K299" s="234"/>
      <c r="L299" s="239"/>
      <c r="M299" s="240"/>
      <c r="N299" s="241"/>
      <c r="O299" s="241"/>
      <c r="P299" s="241"/>
      <c r="Q299" s="241"/>
      <c r="R299" s="241"/>
      <c r="S299" s="241"/>
      <c r="T299" s="242"/>
      <c r="U299" s="13"/>
      <c r="V299" s="13"/>
      <c r="W299" s="13"/>
      <c r="X299" s="13"/>
      <c r="Y299" s="13"/>
      <c r="Z299" s="13"/>
      <c r="AA299" s="13"/>
      <c r="AB299" s="13"/>
      <c r="AC299" s="13"/>
      <c r="AD299" s="13"/>
      <c r="AE299" s="13"/>
      <c r="AT299" s="243" t="s">
        <v>193</v>
      </c>
      <c r="AU299" s="243" t="s">
        <v>83</v>
      </c>
      <c r="AV299" s="13" t="s">
        <v>83</v>
      </c>
      <c r="AW299" s="13" t="s">
        <v>33</v>
      </c>
      <c r="AX299" s="13" t="s">
        <v>73</v>
      </c>
      <c r="AY299" s="243" t="s">
        <v>181</v>
      </c>
    </row>
    <row r="300" s="2" customFormat="1" ht="16.5" customHeight="1">
      <c r="A300" s="39"/>
      <c r="B300" s="40"/>
      <c r="C300" s="213" t="s">
        <v>454</v>
      </c>
      <c r="D300" s="213" t="s">
        <v>183</v>
      </c>
      <c r="E300" s="214" t="s">
        <v>455</v>
      </c>
      <c r="F300" s="215" t="s">
        <v>456</v>
      </c>
      <c r="G300" s="216" t="s">
        <v>449</v>
      </c>
      <c r="H300" s="217">
        <v>2</v>
      </c>
      <c r="I300" s="218"/>
      <c r="J300" s="219">
        <f>ROUND(I300*H300,2)</f>
        <v>0</v>
      </c>
      <c r="K300" s="215" t="s">
        <v>187</v>
      </c>
      <c r="L300" s="45"/>
      <c r="M300" s="220" t="s">
        <v>19</v>
      </c>
      <c r="N300" s="221" t="s">
        <v>44</v>
      </c>
      <c r="O300" s="85"/>
      <c r="P300" s="222">
        <f>O300*H300</f>
        <v>0</v>
      </c>
      <c r="Q300" s="222">
        <v>0.034520000000000002</v>
      </c>
      <c r="R300" s="222">
        <f>Q300*H300</f>
        <v>0.069040000000000004</v>
      </c>
      <c r="S300" s="222">
        <v>0</v>
      </c>
      <c r="T300" s="223">
        <f>S300*H300</f>
        <v>0</v>
      </c>
      <c r="U300" s="39"/>
      <c r="V300" s="39"/>
      <c r="W300" s="39"/>
      <c r="X300" s="39"/>
      <c r="Y300" s="39"/>
      <c r="Z300" s="39"/>
      <c r="AA300" s="39"/>
      <c r="AB300" s="39"/>
      <c r="AC300" s="39"/>
      <c r="AD300" s="39"/>
      <c r="AE300" s="39"/>
      <c r="AR300" s="224" t="s">
        <v>99</v>
      </c>
      <c r="AT300" s="224" t="s">
        <v>183</v>
      </c>
      <c r="AU300" s="224" t="s">
        <v>83</v>
      </c>
      <c r="AY300" s="18" t="s">
        <v>181</v>
      </c>
      <c r="BE300" s="225">
        <f>IF(N300="základní",J300,0)</f>
        <v>0</v>
      </c>
      <c r="BF300" s="225">
        <f>IF(N300="snížená",J300,0)</f>
        <v>0</v>
      </c>
      <c r="BG300" s="225">
        <f>IF(N300="zákl. přenesená",J300,0)</f>
        <v>0</v>
      </c>
      <c r="BH300" s="225">
        <f>IF(N300="sníž. přenesená",J300,0)</f>
        <v>0</v>
      </c>
      <c r="BI300" s="225">
        <f>IF(N300="nulová",J300,0)</f>
        <v>0</v>
      </c>
      <c r="BJ300" s="18" t="s">
        <v>81</v>
      </c>
      <c r="BK300" s="225">
        <f>ROUND(I300*H300,2)</f>
        <v>0</v>
      </c>
      <c r="BL300" s="18" t="s">
        <v>99</v>
      </c>
      <c r="BM300" s="224" t="s">
        <v>457</v>
      </c>
    </row>
    <row r="301" s="2" customFormat="1">
      <c r="A301" s="39"/>
      <c r="B301" s="40"/>
      <c r="C301" s="41"/>
      <c r="D301" s="226" t="s">
        <v>189</v>
      </c>
      <c r="E301" s="41"/>
      <c r="F301" s="227" t="s">
        <v>458</v>
      </c>
      <c r="G301" s="41"/>
      <c r="H301" s="41"/>
      <c r="I301" s="228"/>
      <c r="J301" s="41"/>
      <c r="K301" s="41"/>
      <c r="L301" s="45"/>
      <c r="M301" s="229"/>
      <c r="N301" s="230"/>
      <c r="O301" s="85"/>
      <c r="P301" s="85"/>
      <c r="Q301" s="85"/>
      <c r="R301" s="85"/>
      <c r="S301" s="85"/>
      <c r="T301" s="86"/>
      <c r="U301" s="39"/>
      <c r="V301" s="39"/>
      <c r="W301" s="39"/>
      <c r="X301" s="39"/>
      <c r="Y301" s="39"/>
      <c r="Z301" s="39"/>
      <c r="AA301" s="39"/>
      <c r="AB301" s="39"/>
      <c r="AC301" s="39"/>
      <c r="AD301" s="39"/>
      <c r="AE301" s="39"/>
      <c r="AT301" s="18" t="s">
        <v>189</v>
      </c>
      <c r="AU301" s="18" t="s">
        <v>83</v>
      </c>
    </row>
    <row r="302" s="2" customFormat="1">
      <c r="A302" s="39"/>
      <c r="B302" s="40"/>
      <c r="C302" s="41"/>
      <c r="D302" s="231" t="s">
        <v>191</v>
      </c>
      <c r="E302" s="41"/>
      <c r="F302" s="232" t="s">
        <v>459</v>
      </c>
      <c r="G302" s="41"/>
      <c r="H302" s="41"/>
      <c r="I302" s="228"/>
      <c r="J302" s="41"/>
      <c r="K302" s="41"/>
      <c r="L302" s="45"/>
      <c r="M302" s="229"/>
      <c r="N302" s="230"/>
      <c r="O302" s="85"/>
      <c r="P302" s="85"/>
      <c r="Q302" s="85"/>
      <c r="R302" s="85"/>
      <c r="S302" s="85"/>
      <c r="T302" s="86"/>
      <c r="U302" s="39"/>
      <c r="V302" s="39"/>
      <c r="W302" s="39"/>
      <c r="X302" s="39"/>
      <c r="Y302" s="39"/>
      <c r="Z302" s="39"/>
      <c r="AA302" s="39"/>
      <c r="AB302" s="39"/>
      <c r="AC302" s="39"/>
      <c r="AD302" s="39"/>
      <c r="AE302" s="39"/>
      <c r="AT302" s="18" t="s">
        <v>191</v>
      </c>
      <c r="AU302" s="18" t="s">
        <v>83</v>
      </c>
    </row>
    <row r="303" s="13" customFormat="1">
      <c r="A303" s="13"/>
      <c r="B303" s="233"/>
      <c r="C303" s="234"/>
      <c r="D303" s="226" t="s">
        <v>193</v>
      </c>
      <c r="E303" s="235" t="s">
        <v>19</v>
      </c>
      <c r="F303" s="236" t="s">
        <v>453</v>
      </c>
      <c r="G303" s="234"/>
      <c r="H303" s="237">
        <v>2</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193</v>
      </c>
      <c r="AU303" s="243" t="s">
        <v>83</v>
      </c>
      <c r="AV303" s="13" t="s">
        <v>83</v>
      </c>
      <c r="AW303" s="13" t="s">
        <v>33</v>
      </c>
      <c r="AX303" s="13" t="s">
        <v>73</v>
      </c>
      <c r="AY303" s="243" t="s">
        <v>181</v>
      </c>
    </row>
    <row r="304" s="2" customFormat="1" ht="21.75" customHeight="1">
      <c r="A304" s="39"/>
      <c r="B304" s="40"/>
      <c r="C304" s="213" t="s">
        <v>460</v>
      </c>
      <c r="D304" s="213" t="s">
        <v>183</v>
      </c>
      <c r="E304" s="214" t="s">
        <v>461</v>
      </c>
      <c r="F304" s="215" t="s">
        <v>462</v>
      </c>
      <c r="G304" s="216" t="s">
        <v>449</v>
      </c>
      <c r="H304" s="217">
        <v>13</v>
      </c>
      <c r="I304" s="218"/>
      <c r="J304" s="219">
        <f>ROUND(I304*H304,2)</f>
        <v>0</v>
      </c>
      <c r="K304" s="215" t="s">
        <v>187</v>
      </c>
      <c r="L304" s="45"/>
      <c r="M304" s="220" t="s">
        <v>19</v>
      </c>
      <c r="N304" s="221" t="s">
        <v>44</v>
      </c>
      <c r="O304" s="85"/>
      <c r="P304" s="222">
        <f>O304*H304</f>
        <v>0</v>
      </c>
      <c r="Q304" s="222">
        <v>0.032349999999999997</v>
      </c>
      <c r="R304" s="222">
        <f>Q304*H304</f>
        <v>0.42054999999999998</v>
      </c>
      <c r="S304" s="222">
        <v>0</v>
      </c>
      <c r="T304" s="223">
        <f>S304*H304</f>
        <v>0</v>
      </c>
      <c r="U304" s="39"/>
      <c r="V304" s="39"/>
      <c r="W304" s="39"/>
      <c r="X304" s="39"/>
      <c r="Y304" s="39"/>
      <c r="Z304" s="39"/>
      <c r="AA304" s="39"/>
      <c r="AB304" s="39"/>
      <c r="AC304" s="39"/>
      <c r="AD304" s="39"/>
      <c r="AE304" s="39"/>
      <c r="AR304" s="224" t="s">
        <v>99</v>
      </c>
      <c r="AT304" s="224" t="s">
        <v>183</v>
      </c>
      <c r="AU304" s="224" t="s">
        <v>83</v>
      </c>
      <c r="AY304" s="18" t="s">
        <v>181</v>
      </c>
      <c r="BE304" s="225">
        <f>IF(N304="základní",J304,0)</f>
        <v>0</v>
      </c>
      <c r="BF304" s="225">
        <f>IF(N304="snížená",J304,0)</f>
        <v>0</v>
      </c>
      <c r="BG304" s="225">
        <f>IF(N304="zákl. přenesená",J304,0)</f>
        <v>0</v>
      </c>
      <c r="BH304" s="225">
        <f>IF(N304="sníž. přenesená",J304,0)</f>
        <v>0</v>
      </c>
      <c r="BI304" s="225">
        <f>IF(N304="nulová",J304,0)</f>
        <v>0</v>
      </c>
      <c r="BJ304" s="18" t="s">
        <v>81</v>
      </c>
      <c r="BK304" s="225">
        <f>ROUND(I304*H304,2)</f>
        <v>0</v>
      </c>
      <c r="BL304" s="18" t="s">
        <v>99</v>
      </c>
      <c r="BM304" s="224" t="s">
        <v>463</v>
      </c>
    </row>
    <row r="305" s="2" customFormat="1">
      <c r="A305" s="39"/>
      <c r="B305" s="40"/>
      <c r="C305" s="41"/>
      <c r="D305" s="226" t="s">
        <v>189</v>
      </c>
      <c r="E305" s="41"/>
      <c r="F305" s="227" t="s">
        <v>464</v>
      </c>
      <c r="G305" s="41"/>
      <c r="H305" s="41"/>
      <c r="I305" s="228"/>
      <c r="J305" s="41"/>
      <c r="K305" s="41"/>
      <c r="L305" s="45"/>
      <c r="M305" s="229"/>
      <c r="N305" s="230"/>
      <c r="O305" s="85"/>
      <c r="P305" s="85"/>
      <c r="Q305" s="85"/>
      <c r="R305" s="85"/>
      <c r="S305" s="85"/>
      <c r="T305" s="86"/>
      <c r="U305" s="39"/>
      <c r="V305" s="39"/>
      <c r="W305" s="39"/>
      <c r="X305" s="39"/>
      <c r="Y305" s="39"/>
      <c r="Z305" s="39"/>
      <c r="AA305" s="39"/>
      <c r="AB305" s="39"/>
      <c r="AC305" s="39"/>
      <c r="AD305" s="39"/>
      <c r="AE305" s="39"/>
      <c r="AT305" s="18" t="s">
        <v>189</v>
      </c>
      <c r="AU305" s="18" t="s">
        <v>83</v>
      </c>
    </row>
    <row r="306" s="2" customFormat="1">
      <c r="A306" s="39"/>
      <c r="B306" s="40"/>
      <c r="C306" s="41"/>
      <c r="D306" s="231" t="s">
        <v>191</v>
      </c>
      <c r="E306" s="41"/>
      <c r="F306" s="232" t="s">
        <v>465</v>
      </c>
      <c r="G306" s="41"/>
      <c r="H306" s="41"/>
      <c r="I306" s="228"/>
      <c r="J306" s="41"/>
      <c r="K306" s="41"/>
      <c r="L306" s="45"/>
      <c r="M306" s="229"/>
      <c r="N306" s="230"/>
      <c r="O306" s="85"/>
      <c r="P306" s="85"/>
      <c r="Q306" s="85"/>
      <c r="R306" s="85"/>
      <c r="S306" s="85"/>
      <c r="T306" s="86"/>
      <c r="U306" s="39"/>
      <c r="V306" s="39"/>
      <c r="W306" s="39"/>
      <c r="X306" s="39"/>
      <c r="Y306" s="39"/>
      <c r="Z306" s="39"/>
      <c r="AA306" s="39"/>
      <c r="AB306" s="39"/>
      <c r="AC306" s="39"/>
      <c r="AD306" s="39"/>
      <c r="AE306" s="39"/>
      <c r="AT306" s="18" t="s">
        <v>191</v>
      </c>
      <c r="AU306" s="18" t="s">
        <v>83</v>
      </c>
    </row>
    <row r="307" s="13" customFormat="1">
      <c r="A307" s="13"/>
      <c r="B307" s="233"/>
      <c r="C307" s="234"/>
      <c r="D307" s="226" t="s">
        <v>193</v>
      </c>
      <c r="E307" s="235" t="s">
        <v>19</v>
      </c>
      <c r="F307" s="236" t="s">
        <v>466</v>
      </c>
      <c r="G307" s="234"/>
      <c r="H307" s="237">
        <v>13</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193</v>
      </c>
      <c r="AU307" s="243" t="s">
        <v>83</v>
      </c>
      <c r="AV307" s="13" t="s">
        <v>83</v>
      </c>
      <c r="AW307" s="13" t="s">
        <v>33</v>
      </c>
      <c r="AX307" s="13" t="s">
        <v>73</v>
      </c>
      <c r="AY307" s="243" t="s">
        <v>181</v>
      </c>
    </row>
    <row r="308" s="2" customFormat="1" ht="16.5" customHeight="1">
      <c r="A308" s="39"/>
      <c r="B308" s="40"/>
      <c r="C308" s="213" t="s">
        <v>467</v>
      </c>
      <c r="D308" s="213" t="s">
        <v>183</v>
      </c>
      <c r="E308" s="214" t="s">
        <v>468</v>
      </c>
      <c r="F308" s="215" t="s">
        <v>469</v>
      </c>
      <c r="G308" s="216" t="s">
        <v>449</v>
      </c>
      <c r="H308" s="217">
        <v>2</v>
      </c>
      <c r="I308" s="218"/>
      <c r="J308" s="219">
        <f>ROUND(I308*H308,2)</f>
        <v>0</v>
      </c>
      <c r="K308" s="215" t="s">
        <v>187</v>
      </c>
      <c r="L308" s="45"/>
      <c r="M308" s="220" t="s">
        <v>19</v>
      </c>
      <c r="N308" s="221" t="s">
        <v>44</v>
      </c>
      <c r="O308" s="85"/>
      <c r="P308" s="222">
        <f>O308*H308</f>
        <v>0</v>
      </c>
      <c r="Q308" s="222">
        <v>0.062210000000000001</v>
      </c>
      <c r="R308" s="222">
        <f>Q308*H308</f>
        <v>0.12442</v>
      </c>
      <c r="S308" s="222">
        <v>0</v>
      </c>
      <c r="T308" s="223">
        <f>S308*H308</f>
        <v>0</v>
      </c>
      <c r="U308" s="39"/>
      <c r="V308" s="39"/>
      <c r="W308" s="39"/>
      <c r="X308" s="39"/>
      <c r="Y308" s="39"/>
      <c r="Z308" s="39"/>
      <c r="AA308" s="39"/>
      <c r="AB308" s="39"/>
      <c r="AC308" s="39"/>
      <c r="AD308" s="39"/>
      <c r="AE308" s="39"/>
      <c r="AR308" s="224" t="s">
        <v>99</v>
      </c>
      <c r="AT308" s="224" t="s">
        <v>183</v>
      </c>
      <c r="AU308" s="224" t="s">
        <v>83</v>
      </c>
      <c r="AY308" s="18" t="s">
        <v>181</v>
      </c>
      <c r="BE308" s="225">
        <f>IF(N308="základní",J308,0)</f>
        <v>0</v>
      </c>
      <c r="BF308" s="225">
        <f>IF(N308="snížená",J308,0)</f>
        <v>0</v>
      </c>
      <c r="BG308" s="225">
        <f>IF(N308="zákl. přenesená",J308,0)</f>
        <v>0</v>
      </c>
      <c r="BH308" s="225">
        <f>IF(N308="sníž. přenesená",J308,0)</f>
        <v>0</v>
      </c>
      <c r="BI308" s="225">
        <f>IF(N308="nulová",J308,0)</f>
        <v>0</v>
      </c>
      <c r="BJ308" s="18" t="s">
        <v>81</v>
      </c>
      <c r="BK308" s="225">
        <f>ROUND(I308*H308,2)</f>
        <v>0</v>
      </c>
      <c r="BL308" s="18" t="s">
        <v>99</v>
      </c>
      <c r="BM308" s="224" t="s">
        <v>470</v>
      </c>
    </row>
    <row r="309" s="2" customFormat="1">
      <c r="A309" s="39"/>
      <c r="B309" s="40"/>
      <c r="C309" s="41"/>
      <c r="D309" s="226" t="s">
        <v>189</v>
      </c>
      <c r="E309" s="41"/>
      <c r="F309" s="227" t="s">
        <v>471</v>
      </c>
      <c r="G309" s="41"/>
      <c r="H309" s="41"/>
      <c r="I309" s="228"/>
      <c r="J309" s="41"/>
      <c r="K309" s="41"/>
      <c r="L309" s="45"/>
      <c r="M309" s="229"/>
      <c r="N309" s="230"/>
      <c r="O309" s="85"/>
      <c r="P309" s="85"/>
      <c r="Q309" s="85"/>
      <c r="R309" s="85"/>
      <c r="S309" s="85"/>
      <c r="T309" s="86"/>
      <c r="U309" s="39"/>
      <c r="V309" s="39"/>
      <c r="W309" s="39"/>
      <c r="X309" s="39"/>
      <c r="Y309" s="39"/>
      <c r="Z309" s="39"/>
      <c r="AA309" s="39"/>
      <c r="AB309" s="39"/>
      <c r="AC309" s="39"/>
      <c r="AD309" s="39"/>
      <c r="AE309" s="39"/>
      <c r="AT309" s="18" t="s">
        <v>189</v>
      </c>
      <c r="AU309" s="18" t="s">
        <v>83</v>
      </c>
    </row>
    <row r="310" s="2" customFormat="1">
      <c r="A310" s="39"/>
      <c r="B310" s="40"/>
      <c r="C310" s="41"/>
      <c r="D310" s="231" t="s">
        <v>191</v>
      </c>
      <c r="E310" s="41"/>
      <c r="F310" s="232" t="s">
        <v>472</v>
      </c>
      <c r="G310" s="41"/>
      <c r="H310" s="41"/>
      <c r="I310" s="228"/>
      <c r="J310" s="41"/>
      <c r="K310" s="41"/>
      <c r="L310" s="45"/>
      <c r="M310" s="229"/>
      <c r="N310" s="230"/>
      <c r="O310" s="85"/>
      <c r="P310" s="85"/>
      <c r="Q310" s="85"/>
      <c r="R310" s="85"/>
      <c r="S310" s="85"/>
      <c r="T310" s="86"/>
      <c r="U310" s="39"/>
      <c r="V310" s="39"/>
      <c r="W310" s="39"/>
      <c r="X310" s="39"/>
      <c r="Y310" s="39"/>
      <c r="Z310" s="39"/>
      <c r="AA310" s="39"/>
      <c r="AB310" s="39"/>
      <c r="AC310" s="39"/>
      <c r="AD310" s="39"/>
      <c r="AE310" s="39"/>
      <c r="AT310" s="18" t="s">
        <v>191</v>
      </c>
      <c r="AU310" s="18" t="s">
        <v>83</v>
      </c>
    </row>
    <row r="311" s="13" customFormat="1">
      <c r="A311" s="13"/>
      <c r="B311" s="233"/>
      <c r="C311" s="234"/>
      <c r="D311" s="226" t="s">
        <v>193</v>
      </c>
      <c r="E311" s="235" t="s">
        <v>19</v>
      </c>
      <c r="F311" s="236" t="s">
        <v>83</v>
      </c>
      <c r="G311" s="234"/>
      <c r="H311" s="237">
        <v>2</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193</v>
      </c>
      <c r="AU311" s="243" t="s">
        <v>83</v>
      </c>
      <c r="AV311" s="13" t="s">
        <v>83</v>
      </c>
      <c r="AW311" s="13" t="s">
        <v>33</v>
      </c>
      <c r="AX311" s="13" t="s">
        <v>73</v>
      </c>
      <c r="AY311" s="243" t="s">
        <v>181</v>
      </c>
    </row>
    <row r="312" s="2" customFormat="1" ht="16.5" customHeight="1">
      <c r="A312" s="39"/>
      <c r="B312" s="40"/>
      <c r="C312" s="213" t="s">
        <v>473</v>
      </c>
      <c r="D312" s="213" t="s">
        <v>183</v>
      </c>
      <c r="E312" s="214" t="s">
        <v>474</v>
      </c>
      <c r="F312" s="215" t="s">
        <v>475</v>
      </c>
      <c r="G312" s="216" t="s">
        <v>449</v>
      </c>
      <c r="H312" s="217">
        <v>20</v>
      </c>
      <c r="I312" s="218"/>
      <c r="J312" s="219">
        <f>ROUND(I312*H312,2)</f>
        <v>0</v>
      </c>
      <c r="K312" s="215" t="s">
        <v>187</v>
      </c>
      <c r="L312" s="45"/>
      <c r="M312" s="220" t="s">
        <v>19</v>
      </c>
      <c r="N312" s="221" t="s">
        <v>44</v>
      </c>
      <c r="O312" s="85"/>
      <c r="P312" s="222">
        <f>O312*H312</f>
        <v>0</v>
      </c>
      <c r="Q312" s="222">
        <v>0.094310000000000005</v>
      </c>
      <c r="R312" s="222">
        <f>Q312*H312</f>
        <v>1.8862000000000001</v>
      </c>
      <c r="S312" s="222">
        <v>0</v>
      </c>
      <c r="T312" s="223">
        <f>S312*H312</f>
        <v>0</v>
      </c>
      <c r="U312" s="39"/>
      <c r="V312" s="39"/>
      <c r="W312" s="39"/>
      <c r="X312" s="39"/>
      <c r="Y312" s="39"/>
      <c r="Z312" s="39"/>
      <c r="AA312" s="39"/>
      <c r="AB312" s="39"/>
      <c r="AC312" s="39"/>
      <c r="AD312" s="39"/>
      <c r="AE312" s="39"/>
      <c r="AR312" s="224" t="s">
        <v>99</v>
      </c>
      <c r="AT312" s="224" t="s">
        <v>183</v>
      </c>
      <c r="AU312" s="224" t="s">
        <v>83</v>
      </c>
      <c r="AY312" s="18" t="s">
        <v>181</v>
      </c>
      <c r="BE312" s="225">
        <f>IF(N312="základní",J312,0)</f>
        <v>0</v>
      </c>
      <c r="BF312" s="225">
        <f>IF(N312="snížená",J312,0)</f>
        <v>0</v>
      </c>
      <c r="BG312" s="225">
        <f>IF(N312="zákl. přenesená",J312,0)</f>
        <v>0</v>
      </c>
      <c r="BH312" s="225">
        <f>IF(N312="sníž. přenesená",J312,0)</f>
        <v>0</v>
      </c>
      <c r="BI312" s="225">
        <f>IF(N312="nulová",J312,0)</f>
        <v>0</v>
      </c>
      <c r="BJ312" s="18" t="s">
        <v>81</v>
      </c>
      <c r="BK312" s="225">
        <f>ROUND(I312*H312,2)</f>
        <v>0</v>
      </c>
      <c r="BL312" s="18" t="s">
        <v>99</v>
      </c>
      <c r="BM312" s="224" t="s">
        <v>476</v>
      </c>
    </row>
    <row r="313" s="2" customFormat="1">
      <c r="A313" s="39"/>
      <c r="B313" s="40"/>
      <c r="C313" s="41"/>
      <c r="D313" s="226" t="s">
        <v>189</v>
      </c>
      <c r="E313" s="41"/>
      <c r="F313" s="227" t="s">
        <v>477</v>
      </c>
      <c r="G313" s="41"/>
      <c r="H313" s="41"/>
      <c r="I313" s="228"/>
      <c r="J313" s="41"/>
      <c r="K313" s="41"/>
      <c r="L313" s="45"/>
      <c r="M313" s="229"/>
      <c r="N313" s="230"/>
      <c r="O313" s="85"/>
      <c r="P313" s="85"/>
      <c r="Q313" s="85"/>
      <c r="R313" s="85"/>
      <c r="S313" s="85"/>
      <c r="T313" s="86"/>
      <c r="U313" s="39"/>
      <c r="V313" s="39"/>
      <c r="W313" s="39"/>
      <c r="X313" s="39"/>
      <c r="Y313" s="39"/>
      <c r="Z313" s="39"/>
      <c r="AA313" s="39"/>
      <c r="AB313" s="39"/>
      <c r="AC313" s="39"/>
      <c r="AD313" s="39"/>
      <c r="AE313" s="39"/>
      <c r="AT313" s="18" t="s">
        <v>189</v>
      </c>
      <c r="AU313" s="18" t="s">
        <v>83</v>
      </c>
    </row>
    <row r="314" s="2" customFormat="1">
      <c r="A314" s="39"/>
      <c r="B314" s="40"/>
      <c r="C314" s="41"/>
      <c r="D314" s="231" t="s">
        <v>191</v>
      </c>
      <c r="E314" s="41"/>
      <c r="F314" s="232" t="s">
        <v>478</v>
      </c>
      <c r="G314" s="41"/>
      <c r="H314" s="41"/>
      <c r="I314" s="228"/>
      <c r="J314" s="41"/>
      <c r="K314" s="41"/>
      <c r="L314" s="45"/>
      <c r="M314" s="229"/>
      <c r="N314" s="230"/>
      <c r="O314" s="85"/>
      <c r="P314" s="85"/>
      <c r="Q314" s="85"/>
      <c r="R314" s="85"/>
      <c r="S314" s="85"/>
      <c r="T314" s="86"/>
      <c r="U314" s="39"/>
      <c r="V314" s="39"/>
      <c r="W314" s="39"/>
      <c r="X314" s="39"/>
      <c r="Y314" s="39"/>
      <c r="Z314" s="39"/>
      <c r="AA314" s="39"/>
      <c r="AB314" s="39"/>
      <c r="AC314" s="39"/>
      <c r="AD314" s="39"/>
      <c r="AE314" s="39"/>
      <c r="AT314" s="18" t="s">
        <v>191</v>
      </c>
      <c r="AU314" s="18" t="s">
        <v>83</v>
      </c>
    </row>
    <row r="315" s="13" customFormat="1">
      <c r="A315" s="13"/>
      <c r="B315" s="233"/>
      <c r="C315" s="234"/>
      <c r="D315" s="226" t="s">
        <v>193</v>
      </c>
      <c r="E315" s="235" t="s">
        <v>19</v>
      </c>
      <c r="F315" s="236" t="s">
        <v>479</v>
      </c>
      <c r="G315" s="234"/>
      <c r="H315" s="237">
        <v>20</v>
      </c>
      <c r="I315" s="238"/>
      <c r="J315" s="234"/>
      <c r="K315" s="234"/>
      <c r="L315" s="239"/>
      <c r="M315" s="240"/>
      <c r="N315" s="241"/>
      <c r="O315" s="241"/>
      <c r="P315" s="241"/>
      <c r="Q315" s="241"/>
      <c r="R315" s="241"/>
      <c r="S315" s="241"/>
      <c r="T315" s="242"/>
      <c r="U315" s="13"/>
      <c r="V315" s="13"/>
      <c r="W315" s="13"/>
      <c r="X315" s="13"/>
      <c r="Y315" s="13"/>
      <c r="Z315" s="13"/>
      <c r="AA315" s="13"/>
      <c r="AB315" s="13"/>
      <c r="AC315" s="13"/>
      <c r="AD315" s="13"/>
      <c r="AE315" s="13"/>
      <c r="AT315" s="243" t="s">
        <v>193</v>
      </c>
      <c r="AU315" s="243" t="s">
        <v>83</v>
      </c>
      <c r="AV315" s="13" t="s">
        <v>83</v>
      </c>
      <c r="AW315" s="13" t="s">
        <v>33</v>
      </c>
      <c r="AX315" s="13" t="s">
        <v>73</v>
      </c>
      <c r="AY315" s="243" t="s">
        <v>181</v>
      </c>
    </row>
    <row r="316" s="2" customFormat="1" ht="16.5" customHeight="1">
      <c r="A316" s="39"/>
      <c r="B316" s="40"/>
      <c r="C316" s="213" t="s">
        <v>480</v>
      </c>
      <c r="D316" s="213" t="s">
        <v>183</v>
      </c>
      <c r="E316" s="214" t="s">
        <v>481</v>
      </c>
      <c r="F316" s="215" t="s">
        <v>482</v>
      </c>
      <c r="G316" s="216" t="s">
        <v>449</v>
      </c>
      <c r="H316" s="217">
        <v>2</v>
      </c>
      <c r="I316" s="218"/>
      <c r="J316" s="219">
        <f>ROUND(I316*H316,2)</f>
        <v>0</v>
      </c>
      <c r="K316" s="215" t="s">
        <v>187</v>
      </c>
      <c r="L316" s="45"/>
      <c r="M316" s="220" t="s">
        <v>19</v>
      </c>
      <c r="N316" s="221" t="s">
        <v>44</v>
      </c>
      <c r="O316" s="85"/>
      <c r="P316" s="222">
        <f>O316*H316</f>
        <v>0</v>
      </c>
      <c r="Q316" s="222">
        <v>0.12539</v>
      </c>
      <c r="R316" s="222">
        <f>Q316*H316</f>
        <v>0.25078</v>
      </c>
      <c r="S316" s="222">
        <v>0</v>
      </c>
      <c r="T316" s="223">
        <f>S316*H316</f>
        <v>0</v>
      </c>
      <c r="U316" s="39"/>
      <c r="V316" s="39"/>
      <c r="W316" s="39"/>
      <c r="X316" s="39"/>
      <c r="Y316" s="39"/>
      <c r="Z316" s="39"/>
      <c r="AA316" s="39"/>
      <c r="AB316" s="39"/>
      <c r="AC316" s="39"/>
      <c r="AD316" s="39"/>
      <c r="AE316" s="39"/>
      <c r="AR316" s="224" t="s">
        <v>99</v>
      </c>
      <c r="AT316" s="224" t="s">
        <v>183</v>
      </c>
      <c r="AU316" s="224" t="s">
        <v>83</v>
      </c>
      <c r="AY316" s="18" t="s">
        <v>181</v>
      </c>
      <c r="BE316" s="225">
        <f>IF(N316="základní",J316,0)</f>
        <v>0</v>
      </c>
      <c r="BF316" s="225">
        <f>IF(N316="snížená",J316,0)</f>
        <v>0</v>
      </c>
      <c r="BG316" s="225">
        <f>IF(N316="zákl. přenesená",J316,0)</f>
        <v>0</v>
      </c>
      <c r="BH316" s="225">
        <f>IF(N316="sníž. přenesená",J316,0)</f>
        <v>0</v>
      </c>
      <c r="BI316" s="225">
        <f>IF(N316="nulová",J316,0)</f>
        <v>0</v>
      </c>
      <c r="BJ316" s="18" t="s">
        <v>81</v>
      </c>
      <c r="BK316" s="225">
        <f>ROUND(I316*H316,2)</f>
        <v>0</v>
      </c>
      <c r="BL316" s="18" t="s">
        <v>99</v>
      </c>
      <c r="BM316" s="224" t="s">
        <v>483</v>
      </c>
    </row>
    <row r="317" s="2" customFormat="1">
      <c r="A317" s="39"/>
      <c r="B317" s="40"/>
      <c r="C317" s="41"/>
      <c r="D317" s="226" t="s">
        <v>189</v>
      </c>
      <c r="E317" s="41"/>
      <c r="F317" s="227" t="s">
        <v>484</v>
      </c>
      <c r="G317" s="41"/>
      <c r="H317" s="41"/>
      <c r="I317" s="228"/>
      <c r="J317" s="41"/>
      <c r="K317" s="41"/>
      <c r="L317" s="45"/>
      <c r="M317" s="229"/>
      <c r="N317" s="230"/>
      <c r="O317" s="85"/>
      <c r="P317" s="85"/>
      <c r="Q317" s="85"/>
      <c r="R317" s="85"/>
      <c r="S317" s="85"/>
      <c r="T317" s="86"/>
      <c r="U317" s="39"/>
      <c r="V317" s="39"/>
      <c r="W317" s="39"/>
      <c r="X317" s="39"/>
      <c r="Y317" s="39"/>
      <c r="Z317" s="39"/>
      <c r="AA317" s="39"/>
      <c r="AB317" s="39"/>
      <c r="AC317" s="39"/>
      <c r="AD317" s="39"/>
      <c r="AE317" s="39"/>
      <c r="AT317" s="18" t="s">
        <v>189</v>
      </c>
      <c r="AU317" s="18" t="s">
        <v>83</v>
      </c>
    </row>
    <row r="318" s="2" customFormat="1">
      <c r="A318" s="39"/>
      <c r="B318" s="40"/>
      <c r="C318" s="41"/>
      <c r="D318" s="231" t="s">
        <v>191</v>
      </c>
      <c r="E318" s="41"/>
      <c r="F318" s="232" t="s">
        <v>485</v>
      </c>
      <c r="G318" s="41"/>
      <c r="H318" s="41"/>
      <c r="I318" s="228"/>
      <c r="J318" s="41"/>
      <c r="K318" s="41"/>
      <c r="L318" s="45"/>
      <c r="M318" s="229"/>
      <c r="N318" s="230"/>
      <c r="O318" s="85"/>
      <c r="P318" s="85"/>
      <c r="Q318" s="85"/>
      <c r="R318" s="85"/>
      <c r="S318" s="85"/>
      <c r="T318" s="86"/>
      <c r="U318" s="39"/>
      <c r="V318" s="39"/>
      <c r="W318" s="39"/>
      <c r="X318" s="39"/>
      <c r="Y318" s="39"/>
      <c r="Z318" s="39"/>
      <c r="AA318" s="39"/>
      <c r="AB318" s="39"/>
      <c r="AC318" s="39"/>
      <c r="AD318" s="39"/>
      <c r="AE318" s="39"/>
      <c r="AT318" s="18" t="s">
        <v>191</v>
      </c>
      <c r="AU318" s="18" t="s">
        <v>83</v>
      </c>
    </row>
    <row r="319" s="13" customFormat="1">
      <c r="A319" s="13"/>
      <c r="B319" s="233"/>
      <c r="C319" s="234"/>
      <c r="D319" s="226" t="s">
        <v>193</v>
      </c>
      <c r="E319" s="235" t="s">
        <v>19</v>
      </c>
      <c r="F319" s="236" t="s">
        <v>453</v>
      </c>
      <c r="G319" s="234"/>
      <c r="H319" s="237">
        <v>2</v>
      </c>
      <c r="I319" s="238"/>
      <c r="J319" s="234"/>
      <c r="K319" s="234"/>
      <c r="L319" s="239"/>
      <c r="M319" s="240"/>
      <c r="N319" s="241"/>
      <c r="O319" s="241"/>
      <c r="P319" s="241"/>
      <c r="Q319" s="241"/>
      <c r="R319" s="241"/>
      <c r="S319" s="241"/>
      <c r="T319" s="242"/>
      <c r="U319" s="13"/>
      <c r="V319" s="13"/>
      <c r="W319" s="13"/>
      <c r="X319" s="13"/>
      <c r="Y319" s="13"/>
      <c r="Z319" s="13"/>
      <c r="AA319" s="13"/>
      <c r="AB319" s="13"/>
      <c r="AC319" s="13"/>
      <c r="AD319" s="13"/>
      <c r="AE319" s="13"/>
      <c r="AT319" s="243" t="s">
        <v>193</v>
      </c>
      <c r="AU319" s="243" t="s">
        <v>83</v>
      </c>
      <c r="AV319" s="13" t="s">
        <v>83</v>
      </c>
      <c r="AW319" s="13" t="s">
        <v>33</v>
      </c>
      <c r="AX319" s="13" t="s">
        <v>73</v>
      </c>
      <c r="AY319" s="243" t="s">
        <v>181</v>
      </c>
    </row>
    <row r="320" s="2" customFormat="1" ht="16.5" customHeight="1">
      <c r="A320" s="39"/>
      <c r="B320" s="40"/>
      <c r="C320" s="213" t="s">
        <v>486</v>
      </c>
      <c r="D320" s="213" t="s">
        <v>183</v>
      </c>
      <c r="E320" s="214" t="s">
        <v>487</v>
      </c>
      <c r="F320" s="215" t="s">
        <v>488</v>
      </c>
      <c r="G320" s="216" t="s">
        <v>449</v>
      </c>
      <c r="H320" s="217">
        <v>4</v>
      </c>
      <c r="I320" s="218"/>
      <c r="J320" s="219">
        <f>ROUND(I320*H320,2)</f>
        <v>0</v>
      </c>
      <c r="K320" s="215" t="s">
        <v>187</v>
      </c>
      <c r="L320" s="45"/>
      <c r="M320" s="220" t="s">
        <v>19</v>
      </c>
      <c r="N320" s="221" t="s">
        <v>44</v>
      </c>
      <c r="O320" s="85"/>
      <c r="P320" s="222">
        <f>O320*H320</f>
        <v>0</v>
      </c>
      <c r="Q320" s="222">
        <v>0.14138999999999999</v>
      </c>
      <c r="R320" s="222">
        <f>Q320*H320</f>
        <v>0.56555999999999995</v>
      </c>
      <c r="S320" s="222">
        <v>0</v>
      </c>
      <c r="T320" s="223">
        <f>S320*H320</f>
        <v>0</v>
      </c>
      <c r="U320" s="39"/>
      <c r="V320" s="39"/>
      <c r="W320" s="39"/>
      <c r="X320" s="39"/>
      <c r="Y320" s="39"/>
      <c r="Z320" s="39"/>
      <c r="AA320" s="39"/>
      <c r="AB320" s="39"/>
      <c r="AC320" s="39"/>
      <c r="AD320" s="39"/>
      <c r="AE320" s="39"/>
      <c r="AR320" s="224" t="s">
        <v>99</v>
      </c>
      <c r="AT320" s="224" t="s">
        <v>183</v>
      </c>
      <c r="AU320" s="224" t="s">
        <v>83</v>
      </c>
      <c r="AY320" s="18" t="s">
        <v>181</v>
      </c>
      <c r="BE320" s="225">
        <f>IF(N320="základní",J320,0)</f>
        <v>0</v>
      </c>
      <c r="BF320" s="225">
        <f>IF(N320="snížená",J320,0)</f>
        <v>0</v>
      </c>
      <c r="BG320" s="225">
        <f>IF(N320="zákl. přenesená",J320,0)</f>
        <v>0</v>
      </c>
      <c r="BH320" s="225">
        <f>IF(N320="sníž. přenesená",J320,0)</f>
        <v>0</v>
      </c>
      <c r="BI320" s="225">
        <f>IF(N320="nulová",J320,0)</f>
        <v>0</v>
      </c>
      <c r="BJ320" s="18" t="s">
        <v>81</v>
      </c>
      <c r="BK320" s="225">
        <f>ROUND(I320*H320,2)</f>
        <v>0</v>
      </c>
      <c r="BL320" s="18" t="s">
        <v>99</v>
      </c>
      <c r="BM320" s="224" t="s">
        <v>489</v>
      </c>
    </row>
    <row r="321" s="2" customFormat="1">
      <c r="A321" s="39"/>
      <c r="B321" s="40"/>
      <c r="C321" s="41"/>
      <c r="D321" s="226" t="s">
        <v>189</v>
      </c>
      <c r="E321" s="41"/>
      <c r="F321" s="227" t="s">
        <v>490</v>
      </c>
      <c r="G321" s="41"/>
      <c r="H321" s="41"/>
      <c r="I321" s="228"/>
      <c r="J321" s="41"/>
      <c r="K321" s="41"/>
      <c r="L321" s="45"/>
      <c r="M321" s="229"/>
      <c r="N321" s="230"/>
      <c r="O321" s="85"/>
      <c r="P321" s="85"/>
      <c r="Q321" s="85"/>
      <c r="R321" s="85"/>
      <c r="S321" s="85"/>
      <c r="T321" s="86"/>
      <c r="U321" s="39"/>
      <c r="V321" s="39"/>
      <c r="W321" s="39"/>
      <c r="X321" s="39"/>
      <c r="Y321" s="39"/>
      <c r="Z321" s="39"/>
      <c r="AA321" s="39"/>
      <c r="AB321" s="39"/>
      <c r="AC321" s="39"/>
      <c r="AD321" s="39"/>
      <c r="AE321" s="39"/>
      <c r="AT321" s="18" t="s">
        <v>189</v>
      </c>
      <c r="AU321" s="18" t="s">
        <v>83</v>
      </c>
    </row>
    <row r="322" s="2" customFormat="1">
      <c r="A322" s="39"/>
      <c r="B322" s="40"/>
      <c r="C322" s="41"/>
      <c r="D322" s="231" t="s">
        <v>191</v>
      </c>
      <c r="E322" s="41"/>
      <c r="F322" s="232" t="s">
        <v>491</v>
      </c>
      <c r="G322" s="41"/>
      <c r="H322" s="41"/>
      <c r="I322" s="228"/>
      <c r="J322" s="41"/>
      <c r="K322" s="41"/>
      <c r="L322" s="45"/>
      <c r="M322" s="229"/>
      <c r="N322" s="230"/>
      <c r="O322" s="85"/>
      <c r="P322" s="85"/>
      <c r="Q322" s="85"/>
      <c r="R322" s="85"/>
      <c r="S322" s="85"/>
      <c r="T322" s="86"/>
      <c r="U322" s="39"/>
      <c r="V322" s="39"/>
      <c r="W322" s="39"/>
      <c r="X322" s="39"/>
      <c r="Y322" s="39"/>
      <c r="Z322" s="39"/>
      <c r="AA322" s="39"/>
      <c r="AB322" s="39"/>
      <c r="AC322" s="39"/>
      <c r="AD322" s="39"/>
      <c r="AE322" s="39"/>
      <c r="AT322" s="18" t="s">
        <v>191</v>
      </c>
      <c r="AU322" s="18" t="s">
        <v>83</v>
      </c>
    </row>
    <row r="323" s="13" customFormat="1">
      <c r="A323" s="13"/>
      <c r="B323" s="233"/>
      <c r="C323" s="234"/>
      <c r="D323" s="226" t="s">
        <v>193</v>
      </c>
      <c r="E323" s="235" t="s">
        <v>19</v>
      </c>
      <c r="F323" s="236" t="s">
        <v>492</v>
      </c>
      <c r="G323" s="234"/>
      <c r="H323" s="237">
        <v>4</v>
      </c>
      <c r="I323" s="238"/>
      <c r="J323" s="234"/>
      <c r="K323" s="234"/>
      <c r="L323" s="239"/>
      <c r="M323" s="240"/>
      <c r="N323" s="241"/>
      <c r="O323" s="241"/>
      <c r="P323" s="241"/>
      <c r="Q323" s="241"/>
      <c r="R323" s="241"/>
      <c r="S323" s="241"/>
      <c r="T323" s="242"/>
      <c r="U323" s="13"/>
      <c r="V323" s="13"/>
      <c r="W323" s="13"/>
      <c r="X323" s="13"/>
      <c r="Y323" s="13"/>
      <c r="Z323" s="13"/>
      <c r="AA323" s="13"/>
      <c r="AB323" s="13"/>
      <c r="AC323" s="13"/>
      <c r="AD323" s="13"/>
      <c r="AE323" s="13"/>
      <c r="AT323" s="243" t="s">
        <v>193</v>
      </c>
      <c r="AU323" s="243" t="s">
        <v>83</v>
      </c>
      <c r="AV323" s="13" t="s">
        <v>83</v>
      </c>
      <c r="AW323" s="13" t="s">
        <v>33</v>
      </c>
      <c r="AX323" s="13" t="s">
        <v>73</v>
      </c>
      <c r="AY323" s="243" t="s">
        <v>181</v>
      </c>
    </row>
    <row r="324" s="2" customFormat="1" ht="16.5" customHeight="1">
      <c r="A324" s="39"/>
      <c r="B324" s="40"/>
      <c r="C324" s="213" t="s">
        <v>493</v>
      </c>
      <c r="D324" s="213" t="s">
        <v>183</v>
      </c>
      <c r="E324" s="214" t="s">
        <v>494</v>
      </c>
      <c r="F324" s="215" t="s">
        <v>495</v>
      </c>
      <c r="G324" s="216" t="s">
        <v>449</v>
      </c>
      <c r="H324" s="217">
        <v>11</v>
      </c>
      <c r="I324" s="218"/>
      <c r="J324" s="219">
        <f>ROUND(I324*H324,2)</f>
        <v>0</v>
      </c>
      <c r="K324" s="215" t="s">
        <v>187</v>
      </c>
      <c r="L324" s="45"/>
      <c r="M324" s="220" t="s">
        <v>19</v>
      </c>
      <c r="N324" s="221" t="s">
        <v>44</v>
      </c>
      <c r="O324" s="85"/>
      <c r="P324" s="222">
        <f>O324*H324</f>
        <v>0</v>
      </c>
      <c r="Q324" s="222">
        <v>0.15339</v>
      </c>
      <c r="R324" s="222">
        <f>Q324*H324</f>
        <v>1.68729</v>
      </c>
      <c r="S324" s="222">
        <v>0</v>
      </c>
      <c r="T324" s="223">
        <f>S324*H324</f>
        <v>0</v>
      </c>
      <c r="U324" s="39"/>
      <c r="V324" s="39"/>
      <c r="W324" s="39"/>
      <c r="X324" s="39"/>
      <c r="Y324" s="39"/>
      <c r="Z324" s="39"/>
      <c r="AA324" s="39"/>
      <c r="AB324" s="39"/>
      <c r="AC324" s="39"/>
      <c r="AD324" s="39"/>
      <c r="AE324" s="39"/>
      <c r="AR324" s="224" t="s">
        <v>99</v>
      </c>
      <c r="AT324" s="224" t="s">
        <v>183</v>
      </c>
      <c r="AU324" s="224" t="s">
        <v>83</v>
      </c>
      <c r="AY324" s="18" t="s">
        <v>181</v>
      </c>
      <c r="BE324" s="225">
        <f>IF(N324="základní",J324,0)</f>
        <v>0</v>
      </c>
      <c r="BF324" s="225">
        <f>IF(N324="snížená",J324,0)</f>
        <v>0</v>
      </c>
      <c r="BG324" s="225">
        <f>IF(N324="zákl. přenesená",J324,0)</f>
        <v>0</v>
      </c>
      <c r="BH324" s="225">
        <f>IF(N324="sníž. přenesená",J324,0)</f>
        <v>0</v>
      </c>
      <c r="BI324" s="225">
        <f>IF(N324="nulová",J324,0)</f>
        <v>0</v>
      </c>
      <c r="BJ324" s="18" t="s">
        <v>81</v>
      </c>
      <c r="BK324" s="225">
        <f>ROUND(I324*H324,2)</f>
        <v>0</v>
      </c>
      <c r="BL324" s="18" t="s">
        <v>99</v>
      </c>
      <c r="BM324" s="224" t="s">
        <v>496</v>
      </c>
    </row>
    <row r="325" s="2" customFormat="1">
      <c r="A325" s="39"/>
      <c r="B325" s="40"/>
      <c r="C325" s="41"/>
      <c r="D325" s="226" t="s">
        <v>189</v>
      </c>
      <c r="E325" s="41"/>
      <c r="F325" s="227" t="s">
        <v>497</v>
      </c>
      <c r="G325" s="41"/>
      <c r="H325" s="41"/>
      <c r="I325" s="228"/>
      <c r="J325" s="41"/>
      <c r="K325" s="41"/>
      <c r="L325" s="45"/>
      <c r="M325" s="229"/>
      <c r="N325" s="230"/>
      <c r="O325" s="85"/>
      <c r="P325" s="85"/>
      <c r="Q325" s="85"/>
      <c r="R325" s="85"/>
      <c r="S325" s="85"/>
      <c r="T325" s="86"/>
      <c r="U325" s="39"/>
      <c r="V325" s="39"/>
      <c r="W325" s="39"/>
      <c r="X325" s="39"/>
      <c r="Y325" s="39"/>
      <c r="Z325" s="39"/>
      <c r="AA325" s="39"/>
      <c r="AB325" s="39"/>
      <c r="AC325" s="39"/>
      <c r="AD325" s="39"/>
      <c r="AE325" s="39"/>
      <c r="AT325" s="18" t="s">
        <v>189</v>
      </c>
      <c r="AU325" s="18" t="s">
        <v>83</v>
      </c>
    </row>
    <row r="326" s="2" customFormat="1">
      <c r="A326" s="39"/>
      <c r="B326" s="40"/>
      <c r="C326" s="41"/>
      <c r="D326" s="231" t="s">
        <v>191</v>
      </c>
      <c r="E326" s="41"/>
      <c r="F326" s="232" t="s">
        <v>498</v>
      </c>
      <c r="G326" s="41"/>
      <c r="H326" s="41"/>
      <c r="I326" s="228"/>
      <c r="J326" s="41"/>
      <c r="K326" s="41"/>
      <c r="L326" s="45"/>
      <c r="M326" s="229"/>
      <c r="N326" s="230"/>
      <c r="O326" s="85"/>
      <c r="P326" s="85"/>
      <c r="Q326" s="85"/>
      <c r="R326" s="85"/>
      <c r="S326" s="85"/>
      <c r="T326" s="86"/>
      <c r="U326" s="39"/>
      <c r="V326" s="39"/>
      <c r="W326" s="39"/>
      <c r="X326" s="39"/>
      <c r="Y326" s="39"/>
      <c r="Z326" s="39"/>
      <c r="AA326" s="39"/>
      <c r="AB326" s="39"/>
      <c r="AC326" s="39"/>
      <c r="AD326" s="39"/>
      <c r="AE326" s="39"/>
      <c r="AT326" s="18" t="s">
        <v>191</v>
      </c>
      <c r="AU326" s="18" t="s">
        <v>83</v>
      </c>
    </row>
    <row r="327" s="13" customFormat="1">
      <c r="A327" s="13"/>
      <c r="B327" s="233"/>
      <c r="C327" s="234"/>
      <c r="D327" s="226" t="s">
        <v>193</v>
      </c>
      <c r="E327" s="235" t="s">
        <v>19</v>
      </c>
      <c r="F327" s="236" t="s">
        <v>499</v>
      </c>
      <c r="G327" s="234"/>
      <c r="H327" s="237">
        <v>11</v>
      </c>
      <c r="I327" s="238"/>
      <c r="J327" s="234"/>
      <c r="K327" s="234"/>
      <c r="L327" s="239"/>
      <c r="M327" s="240"/>
      <c r="N327" s="241"/>
      <c r="O327" s="241"/>
      <c r="P327" s="241"/>
      <c r="Q327" s="241"/>
      <c r="R327" s="241"/>
      <c r="S327" s="241"/>
      <c r="T327" s="242"/>
      <c r="U327" s="13"/>
      <c r="V327" s="13"/>
      <c r="W327" s="13"/>
      <c r="X327" s="13"/>
      <c r="Y327" s="13"/>
      <c r="Z327" s="13"/>
      <c r="AA327" s="13"/>
      <c r="AB327" s="13"/>
      <c r="AC327" s="13"/>
      <c r="AD327" s="13"/>
      <c r="AE327" s="13"/>
      <c r="AT327" s="243" t="s">
        <v>193</v>
      </c>
      <c r="AU327" s="243" t="s">
        <v>83</v>
      </c>
      <c r="AV327" s="13" t="s">
        <v>83</v>
      </c>
      <c r="AW327" s="13" t="s">
        <v>33</v>
      </c>
      <c r="AX327" s="13" t="s">
        <v>73</v>
      </c>
      <c r="AY327" s="243" t="s">
        <v>181</v>
      </c>
    </row>
    <row r="328" s="2" customFormat="1" ht="16.5" customHeight="1">
      <c r="A328" s="39"/>
      <c r="B328" s="40"/>
      <c r="C328" s="213" t="s">
        <v>500</v>
      </c>
      <c r="D328" s="213" t="s">
        <v>183</v>
      </c>
      <c r="E328" s="214" t="s">
        <v>501</v>
      </c>
      <c r="F328" s="215" t="s">
        <v>502</v>
      </c>
      <c r="G328" s="216" t="s">
        <v>253</v>
      </c>
      <c r="H328" s="217">
        <v>172.733</v>
      </c>
      <c r="I328" s="218"/>
      <c r="J328" s="219">
        <f>ROUND(I328*H328,2)</f>
        <v>0</v>
      </c>
      <c r="K328" s="215" t="s">
        <v>187</v>
      </c>
      <c r="L328" s="45"/>
      <c r="M328" s="220" t="s">
        <v>19</v>
      </c>
      <c r="N328" s="221" t="s">
        <v>44</v>
      </c>
      <c r="O328" s="85"/>
      <c r="P328" s="222">
        <f>O328*H328</f>
        <v>0</v>
      </c>
      <c r="Q328" s="222">
        <v>0.069980000000000001</v>
      </c>
      <c r="R328" s="222">
        <f>Q328*H328</f>
        <v>12.087855340000001</v>
      </c>
      <c r="S328" s="222">
        <v>0</v>
      </c>
      <c r="T328" s="223">
        <f>S328*H328</f>
        <v>0</v>
      </c>
      <c r="U328" s="39"/>
      <c r="V328" s="39"/>
      <c r="W328" s="39"/>
      <c r="X328" s="39"/>
      <c r="Y328" s="39"/>
      <c r="Z328" s="39"/>
      <c r="AA328" s="39"/>
      <c r="AB328" s="39"/>
      <c r="AC328" s="39"/>
      <c r="AD328" s="39"/>
      <c r="AE328" s="39"/>
      <c r="AR328" s="224" t="s">
        <v>99</v>
      </c>
      <c r="AT328" s="224" t="s">
        <v>183</v>
      </c>
      <c r="AU328" s="224" t="s">
        <v>83</v>
      </c>
      <c r="AY328" s="18" t="s">
        <v>181</v>
      </c>
      <c r="BE328" s="225">
        <f>IF(N328="základní",J328,0)</f>
        <v>0</v>
      </c>
      <c r="BF328" s="225">
        <f>IF(N328="snížená",J328,0)</f>
        <v>0</v>
      </c>
      <c r="BG328" s="225">
        <f>IF(N328="zákl. přenesená",J328,0)</f>
        <v>0</v>
      </c>
      <c r="BH328" s="225">
        <f>IF(N328="sníž. přenesená",J328,0)</f>
        <v>0</v>
      </c>
      <c r="BI328" s="225">
        <f>IF(N328="nulová",J328,0)</f>
        <v>0</v>
      </c>
      <c r="BJ328" s="18" t="s">
        <v>81</v>
      </c>
      <c r="BK328" s="225">
        <f>ROUND(I328*H328,2)</f>
        <v>0</v>
      </c>
      <c r="BL328" s="18" t="s">
        <v>99</v>
      </c>
      <c r="BM328" s="224" t="s">
        <v>503</v>
      </c>
    </row>
    <row r="329" s="2" customFormat="1">
      <c r="A329" s="39"/>
      <c r="B329" s="40"/>
      <c r="C329" s="41"/>
      <c r="D329" s="226" t="s">
        <v>189</v>
      </c>
      <c r="E329" s="41"/>
      <c r="F329" s="227" t="s">
        <v>504</v>
      </c>
      <c r="G329" s="41"/>
      <c r="H329" s="41"/>
      <c r="I329" s="228"/>
      <c r="J329" s="41"/>
      <c r="K329" s="41"/>
      <c r="L329" s="45"/>
      <c r="M329" s="229"/>
      <c r="N329" s="230"/>
      <c r="O329" s="85"/>
      <c r="P329" s="85"/>
      <c r="Q329" s="85"/>
      <c r="R329" s="85"/>
      <c r="S329" s="85"/>
      <c r="T329" s="86"/>
      <c r="U329" s="39"/>
      <c r="V329" s="39"/>
      <c r="W329" s="39"/>
      <c r="X329" s="39"/>
      <c r="Y329" s="39"/>
      <c r="Z329" s="39"/>
      <c r="AA329" s="39"/>
      <c r="AB329" s="39"/>
      <c r="AC329" s="39"/>
      <c r="AD329" s="39"/>
      <c r="AE329" s="39"/>
      <c r="AT329" s="18" t="s">
        <v>189</v>
      </c>
      <c r="AU329" s="18" t="s">
        <v>83</v>
      </c>
    </row>
    <row r="330" s="2" customFormat="1">
      <c r="A330" s="39"/>
      <c r="B330" s="40"/>
      <c r="C330" s="41"/>
      <c r="D330" s="231" t="s">
        <v>191</v>
      </c>
      <c r="E330" s="41"/>
      <c r="F330" s="232" t="s">
        <v>505</v>
      </c>
      <c r="G330" s="41"/>
      <c r="H330" s="41"/>
      <c r="I330" s="228"/>
      <c r="J330" s="41"/>
      <c r="K330" s="41"/>
      <c r="L330" s="45"/>
      <c r="M330" s="229"/>
      <c r="N330" s="230"/>
      <c r="O330" s="85"/>
      <c r="P330" s="85"/>
      <c r="Q330" s="85"/>
      <c r="R330" s="85"/>
      <c r="S330" s="85"/>
      <c r="T330" s="86"/>
      <c r="U330" s="39"/>
      <c r="V330" s="39"/>
      <c r="W330" s="39"/>
      <c r="X330" s="39"/>
      <c r="Y330" s="39"/>
      <c r="Z330" s="39"/>
      <c r="AA330" s="39"/>
      <c r="AB330" s="39"/>
      <c r="AC330" s="39"/>
      <c r="AD330" s="39"/>
      <c r="AE330" s="39"/>
      <c r="AT330" s="18" t="s">
        <v>191</v>
      </c>
      <c r="AU330" s="18" t="s">
        <v>83</v>
      </c>
    </row>
    <row r="331" s="15" customFormat="1">
      <c r="A331" s="15"/>
      <c r="B331" s="264"/>
      <c r="C331" s="265"/>
      <c r="D331" s="226" t="s">
        <v>193</v>
      </c>
      <c r="E331" s="266" t="s">
        <v>19</v>
      </c>
      <c r="F331" s="267" t="s">
        <v>506</v>
      </c>
      <c r="G331" s="265"/>
      <c r="H331" s="268">
        <v>90.76700000000001</v>
      </c>
      <c r="I331" s="269"/>
      <c r="J331" s="265"/>
      <c r="K331" s="265"/>
      <c r="L331" s="270"/>
      <c r="M331" s="271"/>
      <c r="N331" s="272"/>
      <c r="O331" s="272"/>
      <c r="P331" s="272"/>
      <c r="Q331" s="272"/>
      <c r="R331" s="272"/>
      <c r="S331" s="272"/>
      <c r="T331" s="273"/>
      <c r="U331" s="15"/>
      <c r="V331" s="15"/>
      <c r="W331" s="15"/>
      <c r="X331" s="15"/>
      <c r="Y331" s="15"/>
      <c r="Z331" s="15"/>
      <c r="AA331" s="15"/>
      <c r="AB331" s="15"/>
      <c r="AC331" s="15"/>
      <c r="AD331" s="15"/>
      <c r="AE331" s="15"/>
      <c r="AT331" s="274" t="s">
        <v>193</v>
      </c>
      <c r="AU331" s="274" t="s">
        <v>83</v>
      </c>
      <c r="AV331" s="15" t="s">
        <v>96</v>
      </c>
      <c r="AW331" s="15" t="s">
        <v>4</v>
      </c>
      <c r="AX331" s="15" t="s">
        <v>73</v>
      </c>
      <c r="AY331" s="274" t="s">
        <v>181</v>
      </c>
    </row>
    <row r="332" s="15" customFormat="1">
      <c r="A332" s="15"/>
      <c r="B332" s="264"/>
      <c r="C332" s="265"/>
      <c r="D332" s="226" t="s">
        <v>193</v>
      </c>
      <c r="E332" s="266" t="s">
        <v>19</v>
      </c>
      <c r="F332" s="267" t="s">
        <v>506</v>
      </c>
      <c r="G332" s="265"/>
      <c r="H332" s="268">
        <v>81.965999999999994</v>
      </c>
      <c r="I332" s="269"/>
      <c r="J332" s="265"/>
      <c r="K332" s="265"/>
      <c r="L332" s="270"/>
      <c r="M332" s="271"/>
      <c r="N332" s="272"/>
      <c r="O332" s="272"/>
      <c r="P332" s="272"/>
      <c r="Q332" s="272"/>
      <c r="R332" s="272"/>
      <c r="S332" s="272"/>
      <c r="T332" s="273"/>
      <c r="U332" s="15"/>
      <c r="V332" s="15"/>
      <c r="W332" s="15"/>
      <c r="X332" s="15"/>
      <c r="Y332" s="15"/>
      <c r="Z332" s="15"/>
      <c r="AA332" s="15"/>
      <c r="AB332" s="15"/>
      <c r="AC332" s="15"/>
      <c r="AD332" s="15"/>
      <c r="AE332" s="15"/>
      <c r="AT332" s="274" t="s">
        <v>193</v>
      </c>
      <c r="AU332" s="274" t="s">
        <v>83</v>
      </c>
      <c r="AV332" s="15" t="s">
        <v>96</v>
      </c>
      <c r="AW332" s="15" t="s">
        <v>4</v>
      </c>
      <c r="AX332" s="15" t="s">
        <v>73</v>
      </c>
      <c r="AY332" s="274" t="s">
        <v>181</v>
      </c>
    </row>
    <row r="333" s="2" customFormat="1" ht="16.5" customHeight="1">
      <c r="A333" s="39"/>
      <c r="B333" s="40"/>
      <c r="C333" s="213" t="s">
        <v>507</v>
      </c>
      <c r="D333" s="213" t="s">
        <v>183</v>
      </c>
      <c r="E333" s="214" t="s">
        <v>508</v>
      </c>
      <c r="F333" s="215" t="s">
        <v>509</v>
      </c>
      <c r="G333" s="216" t="s">
        <v>253</v>
      </c>
      <c r="H333" s="217">
        <v>2.7000000000000002</v>
      </c>
      <c r="I333" s="218"/>
      <c r="J333" s="219">
        <f>ROUND(I333*H333,2)</f>
        <v>0</v>
      </c>
      <c r="K333" s="215" t="s">
        <v>187</v>
      </c>
      <c r="L333" s="45"/>
      <c r="M333" s="220" t="s">
        <v>19</v>
      </c>
      <c r="N333" s="221" t="s">
        <v>44</v>
      </c>
      <c r="O333" s="85"/>
      <c r="P333" s="222">
        <f>O333*H333</f>
        <v>0</v>
      </c>
      <c r="Q333" s="222">
        <v>0.079210000000000003</v>
      </c>
      <c r="R333" s="222">
        <f>Q333*H333</f>
        <v>0.21386700000000003</v>
      </c>
      <c r="S333" s="222">
        <v>0</v>
      </c>
      <c r="T333" s="223">
        <f>S333*H333</f>
        <v>0</v>
      </c>
      <c r="U333" s="39"/>
      <c r="V333" s="39"/>
      <c r="W333" s="39"/>
      <c r="X333" s="39"/>
      <c r="Y333" s="39"/>
      <c r="Z333" s="39"/>
      <c r="AA333" s="39"/>
      <c r="AB333" s="39"/>
      <c r="AC333" s="39"/>
      <c r="AD333" s="39"/>
      <c r="AE333" s="39"/>
      <c r="AR333" s="224" t="s">
        <v>99</v>
      </c>
      <c r="AT333" s="224" t="s">
        <v>183</v>
      </c>
      <c r="AU333" s="224" t="s">
        <v>83</v>
      </c>
      <c r="AY333" s="18" t="s">
        <v>181</v>
      </c>
      <c r="BE333" s="225">
        <f>IF(N333="základní",J333,0)</f>
        <v>0</v>
      </c>
      <c r="BF333" s="225">
        <f>IF(N333="snížená",J333,0)</f>
        <v>0</v>
      </c>
      <c r="BG333" s="225">
        <f>IF(N333="zákl. přenesená",J333,0)</f>
        <v>0</v>
      </c>
      <c r="BH333" s="225">
        <f>IF(N333="sníž. přenesená",J333,0)</f>
        <v>0</v>
      </c>
      <c r="BI333" s="225">
        <f>IF(N333="nulová",J333,0)</f>
        <v>0</v>
      </c>
      <c r="BJ333" s="18" t="s">
        <v>81</v>
      </c>
      <c r="BK333" s="225">
        <f>ROUND(I333*H333,2)</f>
        <v>0</v>
      </c>
      <c r="BL333" s="18" t="s">
        <v>99</v>
      </c>
      <c r="BM333" s="224" t="s">
        <v>510</v>
      </c>
    </row>
    <row r="334" s="2" customFormat="1">
      <c r="A334" s="39"/>
      <c r="B334" s="40"/>
      <c r="C334" s="41"/>
      <c r="D334" s="226" t="s">
        <v>189</v>
      </c>
      <c r="E334" s="41"/>
      <c r="F334" s="227" t="s">
        <v>511</v>
      </c>
      <c r="G334" s="41"/>
      <c r="H334" s="41"/>
      <c r="I334" s="228"/>
      <c r="J334" s="41"/>
      <c r="K334" s="41"/>
      <c r="L334" s="45"/>
      <c r="M334" s="229"/>
      <c r="N334" s="230"/>
      <c r="O334" s="85"/>
      <c r="P334" s="85"/>
      <c r="Q334" s="85"/>
      <c r="R334" s="85"/>
      <c r="S334" s="85"/>
      <c r="T334" s="86"/>
      <c r="U334" s="39"/>
      <c r="V334" s="39"/>
      <c r="W334" s="39"/>
      <c r="X334" s="39"/>
      <c r="Y334" s="39"/>
      <c r="Z334" s="39"/>
      <c r="AA334" s="39"/>
      <c r="AB334" s="39"/>
      <c r="AC334" s="39"/>
      <c r="AD334" s="39"/>
      <c r="AE334" s="39"/>
      <c r="AT334" s="18" t="s">
        <v>189</v>
      </c>
      <c r="AU334" s="18" t="s">
        <v>83</v>
      </c>
    </row>
    <row r="335" s="2" customFormat="1">
      <c r="A335" s="39"/>
      <c r="B335" s="40"/>
      <c r="C335" s="41"/>
      <c r="D335" s="231" t="s">
        <v>191</v>
      </c>
      <c r="E335" s="41"/>
      <c r="F335" s="232" t="s">
        <v>512</v>
      </c>
      <c r="G335" s="41"/>
      <c r="H335" s="41"/>
      <c r="I335" s="228"/>
      <c r="J335" s="41"/>
      <c r="K335" s="41"/>
      <c r="L335" s="45"/>
      <c r="M335" s="229"/>
      <c r="N335" s="230"/>
      <c r="O335" s="85"/>
      <c r="P335" s="85"/>
      <c r="Q335" s="85"/>
      <c r="R335" s="85"/>
      <c r="S335" s="85"/>
      <c r="T335" s="86"/>
      <c r="U335" s="39"/>
      <c r="V335" s="39"/>
      <c r="W335" s="39"/>
      <c r="X335" s="39"/>
      <c r="Y335" s="39"/>
      <c r="Z335" s="39"/>
      <c r="AA335" s="39"/>
      <c r="AB335" s="39"/>
      <c r="AC335" s="39"/>
      <c r="AD335" s="39"/>
      <c r="AE335" s="39"/>
      <c r="AT335" s="18" t="s">
        <v>191</v>
      </c>
      <c r="AU335" s="18" t="s">
        <v>83</v>
      </c>
    </row>
    <row r="336" s="13" customFormat="1">
      <c r="A336" s="13"/>
      <c r="B336" s="233"/>
      <c r="C336" s="234"/>
      <c r="D336" s="226" t="s">
        <v>193</v>
      </c>
      <c r="E336" s="235" t="s">
        <v>19</v>
      </c>
      <c r="F336" s="236" t="s">
        <v>513</v>
      </c>
      <c r="G336" s="234"/>
      <c r="H336" s="237">
        <v>2.7000000000000002</v>
      </c>
      <c r="I336" s="238"/>
      <c r="J336" s="234"/>
      <c r="K336" s="234"/>
      <c r="L336" s="239"/>
      <c r="M336" s="240"/>
      <c r="N336" s="241"/>
      <c r="O336" s="241"/>
      <c r="P336" s="241"/>
      <c r="Q336" s="241"/>
      <c r="R336" s="241"/>
      <c r="S336" s="241"/>
      <c r="T336" s="242"/>
      <c r="U336" s="13"/>
      <c r="V336" s="13"/>
      <c r="W336" s="13"/>
      <c r="X336" s="13"/>
      <c r="Y336" s="13"/>
      <c r="Z336" s="13"/>
      <c r="AA336" s="13"/>
      <c r="AB336" s="13"/>
      <c r="AC336" s="13"/>
      <c r="AD336" s="13"/>
      <c r="AE336" s="13"/>
      <c r="AT336" s="243" t="s">
        <v>193</v>
      </c>
      <c r="AU336" s="243" t="s">
        <v>83</v>
      </c>
      <c r="AV336" s="13" t="s">
        <v>83</v>
      </c>
      <c r="AW336" s="13" t="s">
        <v>33</v>
      </c>
      <c r="AX336" s="13" t="s">
        <v>73</v>
      </c>
      <c r="AY336" s="243" t="s">
        <v>181</v>
      </c>
    </row>
    <row r="337" s="2" customFormat="1" ht="16.5" customHeight="1">
      <c r="A337" s="39"/>
      <c r="B337" s="40"/>
      <c r="C337" s="213" t="s">
        <v>514</v>
      </c>
      <c r="D337" s="213" t="s">
        <v>183</v>
      </c>
      <c r="E337" s="214" t="s">
        <v>515</v>
      </c>
      <c r="F337" s="215" t="s">
        <v>516</v>
      </c>
      <c r="G337" s="216" t="s">
        <v>263</v>
      </c>
      <c r="H337" s="217">
        <v>59.700000000000003</v>
      </c>
      <c r="I337" s="218"/>
      <c r="J337" s="219">
        <f>ROUND(I337*H337,2)</f>
        <v>0</v>
      </c>
      <c r="K337" s="215" t="s">
        <v>187</v>
      </c>
      <c r="L337" s="45"/>
      <c r="M337" s="220" t="s">
        <v>19</v>
      </c>
      <c r="N337" s="221" t="s">
        <v>44</v>
      </c>
      <c r="O337" s="85"/>
      <c r="P337" s="222">
        <f>O337*H337</f>
        <v>0</v>
      </c>
      <c r="Q337" s="222">
        <v>0.00012799999999999999</v>
      </c>
      <c r="R337" s="222">
        <f>Q337*H337</f>
        <v>0.0076416000000000001</v>
      </c>
      <c r="S337" s="222">
        <v>0</v>
      </c>
      <c r="T337" s="223">
        <f>S337*H337</f>
        <v>0</v>
      </c>
      <c r="U337" s="39"/>
      <c r="V337" s="39"/>
      <c r="W337" s="39"/>
      <c r="X337" s="39"/>
      <c r="Y337" s="39"/>
      <c r="Z337" s="39"/>
      <c r="AA337" s="39"/>
      <c r="AB337" s="39"/>
      <c r="AC337" s="39"/>
      <c r="AD337" s="39"/>
      <c r="AE337" s="39"/>
      <c r="AR337" s="224" t="s">
        <v>99</v>
      </c>
      <c r="AT337" s="224" t="s">
        <v>183</v>
      </c>
      <c r="AU337" s="224" t="s">
        <v>83</v>
      </c>
      <c r="AY337" s="18" t="s">
        <v>181</v>
      </c>
      <c r="BE337" s="225">
        <f>IF(N337="základní",J337,0)</f>
        <v>0</v>
      </c>
      <c r="BF337" s="225">
        <f>IF(N337="snížená",J337,0)</f>
        <v>0</v>
      </c>
      <c r="BG337" s="225">
        <f>IF(N337="zákl. přenesená",J337,0)</f>
        <v>0</v>
      </c>
      <c r="BH337" s="225">
        <f>IF(N337="sníž. přenesená",J337,0)</f>
        <v>0</v>
      </c>
      <c r="BI337" s="225">
        <f>IF(N337="nulová",J337,0)</f>
        <v>0</v>
      </c>
      <c r="BJ337" s="18" t="s">
        <v>81</v>
      </c>
      <c r="BK337" s="225">
        <f>ROUND(I337*H337,2)</f>
        <v>0</v>
      </c>
      <c r="BL337" s="18" t="s">
        <v>99</v>
      </c>
      <c r="BM337" s="224" t="s">
        <v>517</v>
      </c>
    </row>
    <row r="338" s="2" customFormat="1">
      <c r="A338" s="39"/>
      <c r="B338" s="40"/>
      <c r="C338" s="41"/>
      <c r="D338" s="226" t="s">
        <v>189</v>
      </c>
      <c r="E338" s="41"/>
      <c r="F338" s="227" t="s">
        <v>518</v>
      </c>
      <c r="G338" s="41"/>
      <c r="H338" s="41"/>
      <c r="I338" s="228"/>
      <c r="J338" s="41"/>
      <c r="K338" s="41"/>
      <c r="L338" s="45"/>
      <c r="M338" s="229"/>
      <c r="N338" s="230"/>
      <c r="O338" s="85"/>
      <c r="P338" s="85"/>
      <c r="Q338" s="85"/>
      <c r="R338" s="85"/>
      <c r="S338" s="85"/>
      <c r="T338" s="86"/>
      <c r="U338" s="39"/>
      <c r="V338" s="39"/>
      <c r="W338" s="39"/>
      <c r="X338" s="39"/>
      <c r="Y338" s="39"/>
      <c r="Z338" s="39"/>
      <c r="AA338" s="39"/>
      <c r="AB338" s="39"/>
      <c r="AC338" s="39"/>
      <c r="AD338" s="39"/>
      <c r="AE338" s="39"/>
      <c r="AT338" s="18" t="s">
        <v>189</v>
      </c>
      <c r="AU338" s="18" t="s">
        <v>83</v>
      </c>
    </row>
    <row r="339" s="2" customFormat="1">
      <c r="A339" s="39"/>
      <c r="B339" s="40"/>
      <c r="C339" s="41"/>
      <c r="D339" s="231" t="s">
        <v>191</v>
      </c>
      <c r="E339" s="41"/>
      <c r="F339" s="232" t="s">
        <v>519</v>
      </c>
      <c r="G339" s="41"/>
      <c r="H339" s="41"/>
      <c r="I339" s="228"/>
      <c r="J339" s="41"/>
      <c r="K339" s="41"/>
      <c r="L339" s="45"/>
      <c r="M339" s="229"/>
      <c r="N339" s="230"/>
      <c r="O339" s="85"/>
      <c r="P339" s="85"/>
      <c r="Q339" s="85"/>
      <c r="R339" s="85"/>
      <c r="S339" s="85"/>
      <c r="T339" s="86"/>
      <c r="U339" s="39"/>
      <c r="V339" s="39"/>
      <c r="W339" s="39"/>
      <c r="X339" s="39"/>
      <c r="Y339" s="39"/>
      <c r="Z339" s="39"/>
      <c r="AA339" s="39"/>
      <c r="AB339" s="39"/>
      <c r="AC339" s="39"/>
      <c r="AD339" s="39"/>
      <c r="AE339" s="39"/>
      <c r="AT339" s="18" t="s">
        <v>191</v>
      </c>
      <c r="AU339" s="18" t="s">
        <v>83</v>
      </c>
    </row>
    <row r="340" s="13" customFormat="1">
      <c r="A340" s="13"/>
      <c r="B340" s="233"/>
      <c r="C340" s="234"/>
      <c r="D340" s="226" t="s">
        <v>193</v>
      </c>
      <c r="E340" s="235" t="s">
        <v>19</v>
      </c>
      <c r="F340" s="236" t="s">
        <v>520</v>
      </c>
      <c r="G340" s="234"/>
      <c r="H340" s="237">
        <v>59.700000000000003</v>
      </c>
      <c r="I340" s="238"/>
      <c r="J340" s="234"/>
      <c r="K340" s="234"/>
      <c r="L340" s="239"/>
      <c r="M340" s="240"/>
      <c r="N340" s="241"/>
      <c r="O340" s="241"/>
      <c r="P340" s="241"/>
      <c r="Q340" s="241"/>
      <c r="R340" s="241"/>
      <c r="S340" s="241"/>
      <c r="T340" s="242"/>
      <c r="U340" s="13"/>
      <c r="V340" s="13"/>
      <c r="W340" s="13"/>
      <c r="X340" s="13"/>
      <c r="Y340" s="13"/>
      <c r="Z340" s="13"/>
      <c r="AA340" s="13"/>
      <c r="AB340" s="13"/>
      <c r="AC340" s="13"/>
      <c r="AD340" s="13"/>
      <c r="AE340" s="13"/>
      <c r="AT340" s="243" t="s">
        <v>193</v>
      </c>
      <c r="AU340" s="243" t="s">
        <v>83</v>
      </c>
      <c r="AV340" s="13" t="s">
        <v>83</v>
      </c>
      <c r="AW340" s="13" t="s">
        <v>33</v>
      </c>
      <c r="AX340" s="13" t="s">
        <v>73</v>
      </c>
      <c r="AY340" s="243" t="s">
        <v>181</v>
      </c>
    </row>
    <row r="341" s="2" customFormat="1" ht="16.5" customHeight="1">
      <c r="A341" s="39"/>
      <c r="B341" s="40"/>
      <c r="C341" s="213" t="s">
        <v>521</v>
      </c>
      <c r="D341" s="213" t="s">
        <v>183</v>
      </c>
      <c r="E341" s="214" t="s">
        <v>522</v>
      </c>
      <c r="F341" s="215" t="s">
        <v>523</v>
      </c>
      <c r="G341" s="216" t="s">
        <v>263</v>
      </c>
      <c r="H341" s="217">
        <v>60.259999999999998</v>
      </c>
      <c r="I341" s="218"/>
      <c r="J341" s="219">
        <f>ROUND(I341*H341,2)</f>
        <v>0</v>
      </c>
      <c r="K341" s="215" t="s">
        <v>187</v>
      </c>
      <c r="L341" s="45"/>
      <c r="M341" s="220" t="s">
        <v>19</v>
      </c>
      <c r="N341" s="221" t="s">
        <v>44</v>
      </c>
      <c r="O341" s="85"/>
      <c r="P341" s="222">
        <f>O341*H341</f>
        <v>0</v>
      </c>
      <c r="Q341" s="222">
        <v>0.00019599999999999999</v>
      </c>
      <c r="R341" s="222">
        <f>Q341*H341</f>
        <v>0.011810959999999999</v>
      </c>
      <c r="S341" s="222">
        <v>0</v>
      </c>
      <c r="T341" s="223">
        <f>S341*H341</f>
        <v>0</v>
      </c>
      <c r="U341" s="39"/>
      <c r="V341" s="39"/>
      <c r="W341" s="39"/>
      <c r="X341" s="39"/>
      <c r="Y341" s="39"/>
      <c r="Z341" s="39"/>
      <c r="AA341" s="39"/>
      <c r="AB341" s="39"/>
      <c r="AC341" s="39"/>
      <c r="AD341" s="39"/>
      <c r="AE341" s="39"/>
      <c r="AR341" s="224" t="s">
        <v>99</v>
      </c>
      <c r="AT341" s="224" t="s">
        <v>183</v>
      </c>
      <c r="AU341" s="224" t="s">
        <v>83</v>
      </c>
      <c r="AY341" s="18" t="s">
        <v>181</v>
      </c>
      <c r="BE341" s="225">
        <f>IF(N341="základní",J341,0)</f>
        <v>0</v>
      </c>
      <c r="BF341" s="225">
        <f>IF(N341="snížená",J341,0)</f>
        <v>0</v>
      </c>
      <c r="BG341" s="225">
        <f>IF(N341="zákl. přenesená",J341,0)</f>
        <v>0</v>
      </c>
      <c r="BH341" s="225">
        <f>IF(N341="sníž. přenesená",J341,0)</f>
        <v>0</v>
      </c>
      <c r="BI341" s="225">
        <f>IF(N341="nulová",J341,0)</f>
        <v>0</v>
      </c>
      <c r="BJ341" s="18" t="s">
        <v>81</v>
      </c>
      <c r="BK341" s="225">
        <f>ROUND(I341*H341,2)</f>
        <v>0</v>
      </c>
      <c r="BL341" s="18" t="s">
        <v>99</v>
      </c>
      <c r="BM341" s="224" t="s">
        <v>524</v>
      </c>
    </row>
    <row r="342" s="2" customFormat="1">
      <c r="A342" s="39"/>
      <c r="B342" s="40"/>
      <c r="C342" s="41"/>
      <c r="D342" s="226" t="s">
        <v>189</v>
      </c>
      <c r="E342" s="41"/>
      <c r="F342" s="227" t="s">
        <v>525</v>
      </c>
      <c r="G342" s="41"/>
      <c r="H342" s="41"/>
      <c r="I342" s="228"/>
      <c r="J342" s="41"/>
      <c r="K342" s="41"/>
      <c r="L342" s="45"/>
      <c r="M342" s="229"/>
      <c r="N342" s="230"/>
      <c r="O342" s="85"/>
      <c r="P342" s="85"/>
      <c r="Q342" s="85"/>
      <c r="R342" s="85"/>
      <c r="S342" s="85"/>
      <c r="T342" s="86"/>
      <c r="U342" s="39"/>
      <c r="V342" s="39"/>
      <c r="W342" s="39"/>
      <c r="X342" s="39"/>
      <c r="Y342" s="39"/>
      <c r="Z342" s="39"/>
      <c r="AA342" s="39"/>
      <c r="AB342" s="39"/>
      <c r="AC342" s="39"/>
      <c r="AD342" s="39"/>
      <c r="AE342" s="39"/>
      <c r="AT342" s="18" t="s">
        <v>189</v>
      </c>
      <c r="AU342" s="18" t="s">
        <v>83</v>
      </c>
    </row>
    <row r="343" s="2" customFormat="1">
      <c r="A343" s="39"/>
      <c r="B343" s="40"/>
      <c r="C343" s="41"/>
      <c r="D343" s="231" t="s">
        <v>191</v>
      </c>
      <c r="E343" s="41"/>
      <c r="F343" s="232" t="s">
        <v>526</v>
      </c>
      <c r="G343" s="41"/>
      <c r="H343" s="41"/>
      <c r="I343" s="228"/>
      <c r="J343" s="41"/>
      <c r="K343" s="41"/>
      <c r="L343" s="45"/>
      <c r="M343" s="229"/>
      <c r="N343" s="230"/>
      <c r="O343" s="85"/>
      <c r="P343" s="85"/>
      <c r="Q343" s="85"/>
      <c r="R343" s="85"/>
      <c r="S343" s="85"/>
      <c r="T343" s="86"/>
      <c r="U343" s="39"/>
      <c r="V343" s="39"/>
      <c r="W343" s="39"/>
      <c r="X343" s="39"/>
      <c r="Y343" s="39"/>
      <c r="Z343" s="39"/>
      <c r="AA343" s="39"/>
      <c r="AB343" s="39"/>
      <c r="AC343" s="39"/>
      <c r="AD343" s="39"/>
      <c r="AE343" s="39"/>
      <c r="AT343" s="18" t="s">
        <v>191</v>
      </c>
      <c r="AU343" s="18" t="s">
        <v>83</v>
      </c>
    </row>
    <row r="344" s="14" customFormat="1">
      <c r="A344" s="14"/>
      <c r="B344" s="244"/>
      <c r="C344" s="245"/>
      <c r="D344" s="226" t="s">
        <v>193</v>
      </c>
      <c r="E344" s="246" t="s">
        <v>19</v>
      </c>
      <c r="F344" s="247" t="s">
        <v>527</v>
      </c>
      <c r="G344" s="245"/>
      <c r="H344" s="246" t="s">
        <v>19</v>
      </c>
      <c r="I344" s="248"/>
      <c r="J344" s="245"/>
      <c r="K344" s="245"/>
      <c r="L344" s="249"/>
      <c r="M344" s="250"/>
      <c r="N344" s="251"/>
      <c r="O344" s="251"/>
      <c r="P344" s="251"/>
      <c r="Q344" s="251"/>
      <c r="R344" s="251"/>
      <c r="S344" s="251"/>
      <c r="T344" s="252"/>
      <c r="U344" s="14"/>
      <c r="V344" s="14"/>
      <c r="W344" s="14"/>
      <c r="X344" s="14"/>
      <c r="Y344" s="14"/>
      <c r="Z344" s="14"/>
      <c r="AA344" s="14"/>
      <c r="AB344" s="14"/>
      <c r="AC344" s="14"/>
      <c r="AD344" s="14"/>
      <c r="AE344" s="14"/>
      <c r="AT344" s="253" t="s">
        <v>193</v>
      </c>
      <c r="AU344" s="253" t="s">
        <v>83</v>
      </c>
      <c r="AV344" s="14" t="s">
        <v>81</v>
      </c>
      <c r="AW344" s="14" t="s">
        <v>33</v>
      </c>
      <c r="AX344" s="14" t="s">
        <v>73</v>
      </c>
      <c r="AY344" s="253" t="s">
        <v>181</v>
      </c>
    </row>
    <row r="345" s="13" customFormat="1">
      <c r="A345" s="13"/>
      <c r="B345" s="233"/>
      <c r="C345" s="234"/>
      <c r="D345" s="226" t="s">
        <v>193</v>
      </c>
      <c r="E345" s="235" t="s">
        <v>19</v>
      </c>
      <c r="F345" s="236" t="s">
        <v>528</v>
      </c>
      <c r="G345" s="234"/>
      <c r="H345" s="237">
        <v>31.155000000000001</v>
      </c>
      <c r="I345" s="238"/>
      <c r="J345" s="234"/>
      <c r="K345" s="234"/>
      <c r="L345" s="239"/>
      <c r="M345" s="240"/>
      <c r="N345" s="241"/>
      <c r="O345" s="241"/>
      <c r="P345" s="241"/>
      <c r="Q345" s="241"/>
      <c r="R345" s="241"/>
      <c r="S345" s="241"/>
      <c r="T345" s="242"/>
      <c r="U345" s="13"/>
      <c r="V345" s="13"/>
      <c r="W345" s="13"/>
      <c r="X345" s="13"/>
      <c r="Y345" s="13"/>
      <c r="Z345" s="13"/>
      <c r="AA345" s="13"/>
      <c r="AB345" s="13"/>
      <c r="AC345" s="13"/>
      <c r="AD345" s="13"/>
      <c r="AE345" s="13"/>
      <c r="AT345" s="243" t="s">
        <v>193</v>
      </c>
      <c r="AU345" s="243" t="s">
        <v>83</v>
      </c>
      <c r="AV345" s="13" t="s">
        <v>83</v>
      </c>
      <c r="AW345" s="13" t="s">
        <v>33</v>
      </c>
      <c r="AX345" s="13" t="s">
        <v>73</v>
      </c>
      <c r="AY345" s="243" t="s">
        <v>181</v>
      </c>
    </row>
    <row r="346" s="13" customFormat="1">
      <c r="A346" s="13"/>
      <c r="B346" s="233"/>
      <c r="C346" s="234"/>
      <c r="D346" s="226" t="s">
        <v>193</v>
      </c>
      <c r="E346" s="235" t="s">
        <v>19</v>
      </c>
      <c r="F346" s="236" t="s">
        <v>529</v>
      </c>
      <c r="G346" s="234"/>
      <c r="H346" s="237">
        <v>29.105</v>
      </c>
      <c r="I346" s="238"/>
      <c r="J346" s="234"/>
      <c r="K346" s="234"/>
      <c r="L346" s="239"/>
      <c r="M346" s="240"/>
      <c r="N346" s="241"/>
      <c r="O346" s="241"/>
      <c r="P346" s="241"/>
      <c r="Q346" s="241"/>
      <c r="R346" s="241"/>
      <c r="S346" s="241"/>
      <c r="T346" s="242"/>
      <c r="U346" s="13"/>
      <c r="V346" s="13"/>
      <c r="W346" s="13"/>
      <c r="X346" s="13"/>
      <c r="Y346" s="13"/>
      <c r="Z346" s="13"/>
      <c r="AA346" s="13"/>
      <c r="AB346" s="13"/>
      <c r="AC346" s="13"/>
      <c r="AD346" s="13"/>
      <c r="AE346" s="13"/>
      <c r="AT346" s="243" t="s">
        <v>193</v>
      </c>
      <c r="AU346" s="243" t="s">
        <v>83</v>
      </c>
      <c r="AV346" s="13" t="s">
        <v>83</v>
      </c>
      <c r="AW346" s="13" t="s">
        <v>33</v>
      </c>
      <c r="AX346" s="13" t="s">
        <v>73</v>
      </c>
      <c r="AY346" s="243" t="s">
        <v>181</v>
      </c>
    </row>
    <row r="347" s="2" customFormat="1" ht="16.5" customHeight="1">
      <c r="A347" s="39"/>
      <c r="B347" s="40"/>
      <c r="C347" s="213" t="s">
        <v>530</v>
      </c>
      <c r="D347" s="213" t="s">
        <v>183</v>
      </c>
      <c r="E347" s="214" t="s">
        <v>531</v>
      </c>
      <c r="F347" s="215" t="s">
        <v>532</v>
      </c>
      <c r="G347" s="216" t="s">
        <v>253</v>
      </c>
      <c r="H347" s="217">
        <v>17.309999999999999</v>
      </c>
      <c r="I347" s="218"/>
      <c r="J347" s="219">
        <f>ROUND(I347*H347,2)</f>
        <v>0</v>
      </c>
      <c r="K347" s="215" t="s">
        <v>187</v>
      </c>
      <c r="L347" s="45"/>
      <c r="M347" s="220" t="s">
        <v>19</v>
      </c>
      <c r="N347" s="221" t="s">
        <v>44</v>
      </c>
      <c r="O347" s="85"/>
      <c r="P347" s="222">
        <f>O347*H347</f>
        <v>0</v>
      </c>
      <c r="Q347" s="222">
        <v>0.045670000000000002</v>
      </c>
      <c r="R347" s="222">
        <f>Q347*H347</f>
        <v>0.79054769999999996</v>
      </c>
      <c r="S347" s="222">
        <v>0</v>
      </c>
      <c r="T347" s="223">
        <f>S347*H347</f>
        <v>0</v>
      </c>
      <c r="U347" s="39"/>
      <c r="V347" s="39"/>
      <c r="W347" s="39"/>
      <c r="X347" s="39"/>
      <c r="Y347" s="39"/>
      <c r="Z347" s="39"/>
      <c r="AA347" s="39"/>
      <c r="AB347" s="39"/>
      <c r="AC347" s="39"/>
      <c r="AD347" s="39"/>
      <c r="AE347" s="39"/>
      <c r="AR347" s="224" t="s">
        <v>99</v>
      </c>
      <c r="AT347" s="224" t="s">
        <v>183</v>
      </c>
      <c r="AU347" s="224" t="s">
        <v>83</v>
      </c>
      <c r="AY347" s="18" t="s">
        <v>181</v>
      </c>
      <c r="BE347" s="225">
        <f>IF(N347="základní",J347,0)</f>
        <v>0</v>
      </c>
      <c r="BF347" s="225">
        <f>IF(N347="snížená",J347,0)</f>
        <v>0</v>
      </c>
      <c r="BG347" s="225">
        <f>IF(N347="zákl. přenesená",J347,0)</f>
        <v>0</v>
      </c>
      <c r="BH347" s="225">
        <f>IF(N347="sníž. přenesená",J347,0)</f>
        <v>0</v>
      </c>
      <c r="BI347" s="225">
        <f>IF(N347="nulová",J347,0)</f>
        <v>0</v>
      </c>
      <c r="BJ347" s="18" t="s">
        <v>81</v>
      </c>
      <c r="BK347" s="225">
        <f>ROUND(I347*H347,2)</f>
        <v>0</v>
      </c>
      <c r="BL347" s="18" t="s">
        <v>99</v>
      </c>
      <c r="BM347" s="224" t="s">
        <v>533</v>
      </c>
    </row>
    <row r="348" s="2" customFormat="1">
      <c r="A348" s="39"/>
      <c r="B348" s="40"/>
      <c r="C348" s="41"/>
      <c r="D348" s="226" t="s">
        <v>189</v>
      </c>
      <c r="E348" s="41"/>
      <c r="F348" s="227" t="s">
        <v>534</v>
      </c>
      <c r="G348" s="41"/>
      <c r="H348" s="41"/>
      <c r="I348" s="228"/>
      <c r="J348" s="41"/>
      <c r="K348" s="41"/>
      <c r="L348" s="45"/>
      <c r="M348" s="229"/>
      <c r="N348" s="230"/>
      <c r="O348" s="85"/>
      <c r="P348" s="85"/>
      <c r="Q348" s="85"/>
      <c r="R348" s="85"/>
      <c r="S348" s="85"/>
      <c r="T348" s="86"/>
      <c r="U348" s="39"/>
      <c r="V348" s="39"/>
      <c r="W348" s="39"/>
      <c r="X348" s="39"/>
      <c r="Y348" s="39"/>
      <c r="Z348" s="39"/>
      <c r="AA348" s="39"/>
      <c r="AB348" s="39"/>
      <c r="AC348" s="39"/>
      <c r="AD348" s="39"/>
      <c r="AE348" s="39"/>
      <c r="AT348" s="18" t="s">
        <v>189</v>
      </c>
      <c r="AU348" s="18" t="s">
        <v>83</v>
      </c>
    </row>
    <row r="349" s="2" customFormat="1">
      <c r="A349" s="39"/>
      <c r="B349" s="40"/>
      <c r="C349" s="41"/>
      <c r="D349" s="231" t="s">
        <v>191</v>
      </c>
      <c r="E349" s="41"/>
      <c r="F349" s="232" t="s">
        <v>535</v>
      </c>
      <c r="G349" s="41"/>
      <c r="H349" s="41"/>
      <c r="I349" s="228"/>
      <c r="J349" s="41"/>
      <c r="K349" s="41"/>
      <c r="L349" s="45"/>
      <c r="M349" s="229"/>
      <c r="N349" s="230"/>
      <c r="O349" s="85"/>
      <c r="P349" s="85"/>
      <c r="Q349" s="85"/>
      <c r="R349" s="85"/>
      <c r="S349" s="85"/>
      <c r="T349" s="86"/>
      <c r="U349" s="39"/>
      <c r="V349" s="39"/>
      <c r="W349" s="39"/>
      <c r="X349" s="39"/>
      <c r="Y349" s="39"/>
      <c r="Z349" s="39"/>
      <c r="AA349" s="39"/>
      <c r="AB349" s="39"/>
      <c r="AC349" s="39"/>
      <c r="AD349" s="39"/>
      <c r="AE349" s="39"/>
      <c r="AT349" s="18" t="s">
        <v>191</v>
      </c>
      <c r="AU349" s="18" t="s">
        <v>83</v>
      </c>
    </row>
    <row r="350" s="13" customFormat="1">
      <c r="A350" s="13"/>
      <c r="B350" s="233"/>
      <c r="C350" s="234"/>
      <c r="D350" s="226" t="s">
        <v>193</v>
      </c>
      <c r="E350" s="235" t="s">
        <v>19</v>
      </c>
      <c r="F350" s="236" t="s">
        <v>536</v>
      </c>
      <c r="G350" s="234"/>
      <c r="H350" s="237">
        <v>5.0670000000000002</v>
      </c>
      <c r="I350" s="238"/>
      <c r="J350" s="234"/>
      <c r="K350" s="234"/>
      <c r="L350" s="239"/>
      <c r="M350" s="240"/>
      <c r="N350" s="241"/>
      <c r="O350" s="241"/>
      <c r="P350" s="241"/>
      <c r="Q350" s="241"/>
      <c r="R350" s="241"/>
      <c r="S350" s="241"/>
      <c r="T350" s="242"/>
      <c r="U350" s="13"/>
      <c r="V350" s="13"/>
      <c r="W350" s="13"/>
      <c r="X350" s="13"/>
      <c r="Y350" s="13"/>
      <c r="Z350" s="13"/>
      <c r="AA350" s="13"/>
      <c r="AB350" s="13"/>
      <c r="AC350" s="13"/>
      <c r="AD350" s="13"/>
      <c r="AE350" s="13"/>
      <c r="AT350" s="243" t="s">
        <v>193</v>
      </c>
      <c r="AU350" s="243" t="s">
        <v>83</v>
      </c>
      <c r="AV350" s="13" t="s">
        <v>83</v>
      </c>
      <c r="AW350" s="13" t="s">
        <v>33</v>
      </c>
      <c r="AX350" s="13" t="s">
        <v>73</v>
      </c>
      <c r="AY350" s="243" t="s">
        <v>181</v>
      </c>
    </row>
    <row r="351" s="13" customFormat="1">
      <c r="A351" s="13"/>
      <c r="B351" s="233"/>
      <c r="C351" s="234"/>
      <c r="D351" s="226" t="s">
        <v>193</v>
      </c>
      <c r="E351" s="235" t="s">
        <v>19</v>
      </c>
      <c r="F351" s="236" t="s">
        <v>537</v>
      </c>
      <c r="G351" s="234"/>
      <c r="H351" s="237">
        <v>5.7000000000000002</v>
      </c>
      <c r="I351" s="238"/>
      <c r="J351" s="234"/>
      <c r="K351" s="234"/>
      <c r="L351" s="239"/>
      <c r="M351" s="240"/>
      <c r="N351" s="241"/>
      <c r="O351" s="241"/>
      <c r="P351" s="241"/>
      <c r="Q351" s="241"/>
      <c r="R351" s="241"/>
      <c r="S351" s="241"/>
      <c r="T351" s="242"/>
      <c r="U351" s="13"/>
      <c r="V351" s="13"/>
      <c r="W351" s="13"/>
      <c r="X351" s="13"/>
      <c r="Y351" s="13"/>
      <c r="Z351" s="13"/>
      <c r="AA351" s="13"/>
      <c r="AB351" s="13"/>
      <c r="AC351" s="13"/>
      <c r="AD351" s="13"/>
      <c r="AE351" s="13"/>
      <c r="AT351" s="243" t="s">
        <v>193</v>
      </c>
      <c r="AU351" s="243" t="s">
        <v>83</v>
      </c>
      <c r="AV351" s="13" t="s">
        <v>83</v>
      </c>
      <c r="AW351" s="13" t="s">
        <v>33</v>
      </c>
      <c r="AX351" s="13" t="s">
        <v>73</v>
      </c>
      <c r="AY351" s="243" t="s">
        <v>181</v>
      </c>
    </row>
    <row r="352" s="14" customFormat="1">
      <c r="A352" s="14"/>
      <c r="B352" s="244"/>
      <c r="C352" s="245"/>
      <c r="D352" s="226" t="s">
        <v>193</v>
      </c>
      <c r="E352" s="246" t="s">
        <v>19</v>
      </c>
      <c r="F352" s="247" t="s">
        <v>538</v>
      </c>
      <c r="G352" s="245"/>
      <c r="H352" s="246" t="s">
        <v>19</v>
      </c>
      <c r="I352" s="248"/>
      <c r="J352" s="245"/>
      <c r="K352" s="245"/>
      <c r="L352" s="249"/>
      <c r="M352" s="250"/>
      <c r="N352" s="251"/>
      <c r="O352" s="251"/>
      <c r="P352" s="251"/>
      <c r="Q352" s="251"/>
      <c r="R352" s="251"/>
      <c r="S352" s="251"/>
      <c r="T352" s="252"/>
      <c r="U352" s="14"/>
      <c r="V352" s="14"/>
      <c r="W352" s="14"/>
      <c r="X352" s="14"/>
      <c r="Y352" s="14"/>
      <c r="Z352" s="14"/>
      <c r="AA352" s="14"/>
      <c r="AB352" s="14"/>
      <c r="AC352" s="14"/>
      <c r="AD352" s="14"/>
      <c r="AE352" s="14"/>
      <c r="AT352" s="253" t="s">
        <v>193</v>
      </c>
      <c r="AU352" s="253" t="s">
        <v>83</v>
      </c>
      <c r="AV352" s="14" t="s">
        <v>81</v>
      </c>
      <c r="AW352" s="14" t="s">
        <v>33</v>
      </c>
      <c r="AX352" s="14" t="s">
        <v>73</v>
      </c>
      <c r="AY352" s="253" t="s">
        <v>181</v>
      </c>
    </row>
    <row r="353" s="13" customFormat="1">
      <c r="A353" s="13"/>
      <c r="B353" s="233"/>
      <c r="C353" s="234"/>
      <c r="D353" s="226" t="s">
        <v>193</v>
      </c>
      <c r="E353" s="235" t="s">
        <v>19</v>
      </c>
      <c r="F353" s="236" t="s">
        <v>539</v>
      </c>
      <c r="G353" s="234"/>
      <c r="H353" s="237">
        <v>1.4039999999999999</v>
      </c>
      <c r="I353" s="238"/>
      <c r="J353" s="234"/>
      <c r="K353" s="234"/>
      <c r="L353" s="239"/>
      <c r="M353" s="240"/>
      <c r="N353" s="241"/>
      <c r="O353" s="241"/>
      <c r="P353" s="241"/>
      <c r="Q353" s="241"/>
      <c r="R353" s="241"/>
      <c r="S353" s="241"/>
      <c r="T353" s="242"/>
      <c r="U353" s="13"/>
      <c r="V353" s="13"/>
      <c r="W353" s="13"/>
      <c r="X353" s="13"/>
      <c r="Y353" s="13"/>
      <c r="Z353" s="13"/>
      <c r="AA353" s="13"/>
      <c r="AB353" s="13"/>
      <c r="AC353" s="13"/>
      <c r="AD353" s="13"/>
      <c r="AE353" s="13"/>
      <c r="AT353" s="243" t="s">
        <v>193</v>
      </c>
      <c r="AU353" s="243" t="s">
        <v>83</v>
      </c>
      <c r="AV353" s="13" t="s">
        <v>83</v>
      </c>
      <c r="AW353" s="13" t="s">
        <v>33</v>
      </c>
      <c r="AX353" s="13" t="s">
        <v>73</v>
      </c>
      <c r="AY353" s="243" t="s">
        <v>181</v>
      </c>
    </row>
    <row r="354" s="13" customFormat="1">
      <c r="A354" s="13"/>
      <c r="B354" s="233"/>
      <c r="C354" s="234"/>
      <c r="D354" s="226" t="s">
        <v>193</v>
      </c>
      <c r="E354" s="235" t="s">
        <v>19</v>
      </c>
      <c r="F354" s="236" t="s">
        <v>540</v>
      </c>
      <c r="G354" s="234"/>
      <c r="H354" s="237">
        <v>1.395</v>
      </c>
      <c r="I354" s="238"/>
      <c r="J354" s="234"/>
      <c r="K354" s="234"/>
      <c r="L354" s="239"/>
      <c r="M354" s="240"/>
      <c r="N354" s="241"/>
      <c r="O354" s="241"/>
      <c r="P354" s="241"/>
      <c r="Q354" s="241"/>
      <c r="R354" s="241"/>
      <c r="S354" s="241"/>
      <c r="T354" s="242"/>
      <c r="U354" s="13"/>
      <c r="V354" s="13"/>
      <c r="W354" s="13"/>
      <c r="X354" s="13"/>
      <c r="Y354" s="13"/>
      <c r="Z354" s="13"/>
      <c r="AA354" s="13"/>
      <c r="AB354" s="13"/>
      <c r="AC354" s="13"/>
      <c r="AD354" s="13"/>
      <c r="AE354" s="13"/>
      <c r="AT354" s="243" t="s">
        <v>193</v>
      </c>
      <c r="AU354" s="243" t="s">
        <v>83</v>
      </c>
      <c r="AV354" s="13" t="s">
        <v>83</v>
      </c>
      <c r="AW354" s="13" t="s">
        <v>33</v>
      </c>
      <c r="AX354" s="13" t="s">
        <v>73</v>
      </c>
      <c r="AY354" s="243" t="s">
        <v>181</v>
      </c>
    </row>
    <row r="355" s="14" customFormat="1">
      <c r="A355" s="14"/>
      <c r="B355" s="244"/>
      <c r="C355" s="245"/>
      <c r="D355" s="226" t="s">
        <v>193</v>
      </c>
      <c r="E355" s="246" t="s">
        <v>19</v>
      </c>
      <c r="F355" s="247" t="s">
        <v>541</v>
      </c>
      <c r="G355" s="245"/>
      <c r="H355" s="246" t="s">
        <v>19</v>
      </c>
      <c r="I355" s="248"/>
      <c r="J355" s="245"/>
      <c r="K355" s="245"/>
      <c r="L355" s="249"/>
      <c r="M355" s="250"/>
      <c r="N355" s="251"/>
      <c r="O355" s="251"/>
      <c r="P355" s="251"/>
      <c r="Q355" s="251"/>
      <c r="R355" s="251"/>
      <c r="S355" s="251"/>
      <c r="T355" s="252"/>
      <c r="U355" s="14"/>
      <c r="V355" s="14"/>
      <c r="W355" s="14"/>
      <c r="X355" s="14"/>
      <c r="Y355" s="14"/>
      <c r="Z355" s="14"/>
      <c r="AA355" s="14"/>
      <c r="AB355" s="14"/>
      <c r="AC355" s="14"/>
      <c r="AD355" s="14"/>
      <c r="AE355" s="14"/>
      <c r="AT355" s="253" t="s">
        <v>193</v>
      </c>
      <c r="AU355" s="253" t="s">
        <v>83</v>
      </c>
      <c r="AV355" s="14" t="s">
        <v>81</v>
      </c>
      <c r="AW355" s="14" t="s">
        <v>33</v>
      </c>
      <c r="AX355" s="14" t="s">
        <v>73</v>
      </c>
      <c r="AY355" s="253" t="s">
        <v>181</v>
      </c>
    </row>
    <row r="356" s="13" customFormat="1">
      <c r="A356" s="13"/>
      <c r="B356" s="233"/>
      <c r="C356" s="234"/>
      <c r="D356" s="226" t="s">
        <v>193</v>
      </c>
      <c r="E356" s="235" t="s">
        <v>19</v>
      </c>
      <c r="F356" s="236" t="s">
        <v>542</v>
      </c>
      <c r="G356" s="234"/>
      <c r="H356" s="237">
        <v>3.7440000000000002</v>
      </c>
      <c r="I356" s="238"/>
      <c r="J356" s="234"/>
      <c r="K356" s="234"/>
      <c r="L356" s="239"/>
      <c r="M356" s="240"/>
      <c r="N356" s="241"/>
      <c r="O356" s="241"/>
      <c r="P356" s="241"/>
      <c r="Q356" s="241"/>
      <c r="R356" s="241"/>
      <c r="S356" s="241"/>
      <c r="T356" s="242"/>
      <c r="U356" s="13"/>
      <c r="V356" s="13"/>
      <c r="W356" s="13"/>
      <c r="X356" s="13"/>
      <c r="Y356" s="13"/>
      <c r="Z356" s="13"/>
      <c r="AA356" s="13"/>
      <c r="AB356" s="13"/>
      <c r="AC356" s="13"/>
      <c r="AD356" s="13"/>
      <c r="AE356" s="13"/>
      <c r="AT356" s="243" t="s">
        <v>193</v>
      </c>
      <c r="AU356" s="243" t="s">
        <v>83</v>
      </c>
      <c r="AV356" s="13" t="s">
        <v>83</v>
      </c>
      <c r="AW356" s="13" t="s">
        <v>33</v>
      </c>
      <c r="AX356" s="13" t="s">
        <v>73</v>
      </c>
      <c r="AY356" s="243" t="s">
        <v>181</v>
      </c>
    </row>
    <row r="357" s="2" customFormat="1" ht="16.5" customHeight="1">
      <c r="A357" s="39"/>
      <c r="B357" s="40"/>
      <c r="C357" s="213" t="s">
        <v>543</v>
      </c>
      <c r="D357" s="213" t="s">
        <v>183</v>
      </c>
      <c r="E357" s="214" t="s">
        <v>544</v>
      </c>
      <c r="F357" s="215" t="s">
        <v>545</v>
      </c>
      <c r="G357" s="216" t="s">
        <v>253</v>
      </c>
      <c r="H357" s="217">
        <v>12.775</v>
      </c>
      <c r="I357" s="218"/>
      <c r="J357" s="219">
        <f>ROUND(I357*H357,2)</f>
        <v>0</v>
      </c>
      <c r="K357" s="215" t="s">
        <v>187</v>
      </c>
      <c r="L357" s="45"/>
      <c r="M357" s="220" t="s">
        <v>19</v>
      </c>
      <c r="N357" s="221" t="s">
        <v>44</v>
      </c>
      <c r="O357" s="85"/>
      <c r="P357" s="222">
        <f>O357*H357</f>
        <v>0</v>
      </c>
      <c r="Q357" s="222">
        <v>0.054600000000000003</v>
      </c>
      <c r="R357" s="222">
        <f>Q357*H357</f>
        <v>0.69751500000000011</v>
      </c>
      <c r="S357" s="222">
        <v>0</v>
      </c>
      <c r="T357" s="223">
        <f>S357*H357</f>
        <v>0</v>
      </c>
      <c r="U357" s="39"/>
      <c r="V357" s="39"/>
      <c r="W357" s="39"/>
      <c r="X357" s="39"/>
      <c r="Y357" s="39"/>
      <c r="Z357" s="39"/>
      <c r="AA357" s="39"/>
      <c r="AB357" s="39"/>
      <c r="AC357" s="39"/>
      <c r="AD357" s="39"/>
      <c r="AE357" s="39"/>
      <c r="AR357" s="224" t="s">
        <v>99</v>
      </c>
      <c r="AT357" s="224" t="s">
        <v>183</v>
      </c>
      <c r="AU357" s="224" t="s">
        <v>83</v>
      </c>
      <c r="AY357" s="18" t="s">
        <v>181</v>
      </c>
      <c r="BE357" s="225">
        <f>IF(N357="základní",J357,0)</f>
        <v>0</v>
      </c>
      <c r="BF357" s="225">
        <f>IF(N357="snížená",J357,0)</f>
        <v>0</v>
      </c>
      <c r="BG357" s="225">
        <f>IF(N357="zákl. přenesená",J357,0)</f>
        <v>0</v>
      </c>
      <c r="BH357" s="225">
        <f>IF(N357="sníž. přenesená",J357,0)</f>
        <v>0</v>
      </c>
      <c r="BI357" s="225">
        <f>IF(N357="nulová",J357,0)</f>
        <v>0</v>
      </c>
      <c r="BJ357" s="18" t="s">
        <v>81</v>
      </c>
      <c r="BK357" s="225">
        <f>ROUND(I357*H357,2)</f>
        <v>0</v>
      </c>
      <c r="BL357" s="18" t="s">
        <v>99</v>
      </c>
      <c r="BM357" s="224" t="s">
        <v>546</v>
      </c>
    </row>
    <row r="358" s="2" customFormat="1">
      <c r="A358" s="39"/>
      <c r="B358" s="40"/>
      <c r="C358" s="41"/>
      <c r="D358" s="226" t="s">
        <v>189</v>
      </c>
      <c r="E358" s="41"/>
      <c r="F358" s="227" t="s">
        <v>547</v>
      </c>
      <c r="G358" s="41"/>
      <c r="H358" s="41"/>
      <c r="I358" s="228"/>
      <c r="J358" s="41"/>
      <c r="K358" s="41"/>
      <c r="L358" s="45"/>
      <c r="M358" s="229"/>
      <c r="N358" s="230"/>
      <c r="O358" s="85"/>
      <c r="P358" s="85"/>
      <c r="Q358" s="85"/>
      <c r="R358" s="85"/>
      <c r="S358" s="85"/>
      <c r="T358" s="86"/>
      <c r="U358" s="39"/>
      <c r="V358" s="39"/>
      <c r="W358" s="39"/>
      <c r="X358" s="39"/>
      <c r="Y358" s="39"/>
      <c r="Z358" s="39"/>
      <c r="AA358" s="39"/>
      <c r="AB358" s="39"/>
      <c r="AC358" s="39"/>
      <c r="AD358" s="39"/>
      <c r="AE358" s="39"/>
      <c r="AT358" s="18" t="s">
        <v>189</v>
      </c>
      <c r="AU358" s="18" t="s">
        <v>83</v>
      </c>
    </row>
    <row r="359" s="2" customFormat="1">
      <c r="A359" s="39"/>
      <c r="B359" s="40"/>
      <c r="C359" s="41"/>
      <c r="D359" s="231" t="s">
        <v>191</v>
      </c>
      <c r="E359" s="41"/>
      <c r="F359" s="232" t="s">
        <v>548</v>
      </c>
      <c r="G359" s="41"/>
      <c r="H359" s="41"/>
      <c r="I359" s="228"/>
      <c r="J359" s="41"/>
      <c r="K359" s="41"/>
      <c r="L359" s="45"/>
      <c r="M359" s="229"/>
      <c r="N359" s="230"/>
      <c r="O359" s="85"/>
      <c r="P359" s="85"/>
      <c r="Q359" s="85"/>
      <c r="R359" s="85"/>
      <c r="S359" s="85"/>
      <c r="T359" s="86"/>
      <c r="U359" s="39"/>
      <c r="V359" s="39"/>
      <c r="W359" s="39"/>
      <c r="X359" s="39"/>
      <c r="Y359" s="39"/>
      <c r="Z359" s="39"/>
      <c r="AA359" s="39"/>
      <c r="AB359" s="39"/>
      <c r="AC359" s="39"/>
      <c r="AD359" s="39"/>
      <c r="AE359" s="39"/>
      <c r="AT359" s="18" t="s">
        <v>191</v>
      </c>
      <c r="AU359" s="18" t="s">
        <v>83</v>
      </c>
    </row>
    <row r="360" s="13" customFormat="1">
      <c r="A360" s="13"/>
      <c r="B360" s="233"/>
      <c r="C360" s="234"/>
      <c r="D360" s="226" t="s">
        <v>193</v>
      </c>
      <c r="E360" s="235" t="s">
        <v>19</v>
      </c>
      <c r="F360" s="236" t="s">
        <v>549</v>
      </c>
      <c r="G360" s="234"/>
      <c r="H360" s="237">
        <v>12.775</v>
      </c>
      <c r="I360" s="238"/>
      <c r="J360" s="234"/>
      <c r="K360" s="234"/>
      <c r="L360" s="239"/>
      <c r="M360" s="240"/>
      <c r="N360" s="241"/>
      <c r="O360" s="241"/>
      <c r="P360" s="241"/>
      <c r="Q360" s="241"/>
      <c r="R360" s="241"/>
      <c r="S360" s="241"/>
      <c r="T360" s="242"/>
      <c r="U360" s="13"/>
      <c r="V360" s="13"/>
      <c r="W360" s="13"/>
      <c r="X360" s="13"/>
      <c r="Y360" s="13"/>
      <c r="Z360" s="13"/>
      <c r="AA360" s="13"/>
      <c r="AB360" s="13"/>
      <c r="AC360" s="13"/>
      <c r="AD360" s="13"/>
      <c r="AE360" s="13"/>
      <c r="AT360" s="243" t="s">
        <v>193</v>
      </c>
      <c r="AU360" s="243" t="s">
        <v>83</v>
      </c>
      <c r="AV360" s="13" t="s">
        <v>83</v>
      </c>
      <c r="AW360" s="13" t="s">
        <v>33</v>
      </c>
      <c r="AX360" s="13" t="s">
        <v>73</v>
      </c>
      <c r="AY360" s="243" t="s">
        <v>181</v>
      </c>
    </row>
    <row r="361" s="12" customFormat="1" ht="22.8" customHeight="1">
      <c r="A361" s="12"/>
      <c r="B361" s="197"/>
      <c r="C361" s="198"/>
      <c r="D361" s="199" t="s">
        <v>72</v>
      </c>
      <c r="E361" s="211" t="s">
        <v>99</v>
      </c>
      <c r="F361" s="211" t="s">
        <v>550</v>
      </c>
      <c r="G361" s="198"/>
      <c r="H361" s="198"/>
      <c r="I361" s="201"/>
      <c r="J361" s="212">
        <f>BK361</f>
        <v>0</v>
      </c>
      <c r="K361" s="198"/>
      <c r="L361" s="203"/>
      <c r="M361" s="204"/>
      <c r="N361" s="205"/>
      <c r="O361" s="205"/>
      <c r="P361" s="206">
        <f>SUM(P362:P433)</f>
        <v>0</v>
      </c>
      <c r="Q361" s="205"/>
      <c r="R361" s="206">
        <f>SUM(R362:R433)</f>
        <v>194.68565318540004</v>
      </c>
      <c r="S361" s="205"/>
      <c r="T361" s="207">
        <f>SUM(T362:T433)</f>
        <v>0</v>
      </c>
      <c r="U361" s="12"/>
      <c r="V361" s="12"/>
      <c r="W361" s="12"/>
      <c r="X361" s="12"/>
      <c r="Y361" s="12"/>
      <c r="Z361" s="12"/>
      <c r="AA361" s="12"/>
      <c r="AB361" s="12"/>
      <c r="AC361" s="12"/>
      <c r="AD361" s="12"/>
      <c r="AE361" s="12"/>
      <c r="AR361" s="208" t="s">
        <v>81</v>
      </c>
      <c r="AT361" s="209" t="s">
        <v>72</v>
      </c>
      <c r="AU361" s="209" t="s">
        <v>81</v>
      </c>
      <c r="AY361" s="208" t="s">
        <v>181</v>
      </c>
      <c r="BK361" s="210">
        <f>SUM(BK362:BK433)</f>
        <v>0</v>
      </c>
    </row>
    <row r="362" s="2" customFormat="1" ht="16.5" customHeight="1">
      <c r="A362" s="39"/>
      <c r="B362" s="40"/>
      <c r="C362" s="213" t="s">
        <v>551</v>
      </c>
      <c r="D362" s="213" t="s">
        <v>183</v>
      </c>
      <c r="E362" s="214" t="s">
        <v>552</v>
      </c>
      <c r="F362" s="215" t="s">
        <v>553</v>
      </c>
      <c r="G362" s="216" t="s">
        <v>449</v>
      </c>
      <c r="H362" s="217">
        <v>26</v>
      </c>
      <c r="I362" s="218"/>
      <c r="J362" s="219">
        <f>ROUND(I362*H362,2)</f>
        <v>0</v>
      </c>
      <c r="K362" s="215" t="s">
        <v>187</v>
      </c>
      <c r="L362" s="45"/>
      <c r="M362" s="220" t="s">
        <v>19</v>
      </c>
      <c r="N362" s="221" t="s">
        <v>44</v>
      </c>
      <c r="O362" s="85"/>
      <c r="P362" s="222">
        <f>O362*H362</f>
        <v>0</v>
      </c>
      <c r="Q362" s="222">
        <v>0.087721999999999994</v>
      </c>
      <c r="R362" s="222">
        <f>Q362*H362</f>
        <v>2.2807719999999998</v>
      </c>
      <c r="S362" s="222">
        <v>0</v>
      </c>
      <c r="T362" s="223">
        <f>S362*H362</f>
        <v>0</v>
      </c>
      <c r="U362" s="39"/>
      <c r="V362" s="39"/>
      <c r="W362" s="39"/>
      <c r="X362" s="39"/>
      <c r="Y362" s="39"/>
      <c r="Z362" s="39"/>
      <c r="AA362" s="39"/>
      <c r="AB362" s="39"/>
      <c r="AC362" s="39"/>
      <c r="AD362" s="39"/>
      <c r="AE362" s="39"/>
      <c r="AR362" s="224" t="s">
        <v>99</v>
      </c>
      <c r="AT362" s="224" t="s">
        <v>183</v>
      </c>
      <c r="AU362" s="224" t="s">
        <v>83</v>
      </c>
      <c r="AY362" s="18" t="s">
        <v>181</v>
      </c>
      <c r="BE362" s="225">
        <f>IF(N362="základní",J362,0)</f>
        <v>0</v>
      </c>
      <c r="BF362" s="225">
        <f>IF(N362="snížená",J362,0)</f>
        <v>0</v>
      </c>
      <c r="BG362" s="225">
        <f>IF(N362="zákl. přenesená",J362,0)</f>
        <v>0</v>
      </c>
      <c r="BH362" s="225">
        <f>IF(N362="sníž. přenesená",J362,0)</f>
        <v>0</v>
      </c>
      <c r="BI362" s="225">
        <f>IF(N362="nulová",J362,0)</f>
        <v>0</v>
      </c>
      <c r="BJ362" s="18" t="s">
        <v>81</v>
      </c>
      <c r="BK362" s="225">
        <f>ROUND(I362*H362,2)</f>
        <v>0</v>
      </c>
      <c r="BL362" s="18" t="s">
        <v>99</v>
      </c>
      <c r="BM362" s="224" t="s">
        <v>554</v>
      </c>
    </row>
    <row r="363" s="2" customFormat="1">
      <c r="A363" s="39"/>
      <c r="B363" s="40"/>
      <c r="C363" s="41"/>
      <c r="D363" s="226" t="s">
        <v>189</v>
      </c>
      <c r="E363" s="41"/>
      <c r="F363" s="227" t="s">
        <v>555</v>
      </c>
      <c r="G363" s="41"/>
      <c r="H363" s="41"/>
      <c r="I363" s="228"/>
      <c r="J363" s="41"/>
      <c r="K363" s="41"/>
      <c r="L363" s="45"/>
      <c r="M363" s="229"/>
      <c r="N363" s="230"/>
      <c r="O363" s="85"/>
      <c r="P363" s="85"/>
      <c r="Q363" s="85"/>
      <c r="R363" s="85"/>
      <c r="S363" s="85"/>
      <c r="T363" s="86"/>
      <c r="U363" s="39"/>
      <c r="V363" s="39"/>
      <c r="W363" s="39"/>
      <c r="X363" s="39"/>
      <c r="Y363" s="39"/>
      <c r="Z363" s="39"/>
      <c r="AA363" s="39"/>
      <c r="AB363" s="39"/>
      <c r="AC363" s="39"/>
      <c r="AD363" s="39"/>
      <c r="AE363" s="39"/>
      <c r="AT363" s="18" t="s">
        <v>189</v>
      </c>
      <c r="AU363" s="18" t="s">
        <v>83</v>
      </c>
    </row>
    <row r="364" s="2" customFormat="1">
      <c r="A364" s="39"/>
      <c r="B364" s="40"/>
      <c r="C364" s="41"/>
      <c r="D364" s="231" t="s">
        <v>191</v>
      </c>
      <c r="E364" s="41"/>
      <c r="F364" s="232" t="s">
        <v>556</v>
      </c>
      <c r="G364" s="41"/>
      <c r="H364" s="41"/>
      <c r="I364" s="228"/>
      <c r="J364" s="41"/>
      <c r="K364" s="41"/>
      <c r="L364" s="45"/>
      <c r="M364" s="229"/>
      <c r="N364" s="230"/>
      <c r="O364" s="85"/>
      <c r="P364" s="85"/>
      <c r="Q364" s="85"/>
      <c r="R364" s="85"/>
      <c r="S364" s="85"/>
      <c r="T364" s="86"/>
      <c r="U364" s="39"/>
      <c r="V364" s="39"/>
      <c r="W364" s="39"/>
      <c r="X364" s="39"/>
      <c r="Y364" s="39"/>
      <c r="Z364" s="39"/>
      <c r="AA364" s="39"/>
      <c r="AB364" s="39"/>
      <c r="AC364" s="39"/>
      <c r="AD364" s="39"/>
      <c r="AE364" s="39"/>
      <c r="AT364" s="18" t="s">
        <v>191</v>
      </c>
      <c r="AU364" s="18" t="s">
        <v>83</v>
      </c>
    </row>
    <row r="365" s="13" customFormat="1">
      <c r="A365" s="13"/>
      <c r="B365" s="233"/>
      <c r="C365" s="234"/>
      <c r="D365" s="226" t="s">
        <v>193</v>
      </c>
      <c r="E365" s="235" t="s">
        <v>19</v>
      </c>
      <c r="F365" s="236" t="s">
        <v>557</v>
      </c>
      <c r="G365" s="234"/>
      <c r="H365" s="237">
        <v>19</v>
      </c>
      <c r="I365" s="238"/>
      <c r="J365" s="234"/>
      <c r="K365" s="234"/>
      <c r="L365" s="239"/>
      <c r="M365" s="240"/>
      <c r="N365" s="241"/>
      <c r="O365" s="241"/>
      <c r="P365" s="241"/>
      <c r="Q365" s="241"/>
      <c r="R365" s="241"/>
      <c r="S365" s="241"/>
      <c r="T365" s="242"/>
      <c r="U365" s="13"/>
      <c r="V365" s="13"/>
      <c r="W365" s="13"/>
      <c r="X365" s="13"/>
      <c r="Y365" s="13"/>
      <c r="Z365" s="13"/>
      <c r="AA365" s="13"/>
      <c r="AB365" s="13"/>
      <c r="AC365" s="13"/>
      <c r="AD365" s="13"/>
      <c r="AE365" s="13"/>
      <c r="AT365" s="243" t="s">
        <v>193</v>
      </c>
      <c r="AU365" s="243" t="s">
        <v>83</v>
      </c>
      <c r="AV365" s="13" t="s">
        <v>83</v>
      </c>
      <c r="AW365" s="13" t="s">
        <v>33</v>
      </c>
      <c r="AX365" s="13" t="s">
        <v>73</v>
      </c>
      <c r="AY365" s="243" t="s">
        <v>181</v>
      </c>
    </row>
    <row r="366" s="13" customFormat="1">
      <c r="A366" s="13"/>
      <c r="B366" s="233"/>
      <c r="C366" s="234"/>
      <c r="D366" s="226" t="s">
        <v>193</v>
      </c>
      <c r="E366" s="235" t="s">
        <v>19</v>
      </c>
      <c r="F366" s="236" t="s">
        <v>558</v>
      </c>
      <c r="G366" s="234"/>
      <c r="H366" s="237">
        <v>7</v>
      </c>
      <c r="I366" s="238"/>
      <c r="J366" s="234"/>
      <c r="K366" s="234"/>
      <c r="L366" s="239"/>
      <c r="M366" s="240"/>
      <c r="N366" s="241"/>
      <c r="O366" s="241"/>
      <c r="P366" s="241"/>
      <c r="Q366" s="241"/>
      <c r="R366" s="241"/>
      <c r="S366" s="241"/>
      <c r="T366" s="242"/>
      <c r="U366" s="13"/>
      <c r="V366" s="13"/>
      <c r="W366" s="13"/>
      <c r="X366" s="13"/>
      <c r="Y366" s="13"/>
      <c r="Z366" s="13"/>
      <c r="AA366" s="13"/>
      <c r="AB366" s="13"/>
      <c r="AC366" s="13"/>
      <c r="AD366" s="13"/>
      <c r="AE366" s="13"/>
      <c r="AT366" s="243" t="s">
        <v>193</v>
      </c>
      <c r="AU366" s="243" t="s">
        <v>83</v>
      </c>
      <c r="AV366" s="13" t="s">
        <v>83</v>
      </c>
      <c r="AW366" s="13" t="s">
        <v>33</v>
      </c>
      <c r="AX366" s="13" t="s">
        <v>73</v>
      </c>
      <c r="AY366" s="243" t="s">
        <v>181</v>
      </c>
    </row>
    <row r="367" s="2" customFormat="1" ht="16.5" customHeight="1">
      <c r="A367" s="39"/>
      <c r="B367" s="40"/>
      <c r="C367" s="254" t="s">
        <v>559</v>
      </c>
      <c r="D367" s="254" t="s">
        <v>308</v>
      </c>
      <c r="E367" s="255" t="s">
        <v>560</v>
      </c>
      <c r="F367" s="256" t="s">
        <v>561</v>
      </c>
      <c r="G367" s="257" t="s">
        <v>263</v>
      </c>
      <c r="H367" s="258">
        <v>23.699999999999999</v>
      </c>
      <c r="I367" s="259"/>
      <c r="J367" s="260">
        <f>ROUND(I367*H367,2)</f>
        <v>0</v>
      </c>
      <c r="K367" s="256" t="s">
        <v>187</v>
      </c>
      <c r="L367" s="261"/>
      <c r="M367" s="262" t="s">
        <v>19</v>
      </c>
      <c r="N367" s="263" t="s">
        <v>44</v>
      </c>
      <c r="O367" s="85"/>
      <c r="P367" s="222">
        <f>O367*H367</f>
        <v>0</v>
      </c>
      <c r="Q367" s="222">
        <v>0.41299999999999998</v>
      </c>
      <c r="R367" s="222">
        <f>Q367*H367</f>
        <v>9.7881</v>
      </c>
      <c r="S367" s="222">
        <v>0</v>
      </c>
      <c r="T367" s="223">
        <f>S367*H367</f>
        <v>0</v>
      </c>
      <c r="U367" s="39"/>
      <c r="V367" s="39"/>
      <c r="W367" s="39"/>
      <c r="X367" s="39"/>
      <c r="Y367" s="39"/>
      <c r="Z367" s="39"/>
      <c r="AA367" s="39"/>
      <c r="AB367" s="39"/>
      <c r="AC367" s="39"/>
      <c r="AD367" s="39"/>
      <c r="AE367" s="39"/>
      <c r="AR367" s="224" t="s">
        <v>238</v>
      </c>
      <c r="AT367" s="224" t="s">
        <v>308</v>
      </c>
      <c r="AU367" s="224" t="s">
        <v>83</v>
      </c>
      <c r="AY367" s="18" t="s">
        <v>181</v>
      </c>
      <c r="BE367" s="225">
        <f>IF(N367="základní",J367,0)</f>
        <v>0</v>
      </c>
      <c r="BF367" s="225">
        <f>IF(N367="snížená",J367,0)</f>
        <v>0</v>
      </c>
      <c r="BG367" s="225">
        <f>IF(N367="zákl. přenesená",J367,0)</f>
        <v>0</v>
      </c>
      <c r="BH367" s="225">
        <f>IF(N367="sníž. přenesená",J367,0)</f>
        <v>0</v>
      </c>
      <c r="BI367" s="225">
        <f>IF(N367="nulová",J367,0)</f>
        <v>0</v>
      </c>
      <c r="BJ367" s="18" t="s">
        <v>81</v>
      </c>
      <c r="BK367" s="225">
        <f>ROUND(I367*H367,2)</f>
        <v>0</v>
      </c>
      <c r="BL367" s="18" t="s">
        <v>99</v>
      </c>
      <c r="BM367" s="224" t="s">
        <v>562</v>
      </c>
    </row>
    <row r="368" s="2" customFormat="1">
      <c r="A368" s="39"/>
      <c r="B368" s="40"/>
      <c r="C368" s="41"/>
      <c r="D368" s="226" t="s">
        <v>189</v>
      </c>
      <c r="E368" s="41"/>
      <c r="F368" s="227" t="s">
        <v>561</v>
      </c>
      <c r="G368" s="41"/>
      <c r="H368" s="41"/>
      <c r="I368" s="228"/>
      <c r="J368" s="41"/>
      <c r="K368" s="41"/>
      <c r="L368" s="45"/>
      <c r="M368" s="229"/>
      <c r="N368" s="230"/>
      <c r="O368" s="85"/>
      <c r="P368" s="85"/>
      <c r="Q368" s="85"/>
      <c r="R368" s="85"/>
      <c r="S368" s="85"/>
      <c r="T368" s="86"/>
      <c r="U368" s="39"/>
      <c r="V368" s="39"/>
      <c r="W368" s="39"/>
      <c r="X368" s="39"/>
      <c r="Y368" s="39"/>
      <c r="Z368" s="39"/>
      <c r="AA368" s="39"/>
      <c r="AB368" s="39"/>
      <c r="AC368" s="39"/>
      <c r="AD368" s="39"/>
      <c r="AE368" s="39"/>
      <c r="AT368" s="18" t="s">
        <v>189</v>
      </c>
      <c r="AU368" s="18" t="s">
        <v>83</v>
      </c>
    </row>
    <row r="369" s="14" customFormat="1">
      <c r="A369" s="14"/>
      <c r="B369" s="244"/>
      <c r="C369" s="245"/>
      <c r="D369" s="226" t="s">
        <v>193</v>
      </c>
      <c r="E369" s="246" t="s">
        <v>19</v>
      </c>
      <c r="F369" s="247" t="s">
        <v>563</v>
      </c>
      <c r="G369" s="245"/>
      <c r="H369" s="246" t="s">
        <v>19</v>
      </c>
      <c r="I369" s="248"/>
      <c r="J369" s="245"/>
      <c r="K369" s="245"/>
      <c r="L369" s="249"/>
      <c r="M369" s="250"/>
      <c r="N369" s="251"/>
      <c r="O369" s="251"/>
      <c r="P369" s="251"/>
      <c r="Q369" s="251"/>
      <c r="R369" s="251"/>
      <c r="S369" s="251"/>
      <c r="T369" s="252"/>
      <c r="U369" s="14"/>
      <c r="V369" s="14"/>
      <c r="W369" s="14"/>
      <c r="X369" s="14"/>
      <c r="Y369" s="14"/>
      <c r="Z369" s="14"/>
      <c r="AA369" s="14"/>
      <c r="AB369" s="14"/>
      <c r="AC369" s="14"/>
      <c r="AD369" s="14"/>
      <c r="AE369" s="14"/>
      <c r="AT369" s="253" t="s">
        <v>193</v>
      </c>
      <c r="AU369" s="253" t="s">
        <v>83</v>
      </c>
      <c r="AV369" s="14" t="s">
        <v>81</v>
      </c>
      <c r="AW369" s="14" t="s">
        <v>33</v>
      </c>
      <c r="AX369" s="14" t="s">
        <v>73</v>
      </c>
      <c r="AY369" s="253" t="s">
        <v>181</v>
      </c>
    </row>
    <row r="370" s="13" customFormat="1">
      <c r="A370" s="13"/>
      <c r="B370" s="233"/>
      <c r="C370" s="234"/>
      <c r="D370" s="226" t="s">
        <v>193</v>
      </c>
      <c r="E370" s="235" t="s">
        <v>19</v>
      </c>
      <c r="F370" s="236" t="s">
        <v>564</v>
      </c>
      <c r="G370" s="234"/>
      <c r="H370" s="237">
        <v>2.7000000000000002</v>
      </c>
      <c r="I370" s="238"/>
      <c r="J370" s="234"/>
      <c r="K370" s="234"/>
      <c r="L370" s="239"/>
      <c r="M370" s="240"/>
      <c r="N370" s="241"/>
      <c r="O370" s="241"/>
      <c r="P370" s="241"/>
      <c r="Q370" s="241"/>
      <c r="R370" s="241"/>
      <c r="S370" s="241"/>
      <c r="T370" s="242"/>
      <c r="U370" s="13"/>
      <c r="V370" s="13"/>
      <c r="W370" s="13"/>
      <c r="X370" s="13"/>
      <c r="Y370" s="13"/>
      <c r="Z370" s="13"/>
      <c r="AA370" s="13"/>
      <c r="AB370" s="13"/>
      <c r="AC370" s="13"/>
      <c r="AD370" s="13"/>
      <c r="AE370" s="13"/>
      <c r="AT370" s="243" t="s">
        <v>193</v>
      </c>
      <c r="AU370" s="243" t="s">
        <v>83</v>
      </c>
      <c r="AV370" s="13" t="s">
        <v>83</v>
      </c>
      <c r="AW370" s="13" t="s">
        <v>33</v>
      </c>
      <c r="AX370" s="13" t="s">
        <v>73</v>
      </c>
      <c r="AY370" s="243" t="s">
        <v>181</v>
      </c>
    </row>
    <row r="371" s="14" customFormat="1">
      <c r="A371" s="14"/>
      <c r="B371" s="244"/>
      <c r="C371" s="245"/>
      <c r="D371" s="226" t="s">
        <v>193</v>
      </c>
      <c r="E371" s="246" t="s">
        <v>19</v>
      </c>
      <c r="F371" s="247" t="s">
        <v>565</v>
      </c>
      <c r="G371" s="245"/>
      <c r="H371" s="246" t="s">
        <v>19</v>
      </c>
      <c r="I371" s="248"/>
      <c r="J371" s="245"/>
      <c r="K371" s="245"/>
      <c r="L371" s="249"/>
      <c r="M371" s="250"/>
      <c r="N371" s="251"/>
      <c r="O371" s="251"/>
      <c r="P371" s="251"/>
      <c r="Q371" s="251"/>
      <c r="R371" s="251"/>
      <c r="S371" s="251"/>
      <c r="T371" s="252"/>
      <c r="U371" s="14"/>
      <c r="V371" s="14"/>
      <c r="W371" s="14"/>
      <c r="X371" s="14"/>
      <c r="Y371" s="14"/>
      <c r="Z371" s="14"/>
      <c r="AA371" s="14"/>
      <c r="AB371" s="14"/>
      <c r="AC371" s="14"/>
      <c r="AD371" s="14"/>
      <c r="AE371" s="14"/>
      <c r="AT371" s="253" t="s">
        <v>193</v>
      </c>
      <c r="AU371" s="253" t="s">
        <v>83</v>
      </c>
      <c r="AV371" s="14" t="s">
        <v>81</v>
      </c>
      <c r="AW371" s="14" t="s">
        <v>33</v>
      </c>
      <c r="AX371" s="14" t="s">
        <v>73</v>
      </c>
      <c r="AY371" s="253" t="s">
        <v>181</v>
      </c>
    </row>
    <row r="372" s="13" customFormat="1">
      <c r="A372" s="13"/>
      <c r="B372" s="233"/>
      <c r="C372" s="234"/>
      <c r="D372" s="226" t="s">
        <v>193</v>
      </c>
      <c r="E372" s="235" t="s">
        <v>19</v>
      </c>
      <c r="F372" s="236" t="s">
        <v>566</v>
      </c>
      <c r="G372" s="234"/>
      <c r="H372" s="237">
        <v>21</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193</v>
      </c>
      <c r="AU372" s="243" t="s">
        <v>83</v>
      </c>
      <c r="AV372" s="13" t="s">
        <v>83</v>
      </c>
      <c r="AW372" s="13" t="s">
        <v>33</v>
      </c>
      <c r="AX372" s="13" t="s">
        <v>73</v>
      </c>
      <c r="AY372" s="243" t="s">
        <v>181</v>
      </c>
    </row>
    <row r="373" s="2" customFormat="1" ht="16.5" customHeight="1">
      <c r="A373" s="39"/>
      <c r="B373" s="40"/>
      <c r="C373" s="254" t="s">
        <v>567</v>
      </c>
      <c r="D373" s="254" t="s">
        <v>308</v>
      </c>
      <c r="E373" s="255" t="s">
        <v>568</v>
      </c>
      <c r="F373" s="256" t="s">
        <v>569</v>
      </c>
      <c r="G373" s="257" t="s">
        <v>263</v>
      </c>
      <c r="H373" s="258">
        <v>32.649999999999999</v>
      </c>
      <c r="I373" s="259"/>
      <c r="J373" s="260">
        <f>ROUND(I373*H373,2)</f>
        <v>0</v>
      </c>
      <c r="K373" s="256" t="s">
        <v>187</v>
      </c>
      <c r="L373" s="261"/>
      <c r="M373" s="262" t="s">
        <v>19</v>
      </c>
      <c r="N373" s="263" t="s">
        <v>44</v>
      </c>
      <c r="O373" s="85"/>
      <c r="P373" s="222">
        <f>O373*H373</f>
        <v>0</v>
      </c>
      <c r="Q373" s="222">
        <v>0.31</v>
      </c>
      <c r="R373" s="222">
        <f>Q373*H373</f>
        <v>10.121499999999999</v>
      </c>
      <c r="S373" s="222">
        <v>0</v>
      </c>
      <c r="T373" s="223">
        <f>S373*H373</f>
        <v>0</v>
      </c>
      <c r="U373" s="39"/>
      <c r="V373" s="39"/>
      <c r="W373" s="39"/>
      <c r="X373" s="39"/>
      <c r="Y373" s="39"/>
      <c r="Z373" s="39"/>
      <c r="AA373" s="39"/>
      <c r="AB373" s="39"/>
      <c r="AC373" s="39"/>
      <c r="AD373" s="39"/>
      <c r="AE373" s="39"/>
      <c r="AR373" s="224" t="s">
        <v>238</v>
      </c>
      <c r="AT373" s="224" t="s">
        <v>308</v>
      </c>
      <c r="AU373" s="224" t="s">
        <v>83</v>
      </c>
      <c r="AY373" s="18" t="s">
        <v>181</v>
      </c>
      <c r="BE373" s="225">
        <f>IF(N373="základní",J373,0)</f>
        <v>0</v>
      </c>
      <c r="BF373" s="225">
        <f>IF(N373="snížená",J373,0)</f>
        <v>0</v>
      </c>
      <c r="BG373" s="225">
        <f>IF(N373="zákl. přenesená",J373,0)</f>
        <v>0</v>
      </c>
      <c r="BH373" s="225">
        <f>IF(N373="sníž. přenesená",J373,0)</f>
        <v>0</v>
      </c>
      <c r="BI373" s="225">
        <f>IF(N373="nulová",J373,0)</f>
        <v>0</v>
      </c>
      <c r="BJ373" s="18" t="s">
        <v>81</v>
      </c>
      <c r="BK373" s="225">
        <f>ROUND(I373*H373,2)</f>
        <v>0</v>
      </c>
      <c r="BL373" s="18" t="s">
        <v>99</v>
      </c>
      <c r="BM373" s="224" t="s">
        <v>570</v>
      </c>
    </row>
    <row r="374" s="2" customFormat="1">
      <c r="A374" s="39"/>
      <c r="B374" s="40"/>
      <c r="C374" s="41"/>
      <c r="D374" s="226" t="s">
        <v>189</v>
      </c>
      <c r="E374" s="41"/>
      <c r="F374" s="227" t="s">
        <v>569</v>
      </c>
      <c r="G374" s="41"/>
      <c r="H374" s="41"/>
      <c r="I374" s="228"/>
      <c r="J374" s="41"/>
      <c r="K374" s="41"/>
      <c r="L374" s="45"/>
      <c r="M374" s="229"/>
      <c r="N374" s="230"/>
      <c r="O374" s="85"/>
      <c r="P374" s="85"/>
      <c r="Q374" s="85"/>
      <c r="R374" s="85"/>
      <c r="S374" s="85"/>
      <c r="T374" s="86"/>
      <c r="U374" s="39"/>
      <c r="V374" s="39"/>
      <c r="W374" s="39"/>
      <c r="X374" s="39"/>
      <c r="Y374" s="39"/>
      <c r="Z374" s="39"/>
      <c r="AA374" s="39"/>
      <c r="AB374" s="39"/>
      <c r="AC374" s="39"/>
      <c r="AD374" s="39"/>
      <c r="AE374" s="39"/>
      <c r="AT374" s="18" t="s">
        <v>189</v>
      </c>
      <c r="AU374" s="18" t="s">
        <v>83</v>
      </c>
    </row>
    <row r="375" s="13" customFormat="1">
      <c r="A375" s="13"/>
      <c r="B375" s="233"/>
      <c r="C375" s="234"/>
      <c r="D375" s="226" t="s">
        <v>193</v>
      </c>
      <c r="E375" s="235" t="s">
        <v>19</v>
      </c>
      <c r="F375" s="236" t="s">
        <v>571</v>
      </c>
      <c r="G375" s="234"/>
      <c r="H375" s="237">
        <v>32.649999999999999</v>
      </c>
      <c r="I375" s="238"/>
      <c r="J375" s="234"/>
      <c r="K375" s="234"/>
      <c r="L375" s="239"/>
      <c r="M375" s="240"/>
      <c r="N375" s="241"/>
      <c r="O375" s="241"/>
      <c r="P375" s="241"/>
      <c r="Q375" s="241"/>
      <c r="R375" s="241"/>
      <c r="S375" s="241"/>
      <c r="T375" s="242"/>
      <c r="U375" s="13"/>
      <c r="V375" s="13"/>
      <c r="W375" s="13"/>
      <c r="X375" s="13"/>
      <c r="Y375" s="13"/>
      <c r="Z375" s="13"/>
      <c r="AA375" s="13"/>
      <c r="AB375" s="13"/>
      <c r="AC375" s="13"/>
      <c r="AD375" s="13"/>
      <c r="AE375" s="13"/>
      <c r="AT375" s="243" t="s">
        <v>193</v>
      </c>
      <c r="AU375" s="243" t="s">
        <v>83</v>
      </c>
      <c r="AV375" s="13" t="s">
        <v>83</v>
      </c>
      <c r="AW375" s="13" t="s">
        <v>33</v>
      </c>
      <c r="AX375" s="13" t="s">
        <v>73</v>
      </c>
      <c r="AY375" s="243" t="s">
        <v>181</v>
      </c>
    </row>
    <row r="376" s="2" customFormat="1" ht="16.5" customHeight="1">
      <c r="A376" s="39"/>
      <c r="B376" s="40"/>
      <c r="C376" s="213" t="s">
        <v>572</v>
      </c>
      <c r="D376" s="213" t="s">
        <v>183</v>
      </c>
      <c r="E376" s="214" t="s">
        <v>573</v>
      </c>
      <c r="F376" s="215" t="s">
        <v>574</v>
      </c>
      <c r="G376" s="216" t="s">
        <v>449</v>
      </c>
      <c r="H376" s="217">
        <v>54</v>
      </c>
      <c r="I376" s="218"/>
      <c r="J376" s="219">
        <f>ROUND(I376*H376,2)</f>
        <v>0</v>
      </c>
      <c r="K376" s="215" t="s">
        <v>187</v>
      </c>
      <c r="L376" s="45"/>
      <c r="M376" s="220" t="s">
        <v>19</v>
      </c>
      <c r="N376" s="221" t="s">
        <v>44</v>
      </c>
      <c r="O376" s="85"/>
      <c r="P376" s="222">
        <f>O376*H376</f>
        <v>0</v>
      </c>
      <c r="Q376" s="222">
        <v>0.12901399999999999</v>
      </c>
      <c r="R376" s="222">
        <f>Q376*H376</f>
        <v>6.9667559999999993</v>
      </c>
      <c r="S376" s="222">
        <v>0</v>
      </c>
      <c r="T376" s="223">
        <f>S376*H376</f>
        <v>0</v>
      </c>
      <c r="U376" s="39"/>
      <c r="V376" s="39"/>
      <c r="W376" s="39"/>
      <c r="X376" s="39"/>
      <c r="Y376" s="39"/>
      <c r="Z376" s="39"/>
      <c r="AA376" s="39"/>
      <c r="AB376" s="39"/>
      <c r="AC376" s="39"/>
      <c r="AD376" s="39"/>
      <c r="AE376" s="39"/>
      <c r="AR376" s="224" t="s">
        <v>99</v>
      </c>
      <c r="AT376" s="224" t="s">
        <v>183</v>
      </c>
      <c r="AU376" s="224" t="s">
        <v>83</v>
      </c>
      <c r="AY376" s="18" t="s">
        <v>181</v>
      </c>
      <c r="BE376" s="225">
        <f>IF(N376="základní",J376,0)</f>
        <v>0</v>
      </c>
      <c r="BF376" s="225">
        <f>IF(N376="snížená",J376,0)</f>
        <v>0</v>
      </c>
      <c r="BG376" s="225">
        <f>IF(N376="zákl. přenesená",J376,0)</f>
        <v>0</v>
      </c>
      <c r="BH376" s="225">
        <f>IF(N376="sníž. přenesená",J376,0)</f>
        <v>0</v>
      </c>
      <c r="BI376" s="225">
        <f>IF(N376="nulová",J376,0)</f>
        <v>0</v>
      </c>
      <c r="BJ376" s="18" t="s">
        <v>81</v>
      </c>
      <c r="BK376" s="225">
        <f>ROUND(I376*H376,2)</f>
        <v>0</v>
      </c>
      <c r="BL376" s="18" t="s">
        <v>99</v>
      </c>
      <c r="BM376" s="224" t="s">
        <v>575</v>
      </c>
    </row>
    <row r="377" s="2" customFormat="1">
      <c r="A377" s="39"/>
      <c r="B377" s="40"/>
      <c r="C377" s="41"/>
      <c r="D377" s="226" t="s">
        <v>189</v>
      </c>
      <c r="E377" s="41"/>
      <c r="F377" s="227" t="s">
        <v>576</v>
      </c>
      <c r="G377" s="41"/>
      <c r="H377" s="41"/>
      <c r="I377" s="228"/>
      <c r="J377" s="41"/>
      <c r="K377" s="41"/>
      <c r="L377" s="45"/>
      <c r="M377" s="229"/>
      <c r="N377" s="230"/>
      <c r="O377" s="85"/>
      <c r="P377" s="85"/>
      <c r="Q377" s="85"/>
      <c r="R377" s="85"/>
      <c r="S377" s="85"/>
      <c r="T377" s="86"/>
      <c r="U377" s="39"/>
      <c r="V377" s="39"/>
      <c r="W377" s="39"/>
      <c r="X377" s="39"/>
      <c r="Y377" s="39"/>
      <c r="Z377" s="39"/>
      <c r="AA377" s="39"/>
      <c r="AB377" s="39"/>
      <c r="AC377" s="39"/>
      <c r="AD377" s="39"/>
      <c r="AE377" s="39"/>
      <c r="AT377" s="18" t="s">
        <v>189</v>
      </c>
      <c r="AU377" s="18" t="s">
        <v>83</v>
      </c>
    </row>
    <row r="378" s="2" customFormat="1">
      <c r="A378" s="39"/>
      <c r="B378" s="40"/>
      <c r="C378" s="41"/>
      <c r="D378" s="231" t="s">
        <v>191</v>
      </c>
      <c r="E378" s="41"/>
      <c r="F378" s="232" t="s">
        <v>577</v>
      </c>
      <c r="G378" s="41"/>
      <c r="H378" s="41"/>
      <c r="I378" s="228"/>
      <c r="J378" s="41"/>
      <c r="K378" s="41"/>
      <c r="L378" s="45"/>
      <c r="M378" s="229"/>
      <c r="N378" s="230"/>
      <c r="O378" s="85"/>
      <c r="P378" s="85"/>
      <c r="Q378" s="85"/>
      <c r="R378" s="85"/>
      <c r="S378" s="85"/>
      <c r="T378" s="86"/>
      <c r="U378" s="39"/>
      <c r="V378" s="39"/>
      <c r="W378" s="39"/>
      <c r="X378" s="39"/>
      <c r="Y378" s="39"/>
      <c r="Z378" s="39"/>
      <c r="AA378" s="39"/>
      <c r="AB378" s="39"/>
      <c r="AC378" s="39"/>
      <c r="AD378" s="39"/>
      <c r="AE378" s="39"/>
      <c r="AT378" s="18" t="s">
        <v>191</v>
      </c>
      <c r="AU378" s="18" t="s">
        <v>83</v>
      </c>
    </row>
    <row r="379" s="13" customFormat="1">
      <c r="A379" s="13"/>
      <c r="B379" s="233"/>
      <c r="C379" s="234"/>
      <c r="D379" s="226" t="s">
        <v>193</v>
      </c>
      <c r="E379" s="235" t="s">
        <v>19</v>
      </c>
      <c r="F379" s="236" t="s">
        <v>578</v>
      </c>
      <c r="G379" s="234"/>
      <c r="H379" s="237">
        <v>27</v>
      </c>
      <c r="I379" s="238"/>
      <c r="J379" s="234"/>
      <c r="K379" s="234"/>
      <c r="L379" s="239"/>
      <c r="M379" s="240"/>
      <c r="N379" s="241"/>
      <c r="O379" s="241"/>
      <c r="P379" s="241"/>
      <c r="Q379" s="241"/>
      <c r="R379" s="241"/>
      <c r="S379" s="241"/>
      <c r="T379" s="242"/>
      <c r="U379" s="13"/>
      <c r="V379" s="13"/>
      <c r="W379" s="13"/>
      <c r="X379" s="13"/>
      <c r="Y379" s="13"/>
      <c r="Z379" s="13"/>
      <c r="AA379" s="13"/>
      <c r="AB379" s="13"/>
      <c r="AC379" s="13"/>
      <c r="AD379" s="13"/>
      <c r="AE379" s="13"/>
      <c r="AT379" s="243" t="s">
        <v>193</v>
      </c>
      <c r="AU379" s="243" t="s">
        <v>83</v>
      </c>
      <c r="AV379" s="13" t="s">
        <v>83</v>
      </c>
      <c r="AW379" s="13" t="s">
        <v>33</v>
      </c>
      <c r="AX379" s="13" t="s">
        <v>73</v>
      </c>
      <c r="AY379" s="243" t="s">
        <v>181</v>
      </c>
    </row>
    <row r="380" s="13" customFormat="1">
      <c r="A380" s="13"/>
      <c r="B380" s="233"/>
      <c r="C380" s="234"/>
      <c r="D380" s="226" t="s">
        <v>193</v>
      </c>
      <c r="E380" s="235" t="s">
        <v>19</v>
      </c>
      <c r="F380" s="236" t="s">
        <v>578</v>
      </c>
      <c r="G380" s="234"/>
      <c r="H380" s="237">
        <v>27</v>
      </c>
      <c r="I380" s="238"/>
      <c r="J380" s="234"/>
      <c r="K380" s="234"/>
      <c r="L380" s="239"/>
      <c r="M380" s="240"/>
      <c r="N380" s="241"/>
      <c r="O380" s="241"/>
      <c r="P380" s="241"/>
      <c r="Q380" s="241"/>
      <c r="R380" s="241"/>
      <c r="S380" s="241"/>
      <c r="T380" s="242"/>
      <c r="U380" s="13"/>
      <c r="V380" s="13"/>
      <c r="W380" s="13"/>
      <c r="X380" s="13"/>
      <c r="Y380" s="13"/>
      <c r="Z380" s="13"/>
      <c r="AA380" s="13"/>
      <c r="AB380" s="13"/>
      <c r="AC380" s="13"/>
      <c r="AD380" s="13"/>
      <c r="AE380" s="13"/>
      <c r="AT380" s="243" t="s">
        <v>193</v>
      </c>
      <c r="AU380" s="243" t="s">
        <v>83</v>
      </c>
      <c r="AV380" s="13" t="s">
        <v>83</v>
      </c>
      <c r="AW380" s="13" t="s">
        <v>33</v>
      </c>
      <c r="AX380" s="13" t="s">
        <v>73</v>
      </c>
      <c r="AY380" s="243" t="s">
        <v>181</v>
      </c>
    </row>
    <row r="381" s="2" customFormat="1" ht="16.5" customHeight="1">
      <c r="A381" s="39"/>
      <c r="B381" s="40"/>
      <c r="C381" s="254" t="s">
        <v>579</v>
      </c>
      <c r="D381" s="254" t="s">
        <v>308</v>
      </c>
      <c r="E381" s="255" t="s">
        <v>580</v>
      </c>
      <c r="F381" s="256" t="s">
        <v>581</v>
      </c>
      <c r="G381" s="257" t="s">
        <v>263</v>
      </c>
      <c r="H381" s="258">
        <v>347.5</v>
      </c>
      <c r="I381" s="259"/>
      <c r="J381" s="260">
        <f>ROUND(I381*H381,2)</f>
        <v>0</v>
      </c>
      <c r="K381" s="256" t="s">
        <v>187</v>
      </c>
      <c r="L381" s="261"/>
      <c r="M381" s="262" t="s">
        <v>19</v>
      </c>
      <c r="N381" s="263" t="s">
        <v>44</v>
      </c>
      <c r="O381" s="85"/>
      <c r="P381" s="222">
        <f>O381*H381</f>
        <v>0</v>
      </c>
      <c r="Q381" s="222">
        <v>0.41299999999999998</v>
      </c>
      <c r="R381" s="222">
        <f>Q381*H381</f>
        <v>143.51749999999998</v>
      </c>
      <c r="S381" s="222">
        <v>0</v>
      </c>
      <c r="T381" s="223">
        <f>S381*H381</f>
        <v>0</v>
      </c>
      <c r="U381" s="39"/>
      <c r="V381" s="39"/>
      <c r="W381" s="39"/>
      <c r="X381" s="39"/>
      <c r="Y381" s="39"/>
      <c r="Z381" s="39"/>
      <c r="AA381" s="39"/>
      <c r="AB381" s="39"/>
      <c r="AC381" s="39"/>
      <c r="AD381" s="39"/>
      <c r="AE381" s="39"/>
      <c r="AR381" s="224" t="s">
        <v>238</v>
      </c>
      <c r="AT381" s="224" t="s">
        <v>308</v>
      </c>
      <c r="AU381" s="224" t="s">
        <v>83</v>
      </c>
      <c r="AY381" s="18" t="s">
        <v>181</v>
      </c>
      <c r="BE381" s="225">
        <f>IF(N381="základní",J381,0)</f>
        <v>0</v>
      </c>
      <c r="BF381" s="225">
        <f>IF(N381="snížená",J381,0)</f>
        <v>0</v>
      </c>
      <c r="BG381" s="225">
        <f>IF(N381="zákl. přenesená",J381,0)</f>
        <v>0</v>
      </c>
      <c r="BH381" s="225">
        <f>IF(N381="sníž. přenesená",J381,0)</f>
        <v>0</v>
      </c>
      <c r="BI381" s="225">
        <f>IF(N381="nulová",J381,0)</f>
        <v>0</v>
      </c>
      <c r="BJ381" s="18" t="s">
        <v>81</v>
      </c>
      <c r="BK381" s="225">
        <f>ROUND(I381*H381,2)</f>
        <v>0</v>
      </c>
      <c r="BL381" s="18" t="s">
        <v>99</v>
      </c>
      <c r="BM381" s="224" t="s">
        <v>582</v>
      </c>
    </row>
    <row r="382" s="2" customFormat="1">
      <c r="A382" s="39"/>
      <c r="B382" s="40"/>
      <c r="C382" s="41"/>
      <c r="D382" s="226" t="s">
        <v>189</v>
      </c>
      <c r="E382" s="41"/>
      <c r="F382" s="227" t="s">
        <v>581</v>
      </c>
      <c r="G382" s="41"/>
      <c r="H382" s="41"/>
      <c r="I382" s="228"/>
      <c r="J382" s="41"/>
      <c r="K382" s="41"/>
      <c r="L382" s="45"/>
      <c r="M382" s="229"/>
      <c r="N382" s="230"/>
      <c r="O382" s="85"/>
      <c r="P382" s="85"/>
      <c r="Q382" s="85"/>
      <c r="R382" s="85"/>
      <c r="S382" s="85"/>
      <c r="T382" s="86"/>
      <c r="U382" s="39"/>
      <c r="V382" s="39"/>
      <c r="W382" s="39"/>
      <c r="X382" s="39"/>
      <c r="Y382" s="39"/>
      <c r="Z382" s="39"/>
      <c r="AA382" s="39"/>
      <c r="AB382" s="39"/>
      <c r="AC382" s="39"/>
      <c r="AD382" s="39"/>
      <c r="AE382" s="39"/>
      <c r="AT382" s="18" t="s">
        <v>189</v>
      </c>
      <c r="AU382" s="18" t="s">
        <v>83</v>
      </c>
    </row>
    <row r="383" s="14" customFormat="1">
      <c r="A383" s="14"/>
      <c r="B383" s="244"/>
      <c r="C383" s="245"/>
      <c r="D383" s="226" t="s">
        <v>193</v>
      </c>
      <c r="E383" s="246" t="s">
        <v>19</v>
      </c>
      <c r="F383" s="247" t="s">
        <v>563</v>
      </c>
      <c r="G383" s="245"/>
      <c r="H383" s="246" t="s">
        <v>19</v>
      </c>
      <c r="I383" s="248"/>
      <c r="J383" s="245"/>
      <c r="K383" s="245"/>
      <c r="L383" s="249"/>
      <c r="M383" s="250"/>
      <c r="N383" s="251"/>
      <c r="O383" s="251"/>
      <c r="P383" s="251"/>
      <c r="Q383" s="251"/>
      <c r="R383" s="251"/>
      <c r="S383" s="251"/>
      <c r="T383" s="252"/>
      <c r="U383" s="14"/>
      <c r="V383" s="14"/>
      <c r="W383" s="14"/>
      <c r="X383" s="14"/>
      <c r="Y383" s="14"/>
      <c r="Z383" s="14"/>
      <c r="AA383" s="14"/>
      <c r="AB383" s="14"/>
      <c r="AC383" s="14"/>
      <c r="AD383" s="14"/>
      <c r="AE383" s="14"/>
      <c r="AT383" s="253" t="s">
        <v>193</v>
      </c>
      <c r="AU383" s="253" t="s">
        <v>83</v>
      </c>
      <c r="AV383" s="14" t="s">
        <v>81</v>
      </c>
      <c r="AW383" s="14" t="s">
        <v>33</v>
      </c>
      <c r="AX383" s="14" t="s">
        <v>73</v>
      </c>
      <c r="AY383" s="253" t="s">
        <v>181</v>
      </c>
    </row>
    <row r="384" s="13" customFormat="1">
      <c r="A384" s="13"/>
      <c r="B384" s="233"/>
      <c r="C384" s="234"/>
      <c r="D384" s="226" t="s">
        <v>193</v>
      </c>
      <c r="E384" s="235" t="s">
        <v>19</v>
      </c>
      <c r="F384" s="236" t="s">
        <v>583</v>
      </c>
      <c r="G384" s="234"/>
      <c r="H384" s="237">
        <v>154.5</v>
      </c>
      <c r="I384" s="238"/>
      <c r="J384" s="234"/>
      <c r="K384" s="234"/>
      <c r="L384" s="239"/>
      <c r="M384" s="240"/>
      <c r="N384" s="241"/>
      <c r="O384" s="241"/>
      <c r="P384" s="241"/>
      <c r="Q384" s="241"/>
      <c r="R384" s="241"/>
      <c r="S384" s="241"/>
      <c r="T384" s="242"/>
      <c r="U384" s="13"/>
      <c r="V384" s="13"/>
      <c r="W384" s="13"/>
      <c r="X384" s="13"/>
      <c r="Y384" s="13"/>
      <c r="Z384" s="13"/>
      <c r="AA384" s="13"/>
      <c r="AB384" s="13"/>
      <c r="AC384" s="13"/>
      <c r="AD384" s="13"/>
      <c r="AE384" s="13"/>
      <c r="AT384" s="243" t="s">
        <v>193</v>
      </c>
      <c r="AU384" s="243" t="s">
        <v>83</v>
      </c>
      <c r="AV384" s="13" t="s">
        <v>83</v>
      </c>
      <c r="AW384" s="13" t="s">
        <v>33</v>
      </c>
      <c r="AX384" s="13" t="s">
        <v>73</v>
      </c>
      <c r="AY384" s="243" t="s">
        <v>181</v>
      </c>
    </row>
    <row r="385" s="14" customFormat="1">
      <c r="A385" s="14"/>
      <c r="B385" s="244"/>
      <c r="C385" s="245"/>
      <c r="D385" s="226" t="s">
        <v>193</v>
      </c>
      <c r="E385" s="246" t="s">
        <v>19</v>
      </c>
      <c r="F385" s="247" t="s">
        <v>584</v>
      </c>
      <c r="G385" s="245"/>
      <c r="H385" s="246" t="s">
        <v>19</v>
      </c>
      <c r="I385" s="248"/>
      <c r="J385" s="245"/>
      <c r="K385" s="245"/>
      <c r="L385" s="249"/>
      <c r="M385" s="250"/>
      <c r="N385" s="251"/>
      <c r="O385" s="251"/>
      <c r="P385" s="251"/>
      <c r="Q385" s="251"/>
      <c r="R385" s="251"/>
      <c r="S385" s="251"/>
      <c r="T385" s="252"/>
      <c r="U385" s="14"/>
      <c r="V385" s="14"/>
      <c r="W385" s="14"/>
      <c r="X385" s="14"/>
      <c r="Y385" s="14"/>
      <c r="Z385" s="14"/>
      <c r="AA385" s="14"/>
      <c r="AB385" s="14"/>
      <c r="AC385" s="14"/>
      <c r="AD385" s="14"/>
      <c r="AE385" s="14"/>
      <c r="AT385" s="253" t="s">
        <v>193</v>
      </c>
      <c r="AU385" s="253" t="s">
        <v>83</v>
      </c>
      <c r="AV385" s="14" t="s">
        <v>81</v>
      </c>
      <c r="AW385" s="14" t="s">
        <v>33</v>
      </c>
      <c r="AX385" s="14" t="s">
        <v>73</v>
      </c>
      <c r="AY385" s="253" t="s">
        <v>181</v>
      </c>
    </row>
    <row r="386" s="13" customFormat="1">
      <c r="A386" s="13"/>
      <c r="B386" s="233"/>
      <c r="C386" s="234"/>
      <c r="D386" s="226" t="s">
        <v>193</v>
      </c>
      <c r="E386" s="235" t="s">
        <v>19</v>
      </c>
      <c r="F386" s="236" t="s">
        <v>585</v>
      </c>
      <c r="G386" s="234"/>
      <c r="H386" s="237">
        <v>19.25</v>
      </c>
      <c r="I386" s="238"/>
      <c r="J386" s="234"/>
      <c r="K386" s="234"/>
      <c r="L386" s="239"/>
      <c r="M386" s="240"/>
      <c r="N386" s="241"/>
      <c r="O386" s="241"/>
      <c r="P386" s="241"/>
      <c r="Q386" s="241"/>
      <c r="R386" s="241"/>
      <c r="S386" s="241"/>
      <c r="T386" s="242"/>
      <c r="U386" s="13"/>
      <c r="V386" s="13"/>
      <c r="W386" s="13"/>
      <c r="X386" s="13"/>
      <c r="Y386" s="13"/>
      <c r="Z386" s="13"/>
      <c r="AA386" s="13"/>
      <c r="AB386" s="13"/>
      <c r="AC386" s="13"/>
      <c r="AD386" s="13"/>
      <c r="AE386" s="13"/>
      <c r="AT386" s="243" t="s">
        <v>193</v>
      </c>
      <c r="AU386" s="243" t="s">
        <v>83</v>
      </c>
      <c r="AV386" s="13" t="s">
        <v>83</v>
      </c>
      <c r="AW386" s="13" t="s">
        <v>33</v>
      </c>
      <c r="AX386" s="13" t="s">
        <v>73</v>
      </c>
      <c r="AY386" s="243" t="s">
        <v>181</v>
      </c>
    </row>
    <row r="387" s="14" customFormat="1">
      <c r="A387" s="14"/>
      <c r="B387" s="244"/>
      <c r="C387" s="245"/>
      <c r="D387" s="226" t="s">
        <v>193</v>
      </c>
      <c r="E387" s="246" t="s">
        <v>19</v>
      </c>
      <c r="F387" s="247" t="s">
        <v>565</v>
      </c>
      <c r="G387" s="245"/>
      <c r="H387" s="246" t="s">
        <v>19</v>
      </c>
      <c r="I387" s="248"/>
      <c r="J387" s="245"/>
      <c r="K387" s="245"/>
      <c r="L387" s="249"/>
      <c r="M387" s="250"/>
      <c r="N387" s="251"/>
      <c r="O387" s="251"/>
      <c r="P387" s="251"/>
      <c r="Q387" s="251"/>
      <c r="R387" s="251"/>
      <c r="S387" s="251"/>
      <c r="T387" s="252"/>
      <c r="U387" s="14"/>
      <c r="V387" s="14"/>
      <c r="W387" s="14"/>
      <c r="X387" s="14"/>
      <c r="Y387" s="14"/>
      <c r="Z387" s="14"/>
      <c r="AA387" s="14"/>
      <c r="AB387" s="14"/>
      <c r="AC387" s="14"/>
      <c r="AD387" s="14"/>
      <c r="AE387" s="14"/>
      <c r="AT387" s="253" t="s">
        <v>193</v>
      </c>
      <c r="AU387" s="253" t="s">
        <v>83</v>
      </c>
      <c r="AV387" s="14" t="s">
        <v>81</v>
      </c>
      <c r="AW387" s="14" t="s">
        <v>33</v>
      </c>
      <c r="AX387" s="14" t="s">
        <v>73</v>
      </c>
      <c r="AY387" s="253" t="s">
        <v>181</v>
      </c>
    </row>
    <row r="388" s="13" customFormat="1">
      <c r="A388" s="13"/>
      <c r="B388" s="233"/>
      <c r="C388" s="234"/>
      <c r="D388" s="226" t="s">
        <v>193</v>
      </c>
      <c r="E388" s="235" t="s">
        <v>19</v>
      </c>
      <c r="F388" s="236" t="s">
        <v>583</v>
      </c>
      <c r="G388" s="234"/>
      <c r="H388" s="237">
        <v>154.5</v>
      </c>
      <c r="I388" s="238"/>
      <c r="J388" s="234"/>
      <c r="K388" s="234"/>
      <c r="L388" s="239"/>
      <c r="M388" s="240"/>
      <c r="N388" s="241"/>
      <c r="O388" s="241"/>
      <c r="P388" s="241"/>
      <c r="Q388" s="241"/>
      <c r="R388" s="241"/>
      <c r="S388" s="241"/>
      <c r="T388" s="242"/>
      <c r="U388" s="13"/>
      <c r="V388" s="13"/>
      <c r="W388" s="13"/>
      <c r="X388" s="13"/>
      <c r="Y388" s="13"/>
      <c r="Z388" s="13"/>
      <c r="AA388" s="13"/>
      <c r="AB388" s="13"/>
      <c r="AC388" s="13"/>
      <c r="AD388" s="13"/>
      <c r="AE388" s="13"/>
      <c r="AT388" s="243" t="s">
        <v>193</v>
      </c>
      <c r="AU388" s="243" t="s">
        <v>83</v>
      </c>
      <c r="AV388" s="13" t="s">
        <v>83</v>
      </c>
      <c r="AW388" s="13" t="s">
        <v>33</v>
      </c>
      <c r="AX388" s="13" t="s">
        <v>73</v>
      </c>
      <c r="AY388" s="243" t="s">
        <v>181</v>
      </c>
    </row>
    <row r="389" s="14" customFormat="1">
      <c r="A389" s="14"/>
      <c r="B389" s="244"/>
      <c r="C389" s="245"/>
      <c r="D389" s="226" t="s">
        <v>193</v>
      </c>
      <c r="E389" s="246" t="s">
        <v>19</v>
      </c>
      <c r="F389" s="247" t="s">
        <v>586</v>
      </c>
      <c r="G389" s="245"/>
      <c r="H389" s="246" t="s">
        <v>19</v>
      </c>
      <c r="I389" s="248"/>
      <c r="J389" s="245"/>
      <c r="K389" s="245"/>
      <c r="L389" s="249"/>
      <c r="M389" s="250"/>
      <c r="N389" s="251"/>
      <c r="O389" s="251"/>
      <c r="P389" s="251"/>
      <c r="Q389" s="251"/>
      <c r="R389" s="251"/>
      <c r="S389" s="251"/>
      <c r="T389" s="252"/>
      <c r="U389" s="14"/>
      <c r="V389" s="14"/>
      <c r="W389" s="14"/>
      <c r="X389" s="14"/>
      <c r="Y389" s="14"/>
      <c r="Z389" s="14"/>
      <c r="AA389" s="14"/>
      <c r="AB389" s="14"/>
      <c r="AC389" s="14"/>
      <c r="AD389" s="14"/>
      <c r="AE389" s="14"/>
      <c r="AT389" s="253" t="s">
        <v>193</v>
      </c>
      <c r="AU389" s="253" t="s">
        <v>83</v>
      </c>
      <c r="AV389" s="14" t="s">
        <v>81</v>
      </c>
      <c r="AW389" s="14" t="s">
        <v>33</v>
      </c>
      <c r="AX389" s="14" t="s">
        <v>73</v>
      </c>
      <c r="AY389" s="253" t="s">
        <v>181</v>
      </c>
    </row>
    <row r="390" s="13" customFormat="1">
      <c r="A390" s="13"/>
      <c r="B390" s="233"/>
      <c r="C390" s="234"/>
      <c r="D390" s="226" t="s">
        <v>193</v>
      </c>
      <c r="E390" s="235" t="s">
        <v>19</v>
      </c>
      <c r="F390" s="236" t="s">
        <v>585</v>
      </c>
      <c r="G390" s="234"/>
      <c r="H390" s="237">
        <v>19.25</v>
      </c>
      <c r="I390" s="238"/>
      <c r="J390" s="234"/>
      <c r="K390" s="234"/>
      <c r="L390" s="239"/>
      <c r="M390" s="240"/>
      <c r="N390" s="241"/>
      <c r="O390" s="241"/>
      <c r="P390" s="241"/>
      <c r="Q390" s="241"/>
      <c r="R390" s="241"/>
      <c r="S390" s="241"/>
      <c r="T390" s="242"/>
      <c r="U390" s="13"/>
      <c r="V390" s="13"/>
      <c r="W390" s="13"/>
      <c r="X390" s="13"/>
      <c r="Y390" s="13"/>
      <c r="Z390" s="13"/>
      <c r="AA390" s="13"/>
      <c r="AB390" s="13"/>
      <c r="AC390" s="13"/>
      <c r="AD390" s="13"/>
      <c r="AE390" s="13"/>
      <c r="AT390" s="243" t="s">
        <v>193</v>
      </c>
      <c r="AU390" s="243" t="s">
        <v>83</v>
      </c>
      <c r="AV390" s="13" t="s">
        <v>83</v>
      </c>
      <c r="AW390" s="13" t="s">
        <v>33</v>
      </c>
      <c r="AX390" s="13" t="s">
        <v>73</v>
      </c>
      <c r="AY390" s="243" t="s">
        <v>181</v>
      </c>
    </row>
    <row r="391" s="2" customFormat="1" ht="16.5" customHeight="1">
      <c r="A391" s="39"/>
      <c r="B391" s="40"/>
      <c r="C391" s="213" t="s">
        <v>587</v>
      </c>
      <c r="D391" s="213" t="s">
        <v>183</v>
      </c>
      <c r="E391" s="214" t="s">
        <v>588</v>
      </c>
      <c r="F391" s="215" t="s">
        <v>589</v>
      </c>
      <c r="G391" s="216" t="s">
        <v>186</v>
      </c>
      <c r="H391" s="217">
        <v>2.0299999999999998</v>
      </c>
      <c r="I391" s="218"/>
      <c r="J391" s="219">
        <f>ROUND(I391*H391,2)</f>
        <v>0</v>
      </c>
      <c r="K391" s="215" t="s">
        <v>187</v>
      </c>
      <c r="L391" s="45"/>
      <c r="M391" s="220" t="s">
        <v>19</v>
      </c>
      <c r="N391" s="221" t="s">
        <v>44</v>
      </c>
      <c r="O391" s="85"/>
      <c r="P391" s="222">
        <f>O391*H391</f>
        <v>0</v>
      </c>
      <c r="Q391" s="222">
        <v>2.5019399999999998</v>
      </c>
      <c r="R391" s="222">
        <f>Q391*H391</f>
        <v>5.0789381999999987</v>
      </c>
      <c r="S391" s="222">
        <v>0</v>
      </c>
      <c r="T391" s="223">
        <f>S391*H391</f>
        <v>0</v>
      </c>
      <c r="U391" s="39"/>
      <c r="V391" s="39"/>
      <c r="W391" s="39"/>
      <c r="X391" s="39"/>
      <c r="Y391" s="39"/>
      <c r="Z391" s="39"/>
      <c r="AA391" s="39"/>
      <c r="AB391" s="39"/>
      <c r="AC391" s="39"/>
      <c r="AD391" s="39"/>
      <c r="AE391" s="39"/>
      <c r="AR391" s="224" t="s">
        <v>99</v>
      </c>
      <c r="AT391" s="224" t="s">
        <v>183</v>
      </c>
      <c r="AU391" s="224" t="s">
        <v>83</v>
      </c>
      <c r="AY391" s="18" t="s">
        <v>181</v>
      </c>
      <c r="BE391" s="225">
        <f>IF(N391="základní",J391,0)</f>
        <v>0</v>
      </c>
      <c r="BF391" s="225">
        <f>IF(N391="snížená",J391,0)</f>
        <v>0</v>
      </c>
      <c r="BG391" s="225">
        <f>IF(N391="zákl. přenesená",J391,0)</f>
        <v>0</v>
      </c>
      <c r="BH391" s="225">
        <f>IF(N391="sníž. přenesená",J391,0)</f>
        <v>0</v>
      </c>
      <c r="BI391" s="225">
        <f>IF(N391="nulová",J391,0)</f>
        <v>0</v>
      </c>
      <c r="BJ391" s="18" t="s">
        <v>81</v>
      </c>
      <c r="BK391" s="225">
        <f>ROUND(I391*H391,2)</f>
        <v>0</v>
      </c>
      <c r="BL391" s="18" t="s">
        <v>99</v>
      </c>
      <c r="BM391" s="224" t="s">
        <v>590</v>
      </c>
    </row>
    <row r="392" s="2" customFormat="1">
      <c r="A392" s="39"/>
      <c r="B392" s="40"/>
      <c r="C392" s="41"/>
      <c r="D392" s="226" t="s">
        <v>189</v>
      </c>
      <c r="E392" s="41"/>
      <c r="F392" s="227" t="s">
        <v>591</v>
      </c>
      <c r="G392" s="41"/>
      <c r="H392" s="41"/>
      <c r="I392" s="228"/>
      <c r="J392" s="41"/>
      <c r="K392" s="41"/>
      <c r="L392" s="45"/>
      <c r="M392" s="229"/>
      <c r="N392" s="230"/>
      <c r="O392" s="85"/>
      <c r="P392" s="85"/>
      <c r="Q392" s="85"/>
      <c r="R392" s="85"/>
      <c r="S392" s="85"/>
      <c r="T392" s="86"/>
      <c r="U392" s="39"/>
      <c r="V392" s="39"/>
      <c r="W392" s="39"/>
      <c r="X392" s="39"/>
      <c r="Y392" s="39"/>
      <c r="Z392" s="39"/>
      <c r="AA392" s="39"/>
      <c r="AB392" s="39"/>
      <c r="AC392" s="39"/>
      <c r="AD392" s="39"/>
      <c r="AE392" s="39"/>
      <c r="AT392" s="18" t="s">
        <v>189</v>
      </c>
      <c r="AU392" s="18" t="s">
        <v>83</v>
      </c>
    </row>
    <row r="393" s="2" customFormat="1">
      <c r="A393" s="39"/>
      <c r="B393" s="40"/>
      <c r="C393" s="41"/>
      <c r="D393" s="231" t="s">
        <v>191</v>
      </c>
      <c r="E393" s="41"/>
      <c r="F393" s="232" t="s">
        <v>592</v>
      </c>
      <c r="G393" s="41"/>
      <c r="H393" s="41"/>
      <c r="I393" s="228"/>
      <c r="J393" s="41"/>
      <c r="K393" s="41"/>
      <c r="L393" s="45"/>
      <c r="M393" s="229"/>
      <c r="N393" s="230"/>
      <c r="O393" s="85"/>
      <c r="P393" s="85"/>
      <c r="Q393" s="85"/>
      <c r="R393" s="85"/>
      <c r="S393" s="85"/>
      <c r="T393" s="86"/>
      <c r="U393" s="39"/>
      <c r="V393" s="39"/>
      <c r="W393" s="39"/>
      <c r="X393" s="39"/>
      <c r="Y393" s="39"/>
      <c r="Z393" s="39"/>
      <c r="AA393" s="39"/>
      <c r="AB393" s="39"/>
      <c r="AC393" s="39"/>
      <c r="AD393" s="39"/>
      <c r="AE393" s="39"/>
      <c r="AT393" s="18" t="s">
        <v>191</v>
      </c>
      <c r="AU393" s="18" t="s">
        <v>83</v>
      </c>
    </row>
    <row r="394" s="13" customFormat="1">
      <c r="A394" s="13"/>
      <c r="B394" s="233"/>
      <c r="C394" s="234"/>
      <c r="D394" s="226" t="s">
        <v>193</v>
      </c>
      <c r="E394" s="235" t="s">
        <v>19</v>
      </c>
      <c r="F394" s="236" t="s">
        <v>593</v>
      </c>
      <c r="G394" s="234"/>
      <c r="H394" s="237">
        <v>1.8320000000000001</v>
      </c>
      <c r="I394" s="238"/>
      <c r="J394" s="234"/>
      <c r="K394" s="234"/>
      <c r="L394" s="239"/>
      <c r="M394" s="240"/>
      <c r="N394" s="241"/>
      <c r="O394" s="241"/>
      <c r="P394" s="241"/>
      <c r="Q394" s="241"/>
      <c r="R394" s="241"/>
      <c r="S394" s="241"/>
      <c r="T394" s="242"/>
      <c r="U394" s="13"/>
      <c r="V394" s="13"/>
      <c r="W394" s="13"/>
      <c r="X394" s="13"/>
      <c r="Y394" s="13"/>
      <c r="Z394" s="13"/>
      <c r="AA394" s="13"/>
      <c r="AB394" s="13"/>
      <c r="AC394" s="13"/>
      <c r="AD394" s="13"/>
      <c r="AE394" s="13"/>
      <c r="AT394" s="243" t="s">
        <v>193</v>
      </c>
      <c r="AU394" s="243" t="s">
        <v>83</v>
      </c>
      <c r="AV394" s="13" t="s">
        <v>83</v>
      </c>
      <c r="AW394" s="13" t="s">
        <v>33</v>
      </c>
      <c r="AX394" s="13" t="s">
        <v>73</v>
      </c>
      <c r="AY394" s="243" t="s">
        <v>181</v>
      </c>
    </row>
    <row r="395" s="13" customFormat="1">
      <c r="A395" s="13"/>
      <c r="B395" s="233"/>
      <c r="C395" s="234"/>
      <c r="D395" s="226" t="s">
        <v>193</v>
      </c>
      <c r="E395" s="235" t="s">
        <v>19</v>
      </c>
      <c r="F395" s="236" t="s">
        <v>594</v>
      </c>
      <c r="G395" s="234"/>
      <c r="H395" s="237">
        <v>0.19800000000000001</v>
      </c>
      <c r="I395" s="238"/>
      <c r="J395" s="234"/>
      <c r="K395" s="234"/>
      <c r="L395" s="239"/>
      <c r="M395" s="240"/>
      <c r="N395" s="241"/>
      <c r="O395" s="241"/>
      <c r="P395" s="241"/>
      <c r="Q395" s="241"/>
      <c r="R395" s="241"/>
      <c r="S395" s="241"/>
      <c r="T395" s="242"/>
      <c r="U395" s="13"/>
      <c r="V395" s="13"/>
      <c r="W395" s="13"/>
      <c r="X395" s="13"/>
      <c r="Y395" s="13"/>
      <c r="Z395" s="13"/>
      <c r="AA395" s="13"/>
      <c r="AB395" s="13"/>
      <c r="AC395" s="13"/>
      <c r="AD395" s="13"/>
      <c r="AE395" s="13"/>
      <c r="AT395" s="243" t="s">
        <v>193</v>
      </c>
      <c r="AU395" s="243" t="s">
        <v>83</v>
      </c>
      <c r="AV395" s="13" t="s">
        <v>83</v>
      </c>
      <c r="AW395" s="13" t="s">
        <v>33</v>
      </c>
      <c r="AX395" s="13" t="s">
        <v>73</v>
      </c>
      <c r="AY395" s="243" t="s">
        <v>181</v>
      </c>
    </row>
    <row r="396" s="2" customFormat="1" ht="16.5" customHeight="1">
      <c r="A396" s="39"/>
      <c r="B396" s="40"/>
      <c r="C396" s="213" t="s">
        <v>595</v>
      </c>
      <c r="D396" s="213" t="s">
        <v>183</v>
      </c>
      <c r="E396" s="214" t="s">
        <v>596</v>
      </c>
      <c r="F396" s="215" t="s">
        <v>597</v>
      </c>
      <c r="G396" s="216" t="s">
        <v>253</v>
      </c>
      <c r="H396" s="217">
        <v>13.529999999999999</v>
      </c>
      <c r="I396" s="218"/>
      <c r="J396" s="219">
        <f>ROUND(I396*H396,2)</f>
        <v>0</v>
      </c>
      <c r="K396" s="215" t="s">
        <v>187</v>
      </c>
      <c r="L396" s="45"/>
      <c r="M396" s="220" t="s">
        <v>19</v>
      </c>
      <c r="N396" s="221" t="s">
        <v>44</v>
      </c>
      <c r="O396" s="85"/>
      <c r="P396" s="222">
        <f>O396*H396</f>
        <v>0</v>
      </c>
      <c r="Q396" s="222">
        <v>0.00662832</v>
      </c>
      <c r="R396" s="222">
        <f>Q396*H396</f>
        <v>0.089681169599999999</v>
      </c>
      <c r="S396" s="222">
        <v>0</v>
      </c>
      <c r="T396" s="223">
        <f>S396*H396</f>
        <v>0</v>
      </c>
      <c r="U396" s="39"/>
      <c r="V396" s="39"/>
      <c r="W396" s="39"/>
      <c r="X396" s="39"/>
      <c r="Y396" s="39"/>
      <c r="Z396" s="39"/>
      <c r="AA396" s="39"/>
      <c r="AB396" s="39"/>
      <c r="AC396" s="39"/>
      <c r="AD396" s="39"/>
      <c r="AE396" s="39"/>
      <c r="AR396" s="224" t="s">
        <v>99</v>
      </c>
      <c r="AT396" s="224" t="s">
        <v>183</v>
      </c>
      <c r="AU396" s="224" t="s">
        <v>83</v>
      </c>
      <c r="AY396" s="18" t="s">
        <v>181</v>
      </c>
      <c r="BE396" s="225">
        <f>IF(N396="základní",J396,0)</f>
        <v>0</v>
      </c>
      <c r="BF396" s="225">
        <f>IF(N396="snížená",J396,0)</f>
        <v>0</v>
      </c>
      <c r="BG396" s="225">
        <f>IF(N396="zákl. přenesená",J396,0)</f>
        <v>0</v>
      </c>
      <c r="BH396" s="225">
        <f>IF(N396="sníž. přenesená",J396,0)</f>
        <v>0</v>
      </c>
      <c r="BI396" s="225">
        <f>IF(N396="nulová",J396,0)</f>
        <v>0</v>
      </c>
      <c r="BJ396" s="18" t="s">
        <v>81</v>
      </c>
      <c r="BK396" s="225">
        <f>ROUND(I396*H396,2)</f>
        <v>0</v>
      </c>
      <c r="BL396" s="18" t="s">
        <v>99</v>
      </c>
      <c r="BM396" s="224" t="s">
        <v>598</v>
      </c>
    </row>
    <row r="397" s="2" customFormat="1">
      <c r="A397" s="39"/>
      <c r="B397" s="40"/>
      <c r="C397" s="41"/>
      <c r="D397" s="226" t="s">
        <v>189</v>
      </c>
      <c r="E397" s="41"/>
      <c r="F397" s="227" t="s">
        <v>599</v>
      </c>
      <c r="G397" s="41"/>
      <c r="H397" s="41"/>
      <c r="I397" s="228"/>
      <c r="J397" s="41"/>
      <c r="K397" s="41"/>
      <c r="L397" s="45"/>
      <c r="M397" s="229"/>
      <c r="N397" s="230"/>
      <c r="O397" s="85"/>
      <c r="P397" s="85"/>
      <c r="Q397" s="85"/>
      <c r="R397" s="85"/>
      <c r="S397" s="85"/>
      <c r="T397" s="86"/>
      <c r="U397" s="39"/>
      <c r="V397" s="39"/>
      <c r="W397" s="39"/>
      <c r="X397" s="39"/>
      <c r="Y397" s="39"/>
      <c r="Z397" s="39"/>
      <c r="AA397" s="39"/>
      <c r="AB397" s="39"/>
      <c r="AC397" s="39"/>
      <c r="AD397" s="39"/>
      <c r="AE397" s="39"/>
      <c r="AT397" s="18" t="s">
        <v>189</v>
      </c>
      <c r="AU397" s="18" t="s">
        <v>83</v>
      </c>
    </row>
    <row r="398" s="2" customFormat="1">
      <c r="A398" s="39"/>
      <c r="B398" s="40"/>
      <c r="C398" s="41"/>
      <c r="D398" s="231" t="s">
        <v>191</v>
      </c>
      <c r="E398" s="41"/>
      <c r="F398" s="232" t="s">
        <v>600</v>
      </c>
      <c r="G398" s="41"/>
      <c r="H398" s="41"/>
      <c r="I398" s="228"/>
      <c r="J398" s="41"/>
      <c r="K398" s="41"/>
      <c r="L398" s="45"/>
      <c r="M398" s="229"/>
      <c r="N398" s="230"/>
      <c r="O398" s="85"/>
      <c r="P398" s="85"/>
      <c r="Q398" s="85"/>
      <c r="R398" s="85"/>
      <c r="S398" s="85"/>
      <c r="T398" s="86"/>
      <c r="U398" s="39"/>
      <c r="V398" s="39"/>
      <c r="W398" s="39"/>
      <c r="X398" s="39"/>
      <c r="Y398" s="39"/>
      <c r="Z398" s="39"/>
      <c r="AA398" s="39"/>
      <c r="AB398" s="39"/>
      <c r="AC398" s="39"/>
      <c r="AD398" s="39"/>
      <c r="AE398" s="39"/>
      <c r="AT398" s="18" t="s">
        <v>191</v>
      </c>
      <c r="AU398" s="18" t="s">
        <v>83</v>
      </c>
    </row>
    <row r="399" s="13" customFormat="1">
      <c r="A399" s="13"/>
      <c r="B399" s="233"/>
      <c r="C399" s="234"/>
      <c r="D399" s="226" t="s">
        <v>193</v>
      </c>
      <c r="E399" s="235" t="s">
        <v>19</v>
      </c>
      <c r="F399" s="236" t="s">
        <v>601</v>
      </c>
      <c r="G399" s="234"/>
      <c r="H399" s="237">
        <v>12.210000000000001</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193</v>
      </c>
      <c r="AU399" s="243" t="s">
        <v>83</v>
      </c>
      <c r="AV399" s="13" t="s">
        <v>83</v>
      </c>
      <c r="AW399" s="13" t="s">
        <v>33</v>
      </c>
      <c r="AX399" s="13" t="s">
        <v>73</v>
      </c>
      <c r="AY399" s="243" t="s">
        <v>181</v>
      </c>
    </row>
    <row r="400" s="13" customFormat="1">
      <c r="A400" s="13"/>
      <c r="B400" s="233"/>
      <c r="C400" s="234"/>
      <c r="D400" s="226" t="s">
        <v>193</v>
      </c>
      <c r="E400" s="235" t="s">
        <v>19</v>
      </c>
      <c r="F400" s="236" t="s">
        <v>602</v>
      </c>
      <c r="G400" s="234"/>
      <c r="H400" s="237">
        <v>1.3200000000000001</v>
      </c>
      <c r="I400" s="238"/>
      <c r="J400" s="234"/>
      <c r="K400" s="234"/>
      <c r="L400" s="239"/>
      <c r="M400" s="240"/>
      <c r="N400" s="241"/>
      <c r="O400" s="241"/>
      <c r="P400" s="241"/>
      <c r="Q400" s="241"/>
      <c r="R400" s="241"/>
      <c r="S400" s="241"/>
      <c r="T400" s="242"/>
      <c r="U400" s="13"/>
      <c r="V400" s="13"/>
      <c r="W400" s="13"/>
      <c r="X400" s="13"/>
      <c r="Y400" s="13"/>
      <c r="Z400" s="13"/>
      <c r="AA400" s="13"/>
      <c r="AB400" s="13"/>
      <c r="AC400" s="13"/>
      <c r="AD400" s="13"/>
      <c r="AE400" s="13"/>
      <c r="AT400" s="243" t="s">
        <v>193</v>
      </c>
      <c r="AU400" s="243" t="s">
        <v>83</v>
      </c>
      <c r="AV400" s="13" t="s">
        <v>83</v>
      </c>
      <c r="AW400" s="13" t="s">
        <v>33</v>
      </c>
      <c r="AX400" s="13" t="s">
        <v>73</v>
      </c>
      <c r="AY400" s="243" t="s">
        <v>181</v>
      </c>
    </row>
    <row r="401" s="2" customFormat="1" ht="16.5" customHeight="1">
      <c r="A401" s="39"/>
      <c r="B401" s="40"/>
      <c r="C401" s="213" t="s">
        <v>603</v>
      </c>
      <c r="D401" s="213" t="s">
        <v>183</v>
      </c>
      <c r="E401" s="214" t="s">
        <v>604</v>
      </c>
      <c r="F401" s="215" t="s">
        <v>605</v>
      </c>
      <c r="G401" s="216" t="s">
        <v>253</v>
      </c>
      <c r="H401" s="217">
        <v>13.529999999999999</v>
      </c>
      <c r="I401" s="218"/>
      <c r="J401" s="219">
        <f>ROUND(I401*H401,2)</f>
        <v>0</v>
      </c>
      <c r="K401" s="215" t="s">
        <v>187</v>
      </c>
      <c r="L401" s="45"/>
      <c r="M401" s="220" t="s">
        <v>19</v>
      </c>
      <c r="N401" s="221" t="s">
        <v>44</v>
      </c>
      <c r="O401" s="85"/>
      <c r="P401" s="222">
        <f>O401*H401</f>
        <v>0</v>
      </c>
      <c r="Q401" s="222">
        <v>0</v>
      </c>
      <c r="R401" s="222">
        <f>Q401*H401</f>
        <v>0</v>
      </c>
      <c r="S401" s="222">
        <v>0</v>
      </c>
      <c r="T401" s="223">
        <f>S401*H401</f>
        <v>0</v>
      </c>
      <c r="U401" s="39"/>
      <c r="V401" s="39"/>
      <c r="W401" s="39"/>
      <c r="X401" s="39"/>
      <c r="Y401" s="39"/>
      <c r="Z401" s="39"/>
      <c r="AA401" s="39"/>
      <c r="AB401" s="39"/>
      <c r="AC401" s="39"/>
      <c r="AD401" s="39"/>
      <c r="AE401" s="39"/>
      <c r="AR401" s="224" t="s">
        <v>99</v>
      </c>
      <c r="AT401" s="224" t="s">
        <v>183</v>
      </c>
      <c r="AU401" s="224" t="s">
        <v>83</v>
      </c>
      <c r="AY401" s="18" t="s">
        <v>181</v>
      </c>
      <c r="BE401" s="225">
        <f>IF(N401="základní",J401,0)</f>
        <v>0</v>
      </c>
      <c r="BF401" s="225">
        <f>IF(N401="snížená",J401,0)</f>
        <v>0</v>
      </c>
      <c r="BG401" s="225">
        <f>IF(N401="zákl. přenesená",J401,0)</f>
        <v>0</v>
      </c>
      <c r="BH401" s="225">
        <f>IF(N401="sníž. přenesená",J401,0)</f>
        <v>0</v>
      </c>
      <c r="BI401" s="225">
        <f>IF(N401="nulová",J401,0)</f>
        <v>0</v>
      </c>
      <c r="BJ401" s="18" t="s">
        <v>81</v>
      </c>
      <c r="BK401" s="225">
        <f>ROUND(I401*H401,2)</f>
        <v>0</v>
      </c>
      <c r="BL401" s="18" t="s">
        <v>99</v>
      </c>
      <c r="BM401" s="224" t="s">
        <v>606</v>
      </c>
    </row>
    <row r="402" s="2" customFormat="1">
      <c r="A402" s="39"/>
      <c r="B402" s="40"/>
      <c r="C402" s="41"/>
      <c r="D402" s="226" t="s">
        <v>189</v>
      </c>
      <c r="E402" s="41"/>
      <c r="F402" s="227" t="s">
        <v>607</v>
      </c>
      <c r="G402" s="41"/>
      <c r="H402" s="41"/>
      <c r="I402" s="228"/>
      <c r="J402" s="41"/>
      <c r="K402" s="41"/>
      <c r="L402" s="45"/>
      <c r="M402" s="229"/>
      <c r="N402" s="230"/>
      <c r="O402" s="85"/>
      <c r="P402" s="85"/>
      <c r="Q402" s="85"/>
      <c r="R402" s="85"/>
      <c r="S402" s="85"/>
      <c r="T402" s="86"/>
      <c r="U402" s="39"/>
      <c r="V402" s="39"/>
      <c r="W402" s="39"/>
      <c r="X402" s="39"/>
      <c r="Y402" s="39"/>
      <c r="Z402" s="39"/>
      <c r="AA402" s="39"/>
      <c r="AB402" s="39"/>
      <c r="AC402" s="39"/>
      <c r="AD402" s="39"/>
      <c r="AE402" s="39"/>
      <c r="AT402" s="18" t="s">
        <v>189</v>
      </c>
      <c r="AU402" s="18" t="s">
        <v>83</v>
      </c>
    </row>
    <row r="403" s="2" customFormat="1">
      <c r="A403" s="39"/>
      <c r="B403" s="40"/>
      <c r="C403" s="41"/>
      <c r="D403" s="231" t="s">
        <v>191</v>
      </c>
      <c r="E403" s="41"/>
      <c r="F403" s="232" t="s">
        <v>608</v>
      </c>
      <c r="G403" s="41"/>
      <c r="H403" s="41"/>
      <c r="I403" s="228"/>
      <c r="J403" s="41"/>
      <c r="K403" s="41"/>
      <c r="L403" s="45"/>
      <c r="M403" s="229"/>
      <c r="N403" s="230"/>
      <c r="O403" s="85"/>
      <c r="P403" s="85"/>
      <c r="Q403" s="85"/>
      <c r="R403" s="85"/>
      <c r="S403" s="85"/>
      <c r="T403" s="86"/>
      <c r="U403" s="39"/>
      <c r="V403" s="39"/>
      <c r="W403" s="39"/>
      <c r="X403" s="39"/>
      <c r="Y403" s="39"/>
      <c r="Z403" s="39"/>
      <c r="AA403" s="39"/>
      <c r="AB403" s="39"/>
      <c r="AC403" s="39"/>
      <c r="AD403" s="39"/>
      <c r="AE403" s="39"/>
      <c r="AT403" s="18" t="s">
        <v>191</v>
      </c>
      <c r="AU403" s="18" t="s">
        <v>83</v>
      </c>
    </row>
    <row r="404" s="2" customFormat="1" ht="16.5" customHeight="1">
      <c r="A404" s="39"/>
      <c r="B404" s="40"/>
      <c r="C404" s="213" t="s">
        <v>609</v>
      </c>
      <c r="D404" s="213" t="s">
        <v>183</v>
      </c>
      <c r="E404" s="214" t="s">
        <v>610</v>
      </c>
      <c r="F404" s="215" t="s">
        <v>611</v>
      </c>
      <c r="G404" s="216" t="s">
        <v>253</v>
      </c>
      <c r="H404" s="217">
        <v>1.8</v>
      </c>
      <c r="I404" s="218"/>
      <c r="J404" s="219">
        <f>ROUND(I404*H404,2)</f>
        <v>0</v>
      </c>
      <c r="K404" s="215" t="s">
        <v>187</v>
      </c>
      <c r="L404" s="45"/>
      <c r="M404" s="220" t="s">
        <v>19</v>
      </c>
      <c r="N404" s="221" t="s">
        <v>44</v>
      </c>
      <c r="O404" s="85"/>
      <c r="P404" s="222">
        <f>O404*H404</f>
        <v>0</v>
      </c>
      <c r="Q404" s="222">
        <v>0.0013426</v>
      </c>
      <c r="R404" s="222">
        <f>Q404*H404</f>
        <v>0.00241668</v>
      </c>
      <c r="S404" s="222">
        <v>0</v>
      </c>
      <c r="T404" s="223">
        <f>S404*H404</f>
        <v>0</v>
      </c>
      <c r="U404" s="39"/>
      <c r="V404" s="39"/>
      <c r="W404" s="39"/>
      <c r="X404" s="39"/>
      <c r="Y404" s="39"/>
      <c r="Z404" s="39"/>
      <c r="AA404" s="39"/>
      <c r="AB404" s="39"/>
      <c r="AC404" s="39"/>
      <c r="AD404" s="39"/>
      <c r="AE404" s="39"/>
      <c r="AR404" s="224" t="s">
        <v>99</v>
      </c>
      <c r="AT404" s="224" t="s">
        <v>183</v>
      </c>
      <c r="AU404" s="224" t="s">
        <v>83</v>
      </c>
      <c r="AY404" s="18" t="s">
        <v>181</v>
      </c>
      <c r="BE404" s="225">
        <f>IF(N404="základní",J404,0)</f>
        <v>0</v>
      </c>
      <c r="BF404" s="225">
        <f>IF(N404="snížená",J404,0)</f>
        <v>0</v>
      </c>
      <c r="BG404" s="225">
        <f>IF(N404="zákl. přenesená",J404,0)</f>
        <v>0</v>
      </c>
      <c r="BH404" s="225">
        <f>IF(N404="sníž. přenesená",J404,0)</f>
        <v>0</v>
      </c>
      <c r="BI404" s="225">
        <f>IF(N404="nulová",J404,0)</f>
        <v>0</v>
      </c>
      <c r="BJ404" s="18" t="s">
        <v>81</v>
      </c>
      <c r="BK404" s="225">
        <f>ROUND(I404*H404,2)</f>
        <v>0</v>
      </c>
      <c r="BL404" s="18" t="s">
        <v>99</v>
      </c>
      <c r="BM404" s="224" t="s">
        <v>612</v>
      </c>
    </row>
    <row r="405" s="2" customFormat="1">
      <c r="A405" s="39"/>
      <c r="B405" s="40"/>
      <c r="C405" s="41"/>
      <c r="D405" s="226" t="s">
        <v>189</v>
      </c>
      <c r="E405" s="41"/>
      <c r="F405" s="227" t="s">
        <v>613</v>
      </c>
      <c r="G405" s="41"/>
      <c r="H405" s="41"/>
      <c r="I405" s="228"/>
      <c r="J405" s="41"/>
      <c r="K405" s="41"/>
      <c r="L405" s="45"/>
      <c r="M405" s="229"/>
      <c r="N405" s="230"/>
      <c r="O405" s="85"/>
      <c r="P405" s="85"/>
      <c r="Q405" s="85"/>
      <c r="R405" s="85"/>
      <c r="S405" s="85"/>
      <c r="T405" s="86"/>
      <c r="U405" s="39"/>
      <c r="V405" s="39"/>
      <c r="W405" s="39"/>
      <c r="X405" s="39"/>
      <c r="Y405" s="39"/>
      <c r="Z405" s="39"/>
      <c r="AA405" s="39"/>
      <c r="AB405" s="39"/>
      <c r="AC405" s="39"/>
      <c r="AD405" s="39"/>
      <c r="AE405" s="39"/>
      <c r="AT405" s="18" t="s">
        <v>189</v>
      </c>
      <c r="AU405" s="18" t="s">
        <v>83</v>
      </c>
    </row>
    <row r="406" s="2" customFormat="1">
      <c r="A406" s="39"/>
      <c r="B406" s="40"/>
      <c r="C406" s="41"/>
      <c r="D406" s="231" t="s">
        <v>191</v>
      </c>
      <c r="E406" s="41"/>
      <c r="F406" s="232" t="s">
        <v>614</v>
      </c>
      <c r="G406" s="41"/>
      <c r="H406" s="41"/>
      <c r="I406" s="228"/>
      <c r="J406" s="41"/>
      <c r="K406" s="41"/>
      <c r="L406" s="45"/>
      <c r="M406" s="229"/>
      <c r="N406" s="230"/>
      <c r="O406" s="85"/>
      <c r="P406" s="85"/>
      <c r="Q406" s="85"/>
      <c r="R406" s="85"/>
      <c r="S406" s="85"/>
      <c r="T406" s="86"/>
      <c r="U406" s="39"/>
      <c r="V406" s="39"/>
      <c r="W406" s="39"/>
      <c r="X406" s="39"/>
      <c r="Y406" s="39"/>
      <c r="Z406" s="39"/>
      <c r="AA406" s="39"/>
      <c r="AB406" s="39"/>
      <c r="AC406" s="39"/>
      <c r="AD406" s="39"/>
      <c r="AE406" s="39"/>
      <c r="AT406" s="18" t="s">
        <v>191</v>
      </c>
      <c r="AU406" s="18" t="s">
        <v>83</v>
      </c>
    </row>
    <row r="407" s="13" customFormat="1">
      <c r="A407" s="13"/>
      <c r="B407" s="233"/>
      <c r="C407" s="234"/>
      <c r="D407" s="226" t="s">
        <v>193</v>
      </c>
      <c r="E407" s="235" t="s">
        <v>19</v>
      </c>
      <c r="F407" s="236" t="s">
        <v>615</v>
      </c>
      <c r="G407" s="234"/>
      <c r="H407" s="237">
        <v>1.8</v>
      </c>
      <c r="I407" s="238"/>
      <c r="J407" s="234"/>
      <c r="K407" s="234"/>
      <c r="L407" s="239"/>
      <c r="M407" s="240"/>
      <c r="N407" s="241"/>
      <c r="O407" s="241"/>
      <c r="P407" s="241"/>
      <c r="Q407" s="241"/>
      <c r="R407" s="241"/>
      <c r="S407" s="241"/>
      <c r="T407" s="242"/>
      <c r="U407" s="13"/>
      <c r="V407" s="13"/>
      <c r="W407" s="13"/>
      <c r="X407" s="13"/>
      <c r="Y407" s="13"/>
      <c r="Z407" s="13"/>
      <c r="AA407" s="13"/>
      <c r="AB407" s="13"/>
      <c r="AC407" s="13"/>
      <c r="AD407" s="13"/>
      <c r="AE407" s="13"/>
      <c r="AT407" s="243" t="s">
        <v>193</v>
      </c>
      <c r="AU407" s="243" t="s">
        <v>83</v>
      </c>
      <c r="AV407" s="13" t="s">
        <v>83</v>
      </c>
      <c r="AW407" s="13" t="s">
        <v>33</v>
      </c>
      <c r="AX407" s="13" t="s">
        <v>73</v>
      </c>
      <c r="AY407" s="243" t="s">
        <v>181</v>
      </c>
    </row>
    <row r="408" s="2" customFormat="1" ht="16.5" customHeight="1">
      <c r="A408" s="39"/>
      <c r="B408" s="40"/>
      <c r="C408" s="213" t="s">
        <v>616</v>
      </c>
      <c r="D408" s="213" t="s">
        <v>183</v>
      </c>
      <c r="E408" s="214" t="s">
        <v>617</v>
      </c>
      <c r="F408" s="215" t="s">
        <v>618</v>
      </c>
      <c r="G408" s="216" t="s">
        <v>253</v>
      </c>
      <c r="H408" s="217">
        <v>1.8</v>
      </c>
      <c r="I408" s="218"/>
      <c r="J408" s="219">
        <f>ROUND(I408*H408,2)</f>
        <v>0</v>
      </c>
      <c r="K408" s="215" t="s">
        <v>187</v>
      </c>
      <c r="L408" s="45"/>
      <c r="M408" s="220" t="s">
        <v>19</v>
      </c>
      <c r="N408" s="221" t="s">
        <v>44</v>
      </c>
      <c r="O408" s="85"/>
      <c r="P408" s="222">
        <f>O408*H408</f>
        <v>0</v>
      </c>
      <c r="Q408" s="222">
        <v>0</v>
      </c>
      <c r="R408" s="222">
        <f>Q408*H408</f>
        <v>0</v>
      </c>
      <c r="S408" s="222">
        <v>0</v>
      </c>
      <c r="T408" s="223">
        <f>S408*H408</f>
        <v>0</v>
      </c>
      <c r="U408" s="39"/>
      <c r="V408" s="39"/>
      <c r="W408" s="39"/>
      <c r="X408" s="39"/>
      <c r="Y408" s="39"/>
      <c r="Z408" s="39"/>
      <c r="AA408" s="39"/>
      <c r="AB408" s="39"/>
      <c r="AC408" s="39"/>
      <c r="AD408" s="39"/>
      <c r="AE408" s="39"/>
      <c r="AR408" s="224" t="s">
        <v>99</v>
      </c>
      <c r="AT408" s="224" t="s">
        <v>183</v>
      </c>
      <c r="AU408" s="224" t="s">
        <v>83</v>
      </c>
      <c r="AY408" s="18" t="s">
        <v>181</v>
      </c>
      <c r="BE408" s="225">
        <f>IF(N408="základní",J408,0)</f>
        <v>0</v>
      </c>
      <c r="BF408" s="225">
        <f>IF(N408="snížená",J408,0)</f>
        <v>0</v>
      </c>
      <c r="BG408" s="225">
        <f>IF(N408="zákl. přenesená",J408,0)</f>
        <v>0</v>
      </c>
      <c r="BH408" s="225">
        <f>IF(N408="sníž. přenesená",J408,0)</f>
        <v>0</v>
      </c>
      <c r="BI408" s="225">
        <f>IF(N408="nulová",J408,0)</f>
        <v>0</v>
      </c>
      <c r="BJ408" s="18" t="s">
        <v>81</v>
      </c>
      <c r="BK408" s="225">
        <f>ROUND(I408*H408,2)</f>
        <v>0</v>
      </c>
      <c r="BL408" s="18" t="s">
        <v>99</v>
      </c>
      <c r="BM408" s="224" t="s">
        <v>619</v>
      </c>
    </row>
    <row r="409" s="2" customFormat="1">
      <c r="A409" s="39"/>
      <c r="B409" s="40"/>
      <c r="C409" s="41"/>
      <c r="D409" s="226" t="s">
        <v>189</v>
      </c>
      <c r="E409" s="41"/>
      <c r="F409" s="227" t="s">
        <v>620</v>
      </c>
      <c r="G409" s="41"/>
      <c r="H409" s="41"/>
      <c r="I409" s="228"/>
      <c r="J409" s="41"/>
      <c r="K409" s="41"/>
      <c r="L409" s="45"/>
      <c r="M409" s="229"/>
      <c r="N409" s="230"/>
      <c r="O409" s="85"/>
      <c r="P409" s="85"/>
      <c r="Q409" s="85"/>
      <c r="R409" s="85"/>
      <c r="S409" s="85"/>
      <c r="T409" s="86"/>
      <c r="U409" s="39"/>
      <c r="V409" s="39"/>
      <c r="W409" s="39"/>
      <c r="X409" s="39"/>
      <c r="Y409" s="39"/>
      <c r="Z409" s="39"/>
      <c r="AA409" s="39"/>
      <c r="AB409" s="39"/>
      <c r="AC409" s="39"/>
      <c r="AD409" s="39"/>
      <c r="AE409" s="39"/>
      <c r="AT409" s="18" t="s">
        <v>189</v>
      </c>
      <c r="AU409" s="18" t="s">
        <v>83</v>
      </c>
    </row>
    <row r="410" s="2" customFormat="1">
      <c r="A410" s="39"/>
      <c r="B410" s="40"/>
      <c r="C410" s="41"/>
      <c r="D410" s="231" t="s">
        <v>191</v>
      </c>
      <c r="E410" s="41"/>
      <c r="F410" s="232" t="s">
        <v>621</v>
      </c>
      <c r="G410" s="41"/>
      <c r="H410" s="41"/>
      <c r="I410" s="228"/>
      <c r="J410" s="41"/>
      <c r="K410" s="41"/>
      <c r="L410" s="45"/>
      <c r="M410" s="229"/>
      <c r="N410" s="230"/>
      <c r="O410" s="85"/>
      <c r="P410" s="85"/>
      <c r="Q410" s="85"/>
      <c r="R410" s="85"/>
      <c r="S410" s="85"/>
      <c r="T410" s="86"/>
      <c r="U410" s="39"/>
      <c r="V410" s="39"/>
      <c r="W410" s="39"/>
      <c r="X410" s="39"/>
      <c r="Y410" s="39"/>
      <c r="Z410" s="39"/>
      <c r="AA410" s="39"/>
      <c r="AB410" s="39"/>
      <c r="AC410" s="39"/>
      <c r="AD410" s="39"/>
      <c r="AE410" s="39"/>
      <c r="AT410" s="18" t="s">
        <v>191</v>
      </c>
      <c r="AU410" s="18" t="s">
        <v>83</v>
      </c>
    </row>
    <row r="411" s="2" customFormat="1" ht="16.5" customHeight="1">
      <c r="A411" s="39"/>
      <c r="B411" s="40"/>
      <c r="C411" s="213" t="s">
        <v>622</v>
      </c>
      <c r="D411" s="213" t="s">
        <v>183</v>
      </c>
      <c r="E411" s="214" t="s">
        <v>623</v>
      </c>
      <c r="F411" s="215" t="s">
        <v>624</v>
      </c>
      <c r="G411" s="216" t="s">
        <v>377</v>
      </c>
      <c r="H411" s="217">
        <v>0.29899999999999999</v>
      </c>
      <c r="I411" s="218"/>
      <c r="J411" s="219">
        <f>ROUND(I411*H411,2)</f>
        <v>0</v>
      </c>
      <c r="K411" s="215" t="s">
        <v>187</v>
      </c>
      <c r="L411" s="45"/>
      <c r="M411" s="220" t="s">
        <v>19</v>
      </c>
      <c r="N411" s="221" t="s">
        <v>44</v>
      </c>
      <c r="O411" s="85"/>
      <c r="P411" s="222">
        <f>O411*H411</f>
        <v>0</v>
      </c>
      <c r="Q411" s="222">
        <v>1.0551166000000001</v>
      </c>
      <c r="R411" s="222">
        <f>Q411*H411</f>
        <v>0.3154798634</v>
      </c>
      <c r="S411" s="222">
        <v>0</v>
      </c>
      <c r="T411" s="223">
        <f>S411*H411</f>
        <v>0</v>
      </c>
      <c r="U411" s="39"/>
      <c r="V411" s="39"/>
      <c r="W411" s="39"/>
      <c r="X411" s="39"/>
      <c r="Y411" s="39"/>
      <c r="Z411" s="39"/>
      <c r="AA411" s="39"/>
      <c r="AB411" s="39"/>
      <c r="AC411" s="39"/>
      <c r="AD411" s="39"/>
      <c r="AE411" s="39"/>
      <c r="AR411" s="224" t="s">
        <v>99</v>
      </c>
      <c r="AT411" s="224" t="s">
        <v>183</v>
      </c>
      <c r="AU411" s="224" t="s">
        <v>83</v>
      </c>
      <c r="AY411" s="18" t="s">
        <v>181</v>
      </c>
      <c r="BE411" s="225">
        <f>IF(N411="základní",J411,0)</f>
        <v>0</v>
      </c>
      <c r="BF411" s="225">
        <f>IF(N411="snížená",J411,0)</f>
        <v>0</v>
      </c>
      <c r="BG411" s="225">
        <f>IF(N411="zákl. přenesená",J411,0)</f>
        <v>0</v>
      </c>
      <c r="BH411" s="225">
        <f>IF(N411="sníž. přenesená",J411,0)</f>
        <v>0</v>
      </c>
      <c r="BI411" s="225">
        <f>IF(N411="nulová",J411,0)</f>
        <v>0</v>
      </c>
      <c r="BJ411" s="18" t="s">
        <v>81</v>
      </c>
      <c r="BK411" s="225">
        <f>ROUND(I411*H411,2)</f>
        <v>0</v>
      </c>
      <c r="BL411" s="18" t="s">
        <v>99</v>
      </c>
      <c r="BM411" s="224" t="s">
        <v>625</v>
      </c>
    </row>
    <row r="412" s="2" customFormat="1">
      <c r="A412" s="39"/>
      <c r="B412" s="40"/>
      <c r="C412" s="41"/>
      <c r="D412" s="226" t="s">
        <v>189</v>
      </c>
      <c r="E412" s="41"/>
      <c r="F412" s="227" t="s">
        <v>626</v>
      </c>
      <c r="G412" s="41"/>
      <c r="H412" s="41"/>
      <c r="I412" s="228"/>
      <c r="J412" s="41"/>
      <c r="K412" s="41"/>
      <c r="L412" s="45"/>
      <c r="M412" s="229"/>
      <c r="N412" s="230"/>
      <c r="O412" s="85"/>
      <c r="P412" s="85"/>
      <c r="Q412" s="85"/>
      <c r="R412" s="85"/>
      <c r="S412" s="85"/>
      <c r="T412" s="86"/>
      <c r="U412" s="39"/>
      <c r="V412" s="39"/>
      <c r="W412" s="39"/>
      <c r="X412" s="39"/>
      <c r="Y412" s="39"/>
      <c r="Z412" s="39"/>
      <c r="AA412" s="39"/>
      <c r="AB412" s="39"/>
      <c r="AC412" s="39"/>
      <c r="AD412" s="39"/>
      <c r="AE412" s="39"/>
      <c r="AT412" s="18" t="s">
        <v>189</v>
      </c>
      <c r="AU412" s="18" t="s">
        <v>83</v>
      </c>
    </row>
    <row r="413" s="2" customFormat="1">
      <c r="A413" s="39"/>
      <c r="B413" s="40"/>
      <c r="C413" s="41"/>
      <c r="D413" s="231" t="s">
        <v>191</v>
      </c>
      <c r="E413" s="41"/>
      <c r="F413" s="232" t="s">
        <v>627</v>
      </c>
      <c r="G413" s="41"/>
      <c r="H413" s="41"/>
      <c r="I413" s="228"/>
      <c r="J413" s="41"/>
      <c r="K413" s="41"/>
      <c r="L413" s="45"/>
      <c r="M413" s="229"/>
      <c r="N413" s="230"/>
      <c r="O413" s="85"/>
      <c r="P413" s="85"/>
      <c r="Q413" s="85"/>
      <c r="R413" s="85"/>
      <c r="S413" s="85"/>
      <c r="T413" s="86"/>
      <c r="U413" s="39"/>
      <c r="V413" s="39"/>
      <c r="W413" s="39"/>
      <c r="X413" s="39"/>
      <c r="Y413" s="39"/>
      <c r="Z413" s="39"/>
      <c r="AA413" s="39"/>
      <c r="AB413" s="39"/>
      <c r="AC413" s="39"/>
      <c r="AD413" s="39"/>
      <c r="AE413" s="39"/>
      <c r="AT413" s="18" t="s">
        <v>191</v>
      </c>
      <c r="AU413" s="18" t="s">
        <v>83</v>
      </c>
    </row>
    <row r="414" s="13" customFormat="1">
      <c r="A414" s="13"/>
      <c r="B414" s="233"/>
      <c r="C414" s="234"/>
      <c r="D414" s="226" t="s">
        <v>193</v>
      </c>
      <c r="E414" s="234"/>
      <c r="F414" s="236" t="s">
        <v>628</v>
      </c>
      <c r="G414" s="234"/>
      <c r="H414" s="237">
        <v>0.29899999999999999</v>
      </c>
      <c r="I414" s="238"/>
      <c r="J414" s="234"/>
      <c r="K414" s="234"/>
      <c r="L414" s="239"/>
      <c r="M414" s="240"/>
      <c r="N414" s="241"/>
      <c r="O414" s="241"/>
      <c r="P414" s="241"/>
      <c r="Q414" s="241"/>
      <c r="R414" s="241"/>
      <c r="S414" s="241"/>
      <c r="T414" s="242"/>
      <c r="U414" s="13"/>
      <c r="V414" s="13"/>
      <c r="W414" s="13"/>
      <c r="X414" s="13"/>
      <c r="Y414" s="13"/>
      <c r="Z414" s="13"/>
      <c r="AA414" s="13"/>
      <c r="AB414" s="13"/>
      <c r="AC414" s="13"/>
      <c r="AD414" s="13"/>
      <c r="AE414" s="13"/>
      <c r="AT414" s="243" t="s">
        <v>193</v>
      </c>
      <c r="AU414" s="243" t="s">
        <v>83</v>
      </c>
      <c r="AV414" s="13" t="s">
        <v>83</v>
      </c>
      <c r="AW414" s="13" t="s">
        <v>4</v>
      </c>
      <c r="AX414" s="13" t="s">
        <v>81</v>
      </c>
      <c r="AY414" s="243" t="s">
        <v>181</v>
      </c>
    </row>
    <row r="415" s="2" customFormat="1" ht="16.5" customHeight="1">
      <c r="A415" s="39"/>
      <c r="B415" s="40"/>
      <c r="C415" s="213" t="s">
        <v>629</v>
      </c>
      <c r="D415" s="213" t="s">
        <v>183</v>
      </c>
      <c r="E415" s="214" t="s">
        <v>630</v>
      </c>
      <c r="F415" s="215" t="s">
        <v>631</v>
      </c>
      <c r="G415" s="216" t="s">
        <v>186</v>
      </c>
      <c r="H415" s="217">
        <v>6.3659999999999997</v>
      </c>
      <c r="I415" s="218"/>
      <c r="J415" s="219">
        <f>ROUND(I415*H415,2)</f>
        <v>0</v>
      </c>
      <c r="K415" s="215" t="s">
        <v>187</v>
      </c>
      <c r="L415" s="45"/>
      <c r="M415" s="220" t="s">
        <v>19</v>
      </c>
      <c r="N415" s="221" t="s">
        <v>44</v>
      </c>
      <c r="O415" s="85"/>
      <c r="P415" s="222">
        <f>O415*H415</f>
        <v>0</v>
      </c>
      <c r="Q415" s="222">
        <v>2.5019749999999998</v>
      </c>
      <c r="R415" s="222">
        <f>Q415*H415</f>
        <v>15.927572849999999</v>
      </c>
      <c r="S415" s="222">
        <v>0</v>
      </c>
      <c r="T415" s="223">
        <f>S415*H415</f>
        <v>0</v>
      </c>
      <c r="U415" s="39"/>
      <c r="V415" s="39"/>
      <c r="W415" s="39"/>
      <c r="X415" s="39"/>
      <c r="Y415" s="39"/>
      <c r="Z415" s="39"/>
      <c r="AA415" s="39"/>
      <c r="AB415" s="39"/>
      <c r="AC415" s="39"/>
      <c r="AD415" s="39"/>
      <c r="AE415" s="39"/>
      <c r="AR415" s="224" t="s">
        <v>99</v>
      </c>
      <c r="AT415" s="224" t="s">
        <v>183</v>
      </c>
      <c r="AU415" s="224" t="s">
        <v>83</v>
      </c>
      <c r="AY415" s="18" t="s">
        <v>181</v>
      </c>
      <c r="BE415" s="225">
        <f>IF(N415="základní",J415,0)</f>
        <v>0</v>
      </c>
      <c r="BF415" s="225">
        <f>IF(N415="snížená",J415,0)</f>
        <v>0</v>
      </c>
      <c r="BG415" s="225">
        <f>IF(N415="zákl. přenesená",J415,0)</f>
        <v>0</v>
      </c>
      <c r="BH415" s="225">
        <f>IF(N415="sníž. přenesená",J415,0)</f>
        <v>0</v>
      </c>
      <c r="BI415" s="225">
        <f>IF(N415="nulová",J415,0)</f>
        <v>0</v>
      </c>
      <c r="BJ415" s="18" t="s">
        <v>81</v>
      </c>
      <c r="BK415" s="225">
        <f>ROUND(I415*H415,2)</f>
        <v>0</v>
      </c>
      <c r="BL415" s="18" t="s">
        <v>99</v>
      </c>
      <c r="BM415" s="224" t="s">
        <v>632</v>
      </c>
    </row>
    <row r="416" s="2" customFormat="1">
      <c r="A416" s="39"/>
      <c r="B416" s="40"/>
      <c r="C416" s="41"/>
      <c r="D416" s="226" t="s">
        <v>189</v>
      </c>
      <c r="E416" s="41"/>
      <c r="F416" s="227" t="s">
        <v>633</v>
      </c>
      <c r="G416" s="41"/>
      <c r="H416" s="41"/>
      <c r="I416" s="228"/>
      <c r="J416" s="41"/>
      <c r="K416" s="41"/>
      <c r="L416" s="45"/>
      <c r="M416" s="229"/>
      <c r="N416" s="230"/>
      <c r="O416" s="85"/>
      <c r="P416" s="85"/>
      <c r="Q416" s="85"/>
      <c r="R416" s="85"/>
      <c r="S416" s="85"/>
      <c r="T416" s="86"/>
      <c r="U416" s="39"/>
      <c r="V416" s="39"/>
      <c r="W416" s="39"/>
      <c r="X416" s="39"/>
      <c r="Y416" s="39"/>
      <c r="Z416" s="39"/>
      <c r="AA416" s="39"/>
      <c r="AB416" s="39"/>
      <c r="AC416" s="39"/>
      <c r="AD416" s="39"/>
      <c r="AE416" s="39"/>
      <c r="AT416" s="18" t="s">
        <v>189</v>
      </c>
      <c r="AU416" s="18" t="s">
        <v>83</v>
      </c>
    </row>
    <row r="417" s="2" customFormat="1">
      <c r="A417" s="39"/>
      <c r="B417" s="40"/>
      <c r="C417" s="41"/>
      <c r="D417" s="231" t="s">
        <v>191</v>
      </c>
      <c r="E417" s="41"/>
      <c r="F417" s="232" t="s">
        <v>634</v>
      </c>
      <c r="G417" s="41"/>
      <c r="H417" s="41"/>
      <c r="I417" s="228"/>
      <c r="J417" s="41"/>
      <c r="K417" s="41"/>
      <c r="L417" s="45"/>
      <c r="M417" s="229"/>
      <c r="N417" s="230"/>
      <c r="O417" s="85"/>
      <c r="P417" s="85"/>
      <c r="Q417" s="85"/>
      <c r="R417" s="85"/>
      <c r="S417" s="85"/>
      <c r="T417" s="86"/>
      <c r="U417" s="39"/>
      <c r="V417" s="39"/>
      <c r="W417" s="39"/>
      <c r="X417" s="39"/>
      <c r="Y417" s="39"/>
      <c r="Z417" s="39"/>
      <c r="AA417" s="39"/>
      <c r="AB417" s="39"/>
      <c r="AC417" s="39"/>
      <c r="AD417" s="39"/>
      <c r="AE417" s="39"/>
      <c r="AT417" s="18" t="s">
        <v>191</v>
      </c>
      <c r="AU417" s="18" t="s">
        <v>83</v>
      </c>
    </row>
    <row r="418" s="13" customFormat="1">
      <c r="A418" s="13"/>
      <c r="B418" s="233"/>
      <c r="C418" s="234"/>
      <c r="D418" s="226" t="s">
        <v>193</v>
      </c>
      <c r="E418" s="235" t="s">
        <v>19</v>
      </c>
      <c r="F418" s="236" t="s">
        <v>635</v>
      </c>
      <c r="G418" s="234"/>
      <c r="H418" s="237">
        <v>2.214</v>
      </c>
      <c r="I418" s="238"/>
      <c r="J418" s="234"/>
      <c r="K418" s="234"/>
      <c r="L418" s="239"/>
      <c r="M418" s="240"/>
      <c r="N418" s="241"/>
      <c r="O418" s="241"/>
      <c r="P418" s="241"/>
      <c r="Q418" s="241"/>
      <c r="R418" s="241"/>
      <c r="S418" s="241"/>
      <c r="T418" s="242"/>
      <c r="U418" s="13"/>
      <c r="V418" s="13"/>
      <c r="W418" s="13"/>
      <c r="X418" s="13"/>
      <c r="Y418" s="13"/>
      <c r="Z418" s="13"/>
      <c r="AA418" s="13"/>
      <c r="AB418" s="13"/>
      <c r="AC418" s="13"/>
      <c r="AD418" s="13"/>
      <c r="AE418" s="13"/>
      <c r="AT418" s="243" t="s">
        <v>193</v>
      </c>
      <c r="AU418" s="243" t="s">
        <v>83</v>
      </c>
      <c r="AV418" s="13" t="s">
        <v>83</v>
      </c>
      <c r="AW418" s="13" t="s">
        <v>33</v>
      </c>
      <c r="AX418" s="13" t="s">
        <v>73</v>
      </c>
      <c r="AY418" s="243" t="s">
        <v>181</v>
      </c>
    </row>
    <row r="419" s="13" customFormat="1">
      <c r="A419" s="13"/>
      <c r="B419" s="233"/>
      <c r="C419" s="234"/>
      <c r="D419" s="226" t="s">
        <v>193</v>
      </c>
      <c r="E419" s="235" t="s">
        <v>19</v>
      </c>
      <c r="F419" s="236" t="s">
        <v>636</v>
      </c>
      <c r="G419" s="234"/>
      <c r="H419" s="237">
        <v>3.4929999999999999</v>
      </c>
      <c r="I419" s="238"/>
      <c r="J419" s="234"/>
      <c r="K419" s="234"/>
      <c r="L419" s="239"/>
      <c r="M419" s="240"/>
      <c r="N419" s="241"/>
      <c r="O419" s="241"/>
      <c r="P419" s="241"/>
      <c r="Q419" s="241"/>
      <c r="R419" s="241"/>
      <c r="S419" s="241"/>
      <c r="T419" s="242"/>
      <c r="U419" s="13"/>
      <c r="V419" s="13"/>
      <c r="W419" s="13"/>
      <c r="X419" s="13"/>
      <c r="Y419" s="13"/>
      <c r="Z419" s="13"/>
      <c r="AA419" s="13"/>
      <c r="AB419" s="13"/>
      <c r="AC419" s="13"/>
      <c r="AD419" s="13"/>
      <c r="AE419" s="13"/>
      <c r="AT419" s="243" t="s">
        <v>193</v>
      </c>
      <c r="AU419" s="243" t="s">
        <v>83</v>
      </c>
      <c r="AV419" s="13" t="s">
        <v>83</v>
      </c>
      <c r="AW419" s="13" t="s">
        <v>33</v>
      </c>
      <c r="AX419" s="13" t="s">
        <v>73</v>
      </c>
      <c r="AY419" s="243" t="s">
        <v>181</v>
      </c>
    </row>
    <row r="420" s="13" customFormat="1">
      <c r="A420" s="13"/>
      <c r="B420" s="233"/>
      <c r="C420" s="234"/>
      <c r="D420" s="226" t="s">
        <v>193</v>
      </c>
      <c r="E420" s="235" t="s">
        <v>19</v>
      </c>
      <c r="F420" s="236" t="s">
        <v>637</v>
      </c>
      <c r="G420" s="234"/>
      <c r="H420" s="237">
        <v>0.65900000000000003</v>
      </c>
      <c r="I420" s="238"/>
      <c r="J420" s="234"/>
      <c r="K420" s="234"/>
      <c r="L420" s="239"/>
      <c r="M420" s="240"/>
      <c r="N420" s="241"/>
      <c r="O420" s="241"/>
      <c r="P420" s="241"/>
      <c r="Q420" s="241"/>
      <c r="R420" s="241"/>
      <c r="S420" s="241"/>
      <c r="T420" s="242"/>
      <c r="U420" s="13"/>
      <c r="V420" s="13"/>
      <c r="W420" s="13"/>
      <c r="X420" s="13"/>
      <c r="Y420" s="13"/>
      <c r="Z420" s="13"/>
      <c r="AA420" s="13"/>
      <c r="AB420" s="13"/>
      <c r="AC420" s="13"/>
      <c r="AD420" s="13"/>
      <c r="AE420" s="13"/>
      <c r="AT420" s="243" t="s">
        <v>193</v>
      </c>
      <c r="AU420" s="243" t="s">
        <v>83</v>
      </c>
      <c r="AV420" s="13" t="s">
        <v>83</v>
      </c>
      <c r="AW420" s="13" t="s">
        <v>33</v>
      </c>
      <c r="AX420" s="13" t="s">
        <v>73</v>
      </c>
      <c r="AY420" s="243" t="s">
        <v>181</v>
      </c>
    </row>
    <row r="421" s="2" customFormat="1" ht="16.5" customHeight="1">
      <c r="A421" s="39"/>
      <c r="B421" s="40"/>
      <c r="C421" s="213" t="s">
        <v>638</v>
      </c>
      <c r="D421" s="213" t="s">
        <v>183</v>
      </c>
      <c r="E421" s="214" t="s">
        <v>639</v>
      </c>
      <c r="F421" s="215" t="s">
        <v>640</v>
      </c>
      <c r="G421" s="216" t="s">
        <v>253</v>
      </c>
      <c r="H421" s="217">
        <v>45.469000000000001</v>
      </c>
      <c r="I421" s="218"/>
      <c r="J421" s="219">
        <f>ROUND(I421*H421,2)</f>
        <v>0</v>
      </c>
      <c r="K421" s="215" t="s">
        <v>187</v>
      </c>
      <c r="L421" s="45"/>
      <c r="M421" s="220" t="s">
        <v>19</v>
      </c>
      <c r="N421" s="221" t="s">
        <v>44</v>
      </c>
      <c r="O421" s="85"/>
      <c r="P421" s="222">
        <f>O421*H421</f>
        <v>0</v>
      </c>
      <c r="Q421" s="222">
        <v>0.0057646399999999997</v>
      </c>
      <c r="R421" s="222">
        <f>Q421*H421</f>
        <v>0.26211241615999997</v>
      </c>
      <c r="S421" s="222">
        <v>0</v>
      </c>
      <c r="T421" s="223">
        <f>S421*H421</f>
        <v>0</v>
      </c>
      <c r="U421" s="39"/>
      <c r="V421" s="39"/>
      <c r="W421" s="39"/>
      <c r="X421" s="39"/>
      <c r="Y421" s="39"/>
      <c r="Z421" s="39"/>
      <c r="AA421" s="39"/>
      <c r="AB421" s="39"/>
      <c r="AC421" s="39"/>
      <c r="AD421" s="39"/>
      <c r="AE421" s="39"/>
      <c r="AR421" s="224" t="s">
        <v>99</v>
      </c>
      <c r="AT421" s="224" t="s">
        <v>183</v>
      </c>
      <c r="AU421" s="224" t="s">
        <v>83</v>
      </c>
      <c r="AY421" s="18" t="s">
        <v>181</v>
      </c>
      <c r="BE421" s="225">
        <f>IF(N421="základní",J421,0)</f>
        <v>0</v>
      </c>
      <c r="BF421" s="225">
        <f>IF(N421="snížená",J421,0)</f>
        <v>0</v>
      </c>
      <c r="BG421" s="225">
        <f>IF(N421="zákl. přenesená",J421,0)</f>
        <v>0</v>
      </c>
      <c r="BH421" s="225">
        <f>IF(N421="sníž. přenesená",J421,0)</f>
        <v>0</v>
      </c>
      <c r="BI421" s="225">
        <f>IF(N421="nulová",J421,0)</f>
        <v>0</v>
      </c>
      <c r="BJ421" s="18" t="s">
        <v>81</v>
      </c>
      <c r="BK421" s="225">
        <f>ROUND(I421*H421,2)</f>
        <v>0</v>
      </c>
      <c r="BL421" s="18" t="s">
        <v>99</v>
      </c>
      <c r="BM421" s="224" t="s">
        <v>641</v>
      </c>
    </row>
    <row r="422" s="2" customFormat="1">
      <c r="A422" s="39"/>
      <c r="B422" s="40"/>
      <c r="C422" s="41"/>
      <c r="D422" s="226" t="s">
        <v>189</v>
      </c>
      <c r="E422" s="41"/>
      <c r="F422" s="227" t="s">
        <v>642</v>
      </c>
      <c r="G422" s="41"/>
      <c r="H422" s="41"/>
      <c r="I422" s="228"/>
      <c r="J422" s="41"/>
      <c r="K422" s="41"/>
      <c r="L422" s="45"/>
      <c r="M422" s="229"/>
      <c r="N422" s="230"/>
      <c r="O422" s="85"/>
      <c r="P422" s="85"/>
      <c r="Q422" s="85"/>
      <c r="R422" s="85"/>
      <c r="S422" s="85"/>
      <c r="T422" s="86"/>
      <c r="U422" s="39"/>
      <c r="V422" s="39"/>
      <c r="W422" s="39"/>
      <c r="X422" s="39"/>
      <c r="Y422" s="39"/>
      <c r="Z422" s="39"/>
      <c r="AA422" s="39"/>
      <c r="AB422" s="39"/>
      <c r="AC422" s="39"/>
      <c r="AD422" s="39"/>
      <c r="AE422" s="39"/>
      <c r="AT422" s="18" t="s">
        <v>189</v>
      </c>
      <c r="AU422" s="18" t="s">
        <v>83</v>
      </c>
    </row>
    <row r="423" s="2" customFormat="1">
      <c r="A423" s="39"/>
      <c r="B423" s="40"/>
      <c r="C423" s="41"/>
      <c r="D423" s="231" t="s">
        <v>191</v>
      </c>
      <c r="E423" s="41"/>
      <c r="F423" s="232" t="s">
        <v>643</v>
      </c>
      <c r="G423" s="41"/>
      <c r="H423" s="41"/>
      <c r="I423" s="228"/>
      <c r="J423" s="41"/>
      <c r="K423" s="41"/>
      <c r="L423" s="45"/>
      <c r="M423" s="229"/>
      <c r="N423" s="230"/>
      <c r="O423" s="85"/>
      <c r="P423" s="85"/>
      <c r="Q423" s="85"/>
      <c r="R423" s="85"/>
      <c r="S423" s="85"/>
      <c r="T423" s="86"/>
      <c r="U423" s="39"/>
      <c r="V423" s="39"/>
      <c r="W423" s="39"/>
      <c r="X423" s="39"/>
      <c r="Y423" s="39"/>
      <c r="Z423" s="39"/>
      <c r="AA423" s="39"/>
      <c r="AB423" s="39"/>
      <c r="AC423" s="39"/>
      <c r="AD423" s="39"/>
      <c r="AE423" s="39"/>
      <c r="AT423" s="18" t="s">
        <v>191</v>
      </c>
      <c r="AU423" s="18" t="s">
        <v>83</v>
      </c>
    </row>
    <row r="424" s="13" customFormat="1">
      <c r="A424" s="13"/>
      <c r="B424" s="233"/>
      <c r="C424" s="234"/>
      <c r="D424" s="226" t="s">
        <v>193</v>
      </c>
      <c r="E424" s="235" t="s">
        <v>19</v>
      </c>
      <c r="F424" s="236" t="s">
        <v>644</v>
      </c>
      <c r="G424" s="234"/>
      <c r="H424" s="237">
        <v>14.76</v>
      </c>
      <c r="I424" s="238"/>
      <c r="J424" s="234"/>
      <c r="K424" s="234"/>
      <c r="L424" s="239"/>
      <c r="M424" s="240"/>
      <c r="N424" s="241"/>
      <c r="O424" s="241"/>
      <c r="P424" s="241"/>
      <c r="Q424" s="241"/>
      <c r="R424" s="241"/>
      <c r="S424" s="241"/>
      <c r="T424" s="242"/>
      <c r="U424" s="13"/>
      <c r="V424" s="13"/>
      <c r="W424" s="13"/>
      <c r="X424" s="13"/>
      <c r="Y424" s="13"/>
      <c r="Z424" s="13"/>
      <c r="AA424" s="13"/>
      <c r="AB424" s="13"/>
      <c r="AC424" s="13"/>
      <c r="AD424" s="13"/>
      <c r="AE424" s="13"/>
      <c r="AT424" s="243" t="s">
        <v>193</v>
      </c>
      <c r="AU424" s="243" t="s">
        <v>83</v>
      </c>
      <c r="AV424" s="13" t="s">
        <v>83</v>
      </c>
      <c r="AW424" s="13" t="s">
        <v>33</v>
      </c>
      <c r="AX424" s="13" t="s">
        <v>73</v>
      </c>
      <c r="AY424" s="243" t="s">
        <v>181</v>
      </c>
    </row>
    <row r="425" s="13" customFormat="1">
      <c r="A425" s="13"/>
      <c r="B425" s="233"/>
      <c r="C425" s="234"/>
      <c r="D425" s="226" t="s">
        <v>193</v>
      </c>
      <c r="E425" s="235" t="s">
        <v>19</v>
      </c>
      <c r="F425" s="236" t="s">
        <v>645</v>
      </c>
      <c r="G425" s="234"/>
      <c r="H425" s="237">
        <v>25.832999999999998</v>
      </c>
      <c r="I425" s="238"/>
      <c r="J425" s="234"/>
      <c r="K425" s="234"/>
      <c r="L425" s="239"/>
      <c r="M425" s="240"/>
      <c r="N425" s="241"/>
      <c r="O425" s="241"/>
      <c r="P425" s="241"/>
      <c r="Q425" s="241"/>
      <c r="R425" s="241"/>
      <c r="S425" s="241"/>
      <c r="T425" s="242"/>
      <c r="U425" s="13"/>
      <c r="V425" s="13"/>
      <c r="W425" s="13"/>
      <c r="X425" s="13"/>
      <c r="Y425" s="13"/>
      <c r="Z425" s="13"/>
      <c r="AA425" s="13"/>
      <c r="AB425" s="13"/>
      <c r="AC425" s="13"/>
      <c r="AD425" s="13"/>
      <c r="AE425" s="13"/>
      <c r="AT425" s="243" t="s">
        <v>193</v>
      </c>
      <c r="AU425" s="243" t="s">
        <v>83</v>
      </c>
      <c r="AV425" s="13" t="s">
        <v>83</v>
      </c>
      <c r="AW425" s="13" t="s">
        <v>33</v>
      </c>
      <c r="AX425" s="13" t="s">
        <v>73</v>
      </c>
      <c r="AY425" s="243" t="s">
        <v>181</v>
      </c>
    </row>
    <row r="426" s="13" customFormat="1">
      <c r="A426" s="13"/>
      <c r="B426" s="233"/>
      <c r="C426" s="234"/>
      <c r="D426" s="226" t="s">
        <v>193</v>
      </c>
      <c r="E426" s="235" t="s">
        <v>19</v>
      </c>
      <c r="F426" s="236" t="s">
        <v>646</v>
      </c>
      <c r="G426" s="234"/>
      <c r="H426" s="237">
        <v>4.8760000000000003</v>
      </c>
      <c r="I426" s="238"/>
      <c r="J426" s="234"/>
      <c r="K426" s="234"/>
      <c r="L426" s="239"/>
      <c r="M426" s="240"/>
      <c r="N426" s="241"/>
      <c r="O426" s="241"/>
      <c r="P426" s="241"/>
      <c r="Q426" s="241"/>
      <c r="R426" s="241"/>
      <c r="S426" s="241"/>
      <c r="T426" s="242"/>
      <c r="U426" s="13"/>
      <c r="V426" s="13"/>
      <c r="W426" s="13"/>
      <c r="X426" s="13"/>
      <c r="Y426" s="13"/>
      <c r="Z426" s="13"/>
      <c r="AA426" s="13"/>
      <c r="AB426" s="13"/>
      <c r="AC426" s="13"/>
      <c r="AD426" s="13"/>
      <c r="AE426" s="13"/>
      <c r="AT426" s="243" t="s">
        <v>193</v>
      </c>
      <c r="AU426" s="243" t="s">
        <v>83</v>
      </c>
      <c r="AV426" s="13" t="s">
        <v>83</v>
      </c>
      <c r="AW426" s="13" t="s">
        <v>33</v>
      </c>
      <c r="AX426" s="13" t="s">
        <v>73</v>
      </c>
      <c r="AY426" s="243" t="s">
        <v>181</v>
      </c>
    </row>
    <row r="427" s="2" customFormat="1" ht="16.5" customHeight="1">
      <c r="A427" s="39"/>
      <c r="B427" s="40"/>
      <c r="C427" s="213" t="s">
        <v>647</v>
      </c>
      <c r="D427" s="213" t="s">
        <v>183</v>
      </c>
      <c r="E427" s="214" t="s">
        <v>648</v>
      </c>
      <c r="F427" s="215" t="s">
        <v>649</v>
      </c>
      <c r="G427" s="216" t="s">
        <v>253</v>
      </c>
      <c r="H427" s="217">
        <v>45.469000000000001</v>
      </c>
      <c r="I427" s="218"/>
      <c r="J427" s="219">
        <f>ROUND(I427*H427,2)</f>
        <v>0</v>
      </c>
      <c r="K427" s="215" t="s">
        <v>187</v>
      </c>
      <c r="L427" s="45"/>
      <c r="M427" s="220" t="s">
        <v>19</v>
      </c>
      <c r="N427" s="221" t="s">
        <v>44</v>
      </c>
      <c r="O427" s="85"/>
      <c r="P427" s="222">
        <f>O427*H427</f>
        <v>0</v>
      </c>
      <c r="Q427" s="222">
        <v>0</v>
      </c>
      <c r="R427" s="222">
        <f>Q427*H427</f>
        <v>0</v>
      </c>
      <c r="S427" s="222">
        <v>0</v>
      </c>
      <c r="T427" s="223">
        <f>S427*H427</f>
        <v>0</v>
      </c>
      <c r="U427" s="39"/>
      <c r="V427" s="39"/>
      <c r="W427" s="39"/>
      <c r="X427" s="39"/>
      <c r="Y427" s="39"/>
      <c r="Z427" s="39"/>
      <c r="AA427" s="39"/>
      <c r="AB427" s="39"/>
      <c r="AC427" s="39"/>
      <c r="AD427" s="39"/>
      <c r="AE427" s="39"/>
      <c r="AR427" s="224" t="s">
        <v>99</v>
      </c>
      <c r="AT427" s="224" t="s">
        <v>183</v>
      </c>
      <c r="AU427" s="224" t="s">
        <v>83</v>
      </c>
      <c r="AY427" s="18" t="s">
        <v>181</v>
      </c>
      <c r="BE427" s="225">
        <f>IF(N427="základní",J427,0)</f>
        <v>0</v>
      </c>
      <c r="BF427" s="225">
        <f>IF(N427="snížená",J427,0)</f>
        <v>0</v>
      </c>
      <c r="BG427" s="225">
        <f>IF(N427="zákl. přenesená",J427,0)</f>
        <v>0</v>
      </c>
      <c r="BH427" s="225">
        <f>IF(N427="sníž. přenesená",J427,0)</f>
        <v>0</v>
      </c>
      <c r="BI427" s="225">
        <f>IF(N427="nulová",J427,0)</f>
        <v>0</v>
      </c>
      <c r="BJ427" s="18" t="s">
        <v>81</v>
      </c>
      <c r="BK427" s="225">
        <f>ROUND(I427*H427,2)</f>
        <v>0</v>
      </c>
      <c r="BL427" s="18" t="s">
        <v>99</v>
      </c>
      <c r="BM427" s="224" t="s">
        <v>650</v>
      </c>
    </row>
    <row r="428" s="2" customFormat="1">
      <c r="A428" s="39"/>
      <c r="B428" s="40"/>
      <c r="C428" s="41"/>
      <c r="D428" s="226" t="s">
        <v>189</v>
      </c>
      <c r="E428" s="41"/>
      <c r="F428" s="227" t="s">
        <v>651</v>
      </c>
      <c r="G428" s="41"/>
      <c r="H428" s="41"/>
      <c r="I428" s="228"/>
      <c r="J428" s="41"/>
      <c r="K428" s="41"/>
      <c r="L428" s="45"/>
      <c r="M428" s="229"/>
      <c r="N428" s="230"/>
      <c r="O428" s="85"/>
      <c r="P428" s="85"/>
      <c r="Q428" s="85"/>
      <c r="R428" s="85"/>
      <c r="S428" s="85"/>
      <c r="T428" s="86"/>
      <c r="U428" s="39"/>
      <c r="V428" s="39"/>
      <c r="W428" s="39"/>
      <c r="X428" s="39"/>
      <c r="Y428" s="39"/>
      <c r="Z428" s="39"/>
      <c r="AA428" s="39"/>
      <c r="AB428" s="39"/>
      <c r="AC428" s="39"/>
      <c r="AD428" s="39"/>
      <c r="AE428" s="39"/>
      <c r="AT428" s="18" t="s">
        <v>189</v>
      </c>
      <c r="AU428" s="18" t="s">
        <v>83</v>
      </c>
    </row>
    <row r="429" s="2" customFormat="1">
      <c r="A429" s="39"/>
      <c r="B429" s="40"/>
      <c r="C429" s="41"/>
      <c r="D429" s="231" t="s">
        <v>191</v>
      </c>
      <c r="E429" s="41"/>
      <c r="F429" s="232" t="s">
        <v>652</v>
      </c>
      <c r="G429" s="41"/>
      <c r="H429" s="41"/>
      <c r="I429" s="228"/>
      <c r="J429" s="41"/>
      <c r="K429" s="41"/>
      <c r="L429" s="45"/>
      <c r="M429" s="229"/>
      <c r="N429" s="230"/>
      <c r="O429" s="85"/>
      <c r="P429" s="85"/>
      <c r="Q429" s="85"/>
      <c r="R429" s="85"/>
      <c r="S429" s="85"/>
      <c r="T429" s="86"/>
      <c r="U429" s="39"/>
      <c r="V429" s="39"/>
      <c r="W429" s="39"/>
      <c r="X429" s="39"/>
      <c r="Y429" s="39"/>
      <c r="Z429" s="39"/>
      <c r="AA429" s="39"/>
      <c r="AB429" s="39"/>
      <c r="AC429" s="39"/>
      <c r="AD429" s="39"/>
      <c r="AE429" s="39"/>
      <c r="AT429" s="18" t="s">
        <v>191</v>
      </c>
      <c r="AU429" s="18" t="s">
        <v>83</v>
      </c>
    </row>
    <row r="430" s="2" customFormat="1" ht="16.5" customHeight="1">
      <c r="A430" s="39"/>
      <c r="B430" s="40"/>
      <c r="C430" s="213" t="s">
        <v>653</v>
      </c>
      <c r="D430" s="213" t="s">
        <v>183</v>
      </c>
      <c r="E430" s="214" t="s">
        <v>654</v>
      </c>
      <c r="F430" s="215" t="s">
        <v>655</v>
      </c>
      <c r="G430" s="216" t="s">
        <v>377</v>
      </c>
      <c r="H430" s="217">
        <v>0.318</v>
      </c>
      <c r="I430" s="218"/>
      <c r="J430" s="219">
        <f>ROUND(I430*H430,2)</f>
        <v>0</v>
      </c>
      <c r="K430" s="215" t="s">
        <v>187</v>
      </c>
      <c r="L430" s="45"/>
      <c r="M430" s="220" t="s">
        <v>19</v>
      </c>
      <c r="N430" s="221" t="s">
        <v>44</v>
      </c>
      <c r="O430" s="85"/>
      <c r="P430" s="222">
        <f>O430*H430</f>
        <v>0</v>
      </c>
      <c r="Q430" s="222">
        <v>1.0529056800000001</v>
      </c>
      <c r="R430" s="222">
        <f>Q430*H430</f>
        <v>0.33482400624000003</v>
      </c>
      <c r="S430" s="222">
        <v>0</v>
      </c>
      <c r="T430" s="223">
        <f>S430*H430</f>
        <v>0</v>
      </c>
      <c r="U430" s="39"/>
      <c r="V430" s="39"/>
      <c r="W430" s="39"/>
      <c r="X430" s="39"/>
      <c r="Y430" s="39"/>
      <c r="Z430" s="39"/>
      <c r="AA430" s="39"/>
      <c r="AB430" s="39"/>
      <c r="AC430" s="39"/>
      <c r="AD430" s="39"/>
      <c r="AE430" s="39"/>
      <c r="AR430" s="224" t="s">
        <v>99</v>
      </c>
      <c r="AT430" s="224" t="s">
        <v>183</v>
      </c>
      <c r="AU430" s="224" t="s">
        <v>83</v>
      </c>
      <c r="AY430" s="18" t="s">
        <v>181</v>
      </c>
      <c r="BE430" s="225">
        <f>IF(N430="základní",J430,0)</f>
        <v>0</v>
      </c>
      <c r="BF430" s="225">
        <f>IF(N430="snížená",J430,0)</f>
        <v>0</v>
      </c>
      <c r="BG430" s="225">
        <f>IF(N430="zákl. přenesená",J430,0)</f>
        <v>0</v>
      </c>
      <c r="BH430" s="225">
        <f>IF(N430="sníž. přenesená",J430,0)</f>
        <v>0</v>
      </c>
      <c r="BI430" s="225">
        <f>IF(N430="nulová",J430,0)</f>
        <v>0</v>
      </c>
      <c r="BJ430" s="18" t="s">
        <v>81</v>
      </c>
      <c r="BK430" s="225">
        <f>ROUND(I430*H430,2)</f>
        <v>0</v>
      </c>
      <c r="BL430" s="18" t="s">
        <v>99</v>
      </c>
      <c r="BM430" s="224" t="s">
        <v>656</v>
      </c>
    </row>
    <row r="431" s="2" customFormat="1">
      <c r="A431" s="39"/>
      <c r="B431" s="40"/>
      <c r="C431" s="41"/>
      <c r="D431" s="226" t="s">
        <v>189</v>
      </c>
      <c r="E431" s="41"/>
      <c r="F431" s="227" t="s">
        <v>657</v>
      </c>
      <c r="G431" s="41"/>
      <c r="H431" s="41"/>
      <c r="I431" s="228"/>
      <c r="J431" s="41"/>
      <c r="K431" s="41"/>
      <c r="L431" s="45"/>
      <c r="M431" s="229"/>
      <c r="N431" s="230"/>
      <c r="O431" s="85"/>
      <c r="P431" s="85"/>
      <c r="Q431" s="85"/>
      <c r="R431" s="85"/>
      <c r="S431" s="85"/>
      <c r="T431" s="86"/>
      <c r="U431" s="39"/>
      <c r="V431" s="39"/>
      <c r="W431" s="39"/>
      <c r="X431" s="39"/>
      <c r="Y431" s="39"/>
      <c r="Z431" s="39"/>
      <c r="AA431" s="39"/>
      <c r="AB431" s="39"/>
      <c r="AC431" s="39"/>
      <c r="AD431" s="39"/>
      <c r="AE431" s="39"/>
      <c r="AT431" s="18" t="s">
        <v>189</v>
      </c>
      <c r="AU431" s="18" t="s">
        <v>83</v>
      </c>
    </row>
    <row r="432" s="2" customFormat="1">
      <c r="A432" s="39"/>
      <c r="B432" s="40"/>
      <c r="C432" s="41"/>
      <c r="D432" s="231" t="s">
        <v>191</v>
      </c>
      <c r="E432" s="41"/>
      <c r="F432" s="232" t="s">
        <v>658</v>
      </c>
      <c r="G432" s="41"/>
      <c r="H432" s="41"/>
      <c r="I432" s="228"/>
      <c r="J432" s="41"/>
      <c r="K432" s="41"/>
      <c r="L432" s="45"/>
      <c r="M432" s="229"/>
      <c r="N432" s="230"/>
      <c r="O432" s="85"/>
      <c r="P432" s="85"/>
      <c r="Q432" s="85"/>
      <c r="R432" s="85"/>
      <c r="S432" s="85"/>
      <c r="T432" s="86"/>
      <c r="U432" s="39"/>
      <c r="V432" s="39"/>
      <c r="W432" s="39"/>
      <c r="X432" s="39"/>
      <c r="Y432" s="39"/>
      <c r="Z432" s="39"/>
      <c r="AA432" s="39"/>
      <c r="AB432" s="39"/>
      <c r="AC432" s="39"/>
      <c r="AD432" s="39"/>
      <c r="AE432" s="39"/>
      <c r="AT432" s="18" t="s">
        <v>191</v>
      </c>
      <c r="AU432" s="18" t="s">
        <v>83</v>
      </c>
    </row>
    <row r="433" s="13" customFormat="1">
      <c r="A433" s="13"/>
      <c r="B433" s="233"/>
      <c r="C433" s="234"/>
      <c r="D433" s="226" t="s">
        <v>193</v>
      </c>
      <c r="E433" s="235" t="s">
        <v>19</v>
      </c>
      <c r="F433" s="236" t="s">
        <v>659</v>
      </c>
      <c r="G433" s="234"/>
      <c r="H433" s="237">
        <v>0.318</v>
      </c>
      <c r="I433" s="238"/>
      <c r="J433" s="234"/>
      <c r="K433" s="234"/>
      <c r="L433" s="239"/>
      <c r="M433" s="240"/>
      <c r="N433" s="241"/>
      <c r="O433" s="241"/>
      <c r="P433" s="241"/>
      <c r="Q433" s="241"/>
      <c r="R433" s="241"/>
      <c r="S433" s="241"/>
      <c r="T433" s="242"/>
      <c r="U433" s="13"/>
      <c r="V433" s="13"/>
      <c r="W433" s="13"/>
      <c r="X433" s="13"/>
      <c r="Y433" s="13"/>
      <c r="Z433" s="13"/>
      <c r="AA433" s="13"/>
      <c r="AB433" s="13"/>
      <c r="AC433" s="13"/>
      <c r="AD433" s="13"/>
      <c r="AE433" s="13"/>
      <c r="AT433" s="243" t="s">
        <v>193</v>
      </c>
      <c r="AU433" s="243" t="s">
        <v>83</v>
      </c>
      <c r="AV433" s="13" t="s">
        <v>83</v>
      </c>
      <c r="AW433" s="13" t="s">
        <v>33</v>
      </c>
      <c r="AX433" s="13" t="s">
        <v>73</v>
      </c>
      <c r="AY433" s="243" t="s">
        <v>181</v>
      </c>
    </row>
    <row r="434" s="12" customFormat="1" ht="22.8" customHeight="1">
      <c r="A434" s="12"/>
      <c r="B434" s="197"/>
      <c r="C434" s="198"/>
      <c r="D434" s="199" t="s">
        <v>72</v>
      </c>
      <c r="E434" s="211" t="s">
        <v>507</v>
      </c>
      <c r="F434" s="211" t="s">
        <v>660</v>
      </c>
      <c r="G434" s="198"/>
      <c r="H434" s="198"/>
      <c r="I434" s="201"/>
      <c r="J434" s="212">
        <f>BK434</f>
        <v>0</v>
      </c>
      <c r="K434" s="198"/>
      <c r="L434" s="203"/>
      <c r="M434" s="204"/>
      <c r="N434" s="205"/>
      <c r="O434" s="205"/>
      <c r="P434" s="206">
        <f>SUM(P435:P446)</f>
        <v>0</v>
      </c>
      <c r="Q434" s="205"/>
      <c r="R434" s="206">
        <f>SUM(R435:R446)</f>
        <v>4.4998349600000003</v>
      </c>
      <c r="S434" s="205"/>
      <c r="T434" s="207">
        <f>SUM(T435:T446)</f>
        <v>0</v>
      </c>
      <c r="U434" s="12"/>
      <c r="V434" s="12"/>
      <c r="W434" s="12"/>
      <c r="X434" s="12"/>
      <c r="Y434" s="12"/>
      <c r="Z434" s="12"/>
      <c r="AA434" s="12"/>
      <c r="AB434" s="12"/>
      <c r="AC434" s="12"/>
      <c r="AD434" s="12"/>
      <c r="AE434" s="12"/>
      <c r="AR434" s="208" t="s">
        <v>81</v>
      </c>
      <c r="AT434" s="209" t="s">
        <v>72</v>
      </c>
      <c r="AU434" s="209" t="s">
        <v>81</v>
      </c>
      <c r="AY434" s="208" t="s">
        <v>181</v>
      </c>
      <c r="BK434" s="210">
        <f>SUM(BK435:BK446)</f>
        <v>0</v>
      </c>
    </row>
    <row r="435" s="2" customFormat="1" ht="16.5" customHeight="1">
      <c r="A435" s="39"/>
      <c r="B435" s="40"/>
      <c r="C435" s="213" t="s">
        <v>661</v>
      </c>
      <c r="D435" s="213" t="s">
        <v>183</v>
      </c>
      <c r="E435" s="214" t="s">
        <v>662</v>
      </c>
      <c r="F435" s="215" t="s">
        <v>663</v>
      </c>
      <c r="G435" s="216" t="s">
        <v>449</v>
      </c>
      <c r="H435" s="217">
        <v>2</v>
      </c>
      <c r="I435" s="218"/>
      <c r="J435" s="219">
        <f>ROUND(I435*H435,2)</f>
        <v>0</v>
      </c>
      <c r="K435" s="215" t="s">
        <v>187</v>
      </c>
      <c r="L435" s="45"/>
      <c r="M435" s="220" t="s">
        <v>19</v>
      </c>
      <c r="N435" s="221" t="s">
        <v>44</v>
      </c>
      <c r="O435" s="85"/>
      <c r="P435" s="222">
        <f>O435*H435</f>
        <v>0</v>
      </c>
      <c r="Q435" s="222">
        <v>0.087263199999999999</v>
      </c>
      <c r="R435" s="222">
        <f>Q435*H435</f>
        <v>0.1745264</v>
      </c>
      <c r="S435" s="222">
        <v>0</v>
      </c>
      <c r="T435" s="223">
        <f>S435*H435</f>
        <v>0</v>
      </c>
      <c r="U435" s="39"/>
      <c r="V435" s="39"/>
      <c r="W435" s="39"/>
      <c r="X435" s="39"/>
      <c r="Y435" s="39"/>
      <c r="Z435" s="39"/>
      <c r="AA435" s="39"/>
      <c r="AB435" s="39"/>
      <c r="AC435" s="39"/>
      <c r="AD435" s="39"/>
      <c r="AE435" s="39"/>
      <c r="AR435" s="224" t="s">
        <v>99</v>
      </c>
      <c r="AT435" s="224" t="s">
        <v>183</v>
      </c>
      <c r="AU435" s="224" t="s">
        <v>83</v>
      </c>
      <c r="AY435" s="18" t="s">
        <v>181</v>
      </c>
      <c r="BE435" s="225">
        <f>IF(N435="základní",J435,0)</f>
        <v>0</v>
      </c>
      <c r="BF435" s="225">
        <f>IF(N435="snížená",J435,0)</f>
        <v>0</v>
      </c>
      <c r="BG435" s="225">
        <f>IF(N435="zákl. přenesená",J435,0)</f>
        <v>0</v>
      </c>
      <c r="BH435" s="225">
        <f>IF(N435="sníž. přenesená",J435,0)</f>
        <v>0</v>
      </c>
      <c r="BI435" s="225">
        <f>IF(N435="nulová",J435,0)</f>
        <v>0</v>
      </c>
      <c r="BJ435" s="18" t="s">
        <v>81</v>
      </c>
      <c r="BK435" s="225">
        <f>ROUND(I435*H435,2)</f>
        <v>0</v>
      </c>
      <c r="BL435" s="18" t="s">
        <v>99</v>
      </c>
      <c r="BM435" s="224" t="s">
        <v>664</v>
      </c>
    </row>
    <row r="436" s="2" customFormat="1">
      <c r="A436" s="39"/>
      <c r="B436" s="40"/>
      <c r="C436" s="41"/>
      <c r="D436" s="226" t="s">
        <v>189</v>
      </c>
      <c r="E436" s="41"/>
      <c r="F436" s="227" t="s">
        <v>665</v>
      </c>
      <c r="G436" s="41"/>
      <c r="H436" s="41"/>
      <c r="I436" s="228"/>
      <c r="J436" s="41"/>
      <c r="K436" s="41"/>
      <c r="L436" s="45"/>
      <c r="M436" s="229"/>
      <c r="N436" s="230"/>
      <c r="O436" s="85"/>
      <c r="P436" s="85"/>
      <c r="Q436" s="85"/>
      <c r="R436" s="85"/>
      <c r="S436" s="85"/>
      <c r="T436" s="86"/>
      <c r="U436" s="39"/>
      <c r="V436" s="39"/>
      <c r="W436" s="39"/>
      <c r="X436" s="39"/>
      <c r="Y436" s="39"/>
      <c r="Z436" s="39"/>
      <c r="AA436" s="39"/>
      <c r="AB436" s="39"/>
      <c r="AC436" s="39"/>
      <c r="AD436" s="39"/>
      <c r="AE436" s="39"/>
      <c r="AT436" s="18" t="s">
        <v>189</v>
      </c>
      <c r="AU436" s="18" t="s">
        <v>83</v>
      </c>
    </row>
    <row r="437" s="2" customFormat="1">
      <c r="A437" s="39"/>
      <c r="B437" s="40"/>
      <c r="C437" s="41"/>
      <c r="D437" s="231" t="s">
        <v>191</v>
      </c>
      <c r="E437" s="41"/>
      <c r="F437" s="232" t="s">
        <v>666</v>
      </c>
      <c r="G437" s="41"/>
      <c r="H437" s="41"/>
      <c r="I437" s="228"/>
      <c r="J437" s="41"/>
      <c r="K437" s="41"/>
      <c r="L437" s="45"/>
      <c r="M437" s="229"/>
      <c r="N437" s="230"/>
      <c r="O437" s="85"/>
      <c r="P437" s="85"/>
      <c r="Q437" s="85"/>
      <c r="R437" s="85"/>
      <c r="S437" s="85"/>
      <c r="T437" s="86"/>
      <c r="U437" s="39"/>
      <c r="V437" s="39"/>
      <c r="W437" s="39"/>
      <c r="X437" s="39"/>
      <c r="Y437" s="39"/>
      <c r="Z437" s="39"/>
      <c r="AA437" s="39"/>
      <c r="AB437" s="39"/>
      <c r="AC437" s="39"/>
      <c r="AD437" s="39"/>
      <c r="AE437" s="39"/>
      <c r="AT437" s="18" t="s">
        <v>191</v>
      </c>
      <c r="AU437" s="18" t="s">
        <v>83</v>
      </c>
    </row>
    <row r="438" s="2" customFormat="1" ht="16.5" customHeight="1">
      <c r="A438" s="39"/>
      <c r="B438" s="40"/>
      <c r="C438" s="254" t="s">
        <v>667</v>
      </c>
      <c r="D438" s="254" t="s">
        <v>308</v>
      </c>
      <c r="E438" s="255" t="s">
        <v>668</v>
      </c>
      <c r="F438" s="256" t="s">
        <v>669</v>
      </c>
      <c r="G438" s="257" t="s">
        <v>449</v>
      </c>
      <c r="H438" s="258">
        <v>1</v>
      </c>
      <c r="I438" s="259"/>
      <c r="J438" s="260">
        <f>ROUND(I438*H438,2)</f>
        <v>0</v>
      </c>
      <c r="K438" s="256" t="s">
        <v>394</v>
      </c>
      <c r="L438" s="261"/>
      <c r="M438" s="262" t="s">
        <v>19</v>
      </c>
      <c r="N438" s="263" t="s">
        <v>44</v>
      </c>
      <c r="O438" s="85"/>
      <c r="P438" s="222">
        <f>O438*H438</f>
        <v>0</v>
      </c>
      <c r="Q438" s="222">
        <v>0.96499999999999997</v>
      </c>
      <c r="R438" s="222">
        <f>Q438*H438</f>
        <v>0.96499999999999997</v>
      </c>
      <c r="S438" s="222">
        <v>0</v>
      </c>
      <c r="T438" s="223">
        <f>S438*H438</f>
        <v>0</v>
      </c>
      <c r="U438" s="39"/>
      <c r="V438" s="39"/>
      <c r="W438" s="39"/>
      <c r="X438" s="39"/>
      <c r="Y438" s="39"/>
      <c r="Z438" s="39"/>
      <c r="AA438" s="39"/>
      <c r="AB438" s="39"/>
      <c r="AC438" s="39"/>
      <c r="AD438" s="39"/>
      <c r="AE438" s="39"/>
      <c r="AR438" s="224" t="s">
        <v>238</v>
      </c>
      <c r="AT438" s="224" t="s">
        <v>308</v>
      </c>
      <c r="AU438" s="224" t="s">
        <v>83</v>
      </c>
      <c r="AY438" s="18" t="s">
        <v>181</v>
      </c>
      <c r="BE438" s="225">
        <f>IF(N438="základní",J438,0)</f>
        <v>0</v>
      </c>
      <c r="BF438" s="225">
        <f>IF(N438="snížená",J438,0)</f>
        <v>0</v>
      </c>
      <c r="BG438" s="225">
        <f>IF(N438="zákl. přenesená",J438,0)</f>
        <v>0</v>
      </c>
      <c r="BH438" s="225">
        <f>IF(N438="sníž. přenesená",J438,0)</f>
        <v>0</v>
      </c>
      <c r="BI438" s="225">
        <f>IF(N438="nulová",J438,0)</f>
        <v>0</v>
      </c>
      <c r="BJ438" s="18" t="s">
        <v>81</v>
      </c>
      <c r="BK438" s="225">
        <f>ROUND(I438*H438,2)</f>
        <v>0</v>
      </c>
      <c r="BL438" s="18" t="s">
        <v>99</v>
      </c>
      <c r="BM438" s="224" t="s">
        <v>670</v>
      </c>
    </row>
    <row r="439" s="2" customFormat="1">
      <c r="A439" s="39"/>
      <c r="B439" s="40"/>
      <c r="C439" s="41"/>
      <c r="D439" s="226" t="s">
        <v>189</v>
      </c>
      <c r="E439" s="41"/>
      <c r="F439" s="227" t="s">
        <v>669</v>
      </c>
      <c r="G439" s="41"/>
      <c r="H439" s="41"/>
      <c r="I439" s="228"/>
      <c r="J439" s="41"/>
      <c r="K439" s="41"/>
      <c r="L439" s="45"/>
      <c r="M439" s="229"/>
      <c r="N439" s="230"/>
      <c r="O439" s="85"/>
      <c r="P439" s="85"/>
      <c r="Q439" s="85"/>
      <c r="R439" s="85"/>
      <c r="S439" s="85"/>
      <c r="T439" s="86"/>
      <c r="U439" s="39"/>
      <c r="V439" s="39"/>
      <c r="W439" s="39"/>
      <c r="X439" s="39"/>
      <c r="Y439" s="39"/>
      <c r="Z439" s="39"/>
      <c r="AA439" s="39"/>
      <c r="AB439" s="39"/>
      <c r="AC439" s="39"/>
      <c r="AD439" s="39"/>
      <c r="AE439" s="39"/>
      <c r="AT439" s="18" t="s">
        <v>189</v>
      </c>
      <c r="AU439" s="18" t="s">
        <v>83</v>
      </c>
    </row>
    <row r="440" s="2" customFormat="1" ht="16.5" customHeight="1">
      <c r="A440" s="39"/>
      <c r="B440" s="40"/>
      <c r="C440" s="254" t="s">
        <v>671</v>
      </c>
      <c r="D440" s="254" t="s">
        <v>308</v>
      </c>
      <c r="E440" s="255" t="s">
        <v>672</v>
      </c>
      <c r="F440" s="256" t="s">
        <v>669</v>
      </c>
      <c r="G440" s="257" t="s">
        <v>449</v>
      </c>
      <c r="H440" s="258">
        <v>1</v>
      </c>
      <c r="I440" s="259"/>
      <c r="J440" s="260">
        <f>ROUND(I440*H440,2)</f>
        <v>0</v>
      </c>
      <c r="K440" s="256" t="s">
        <v>394</v>
      </c>
      <c r="L440" s="261"/>
      <c r="M440" s="262" t="s">
        <v>19</v>
      </c>
      <c r="N440" s="263" t="s">
        <v>44</v>
      </c>
      <c r="O440" s="85"/>
      <c r="P440" s="222">
        <f>O440*H440</f>
        <v>0</v>
      </c>
      <c r="Q440" s="222">
        <v>0.96499999999999997</v>
      </c>
      <c r="R440" s="222">
        <f>Q440*H440</f>
        <v>0.96499999999999997</v>
      </c>
      <c r="S440" s="222">
        <v>0</v>
      </c>
      <c r="T440" s="223">
        <f>S440*H440</f>
        <v>0</v>
      </c>
      <c r="U440" s="39"/>
      <c r="V440" s="39"/>
      <c r="W440" s="39"/>
      <c r="X440" s="39"/>
      <c r="Y440" s="39"/>
      <c r="Z440" s="39"/>
      <c r="AA440" s="39"/>
      <c r="AB440" s="39"/>
      <c r="AC440" s="39"/>
      <c r="AD440" s="39"/>
      <c r="AE440" s="39"/>
      <c r="AR440" s="224" t="s">
        <v>238</v>
      </c>
      <c r="AT440" s="224" t="s">
        <v>308</v>
      </c>
      <c r="AU440" s="224" t="s">
        <v>83</v>
      </c>
      <c r="AY440" s="18" t="s">
        <v>181</v>
      </c>
      <c r="BE440" s="225">
        <f>IF(N440="základní",J440,0)</f>
        <v>0</v>
      </c>
      <c r="BF440" s="225">
        <f>IF(N440="snížená",J440,0)</f>
        <v>0</v>
      </c>
      <c r="BG440" s="225">
        <f>IF(N440="zákl. přenesená",J440,0)</f>
        <v>0</v>
      </c>
      <c r="BH440" s="225">
        <f>IF(N440="sníž. přenesená",J440,0)</f>
        <v>0</v>
      </c>
      <c r="BI440" s="225">
        <f>IF(N440="nulová",J440,0)</f>
        <v>0</v>
      </c>
      <c r="BJ440" s="18" t="s">
        <v>81</v>
      </c>
      <c r="BK440" s="225">
        <f>ROUND(I440*H440,2)</f>
        <v>0</v>
      </c>
      <c r="BL440" s="18" t="s">
        <v>99</v>
      </c>
      <c r="BM440" s="224" t="s">
        <v>673</v>
      </c>
    </row>
    <row r="441" s="2" customFormat="1">
      <c r="A441" s="39"/>
      <c r="B441" s="40"/>
      <c r="C441" s="41"/>
      <c r="D441" s="226" t="s">
        <v>189</v>
      </c>
      <c r="E441" s="41"/>
      <c r="F441" s="227" t="s">
        <v>674</v>
      </c>
      <c r="G441" s="41"/>
      <c r="H441" s="41"/>
      <c r="I441" s="228"/>
      <c r="J441" s="41"/>
      <c r="K441" s="41"/>
      <c r="L441" s="45"/>
      <c r="M441" s="229"/>
      <c r="N441" s="230"/>
      <c r="O441" s="85"/>
      <c r="P441" s="85"/>
      <c r="Q441" s="85"/>
      <c r="R441" s="85"/>
      <c r="S441" s="85"/>
      <c r="T441" s="86"/>
      <c r="U441" s="39"/>
      <c r="V441" s="39"/>
      <c r="W441" s="39"/>
      <c r="X441" s="39"/>
      <c r="Y441" s="39"/>
      <c r="Z441" s="39"/>
      <c r="AA441" s="39"/>
      <c r="AB441" s="39"/>
      <c r="AC441" s="39"/>
      <c r="AD441" s="39"/>
      <c r="AE441" s="39"/>
      <c r="AT441" s="18" t="s">
        <v>189</v>
      </c>
      <c r="AU441" s="18" t="s">
        <v>83</v>
      </c>
    </row>
    <row r="442" s="2" customFormat="1" ht="16.5" customHeight="1">
      <c r="A442" s="39"/>
      <c r="B442" s="40"/>
      <c r="C442" s="213" t="s">
        <v>675</v>
      </c>
      <c r="D442" s="213" t="s">
        <v>183</v>
      </c>
      <c r="E442" s="214" t="s">
        <v>676</v>
      </c>
      <c r="F442" s="215" t="s">
        <v>677</v>
      </c>
      <c r="G442" s="216" t="s">
        <v>263</v>
      </c>
      <c r="H442" s="217">
        <v>2</v>
      </c>
      <c r="I442" s="218"/>
      <c r="J442" s="219">
        <f>ROUND(I442*H442,2)</f>
        <v>0</v>
      </c>
      <c r="K442" s="215" t="s">
        <v>187</v>
      </c>
      <c r="L442" s="45"/>
      <c r="M442" s="220" t="s">
        <v>19</v>
      </c>
      <c r="N442" s="221" t="s">
        <v>44</v>
      </c>
      <c r="O442" s="85"/>
      <c r="P442" s="222">
        <f>O442*H442</f>
        <v>0</v>
      </c>
      <c r="Q442" s="222">
        <v>0.034654280000000003</v>
      </c>
      <c r="R442" s="222">
        <f>Q442*H442</f>
        <v>0.069308560000000005</v>
      </c>
      <c r="S442" s="222">
        <v>0</v>
      </c>
      <c r="T442" s="223">
        <f>S442*H442</f>
        <v>0</v>
      </c>
      <c r="U442" s="39"/>
      <c r="V442" s="39"/>
      <c r="W442" s="39"/>
      <c r="X442" s="39"/>
      <c r="Y442" s="39"/>
      <c r="Z442" s="39"/>
      <c r="AA442" s="39"/>
      <c r="AB442" s="39"/>
      <c r="AC442" s="39"/>
      <c r="AD442" s="39"/>
      <c r="AE442" s="39"/>
      <c r="AR442" s="224" t="s">
        <v>99</v>
      </c>
      <c r="AT442" s="224" t="s">
        <v>183</v>
      </c>
      <c r="AU442" s="224" t="s">
        <v>83</v>
      </c>
      <c r="AY442" s="18" t="s">
        <v>181</v>
      </c>
      <c r="BE442" s="225">
        <f>IF(N442="základní",J442,0)</f>
        <v>0</v>
      </c>
      <c r="BF442" s="225">
        <f>IF(N442="snížená",J442,0)</f>
        <v>0</v>
      </c>
      <c r="BG442" s="225">
        <f>IF(N442="zákl. přenesená",J442,0)</f>
        <v>0</v>
      </c>
      <c r="BH442" s="225">
        <f>IF(N442="sníž. přenesená",J442,0)</f>
        <v>0</v>
      </c>
      <c r="BI442" s="225">
        <f>IF(N442="nulová",J442,0)</f>
        <v>0</v>
      </c>
      <c r="BJ442" s="18" t="s">
        <v>81</v>
      </c>
      <c r="BK442" s="225">
        <f>ROUND(I442*H442,2)</f>
        <v>0</v>
      </c>
      <c r="BL442" s="18" t="s">
        <v>99</v>
      </c>
      <c r="BM442" s="224" t="s">
        <v>678</v>
      </c>
    </row>
    <row r="443" s="2" customFormat="1">
      <c r="A443" s="39"/>
      <c r="B443" s="40"/>
      <c r="C443" s="41"/>
      <c r="D443" s="226" t="s">
        <v>189</v>
      </c>
      <c r="E443" s="41"/>
      <c r="F443" s="227" t="s">
        <v>679</v>
      </c>
      <c r="G443" s="41"/>
      <c r="H443" s="41"/>
      <c r="I443" s="228"/>
      <c r="J443" s="41"/>
      <c r="K443" s="41"/>
      <c r="L443" s="45"/>
      <c r="M443" s="229"/>
      <c r="N443" s="230"/>
      <c r="O443" s="85"/>
      <c r="P443" s="85"/>
      <c r="Q443" s="85"/>
      <c r="R443" s="85"/>
      <c r="S443" s="85"/>
      <c r="T443" s="86"/>
      <c r="U443" s="39"/>
      <c r="V443" s="39"/>
      <c r="W443" s="39"/>
      <c r="X443" s="39"/>
      <c r="Y443" s="39"/>
      <c r="Z443" s="39"/>
      <c r="AA443" s="39"/>
      <c r="AB443" s="39"/>
      <c r="AC443" s="39"/>
      <c r="AD443" s="39"/>
      <c r="AE443" s="39"/>
      <c r="AT443" s="18" t="s">
        <v>189</v>
      </c>
      <c r="AU443" s="18" t="s">
        <v>83</v>
      </c>
    </row>
    <row r="444" s="2" customFormat="1">
      <c r="A444" s="39"/>
      <c r="B444" s="40"/>
      <c r="C444" s="41"/>
      <c r="D444" s="231" t="s">
        <v>191</v>
      </c>
      <c r="E444" s="41"/>
      <c r="F444" s="232" t="s">
        <v>680</v>
      </c>
      <c r="G444" s="41"/>
      <c r="H444" s="41"/>
      <c r="I444" s="228"/>
      <c r="J444" s="41"/>
      <c r="K444" s="41"/>
      <c r="L444" s="45"/>
      <c r="M444" s="229"/>
      <c r="N444" s="230"/>
      <c r="O444" s="85"/>
      <c r="P444" s="85"/>
      <c r="Q444" s="85"/>
      <c r="R444" s="85"/>
      <c r="S444" s="85"/>
      <c r="T444" s="86"/>
      <c r="U444" s="39"/>
      <c r="V444" s="39"/>
      <c r="W444" s="39"/>
      <c r="X444" s="39"/>
      <c r="Y444" s="39"/>
      <c r="Z444" s="39"/>
      <c r="AA444" s="39"/>
      <c r="AB444" s="39"/>
      <c r="AC444" s="39"/>
      <c r="AD444" s="39"/>
      <c r="AE444" s="39"/>
      <c r="AT444" s="18" t="s">
        <v>191</v>
      </c>
      <c r="AU444" s="18" t="s">
        <v>83</v>
      </c>
    </row>
    <row r="445" s="2" customFormat="1" ht="16.5" customHeight="1">
      <c r="A445" s="39"/>
      <c r="B445" s="40"/>
      <c r="C445" s="254" t="s">
        <v>681</v>
      </c>
      <c r="D445" s="254" t="s">
        <v>308</v>
      </c>
      <c r="E445" s="255" t="s">
        <v>682</v>
      </c>
      <c r="F445" s="256" t="s">
        <v>683</v>
      </c>
      <c r="G445" s="257" t="s">
        <v>449</v>
      </c>
      <c r="H445" s="258">
        <v>2</v>
      </c>
      <c r="I445" s="259"/>
      <c r="J445" s="260">
        <f>ROUND(I445*H445,2)</f>
        <v>0</v>
      </c>
      <c r="K445" s="256" t="s">
        <v>394</v>
      </c>
      <c r="L445" s="261"/>
      <c r="M445" s="262" t="s">
        <v>19</v>
      </c>
      <c r="N445" s="263" t="s">
        <v>44</v>
      </c>
      <c r="O445" s="85"/>
      <c r="P445" s="222">
        <f>O445*H445</f>
        <v>0</v>
      </c>
      <c r="Q445" s="222">
        <v>1.163</v>
      </c>
      <c r="R445" s="222">
        <f>Q445*H445</f>
        <v>2.3260000000000001</v>
      </c>
      <c r="S445" s="222">
        <v>0</v>
      </c>
      <c r="T445" s="223">
        <f>S445*H445</f>
        <v>0</v>
      </c>
      <c r="U445" s="39"/>
      <c r="V445" s="39"/>
      <c r="W445" s="39"/>
      <c r="X445" s="39"/>
      <c r="Y445" s="39"/>
      <c r="Z445" s="39"/>
      <c r="AA445" s="39"/>
      <c r="AB445" s="39"/>
      <c r="AC445" s="39"/>
      <c r="AD445" s="39"/>
      <c r="AE445" s="39"/>
      <c r="AR445" s="224" t="s">
        <v>238</v>
      </c>
      <c r="AT445" s="224" t="s">
        <v>308</v>
      </c>
      <c r="AU445" s="224" t="s">
        <v>83</v>
      </c>
      <c r="AY445" s="18" t="s">
        <v>181</v>
      </c>
      <c r="BE445" s="225">
        <f>IF(N445="základní",J445,0)</f>
        <v>0</v>
      </c>
      <c r="BF445" s="225">
        <f>IF(N445="snížená",J445,0)</f>
        <v>0</v>
      </c>
      <c r="BG445" s="225">
        <f>IF(N445="zákl. přenesená",J445,0)</f>
        <v>0</v>
      </c>
      <c r="BH445" s="225">
        <f>IF(N445="sníž. přenesená",J445,0)</f>
        <v>0</v>
      </c>
      <c r="BI445" s="225">
        <f>IF(N445="nulová",J445,0)</f>
        <v>0</v>
      </c>
      <c r="BJ445" s="18" t="s">
        <v>81</v>
      </c>
      <c r="BK445" s="225">
        <f>ROUND(I445*H445,2)</f>
        <v>0</v>
      </c>
      <c r="BL445" s="18" t="s">
        <v>99</v>
      </c>
      <c r="BM445" s="224" t="s">
        <v>684</v>
      </c>
    </row>
    <row r="446" s="2" customFormat="1">
      <c r="A446" s="39"/>
      <c r="B446" s="40"/>
      <c r="C446" s="41"/>
      <c r="D446" s="226" t="s">
        <v>189</v>
      </c>
      <c r="E446" s="41"/>
      <c r="F446" s="227" t="s">
        <v>683</v>
      </c>
      <c r="G446" s="41"/>
      <c r="H446" s="41"/>
      <c r="I446" s="228"/>
      <c r="J446" s="41"/>
      <c r="K446" s="41"/>
      <c r="L446" s="45"/>
      <c r="M446" s="229"/>
      <c r="N446" s="230"/>
      <c r="O446" s="85"/>
      <c r="P446" s="85"/>
      <c r="Q446" s="85"/>
      <c r="R446" s="85"/>
      <c r="S446" s="85"/>
      <c r="T446" s="86"/>
      <c r="U446" s="39"/>
      <c r="V446" s="39"/>
      <c r="W446" s="39"/>
      <c r="X446" s="39"/>
      <c r="Y446" s="39"/>
      <c r="Z446" s="39"/>
      <c r="AA446" s="39"/>
      <c r="AB446" s="39"/>
      <c r="AC446" s="39"/>
      <c r="AD446" s="39"/>
      <c r="AE446" s="39"/>
      <c r="AT446" s="18" t="s">
        <v>189</v>
      </c>
      <c r="AU446" s="18" t="s">
        <v>83</v>
      </c>
    </row>
    <row r="447" s="12" customFormat="1" ht="22.8" customHeight="1">
      <c r="A447" s="12"/>
      <c r="B447" s="197"/>
      <c r="C447" s="198"/>
      <c r="D447" s="199" t="s">
        <v>72</v>
      </c>
      <c r="E447" s="211" t="s">
        <v>647</v>
      </c>
      <c r="F447" s="211" t="s">
        <v>685</v>
      </c>
      <c r="G447" s="198"/>
      <c r="H447" s="198"/>
      <c r="I447" s="201"/>
      <c r="J447" s="212">
        <f>BK447</f>
        <v>0</v>
      </c>
      <c r="K447" s="198"/>
      <c r="L447" s="203"/>
      <c r="M447" s="204"/>
      <c r="N447" s="205"/>
      <c r="O447" s="205"/>
      <c r="P447" s="206">
        <f>SUM(P448:P564)</f>
        <v>0</v>
      </c>
      <c r="Q447" s="205"/>
      <c r="R447" s="206">
        <f>SUM(R448:R564)</f>
        <v>35.718244143999996</v>
      </c>
      <c r="S447" s="205"/>
      <c r="T447" s="207">
        <f>SUM(T448:T564)</f>
        <v>0</v>
      </c>
      <c r="U447" s="12"/>
      <c r="V447" s="12"/>
      <c r="W447" s="12"/>
      <c r="X447" s="12"/>
      <c r="Y447" s="12"/>
      <c r="Z447" s="12"/>
      <c r="AA447" s="12"/>
      <c r="AB447" s="12"/>
      <c r="AC447" s="12"/>
      <c r="AD447" s="12"/>
      <c r="AE447" s="12"/>
      <c r="AR447" s="208" t="s">
        <v>81</v>
      </c>
      <c r="AT447" s="209" t="s">
        <v>72</v>
      </c>
      <c r="AU447" s="209" t="s">
        <v>81</v>
      </c>
      <c r="AY447" s="208" t="s">
        <v>181</v>
      </c>
      <c r="BK447" s="210">
        <f>SUM(BK448:BK564)</f>
        <v>0</v>
      </c>
    </row>
    <row r="448" s="2" customFormat="1" ht="16.5" customHeight="1">
      <c r="A448" s="39"/>
      <c r="B448" s="40"/>
      <c r="C448" s="213" t="s">
        <v>686</v>
      </c>
      <c r="D448" s="213" t="s">
        <v>183</v>
      </c>
      <c r="E448" s="214" t="s">
        <v>687</v>
      </c>
      <c r="F448" s="215" t="s">
        <v>688</v>
      </c>
      <c r="G448" s="216" t="s">
        <v>253</v>
      </c>
      <c r="H448" s="217">
        <v>396.49000000000001</v>
      </c>
      <c r="I448" s="218"/>
      <c r="J448" s="219">
        <f>ROUND(I448*H448,2)</f>
        <v>0</v>
      </c>
      <c r="K448" s="215" t="s">
        <v>187</v>
      </c>
      <c r="L448" s="45"/>
      <c r="M448" s="220" t="s">
        <v>19</v>
      </c>
      <c r="N448" s="221" t="s">
        <v>44</v>
      </c>
      <c r="O448" s="85"/>
      <c r="P448" s="222">
        <f>O448*H448</f>
        <v>0</v>
      </c>
      <c r="Q448" s="222">
        <v>0.000263</v>
      </c>
      <c r="R448" s="222">
        <f>Q448*H448</f>
        <v>0.10427687000000001</v>
      </c>
      <c r="S448" s="222">
        <v>0</v>
      </c>
      <c r="T448" s="223">
        <f>S448*H448</f>
        <v>0</v>
      </c>
      <c r="U448" s="39"/>
      <c r="V448" s="39"/>
      <c r="W448" s="39"/>
      <c r="X448" s="39"/>
      <c r="Y448" s="39"/>
      <c r="Z448" s="39"/>
      <c r="AA448" s="39"/>
      <c r="AB448" s="39"/>
      <c r="AC448" s="39"/>
      <c r="AD448" s="39"/>
      <c r="AE448" s="39"/>
      <c r="AR448" s="224" t="s">
        <v>99</v>
      </c>
      <c r="AT448" s="224" t="s">
        <v>183</v>
      </c>
      <c r="AU448" s="224" t="s">
        <v>83</v>
      </c>
      <c r="AY448" s="18" t="s">
        <v>181</v>
      </c>
      <c r="BE448" s="225">
        <f>IF(N448="základní",J448,0)</f>
        <v>0</v>
      </c>
      <c r="BF448" s="225">
        <f>IF(N448="snížená",J448,0)</f>
        <v>0</v>
      </c>
      <c r="BG448" s="225">
        <f>IF(N448="zákl. přenesená",J448,0)</f>
        <v>0</v>
      </c>
      <c r="BH448" s="225">
        <f>IF(N448="sníž. přenesená",J448,0)</f>
        <v>0</v>
      </c>
      <c r="BI448" s="225">
        <f>IF(N448="nulová",J448,0)</f>
        <v>0</v>
      </c>
      <c r="BJ448" s="18" t="s">
        <v>81</v>
      </c>
      <c r="BK448" s="225">
        <f>ROUND(I448*H448,2)</f>
        <v>0</v>
      </c>
      <c r="BL448" s="18" t="s">
        <v>99</v>
      </c>
      <c r="BM448" s="224" t="s">
        <v>689</v>
      </c>
    </row>
    <row r="449" s="2" customFormat="1">
      <c r="A449" s="39"/>
      <c r="B449" s="40"/>
      <c r="C449" s="41"/>
      <c r="D449" s="226" t="s">
        <v>189</v>
      </c>
      <c r="E449" s="41"/>
      <c r="F449" s="227" t="s">
        <v>690</v>
      </c>
      <c r="G449" s="41"/>
      <c r="H449" s="41"/>
      <c r="I449" s="228"/>
      <c r="J449" s="41"/>
      <c r="K449" s="41"/>
      <c r="L449" s="45"/>
      <c r="M449" s="229"/>
      <c r="N449" s="230"/>
      <c r="O449" s="85"/>
      <c r="P449" s="85"/>
      <c r="Q449" s="85"/>
      <c r="R449" s="85"/>
      <c r="S449" s="85"/>
      <c r="T449" s="86"/>
      <c r="U449" s="39"/>
      <c r="V449" s="39"/>
      <c r="W449" s="39"/>
      <c r="X449" s="39"/>
      <c r="Y449" s="39"/>
      <c r="Z449" s="39"/>
      <c r="AA449" s="39"/>
      <c r="AB449" s="39"/>
      <c r="AC449" s="39"/>
      <c r="AD449" s="39"/>
      <c r="AE449" s="39"/>
      <c r="AT449" s="18" t="s">
        <v>189</v>
      </c>
      <c r="AU449" s="18" t="s">
        <v>83</v>
      </c>
    </row>
    <row r="450" s="2" customFormat="1">
      <c r="A450" s="39"/>
      <c r="B450" s="40"/>
      <c r="C450" s="41"/>
      <c r="D450" s="231" t="s">
        <v>191</v>
      </c>
      <c r="E450" s="41"/>
      <c r="F450" s="232" t="s">
        <v>691</v>
      </c>
      <c r="G450" s="41"/>
      <c r="H450" s="41"/>
      <c r="I450" s="228"/>
      <c r="J450" s="41"/>
      <c r="K450" s="41"/>
      <c r="L450" s="45"/>
      <c r="M450" s="229"/>
      <c r="N450" s="230"/>
      <c r="O450" s="85"/>
      <c r="P450" s="85"/>
      <c r="Q450" s="85"/>
      <c r="R450" s="85"/>
      <c r="S450" s="85"/>
      <c r="T450" s="86"/>
      <c r="U450" s="39"/>
      <c r="V450" s="39"/>
      <c r="W450" s="39"/>
      <c r="X450" s="39"/>
      <c r="Y450" s="39"/>
      <c r="Z450" s="39"/>
      <c r="AA450" s="39"/>
      <c r="AB450" s="39"/>
      <c r="AC450" s="39"/>
      <c r="AD450" s="39"/>
      <c r="AE450" s="39"/>
      <c r="AT450" s="18" t="s">
        <v>191</v>
      </c>
      <c r="AU450" s="18" t="s">
        <v>83</v>
      </c>
    </row>
    <row r="451" s="2" customFormat="1" ht="16.5" customHeight="1">
      <c r="A451" s="39"/>
      <c r="B451" s="40"/>
      <c r="C451" s="213" t="s">
        <v>692</v>
      </c>
      <c r="D451" s="213" t="s">
        <v>183</v>
      </c>
      <c r="E451" s="214" t="s">
        <v>693</v>
      </c>
      <c r="F451" s="215" t="s">
        <v>694</v>
      </c>
      <c r="G451" s="216" t="s">
        <v>253</v>
      </c>
      <c r="H451" s="217">
        <v>396.49000000000001</v>
      </c>
      <c r="I451" s="218"/>
      <c r="J451" s="219">
        <f>ROUND(I451*H451,2)</f>
        <v>0</v>
      </c>
      <c r="K451" s="215" t="s">
        <v>187</v>
      </c>
      <c r="L451" s="45"/>
      <c r="M451" s="220" t="s">
        <v>19</v>
      </c>
      <c r="N451" s="221" t="s">
        <v>44</v>
      </c>
      <c r="O451" s="85"/>
      <c r="P451" s="222">
        <f>O451*H451</f>
        <v>0</v>
      </c>
      <c r="Q451" s="222">
        <v>0.013599999999999999</v>
      </c>
      <c r="R451" s="222">
        <f>Q451*H451</f>
        <v>5.3922639999999999</v>
      </c>
      <c r="S451" s="222">
        <v>0</v>
      </c>
      <c r="T451" s="223">
        <f>S451*H451</f>
        <v>0</v>
      </c>
      <c r="U451" s="39"/>
      <c r="V451" s="39"/>
      <c r="W451" s="39"/>
      <c r="X451" s="39"/>
      <c r="Y451" s="39"/>
      <c r="Z451" s="39"/>
      <c r="AA451" s="39"/>
      <c r="AB451" s="39"/>
      <c r="AC451" s="39"/>
      <c r="AD451" s="39"/>
      <c r="AE451" s="39"/>
      <c r="AR451" s="224" t="s">
        <v>99</v>
      </c>
      <c r="AT451" s="224" t="s">
        <v>183</v>
      </c>
      <c r="AU451" s="224" t="s">
        <v>83</v>
      </c>
      <c r="AY451" s="18" t="s">
        <v>181</v>
      </c>
      <c r="BE451" s="225">
        <f>IF(N451="základní",J451,0)</f>
        <v>0</v>
      </c>
      <c r="BF451" s="225">
        <f>IF(N451="snížená",J451,0)</f>
        <v>0</v>
      </c>
      <c r="BG451" s="225">
        <f>IF(N451="zákl. přenesená",J451,0)</f>
        <v>0</v>
      </c>
      <c r="BH451" s="225">
        <f>IF(N451="sníž. přenesená",J451,0)</f>
        <v>0</v>
      </c>
      <c r="BI451" s="225">
        <f>IF(N451="nulová",J451,0)</f>
        <v>0</v>
      </c>
      <c r="BJ451" s="18" t="s">
        <v>81</v>
      </c>
      <c r="BK451" s="225">
        <f>ROUND(I451*H451,2)</f>
        <v>0</v>
      </c>
      <c r="BL451" s="18" t="s">
        <v>99</v>
      </c>
      <c r="BM451" s="224" t="s">
        <v>695</v>
      </c>
    </row>
    <row r="452" s="2" customFormat="1">
      <c r="A452" s="39"/>
      <c r="B452" s="40"/>
      <c r="C452" s="41"/>
      <c r="D452" s="226" t="s">
        <v>189</v>
      </c>
      <c r="E452" s="41"/>
      <c r="F452" s="227" t="s">
        <v>696</v>
      </c>
      <c r="G452" s="41"/>
      <c r="H452" s="41"/>
      <c r="I452" s="228"/>
      <c r="J452" s="41"/>
      <c r="K452" s="41"/>
      <c r="L452" s="45"/>
      <c r="M452" s="229"/>
      <c r="N452" s="230"/>
      <c r="O452" s="85"/>
      <c r="P452" s="85"/>
      <c r="Q452" s="85"/>
      <c r="R452" s="85"/>
      <c r="S452" s="85"/>
      <c r="T452" s="86"/>
      <c r="U452" s="39"/>
      <c r="V452" s="39"/>
      <c r="W452" s="39"/>
      <c r="X452" s="39"/>
      <c r="Y452" s="39"/>
      <c r="Z452" s="39"/>
      <c r="AA452" s="39"/>
      <c r="AB452" s="39"/>
      <c r="AC452" s="39"/>
      <c r="AD452" s="39"/>
      <c r="AE452" s="39"/>
      <c r="AT452" s="18" t="s">
        <v>189</v>
      </c>
      <c r="AU452" s="18" t="s">
        <v>83</v>
      </c>
    </row>
    <row r="453" s="2" customFormat="1">
      <c r="A453" s="39"/>
      <c r="B453" s="40"/>
      <c r="C453" s="41"/>
      <c r="D453" s="231" t="s">
        <v>191</v>
      </c>
      <c r="E453" s="41"/>
      <c r="F453" s="232" t="s">
        <v>697</v>
      </c>
      <c r="G453" s="41"/>
      <c r="H453" s="41"/>
      <c r="I453" s="228"/>
      <c r="J453" s="41"/>
      <c r="K453" s="41"/>
      <c r="L453" s="45"/>
      <c r="M453" s="229"/>
      <c r="N453" s="230"/>
      <c r="O453" s="85"/>
      <c r="P453" s="85"/>
      <c r="Q453" s="85"/>
      <c r="R453" s="85"/>
      <c r="S453" s="85"/>
      <c r="T453" s="86"/>
      <c r="U453" s="39"/>
      <c r="V453" s="39"/>
      <c r="W453" s="39"/>
      <c r="X453" s="39"/>
      <c r="Y453" s="39"/>
      <c r="Z453" s="39"/>
      <c r="AA453" s="39"/>
      <c r="AB453" s="39"/>
      <c r="AC453" s="39"/>
      <c r="AD453" s="39"/>
      <c r="AE453" s="39"/>
      <c r="AT453" s="18" t="s">
        <v>191</v>
      </c>
      <c r="AU453" s="18" t="s">
        <v>83</v>
      </c>
    </row>
    <row r="454" s="14" customFormat="1">
      <c r="A454" s="14"/>
      <c r="B454" s="244"/>
      <c r="C454" s="245"/>
      <c r="D454" s="226" t="s">
        <v>193</v>
      </c>
      <c r="E454" s="246" t="s">
        <v>19</v>
      </c>
      <c r="F454" s="247" t="s">
        <v>563</v>
      </c>
      <c r="G454" s="245"/>
      <c r="H454" s="246" t="s">
        <v>19</v>
      </c>
      <c r="I454" s="248"/>
      <c r="J454" s="245"/>
      <c r="K454" s="245"/>
      <c r="L454" s="249"/>
      <c r="M454" s="250"/>
      <c r="N454" s="251"/>
      <c r="O454" s="251"/>
      <c r="P454" s="251"/>
      <c r="Q454" s="251"/>
      <c r="R454" s="251"/>
      <c r="S454" s="251"/>
      <c r="T454" s="252"/>
      <c r="U454" s="14"/>
      <c r="V454" s="14"/>
      <c r="W454" s="14"/>
      <c r="X454" s="14"/>
      <c r="Y454" s="14"/>
      <c r="Z454" s="14"/>
      <c r="AA454" s="14"/>
      <c r="AB454" s="14"/>
      <c r="AC454" s="14"/>
      <c r="AD454" s="14"/>
      <c r="AE454" s="14"/>
      <c r="AT454" s="253" t="s">
        <v>193</v>
      </c>
      <c r="AU454" s="253" t="s">
        <v>83</v>
      </c>
      <c r="AV454" s="14" t="s">
        <v>81</v>
      </c>
      <c r="AW454" s="14" t="s">
        <v>33</v>
      </c>
      <c r="AX454" s="14" t="s">
        <v>73</v>
      </c>
      <c r="AY454" s="253" t="s">
        <v>181</v>
      </c>
    </row>
    <row r="455" s="13" customFormat="1">
      <c r="A455" s="13"/>
      <c r="B455" s="233"/>
      <c r="C455" s="234"/>
      <c r="D455" s="226" t="s">
        <v>193</v>
      </c>
      <c r="E455" s="235" t="s">
        <v>19</v>
      </c>
      <c r="F455" s="236" t="s">
        <v>698</v>
      </c>
      <c r="G455" s="234"/>
      <c r="H455" s="237">
        <v>191.37000000000001</v>
      </c>
      <c r="I455" s="238"/>
      <c r="J455" s="234"/>
      <c r="K455" s="234"/>
      <c r="L455" s="239"/>
      <c r="M455" s="240"/>
      <c r="N455" s="241"/>
      <c r="O455" s="241"/>
      <c r="P455" s="241"/>
      <c r="Q455" s="241"/>
      <c r="R455" s="241"/>
      <c r="S455" s="241"/>
      <c r="T455" s="242"/>
      <c r="U455" s="13"/>
      <c r="V455" s="13"/>
      <c r="W455" s="13"/>
      <c r="X455" s="13"/>
      <c r="Y455" s="13"/>
      <c r="Z455" s="13"/>
      <c r="AA455" s="13"/>
      <c r="AB455" s="13"/>
      <c r="AC455" s="13"/>
      <c r="AD455" s="13"/>
      <c r="AE455" s="13"/>
      <c r="AT455" s="243" t="s">
        <v>193</v>
      </c>
      <c r="AU455" s="243" t="s">
        <v>83</v>
      </c>
      <c r="AV455" s="13" t="s">
        <v>83</v>
      </c>
      <c r="AW455" s="13" t="s">
        <v>33</v>
      </c>
      <c r="AX455" s="13" t="s">
        <v>73</v>
      </c>
      <c r="AY455" s="243" t="s">
        <v>181</v>
      </c>
    </row>
    <row r="456" s="14" customFormat="1">
      <c r="A456" s="14"/>
      <c r="B456" s="244"/>
      <c r="C456" s="245"/>
      <c r="D456" s="226" t="s">
        <v>193</v>
      </c>
      <c r="E456" s="246" t="s">
        <v>19</v>
      </c>
      <c r="F456" s="247" t="s">
        <v>699</v>
      </c>
      <c r="G456" s="245"/>
      <c r="H456" s="246" t="s">
        <v>19</v>
      </c>
      <c r="I456" s="248"/>
      <c r="J456" s="245"/>
      <c r="K456" s="245"/>
      <c r="L456" s="249"/>
      <c r="M456" s="250"/>
      <c r="N456" s="251"/>
      <c r="O456" s="251"/>
      <c r="P456" s="251"/>
      <c r="Q456" s="251"/>
      <c r="R456" s="251"/>
      <c r="S456" s="251"/>
      <c r="T456" s="252"/>
      <c r="U456" s="14"/>
      <c r="V456" s="14"/>
      <c r="W456" s="14"/>
      <c r="X456" s="14"/>
      <c r="Y456" s="14"/>
      <c r="Z456" s="14"/>
      <c r="AA456" s="14"/>
      <c r="AB456" s="14"/>
      <c r="AC456" s="14"/>
      <c r="AD456" s="14"/>
      <c r="AE456" s="14"/>
      <c r="AT456" s="253" t="s">
        <v>193</v>
      </c>
      <c r="AU456" s="253" t="s">
        <v>83</v>
      </c>
      <c r="AV456" s="14" t="s">
        <v>81</v>
      </c>
      <c r="AW456" s="14" t="s">
        <v>33</v>
      </c>
      <c r="AX456" s="14" t="s">
        <v>73</v>
      </c>
      <c r="AY456" s="253" t="s">
        <v>181</v>
      </c>
    </row>
    <row r="457" s="13" customFormat="1">
      <c r="A457" s="13"/>
      <c r="B457" s="233"/>
      <c r="C457" s="234"/>
      <c r="D457" s="226" t="s">
        <v>193</v>
      </c>
      <c r="E457" s="235" t="s">
        <v>19</v>
      </c>
      <c r="F457" s="236" t="s">
        <v>700</v>
      </c>
      <c r="G457" s="234"/>
      <c r="H457" s="237">
        <v>21.300000000000001</v>
      </c>
      <c r="I457" s="238"/>
      <c r="J457" s="234"/>
      <c r="K457" s="234"/>
      <c r="L457" s="239"/>
      <c r="M457" s="240"/>
      <c r="N457" s="241"/>
      <c r="O457" s="241"/>
      <c r="P457" s="241"/>
      <c r="Q457" s="241"/>
      <c r="R457" s="241"/>
      <c r="S457" s="241"/>
      <c r="T457" s="242"/>
      <c r="U457" s="13"/>
      <c r="V457" s="13"/>
      <c r="W457" s="13"/>
      <c r="X457" s="13"/>
      <c r="Y457" s="13"/>
      <c r="Z457" s="13"/>
      <c r="AA457" s="13"/>
      <c r="AB457" s="13"/>
      <c r="AC457" s="13"/>
      <c r="AD457" s="13"/>
      <c r="AE457" s="13"/>
      <c r="AT457" s="243" t="s">
        <v>193</v>
      </c>
      <c r="AU457" s="243" t="s">
        <v>83</v>
      </c>
      <c r="AV457" s="13" t="s">
        <v>83</v>
      </c>
      <c r="AW457" s="13" t="s">
        <v>33</v>
      </c>
      <c r="AX457" s="13" t="s">
        <v>73</v>
      </c>
      <c r="AY457" s="243" t="s">
        <v>181</v>
      </c>
    </row>
    <row r="458" s="14" customFormat="1">
      <c r="A458" s="14"/>
      <c r="B458" s="244"/>
      <c r="C458" s="245"/>
      <c r="D458" s="226" t="s">
        <v>193</v>
      </c>
      <c r="E458" s="246" t="s">
        <v>19</v>
      </c>
      <c r="F458" s="247" t="s">
        <v>565</v>
      </c>
      <c r="G458" s="245"/>
      <c r="H458" s="246" t="s">
        <v>19</v>
      </c>
      <c r="I458" s="248"/>
      <c r="J458" s="245"/>
      <c r="K458" s="245"/>
      <c r="L458" s="249"/>
      <c r="M458" s="250"/>
      <c r="N458" s="251"/>
      <c r="O458" s="251"/>
      <c r="P458" s="251"/>
      <c r="Q458" s="251"/>
      <c r="R458" s="251"/>
      <c r="S458" s="251"/>
      <c r="T458" s="252"/>
      <c r="U458" s="14"/>
      <c r="V458" s="14"/>
      <c r="W458" s="14"/>
      <c r="X458" s="14"/>
      <c r="Y458" s="14"/>
      <c r="Z458" s="14"/>
      <c r="AA458" s="14"/>
      <c r="AB458" s="14"/>
      <c r="AC458" s="14"/>
      <c r="AD458" s="14"/>
      <c r="AE458" s="14"/>
      <c r="AT458" s="253" t="s">
        <v>193</v>
      </c>
      <c r="AU458" s="253" t="s">
        <v>83</v>
      </c>
      <c r="AV458" s="14" t="s">
        <v>81</v>
      </c>
      <c r="AW458" s="14" t="s">
        <v>33</v>
      </c>
      <c r="AX458" s="14" t="s">
        <v>73</v>
      </c>
      <c r="AY458" s="253" t="s">
        <v>181</v>
      </c>
    </row>
    <row r="459" s="13" customFormat="1">
      <c r="A459" s="13"/>
      <c r="B459" s="233"/>
      <c r="C459" s="234"/>
      <c r="D459" s="226" t="s">
        <v>193</v>
      </c>
      <c r="E459" s="235" t="s">
        <v>19</v>
      </c>
      <c r="F459" s="236" t="s">
        <v>701</v>
      </c>
      <c r="G459" s="234"/>
      <c r="H459" s="237">
        <v>183.81999999999999</v>
      </c>
      <c r="I459" s="238"/>
      <c r="J459" s="234"/>
      <c r="K459" s="234"/>
      <c r="L459" s="239"/>
      <c r="M459" s="240"/>
      <c r="N459" s="241"/>
      <c r="O459" s="241"/>
      <c r="P459" s="241"/>
      <c r="Q459" s="241"/>
      <c r="R459" s="241"/>
      <c r="S459" s="241"/>
      <c r="T459" s="242"/>
      <c r="U459" s="13"/>
      <c r="V459" s="13"/>
      <c r="W459" s="13"/>
      <c r="X459" s="13"/>
      <c r="Y459" s="13"/>
      <c r="Z459" s="13"/>
      <c r="AA459" s="13"/>
      <c r="AB459" s="13"/>
      <c r="AC459" s="13"/>
      <c r="AD459" s="13"/>
      <c r="AE459" s="13"/>
      <c r="AT459" s="243" t="s">
        <v>193</v>
      </c>
      <c r="AU459" s="243" t="s">
        <v>83</v>
      </c>
      <c r="AV459" s="13" t="s">
        <v>83</v>
      </c>
      <c r="AW459" s="13" t="s">
        <v>33</v>
      </c>
      <c r="AX459" s="13" t="s">
        <v>73</v>
      </c>
      <c r="AY459" s="243" t="s">
        <v>181</v>
      </c>
    </row>
    <row r="460" s="2" customFormat="1" ht="16.5" customHeight="1">
      <c r="A460" s="39"/>
      <c r="B460" s="40"/>
      <c r="C460" s="213" t="s">
        <v>702</v>
      </c>
      <c r="D460" s="213" t="s">
        <v>183</v>
      </c>
      <c r="E460" s="214" t="s">
        <v>703</v>
      </c>
      <c r="F460" s="215" t="s">
        <v>704</v>
      </c>
      <c r="G460" s="216" t="s">
        <v>253</v>
      </c>
      <c r="H460" s="217">
        <v>396.49000000000001</v>
      </c>
      <c r="I460" s="218"/>
      <c r="J460" s="219">
        <f>ROUND(I460*H460,2)</f>
        <v>0</v>
      </c>
      <c r="K460" s="215" t="s">
        <v>187</v>
      </c>
      <c r="L460" s="45"/>
      <c r="M460" s="220" t="s">
        <v>19</v>
      </c>
      <c r="N460" s="221" t="s">
        <v>44</v>
      </c>
      <c r="O460" s="85"/>
      <c r="P460" s="222">
        <f>O460*H460</f>
        <v>0</v>
      </c>
      <c r="Q460" s="222">
        <v>0.0067999999999999996</v>
      </c>
      <c r="R460" s="222">
        <f>Q460*H460</f>
        <v>2.696132</v>
      </c>
      <c r="S460" s="222">
        <v>0</v>
      </c>
      <c r="T460" s="223">
        <f>S460*H460</f>
        <v>0</v>
      </c>
      <c r="U460" s="39"/>
      <c r="V460" s="39"/>
      <c r="W460" s="39"/>
      <c r="X460" s="39"/>
      <c r="Y460" s="39"/>
      <c r="Z460" s="39"/>
      <c r="AA460" s="39"/>
      <c r="AB460" s="39"/>
      <c r="AC460" s="39"/>
      <c r="AD460" s="39"/>
      <c r="AE460" s="39"/>
      <c r="AR460" s="224" t="s">
        <v>99</v>
      </c>
      <c r="AT460" s="224" t="s">
        <v>183</v>
      </c>
      <c r="AU460" s="224" t="s">
        <v>83</v>
      </c>
      <c r="AY460" s="18" t="s">
        <v>181</v>
      </c>
      <c r="BE460" s="225">
        <f>IF(N460="základní",J460,0)</f>
        <v>0</v>
      </c>
      <c r="BF460" s="225">
        <f>IF(N460="snížená",J460,0)</f>
        <v>0</v>
      </c>
      <c r="BG460" s="225">
        <f>IF(N460="zákl. přenesená",J460,0)</f>
        <v>0</v>
      </c>
      <c r="BH460" s="225">
        <f>IF(N460="sníž. přenesená",J460,0)</f>
        <v>0</v>
      </c>
      <c r="BI460" s="225">
        <f>IF(N460="nulová",J460,0)</f>
        <v>0</v>
      </c>
      <c r="BJ460" s="18" t="s">
        <v>81</v>
      </c>
      <c r="BK460" s="225">
        <f>ROUND(I460*H460,2)</f>
        <v>0</v>
      </c>
      <c r="BL460" s="18" t="s">
        <v>99</v>
      </c>
      <c r="BM460" s="224" t="s">
        <v>705</v>
      </c>
    </row>
    <row r="461" s="2" customFormat="1">
      <c r="A461" s="39"/>
      <c r="B461" s="40"/>
      <c r="C461" s="41"/>
      <c r="D461" s="226" t="s">
        <v>189</v>
      </c>
      <c r="E461" s="41"/>
      <c r="F461" s="227" t="s">
        <v>706</v>
      </c>
      <c r="G461" s="41"/>
      <c r="H461" s="41"/>
      <c r="I461" s="228"/>
      <c r="J461" s="41"/>
      <c r="K461" s="41"/>
      <c r="L461" s="45"/>
      <c r="M461" s="229"/>
      <c r="N461" s="230"/>
      <c r="O461" s="85"/>
      <c r="P461" s="85"/>
      <c r="Q461" s="85"/>
      <c r="R461" s="85"/>
      <c r="S461" s="85"/>
      <c r="T461" s="86"/>
      <c r="U461" s="39"/>
      <c r="V461" s="39"/>
      <c r="W461" s="39"/>
      <c r="X461" s="39"/>
      <c r="Y461" s="39"/>
      <c r="Z461" s="39"/>
      <c r="AA461" s="39"/>
      <c r="AB461" s="39"/>
      <c r="AC461" s="39"/>
      <c r="AD461" s="39"/>
      <c r="AE461" s="39"/>
      <c r="AT461" s="18" t="s">
        <v>189</v>
      </c>
      <c r="AU461" s="18" t="s">
        <v>83</v>
      </c>
    </row>
    <row r="462" s="2" customFormat="1">
      <c r="A462" s="39"/>
      <c r="B462" s="40"/>
      <c r="C462" s="41"/>
      <c r="D462" s="231" t="s">
        <v>191</v>
      </c>
      <c r="E462" s="41"/>
      <c r="F462" s="232" t="s">
        <v>707</v>
      </c>
      <c r="G462" s="41"/>
      <c r="H462" s="41"/>
      <c r="I462" s="228"/>
      <c r="J462" s="41"/>
      <c r="K462" s="41"/>
      <c r="L462" s="45"/>
      <c r="M462" s="229"/>
      <c r="N462" s="230"/>
      <c r="O462" s="85"/>
      <c r="P462" s="85"/>
      <c r="Q462" s="85"/>
      <c r="R462" s="85"/>
      <c r="S462" s="85"/>
      <c r="T462" s="86"/>
      <c r="U462" s="39"/>
      <c r="V462" s="39"/>
      <c r="W462" s="39"/>
      <c r="X462" s="39"/>
      <c r="Y462" s="39"/>
      <c r="Z462" s="39"/>
      <c r="AA462" s="39"/>
      <c r="AB462" s="39"/>
      <c r="AC462" s="39"/>
      <c r="AD462" s="39"/>
      <c r="AE462" s="39"/>
      <c r="AT462" s="18" t="s">
        <v>191</v>
      </c>
      <c r="AU462" s="18" t="s">
        <v>83</v>
      </c>
    </row>
    <row r="463" s="2" customFormat="1" ht="16.5" customHeight="1">
      <c r="A463" s="39"/>
      <c r="B463" s="40"/>
      <c r="C463" s="213" t="s">
        <v>708</v>
      </c>
      <c r="D463" s="213" t="s">
        <v>183</v>
      </c>
      <c r="E463" s="214" t="s">
        <v>709</v>
      </c>
      <c r="F463" s="215" t="s">
        <v>710</v>
      </c>
      <c r="G463" s="216" t="s">
        <v>253</v>
      </c>
      <c r="H463" s="217">
        <v>396.49000000000001</v>
      </c>
      <c r="I463" s="218"/>
      <c r="J463" s="219">
        <f>ROUND(I463*H463,2)</f>
        <v>0</v>
      </c>
      <c r="K463" s="215" t="s">
        <v>187</v>
      </c>
      <c r="L463" s="45"/>
      <c r="M463" s="220" t="s">
        <v>19</v>
      </c>
      <c r="N463" s="221" t="s">
        <v>44</v>
      </c>
      <c r="O463" s="85"/>
      <c r="P463" s="222">
        <f>O463*H463</f>
        <v>0</v>
      </c>
      <c r="Q463" s="222">
        <v>0.0040000000000000001</v>
      </c>
      <c r="R463" s="222">
        <f>Q463*H463</f>
        <v>1.58596</v>
      </c>
      <c r="S463" s="222">
        <v>0</v>
      </c>
      <c r="T463" s="223">
        <f>S463*H463</f>
        <v>0</v>
      </c>
      <c r="U463" s="39"/>
      <c r="V463" s="39"/>
      <c r="W463" s="39"/>
      <c r="X463" s="39"/>
      <c r="Y463" s="39"/>
      <c r="Z463" s="39"/>
      <c r="AA463" s="39"/>
      <c r="AB463" s="39"/>
      <c r="AC463" s="39"/>
      <c r="AD463" s="39"/>
      <c r="AE463" s="39"/>
      <c r="AR463" s="224" t="s">
        <v>99</v>
      </c>
      <c r="AT463" s="224" t="s">
        <v>183</v>
      </c>
      <c r="AU463" s="224" t="s">
        <v>83</v>
      </c>
      <c r="AY463" s="18" t="s">
        <v>181</v>
      </c>
      <c r="BE463" s="225">
        <f>IF(N463="základní",J463,0)</f>
        <v>0</v>
      </c>
      <c r="BF463" s="225">
        <f>IF(N463="snížená",J463,0)</f>
        <v>0</v>
      </c>
      <c r="BG463" s="225">
        <f>IF(N463="zákl. přenesená",J463,0)</f>
        <v>0</v>
      </c>
      <c r="BH463" s="225">
        <f>IF(N463="sníž. přenesená",J463,0)</f>
        <v>0</v>
      </c>
      <c r="BI463" s="225">
        <f>IF(N463="nulová",J463,0)</f>
        <v>0</v>
      </c>
      <c r="BJ463" s="18" t="s">
        <v>81</v>
      </c>
      <c r="BK463" s="225">
        <f>ROUND(I463*H463,2)</f>
        <v>0</v>
      </c>
      <c r="BL463" s="18" t="s">
        <v>99</v>
      </c>
      <c r="BM463" s="224" t="s">
        <v>711</v>
      </c>
    </row>
    <row r="464" s="2" customFormat="1">
      <c r="A464" s="39"/>
      <c r="B464" s="40"/>
      <c r="C464" s="41"/>
      <c r="D464" s="226" t="s">
        <v>189</v>
      </c>
      <c r="E464" s="41"/>
      <c r="F464" s="227" t="s">
        <v>712</v>
      </c>
      <c r="G464" s="41"/>
      <c r="H464" s="41"/>
      <c r="I464" s="228"/>
      <c r="J464" s="41"/>
      <c r="K464" s="41"/>
      <c r="L464" s="45"/>
      <c r="M464" s="229"/>
      <c r="N464" s="230"/>
      <c r="O464" s="85"/>
      <c r="P464" s="85"/>
      <c r="Q464" s="85"/>
      <c r="R464" s="85"/>
      <c r="S464" s="85"/>
      <c r="T464" s="86"/>
      <c r="U464" s="39"/>
      <c r="V464" s="39"/>
      <c r="W464" s="39"/>
      <c r="X464" s="39"/>
      <c r="Y464" s="39"/>
      <c r="Z464" s="39"/>
      <c r="AA464" s="39"/>
      <c r="AB464" s="39"/>
      <c r="AC464" s="39"/>
      <c r="AD464" s="39"/>
      <c r="AE464" s="39"/>
      <c r="AT464" s="18" t="s">
        <v>189</v>
      </c>
      <c r="AU464" s="18" t="s">
        <v>83</v>
      </c>
    </row>
    <row r="465" s="2" customFormat="1">
      <c r="A465" s="39"/>
      <c r="B465" s="40"/>
      <c r="C465" s="41"/>
      <c r="D465" s="231" t="s">
        <v>191</v>
      </c>
      <c r="E465" s="41"/>
      <c r="F465" s="232" t="s">
        <v>713</v>
      </c>
      <c r="G465" s="41"/>
      <c r="H465" s="41"/>
      <c r="I465" s="228"/>
      <c r="J465" s="41"/>
      <c r="K465" s="41"/>
      <c r="L465" s="45"/>
      <c r="M465" s="229"/>
      <c r="N465" s="230"/>
      <c r="O465" s="85"/>
      <c r="P465" s="85"/>
      <c r="Q465" s="85"/>
      <c r="R465" s="85"/>
      <c r="S465" s="85"/>
      <c r="T465" s="86"/>
      <c r="U465" s="39"/>
      <c r="V465" s="39"/>
      <c r="W465" s="39"/>
      <c r="X465" s="39"/>
      <c r="Y465" s="39"/>
      <c r="Z465" s="39"/>
      <c r="AA465" s="39"/>
      <c r="AB465" s="39"/>
      <c r="AC465" s="39"/>
      <c r="AD465" s="39"/>
      <c r="AE465" s="39"/>
      <c r="AT465" s="18" t="s">
        <v>191</v>
      </c>
      <c r="AU465" s="18" t="s">
        <v>83</v>
      </c>
    </row>
    <row r="466" s="2" customFormat="1" ht="16.5" customHeight="1">
      <c r="A466" s="39"/>
      <c r="B466" s="40"/>
      <c r="C466" s="213" t="s">
        <v>714</v>
      </c>
      <c r="D466" s="213" t="s">
        <v>183</v>
      </c>
      <c r="E466" s="214" t="s">
        <v>715</v>
      </c>
      <c r="F466" s="215" t="s">
        <v>716</v>
      </c>
      <c r="G466" s="216" t="s">
        <v>253</v>
      </c>
      <c r="H466" s="217">
        <v>50</v>
      </c>
      <c r="I466" s="218"/>
      <c r="J466" s="219">
        <f>ROUND(I466*H466,2)</f>
        <v>0</v>
      </c>
      <c r="K466" s="215" t="s">
        <v>187</v>
      </c>
      <c r="L466" s="45"/>
      <c r="M466" s="220" t="s">
        <v>19</v>
      </c>
      <c r="N466" s="221" t="s">
        <v>44</v>
      </c>
      <c r="O466" s="85"/>
      <c r="P466" s="222">
        <f>O466*H466</f>
        <v>0</v>
      </c>
      <c r="Q466" s="222">
        <v>0.0043839999999999999</v>
      </c>
      <c r="R466" s="222">
        <f>Q466*H466</f>
        <v>0.21920000000000001</v>
      </c>
      <c r="S466" s="222">
        <v>0</v>
      </c>
      <c r="T466" s="223">
        <f>S466*H466</f>
        <v>0</v>
      </c>
      <c r="U466" s="39"/>
      <c r="V466" s="39"/>
      <c r="W466" s="39"/>
      <c r="X466" s="39"/>
      <c r="Y466" s="39"/>
      <c r="Z466" s="39"/>
      <c r="AA466" s="39"/>
      <c r="AB466" s="39"/>
      <c r="AC466" s="39"/>
      <c r="AD466" s="39"/>
      <c r="AE466" s="39"/>
      <c r="AR466" s="224" t="s">
        <v>99</v>
      </c>
      <c r="AT466" s="224" t="s">
        <v>183</v>
      </c>
      <c r="AU466" s="224" t="s">
        <v>83</v>
      </c>
      <c r="AY466" s="18" t="s">
        <v>181</v>
      </c>
      <c r="BE466" s="225">
        <f>IF(N466="základní",J466,0)</f>
        <v>0</v>
      </c>
      <c r="BF466" s="225">
        <f>IF(N466="snížená",J466,0)</f>
        <v>0</v>
      </c>
      <c r="BG466" s="225">
        <f>IF(N466="zákl. přenesená",J466,0)</f>
        <v>0</v>
      </c>
      <c r="BH466" s="225">
        <f>IF(N466="sníž. přenesená",J466,0)</f>
        <v>0</v>
      </c>
      <c r="BI466" s="225">
        <f>IF(N466="nulová",J466,0)</f>
        <v>0</v>
      </c>
      <c r="BJ466" s="18" t="s">
        <v>81</v>
      </c>
      <c r="BK466" s="225">
        <f>ROUND(I466*H466,2)</f>
        <v>0</v>
      </c>
      <c r="BL466" s="18" t="s">
        <v>99</v>
      </c>
      <c r="BM466" s="224" t="s">
        <v>717</v>
      </c>
    </row>
    <row r="467" s="2" customFormat="1">
      <c r="A467" s="39"/>
      <c r="B467" s="40"/>
      <c r="C467" s="41"/>
      <c r="D467" s="226" t="s">
        <v>189</v>
      </c>
      <c r="E467" s="41"/>
      <c r="F467" s="227" t="s">
        <v>718</v>
      </c>
      <c r="G467" s="41"/>
      <c r="H467" s="41"/>
      <c r="I467" s="228"/>
      <c r="J467" s="41"/>
      <c r="K467" s="41"/>
      <c r="L467" s="45"/>
      <c r="M467" s="229"/>
      <c r="N467" s="230"/>
      <c r="O467" s="85"/>
      <c r="P467" s="85"/>
      <c r="Q467" s="85"/>
      <c r="R467" s="85"/>
      <c r="S467" s="85"/>
      <c r="T467" s="86"/>
      <c r="U467" s="39"/>
      <c r="V467" s="39"/>
      <c r="W467" s="39"/>
      <c r="X467" s="39"/>
      <c r="Y467" s="39"/>
      <c r="Z467" s="39"/>
      <c r="AA467" s="39"/>
      <c r="AB467" s="39"/>
      <c r="AC467" s="39"/>
      <c r="AD467" s="39"/>
      <c r="AE467" s="39"/>
      <c r="AT467" s="18" t="s">
        <v>189</v>
      </c>
      <c r="AU467" s="18" t="s">
        <v>83</v>
      </c>
    </row>
    <row r="468" s="2" customFormat="1">
      <c r="A468" s="39"/>
      <c r="B468" s="40"/>
      <c r="C468" s="41"/>
      <c r="D468" s="231" t="s">
        <v>191</v>
      </c>
      <c r="E468" s="41"/>
      <c r="F468" s="232" t="s">
        <v>719</v>
      </c>
      <c r="G468" s="41"/>
      <c r="H468" s="41"/>
      <c r="I468" s="228"/>
      <c r="J468" s="41"/>
      <c r="K468" s="41"/>
      <c r="L468" s="45"/>
      <c r="M468" s="229"/>
      <c r="N468" s="230"/>
      <c r="O468" s="85"/>
      <c r="P468" s="85"/>
      <c r="Q468" s="85"/>
      <c r="R468" s="85"/>
      <c r="S468" s="85"/>
      <c r="T468" s="86"/>
      <c r="U468" s="39"/>
      <c r="V468" s="39"/>
      <c r="W468" s="39"/>
      <c r="X468" s="39"/>
      <c r="Y468" s="39"/>
      <c r="Z468" s="39"/>
      <c r="AA468" s="39"/>
      <c r="AB468" s="39"/>
      <c r="AC468" s="39"/>
      <c r="AD468" s="39"/>
      <c r="AE468" s="39"/>
      <c r="AT468" s="18" t="s">
        <v>191</v>
      </c>
      <c r="AU468" s="18" t="s">
        <v>83</v>
      </c>
    </row>
    <row r="469" s="14" customFormat="1">
      <c r="A469" s="14"/>
      <c r="B469" s="244"/>
      <c r="C469" s="245"/>
      <c r="D469" s="226" t="s">
        <v>193</v>
      </c>
      <c r="E469" s="246" t="s">
        <v>19</v>
      </c>
      <c r="F469" s="247" t="s">
        <v>720</v>
      </c>
      <c r="G469" s="245"/>
      <c r="H469" s="246" t="s">
        <v>19</v>
      </c>
      <c r="I469" s="248"/>
      <c r="J469" s="245"/>
      <c r="K469" s="245"/>
      <c r="L469" s="249"/>
      <c r="M469" s="250"/>
      <c r="N469" s="251"/>
      <c r="O469" s="251"/>
      <c r="P469" s="251"/>
      <c r="Q469" s="251"/>
      <c r="R469" s="251"/>
      <c r="S469" s="251"/>
      <c r="T469" s="252"/>
      <c r="U469" s="14"/>
      <c r="V469" s="14"/>
      <c r="W469" s="14"/>
      <c r="X469" s="14"/>
      <c r="Y469" s="14"/>
      <c r="Z469" s="14"/>
      <c r="AA469" s="14"/>
      <c r="AB469" s="14"/>
      <c r="AC469" s="14"/>
      <c r="AD469" s="14"/>
      <c r="AE469" s="14"/>
      <c r="AT469" s="253" t="s">
        <v>193</v>
      </c>
      <c r="AU469" s="253" t="s">
        <v>83</v>
      </c>
      <c r="AV469" s="14" t="s">
        <v>81</v>
      </c>
      <c r="AW469" s="14" t="s">
        <v>33</v>
      </c>
      <c r="AX469" s="14" t="s">
        <v>73</v>
      </c>
      <c r="AY469" s="253" t="s">
        <v>181</v>
      </c>
    </row>
    <row r="470" s="13" customFormat="1">
      <c r="A470" s="13"/>
      <c r="B470" s="233"/>
      <c r="C470" s="234"/>
      <c r="D470" s="226" t="s">
        <v>193</v>
      </c>
      <c r="E470" s="235" t="s">
        <v>19</v>
      </c>
      <c r="F470" s="236" t="s">
        <v>567</v>
      </c>
      <c r="G470" s="234"/>
      <c r="H470" s="237">
        <v>50</v>
      </c>
      <c r="I470" s="238"/>
      <c r="J470" s="234"/>
      <c r="K470" s="234"/>
      <c r="L470" s="239"/>
      <c r="M470" s="240"/>
      <c r="N470" s="241"/>
      <c r="O470" s="241"/>
      <c r="P470" s="241"/>
      <c r="Q470" s="241"/>
      <c r="R470" s="241"/>
      <c r="S470" s="241"/>
      <c r="T470" s="242"/>
      <c r="U470" s="13"/>
      <c r="V470" s="13"/>
      <c r="W470" s="13"/>
      <c r="X470" s="13"/>
      <c r="Y470" s="13"/>
      <c r="Z470" s="13"/>
      <c r="AA470" s="13"/>
      <c r="AB470" s="13"/>
      <c r="AC470" s="13"/>
      <c r="AD470" s="13"/>
      <c r="AE470" s="13"/>
      <c r="AT470" s="243" t="s">
        <v>193</v>
      </c>
      <c r="AU470" s="243" t="s">
        <v>83</v>
      </c>
      <c r="AV470" s="13" t="s">
        <v>83</v>
      </c>
      <c r="AW470" s="13" t="s">
        <v>33</v>
      </c>
      <c r="AX470" s="13" t="s">
        <v>73</v>
      </c>
      <c r="AY470" s="243" t="s">
        <v>181</v>
      </c>
    </row>
    <row r="471" s="2" customFormat="1" ht="16.5" customHeight="1">
      <c r="A471" s="39"/>
      <c r="B471" s="40"/>
      <c r="C471" s="213" t="s">
        <v>721</v>
      </c>
      <c r="D471" s="213" t="s">
        <v>183</v>
      </c>
      <c r="E471" s="214" t="s">
        <v>722</v>
      </c>
      <c r="F471" s="215" t="s">
        <v>723</v>
      </c>
      <c r="G471" s="216" t="s">
        <v>253</v>
      </c>
      <c r="H471" s="217">
        <v>122.056</v>
      </c>
      <c r="I471" s="218"/>
      <c r="J471" s="219">
        <f>ROUND(I471*H471,2)</f>
        <v>0</v>
      </c>
      <c r="K471" s="215" t="s">
        <v>187</v>
      </c>
      <c r="L471" s="45"/>
      <c r="M471" s="220" t="s">
        <v>19</v>
      </c>
      <c r="N471" s="221" t="s">
        <v>44</v>
      </c>
      <c r="O471" s="85"/>
      <c r="P471" s="222">
        <f>O471*H471</f>
        <v>0</v>
      </c>
      <c r="Q471" s="222">
        <v>0.000263</v>
      </c>
      <c r="R471" s="222">
        <f>Q471*H471</f>
        <v>0.032100728000000002</v>
      </c>
      <c r="S471" s="222">
        <v>0</v>
      </c>
      <c r="T471" s="223">
        <f>S471*H471</f>
        <v>0</v>
      </c>
      <c r="U471" s="39"/>
      <c r="V471" s="39"/>
      <c r="W471" s="39"/>
      <c r="X471" s="39"/>
      <c r="Y471" s="39"/>
      <c r="Z471" s="39"/>
      <c r="AA471" s="39"/>
      <c r="AB471" s="39"/>
      <c r="AC471" s="39"/>
      <c r="AD471" s="39"/>
      <c r="AE471" s="39"/>
      <c r="AR471" s="224" t="s">
        <v>99</v>
      </c>
      <c r="AT471" s="224" t="s">
        <v>183</v>
      </c>
      <c r="AU471" s="224" t="s">
        <v>83</v>
      </c>
      <c r="AY471" s="18" t="s">
        <v>181</v>
      </c>
      <c r="BE471" s="225">
        <f>IF(N471="základní",J471,0)</f>
        <v>0</v>
      </c>
      <c r="BF471" s="225">
        <f>IF(N471="snížená",J471,0)</f>
        <v>0</v>
      </c>
      <c r="BG471" s="225">
        <f>IF(N471="zákl. přenesená",J471,0)</f>
        <v>0</v>
      </c>
      <c r="BH471" s="225">
        <f>IF(N471="sníž. přenesená",J471,0)</f>
        <v>0</v>
      </c>
      <c r="BI471" s="225">
        <f>IF(N471="nulová",J471,0)</f>
        <v>0</v>
      </c>
      <c r="BJ471" s="18" t="s">
        <v>81</v>
      </c>
      <c r="BK471" s="225">
        <f>ROUND(I471*H471,2)</f>
        <v>0</v>
      </c>
      <c r="BL471" s="18" t="s">
        <v>99</v>
      </c>
      <c r="BM471" s="224" t="s">
        <v>724</v>
      </c>
    </row>
    <row r="472" s="2" customFormat="1">
      <c r="A472" s="39"/>
      <c r="B472" s="40"/>
      <c r="C472" s="41"/>
      <c r="D472" s="226" t="s">
        <v>189</v>
      </c>
      <c r="E472" s="41"/>
      <c r="F472" s="227" t="s">
        <v>725</v>
      </c>
      <c r="G472" s="41"/>
      <c r="H472" s="41"/>
      <c r="I472" s="228"/>
      <c r="J472" s="41"/>
      <c r="K472" s="41"/>
      <c r="L472" s="45"/>
      <c r="M472" s="229"/>
      <c r="N472" s="230"/>
      <c r="O472" s="85"/>
      <c r="P472" s="85"/>
      <c r="Q472" s="85"/>
      <c r="R472" s="85"/>
      <c r="S472" s="85"/>
      <c r="T472" s="86"/>
      <c r="U472" s="39"/>
      <c r="V472" s="39"/>
      <c r="W472" s="39"/>
      <c r="X472" s="39"/>
      <c r="Y472" s="39"/>
      <c r="Z472" s="39"/>
      <c r="AA472" s="39"/>
      <c r="AB472" s="39"/>
      <c r="AC472" s="39"/>
      <c r="AD472" s="39"/>
      <c r="AE472" s="39"/>
      <c r="AT472" s="18" t="s">
        <v>189</v>
      </c>
      <c r="AU472" s="18" t="s">
        <v>83</v>
      </c>
    </row>
    <row r="473" s="2" customFormat="1">
      <c r="A473" s="39"/>
      <c r="B473" s="40"/>
      <c r="C473" s="41"/>
      <c r="D473" s="231" t="s">
        <v>191</v>
      </c>
      <c r="E473" s="41"/>
      <c r="F473" s="232" t="s">
        <v>726</v>
      </c>
      <c r="G473" s="41"/>
      <c r="H473" s="41"/>
      <c r="I473" s="228"/>
      <c r="J473" s="41"/>
      <c r="K473" s="41"/>
      <c r="L473" s="45"/>
      <c r="M473" s="229"/>
      <c r="N473" s="230"/>
      <c r="O473" s="85"/>
      <c r="P473" s="85"/>
      <c r="Q473" s="85"/>
      <c r="R473" s="85"/>
      <c r="S473" s="85"/>
      <c r="T473" s="86"/>
      <c r="U473" s="39"/>
      <c r="V473" s="39"/>
      <c r="W473" s="39"/>
      <c r="X473" s="39"/>
      <c r="Y473" s="39"/>
      <c r="Z473" s="39"/>
      <c r="AA473" s="39"/>
      <c r="AB473" s="39"/>
      <c r="AC473" s="39"/>
      <c r="AD473" s="39"/>
      <c r="AE473" s="39"/>
      <c r="AT473" s="18" t="s">
        <v>191</v>
      </c>
      <c r="AU473" s="18" t="s">
        <v>83</v>
      </c>
    </row>
    <row r="474" s="2" customFormat="1" ht="16.5" customHeight="1">
      <c r="A474" s="39"/>
      <c r="B474" s="40"/>
      <c r="C474" s="213" t="s">
        <v>727</v>
      </c>
      <c r="D474" s="213" t="s">
        <v>183</v>
      </c>
      <c r="E474" s="214" t="s">
        <v>728</v>
      </c>
      <c r="F474" s="215" t="s">
        <v>729</v>
      </c>
      <c r="G474" s="216" t="s">
        <v>253</v>
      </c>
      <c r="H474" s="217">
        <v>122.056</v>
      </c>
      <c r="I474" s="218"/>
      <c r="J474" s="219">
        <f>ROUND(I474*H474,2)</f>
        <v>0</v>
      </c>
      <c r="K474" s="215" t="s">
        <v>187</v>
      </c>
      <c r="L474" s="45"/>
      <c r="M474" s="220" t="s">
        <v>19</v>
      </c>
      <c r="N474" s="221" t="s">
        <v>44</v>
      </c>
      <c r="O474" s="85"/>
      <c r="P474" s="222">
        <f>O474*H474</f>
        <v>0</v>
      </c>
      <c r="Q474" s="222">
        <v>0.013599999999999999</v>
      </c>
      <c r="R474" s="222">
        <f>Q474*H474</f>
        <v>1.6599615999999999</v>
      </c>
      <c r="S474" s="222">
        <v>0</v>
      </c>
      <c r="T474" s="223">
        <f>S474*H474</f>
        <v>0</v>
      </c>
      <c r="U474" s="39"/>
      <c r="V474" s="39"/>
      <c r="W474" s="39"/>
      <c r="X474" s="39"/>
      <c r="Y474" s="39"/>
      <c r="Z474" s="39"/>
      <c r="AA474" s="39"/>
      <c r="AB474" s="39"/>
      <c r="AC474" s="39"/>
      <c r="AD474" s="39"/>
      <c r="AE474" s="39"/>
      <c r="AR474" s="224" t="s">
        <v>99</v>
      </c>
      <c r="AT474" s="224" t="s">
        <v>183</v>
      </c>
      <c r="AU474" s="224" t="s">
        <v>83</v>
      </c>
      <c r="AY474" s="18" t="s">
        <v>181</v>
      </c>
      <c r="BE474" s="225">
        <f>IF(N474="základní",J474,0)</f>
        <v>0</v>
      </c>
      <c r="BF474" s="225">
        <f>IF(N474="snížená",J474,0)</f>
        <v>0</v>
      </c>
      <c r="BG474" s="225">
        <f>IF(N474="zákl. přenesená",J474,0)</f>
        <v>0</v>
      </c>
      <c r="BH474" s="225">
        <f>IF(N474="sníž. přenesená",J474,0)</f>
        <v>0</v>
      </c>
      <c r="BI474" s="225">
        <f>IF(N474="nulová",J474,0)</f>
        <v>0</v>
      </c>
      <c r="BJ474" s="18" t="s">
        <v>81</v>
      </c>
      <c r="BK474" s="225">
        <f>ROUND(I474*H474,2)</f>
        <v>0</v>
      </c>
      <c r="BL474" s="18" t="s">
        <v>99</v>
      </c>
      <c r="BM474" s="224" t="s">
        <v>730</v>
      </c>
    </row>
    <row r="475" s="2" customFormat="1">
      <c r="A475" s="39"/>
      <c r="B475" s="40"/>
      <c r="C475" s="41"/>
      <c r="D475" s="226" t="s">
        <v>189</v>
      </c>
      <c r="E475" s="41"/>
      <c r="F475" s="227" t="s">
        <v>731</v>
      </c>
      <c r="G475" s="41"/>
      <c r="H475" s="41"/>
      <c r="I475" s="228"/>
      <c r="J475" s="41"/>
      <c r="K475" s="41"/>
      <c r="L475" s="45"/>
      <c r="M475" s="229"/>
      <c r="N475" s="230"/>
      <c r="O475" s="85"/>
      <c r="P475" s="85"/>
      <c r="Q475" s="85"/>
      <c r="R475" s="85"/>
      <c r="S475" s="85"/>
      <c r="T475" s="86"/>
      <c r="U475" s="39"/>
      <c r="V475" s="39"/>
      <c r="W475" s="39"/>
      <c r="X475" s="39"/>
      <c r="Y475" s="39"/>
      <c r="Z475" s="39"/>
      <c r="AA475" s="39"/>
      <c r="AB475" s="39"/>
      <c r="AC475" s="39"/>
      <c r="AD475" s="39"/>
      <c r="AE475" s="39"/>
      <c r="AT475" s="18" t="s">
        <v>189</v>
      </c>
      <c r="AU475" s="18" t="s">
        <v>83</v>
      </c>
    </row>
    <row r="476" s="2" customFormat="1">
      <c r="A476" s="39"/>
      <c r="B476" s="40"/>
      <c r="C476" s="41"/>
      <c r="D476" s="231" t="s">
        <v>191</v>
      </c>
      <c r="E476" s="41"/>
      <c r="F476" s="232" t="s">
        <v>732</v>
      </c>
      <c r="G476" s="41"/>
      <c r="H476" s="41"/>
      <c r="I476" s="228"/>
      <c r="J476" s="41"/>
      <c r="K476" s="41"/>
      <c r="L476" s="45"/>
      <c r="M476" s="229"/>
      <c r="N476" s="230"/>
      <c r="O476" s="85"/>
      <c r="P476" s="85"/>
      <c r="Q476" s="85"/>
      <c r="R476" s="85"/>
      <c r="S476" s="85"/>
      <c r="T476" s="86"/>
      <c r="U476" s="39"/>
      <c r="V476" s="39"/>
      <c r="W476" s="39"/>
      <c r="X476" s="39"/>
      <c r="Y476" s="39"/>
      <c r="Z476" s="39"/>
      <c r="AA476" s="39"/>
      <c r="AB476" s="39"/>
      <c r="AC476" s="39"/>
      <c r="AD476" s="39"/>
      <c r="AE476" s="39"/>
      <c r="AT476" s="18" t="s">
        <v>191</v>
      </c>
      <c r="AU476" s="18" t="s">
        <v>83</v>
      </c>
    </row>
    <row r="477" s="13" customFormat="1">
      <c r="A477" s="13"/>
      <c r="B477" s="233"/>
      <c r="C477" s="234"/>
      <c r="D477" s="226" t="s">
        <v>193</v>
      </c>
      <c r="E477" s="235" t="s">
        <v>19</v>
      </c>
      <c r="F477" s="236" t="s">
        <v>733</v>
      </c>
      <c r="G477" s="234"/>
      <c r="H477" s="237">
        <v>113.806</v>
      </c>
      <c r="I477" s="238"/>
      <c r="J477" s="234"/>
      <c r="K477" s="234"/>
      <c r="L477" s="239"/>
      <c r="M477" s="240"/>
      <c r="N477" s="241"/>
      <c r="O477" s="241"/>
      <c r="P477" s="241"/>
      <c r="Q477" s="241"/>
      <c r="R477" s="241"/>
      <c r="S477" s="241"/>
      <c r="T477" s="242"/>
      <c r="U477" s="13"/>
      <c r="V477" s="13"/>
      <c r="W477" s="13"/>
      <c r="X477" s="13"/>
      <c r="Y477" s="13"/>
      <c r="Z477" s="13"/>
      <c r="AA477" s="13"/>
      <c r="AB477" s="13"/>
      <c r="AC477" s="13"/>
      <c r="AD477" s="13"/>
      <c r="AE477" s="13"/>
      <c r="AT477" s="243" t="s">
        <v>193</v>
      </c>
      <c r="AU477" s="243" t="s">
        <v>83</v>
      </c>
      <c r="AV477" s="13" t="s">
        <v>83</v>
      </c>
      <c r="AW477" s="13" t="s">
        <v>33</v>
      </c>
      <c r="AX477" s="13" t="s">
        <v>73</v>
      </c>
      <c r="AY477" s="243" t="s">
        <v>181</v>
      </c>
    </row>
    <row r="478" s="13" customFormat="1">
      <c r="A478" s="13"/>
      <c r="B478" s="233"/>
      <c r="C478" s="234"/>
      <c r="D478" s="226" t="s">
        <v>193</v>
      </c>
      <c r="E478" s="235" t="s">
        <v>19</v>
      </c>
      <c r="F478" s="236" t="s">
        <v>734</v>
      </c>
      <c r="G478" s="234"/>
      <c r="H478" s="237">
        <v>8.25</v>
      </c>
      <c r="I478" s="238"/>
      <c r="J478" s="234"/>
      <c r="K478" s="234"/>
      <c r="L478" s="239"/>
      <c r="M478" s="240"/>
      <c r="N478" s="241"/>
      <c r="O478" s="241"/>
      <c r="P478" s="241"/>
      <c r="Q478" s="241"/>
      <c r="R478" s="241"/>
      <c r="S478" s="241"/>
      <c r="T478" s="242"/>
      <c r="U478" s="13"/>
      <c r="V478" s="13"/>
      <c r="W478" s="13"/>
      <c r="X478" s="13"/>
      <c r="Y478" s="13"/>
      <c r="Z478" s="13"/>
      <c r="AA478" s="13"/>
      <c r="AB478" s="13"/>
      <c r="AC478" s="13"/>
      <c r="AD478" s="13"/>
      <c r="AE478" s="13"/>
      <c r="AT478" s="243" t="s">
        <v>193</v>
      </c>
      <c r="AU478" s="243" t="s">
        <v>83</v>
      </c>
      <c r="AV478" s="13" t="s">
        <v>83</v>
      </c>
      <c r="AW478" s="13" t="s">
        <v>33</v>
      </c>
      <c r="AX478" s="13" t="s">
        <v>73</v>
      </c>
      <c r="AY478" s="243" t="s">
        <v>181</v>
      </c>
    </row>
    <row r="479" s="2" customFormat="1" ht="21.75" customHeight="1">
      <c r="A479" s="39"/>
      <c r="B479" s="40"/>
      <c r="C479" s="213" t="s">
        <v>735</v>
      </c>
      <c r="D479" s="213" t="s">
        <v>183</v>
      </c>
      <c r="E479" s="214" t="s">
        <v>736</v>
      </c>
      <c r="F479" s="215" t="s">
        <v>737</v>
      </c>
      <c r="G479" s="216" t="s">
        <v>253</v>
      </c>
      <c r="H479" s="217">
        <v>122.056</v>
      </c>
      <c r="I479" s="218"/>
      <c r="J479" s="219">
        <f>ROUND(I479*H479,2)</f>
        <v>0</v>
      </c>
      <c r="K479" s="215" t="s">
        <v>187</v>
      </c>
      <c r="L479" s="45"/>
      <c r="M479" s="220" t="s">
        <v>19</v>
      </c>
      <c r="N479" s="221" t="s">
        <v>44</v>
      </c>
      <c r="O479" s="85"/>
      <c r="P479" s="222">
        <f>O479*H479</f>
        <v>0</v>
      </c>
      <c r="Q479" s="222">
        <v>0.0067999999999999996</v>
      </c>
      <c r="R479" s="222">
        <f>Q479*H479</f>
        <v>0.82998079999999996</v>
      </c>
      <c r="S479" s="222">
        <v>0</v>
      </c>
      <c r="T479" s="223">
        <f>S479*H479</f>
        <v>0</v>
      </c>
      <c r="U479" s="39"/>
      <c r="V479" s="39"/>
      <c r="W479" s="39"/>
      <c r="X479" s="39"/>
      <c r="Y479" s="39"/>
      <c r="Z479" s="39"/>
      <c r="AA479" s="39"/>
      <c r="AB479" s="39"/>
      <c r="AC479" s="39"/>
      <c r="AD479" s="39"/>
      <c r="AE479" s="39"/>
      <c r="AR479" s="224" t="s">
        <v>99</v>
      </c>
      <c r="AT479" s="224" t="s">
        <v>183</v>
      </c>
      <c r="AU479" s="224" t="s">
        <v>83</v>
      </c>
      <c r="AY479" s="18" t="s">
        <v>181</v>
      </c>
      <c r="BE479" s="225">
        <f>IF(N479="základní",J479,0)</f>
        <v>0</v>
      </c>
      <c r="BF479" s="225">
        <f>IF(N479="snížená",J479,0)</f>
        <v>0</v>
      </c>
      <c r="BG479" s="225">
        <f>IF(N479="zákl. přenesená",J479,0)</f>
        <v>0</v>
      </c>
      <c r="BH479" s="225">
        <f>IF(N479="sníž. přenesená",J479,0)</f>
        <v>0</v>
      </c>
      <c r="BI479" s="225">
        <f>IF(N479="nulová",J479,0)</f>
        <v>0</v>
      </c>
      <c r="BJ479" s="18" t="s">
        <v>81</v>
      </c>
      <c r="BK479" s="225">
        <f>ROUND(I479*H479,2)</f>
        <v>0</v>
      </c>
      <c r="BL479" s="18" t="s">
        <v>99</v>
      </c>
      <c r="BM479" s="224" t="s">
        <v>738</v>
      </c>
    </row>
    <row r="480" s="2" customFormat="1">
      <c r="A480" s="39"/>
      <c r="B480" s="40"/>
      <c r="C480" s="41"/>
      <c r="D480" s="226" t="s">
        <v>189</v>
      </c>
      <c r="E480" s="41"/>
      <c r="F480" s="227" t="s">
        <v>739</v>
      </c>
      <c r="G480" s="41"/>
      <c r="H480" s="41"/>
      <c r="I480" s="228"/>
      <c r="J480" s="41"/>
      <c r="K480" s="41"/>
      <c r="L480" s="45"/>
      <c r="M480" s="229"/>
      <c r="N480" s="230"/>
      <c r="O480" s="85"/>
      <c r="P480" s="85"/>
      <c r="Q480" s="85"/>
      <c r="R480" s="85"/>
      <c r="S480" s="85"/>
      <c r="T480" s="86"/>
      <c r="U480" s="39"/>
      <c r="V480" s="39"/>
      <c r="W480" s="39"/>
      <c r="X480" s="39"/>
      <c r="Y480" s="39"/>
      <c r="Z480" s="39"/>
      <c r="AA480" s="39"/>
      <c r="AB480" s="39"/>
      <c r="AC480" s="39"/>
      <c r="AD480" s="39"/>
      <c r="AE480" s="39"/>
      <c r="AT480" s="18" t="s">
        <v>189</v>
      </c>
      <c r="AU480" s="18" t="s">
        <v>83</v>
      </c>
    </row>
    <row r="481" s="2" customFormat="1">
      <c r="A481" s="39"/>
      <c r="B481" s="40"/>
      <c r="C481" s="41"/>
      <c r="D481" s="231" t="s">
        <v>191</v>
      </c>
      <c r="E481" s="41"/>
      <c r="F481" s="232" t="s">
        <v>740</v>
      </c>
      <c r="G481" s="41"/>
      <c r="H481" s="41"/>
      <c r="I481" s="228"/>
      <c r="J481" s="41"/>
      <c r="K481" s="41"/>
      <c r="L481" s="45"/>
      <c r="M481" s="229"/>
      <c r="N481" s="230"/>
      <c r="O481" s="85"/>
      <c r="P481" s="85"/>
      <c r="Q481" s="85"/>
      <c r="R481" s="85"/>
      <c r="S481" s="85"/>
      <c r="T481" s="86"/>
      <c r="U481" s="39"/>
      <c r="V481" s="39"/>
      <c r="W481" s="39"/>
      <c r="X481" s="39"/>
      <c r="Y481" s="39"/>
      <c r="Z481" s="39"/>
      <c r="AA481" s="39"/>
      <c r="AB481" s="39"/>
      <c r="AC481" s="39"/>
      <c r="AD481" s="39"/>
      <c r="AE481" s="39"/>
      <c r="AT481" s="18" t="s">
        <v>191</v>
      </c>
      <c r="AU481" s="18" t="s">
        <v>83</v>
      </c>
    </row>
    <row r="482" s="13" customFormat="1">
      <c r="A482" s="13"/>
      <c r="B482" s="233"/>
      <c r="C482" s="234"/>
      <c r="D482" s="226" t="s">
        <v>193</v>
      </c>
      <c r="E482" s="235" t="s">
        <v>19</v>
      </c>
      <c r="F482" s="236" t="s">
        <v>733</v>
      </c>
      <c r="G482" s="234"/>
      <c r="H482" s="237">
        <v>113.806</v>
      </c>
      <c r="I482" s="238"/>
      <c r="J482" s="234"/>
      <c r="K482" s="234"/>
      <c r="L482" s="239"/>
      <c r="M482" s="240"/>
      <c r="N482" s="241"/>
      <c r="O482" s="241"/>
      <c r="P482" s="241"/>
      <c r="Q482" s="241"/>
      <c r="R482" s="241"/>
      <c r="S482" s="241"/>
      <c r="T482" s="242"/>
      <c r="U482" s="13"/>
      <c r="V482" s="13"/>
      <c r="W482" s="13"/>
      <c r="X482" s="13"/>
      <c r="Y482" s="13"/>
      <c r="Z482" s="13"/>
      <c r="AA482" s="13"/>
      <c r="AB482" s="13"/>
      <c r="AC482" s="13"/>
      <c r="AD482" s="13"/>
      <c r="AE482" s="13"/>
      <c r="AT482" s="243" t="s">
        <v>193</v>
      </c>
      <c r="AU482" s="243" t="s">
        <v>83</v>
      </c>
      <c r="AV482" s="13" t="s">
        <v>83</v>
      </c>
      <c r="AW482" s="13" t="s">
        <v>33</v>
      </c>
      <c r="AX482" s="13" t="s">
        <v>73</v>
      </c>
      <c r="AY482" s="243" t="s">
        <v>181</v>
      </c>
    </row>
    <row r="483" s="13" customFormat="1">
      <c r="A483" s="13"/>
      <c r="B483" s="233"/>
      <c r="C483" s="234"/>
      <c r="D483" s="226" t="s">
        <v>193</v>
      </c>
      <c r="E483" s="235" t="s">
        <v>19</v>
      </c>
      <c r="F483" s="236" t="s">
        <v>734</v>
      </c>
      <c r="G483" s="234"/>
      <c r="H483" s="237">
        <v>8.25</v>
      </c>
      <c r="I483" s="238"/>
      <c r="J483" s="234"/>
      <c r="K483" s="234"/>
      <c r="L483" s="239"/>
      <c r="M483" s="240"/>
      <c r="N483" s="241"/>
      <c r="O483" s="241"/>
      <c r="P483" s="241"/>
      <c r="Q483" s="241"/>
      <c r="R483" s="241"/>
      <c r="S483" s="241"/>
      <c r="T483" s="242"/>
      <c r="U483" s="13"/>
      <c r="V483" s="13"/>
      <c r="W483" s="13"/>
      <c r="X483" s="13"/>
      <c r="Y483" s="13"/>
      <c r="Z483" s="13"/>
      <c r="AA483" s="13"/>
      <c r="AB483" s="13"/>
      <c r="AC483" s="13"/>
      <c r="AD483" s="13"/>
      <c r="AE483" s="13"/>
      <c r="AT483" s="243" t="s">
        <v>193</v>
      </c>
      <c r="AU483" s="243" t="s">
        <v>83</v>
      </c>
      <c r="AV483" s="13" t="s">
        <v>83</v>
      </c>
      <c r="AW483" s="13" t="s">
        <v>33</v>
      </c>
      <c r="AX483" s="13" t="s">
        <v>73</v>
      </c>
      <c r="AY483" s="243" t="s">
        <v>181</v>
      </c>
    </row>
    <row r="484" s="2" customFormat="1" ht="16.5" customHeight="1">
      <c r="A484" s="39"/>
      <c r="B484" s="40"/>
      <c r="C484" s="213" t="s">
        <v>741</v>
      </c>
      <c r="D484" s="213" t="s">
        <v>183</v>
      </c>
      <c r="E484" s="214" t="s">
        <v>742</v>
      </c>
      <c r="F484" s="215" t="s">
        <v>743</v>
      </c>
      <c r="G484" s="216" t="s">
        <v>253</v>
      </c>
      <c r="H484" s="217">
        <v>122.056</v>
      </c>
      <c r="I484" s="218"/>
      <c r="J484" s="219">
        <f>ROUND(I484*H484,2)</f>
        <v>0</v>
      </c>
      <c r="K484" s="215" t="s">
        <v>187</v>
      </c>
      <c r="L484" s="45"/>
      <c r="M484" s="220" t="s">
        <v>19</v>
      </c>
      <c r="N484" s="221" t="s">
        <v>44</v>
      </c>
      <c r="O484" s="85"/>
      <c r="P484" s="222">
        <f>O484*H484</f>
        <v>0</v>
      </c>
      <c r="Q484" s="222">
        <v>0.0040000000000000001</v>
      </c>
      <c r="R484" s="222">
        <f>Q484*H484</f>
        <v>0.48822399999999999</v>
      </c>
      <c r="S484" s="222">
        <v>0</v>
      </c>
      <c r="T484" s="223">
        <f>S484*H484</f>
        <v>0</v>
      </c>
      <c r="U484" s="39"/>
      <c r="V484" s="39"/>
      <c r="W484" s="39"/>
      <c r="X484" s="39"/>
      <c r="Y484" s="39"/>
      <c r="Z484" s="39"/>
      <c r="AA484" s="39"/>
      <c r="AB484" s="39"/>
      <c r="AC484" s="39"/>
      <c r="AD484" s="39"/>
      <c r="AE484" s="39"/>
      <c r="AR484" s="224" t="s">
        <v>99</v>
      </c>
      <c r="AT484" s="224" t="s">
        <v>183</v>
      </c>
      <c r="AU484" s="224" t="s">
        <v>83</v>
      </c>
      <c r="AY484" s="18" t="s">
        <v>181</v>
      </c>
      <c r="BE484" s="225">
        <f>IF(N484="základní",J484,0)</f>
        <v>0</v>
      </c>
      <c r="BF484" s="225">
        <f>IF(N484="snížená",J484,0)</f>
        <v>0</v>
      </c>
      <c r="BG484" s="225">
        <f>IF(N484="zákl. přenesená",J484,0)</f>
        <v>0</v>
      </c>
      <c r="BH484" s="225">
        <f>IF(N484="sníž. přenesená",J484,0)</f>
        <v>0</v>
      </c>
      <c r="BI484" s="225">
        <f>IF(N484="nulová",J484,0)</f>
        <v>0</v>
      </c>
      <c r="BJ484" s="18" t="s">
        <v>81</v>
      </c>
      <c r="BK484" s="225">
        <f>ROUND(I484*H484,2)</f>
        <v>0</v>
      </c>
      <c r="BL484" s="18" t="s">
        <v>99</v>
      </c>
      <c r="BM484" s="224" t="s">
        <v>744</v>
      </c>
    </row>
    <row r="485" s="2" customFormat="1">
      <c r="A485" s="39"/>
      <c r="B485" s="40"/>
      <c r="C485" s="41"/>
      <c r="D485" s="226" t="s">
        <v>189</v>
      </c>
      <c r="E485" s="41"/>
      <c r="F485" s="227" t="s">
        <v>745</v>
      </c>
      <c r="G485" s="41"/>
      <c r="H485" s="41"/>
      <c r="I485" s="228"/>
      <c r="J485" s="41"/>
      <c r="K485" s="41"/>
      <c r="L485" s="45"/>
      <c r="M485" s="229"/>
      <c r="N485" s="230"/>
      <c r="O485" s="85"/>
      <c r="P485" s="85"/>
      <c r="Q485" s="85"/>
      <c r="R485" s="85"/>
      <c r="S485" s="85"/>
      <c r="T485" s="86"/>
      <c r="U485" s="39"/>
      <c r="V485" s="39"/>
      <c r="W485" s="39"/>
      <c r="X485" s="39"/>
      <c r="Y485" s="39"/>
      <c r="Z485" s="39"/>
      <c r="AA485" s="39"/>
      <c r="AB485" s="39"/>
      <c r="AC485" s="39"/>
      <c r="AD485" s="39"/>
      <c r="AE485" s="39"/>
      <c r="AT485" s="18" t="s">
        <v>189</v>
      </c>
      <c r="AU485" s="18" t="s">
        <v>83</v>
      </c>
    </row>
    <row r="486" s="2" customFormat="1">
      <c r="A486" s="39"/>
      <c r="B486" s="40"/>
      <c r="C486" s="41"/>
      <c r="D486" s="231" t="s">
        <v>191</v>
      </c>
      <c r="E486" s="41"/>
      <c r="F486" s="232" t="s">
        <v>746</v>
      </c>
      <c r="G486" s="41"/>
      <c r="H486" s="41"/>
      <c r="I486" s="228"/>
      <c r="J486" s="41"/>
      <c r="K486" s="41"/>
      <c r="L486" s="45"/>
      <c r="M486" s="229"/>
      <c r="N486" s="230"/>
      <c r="O486" s="85"/>
      <c r="P486" s="85"/>
      <c r="Q486" s="85"/>
      <c r="R486" s="85"/>
      <c r="S486" s="85"/>
      <c r="T486" s="86"/>
      <c r="U486" s="39"/>
      <c r="V486" s="39"/>
      <c r="W486" s="39"/>
      <c r="X486" s="39"/>
      <c r="Y486" s="39"/>
      <c r="Z486" s="39"/>
      <c r="AA486" s="39"/>
      <c r="AB486" s="39"/>
      <c r="AC486" s="39"/>
      <c r="AD486" s="39"/>
      <c r="AE486" s="39"/>
      <c r="AT486" s="18" t="s">
        <v>191</v>
      </c>
      <c r="AU486" s="18" t="s">
        <v>83</v>
      </c>
    </row>
    <row r="487" s="2" customFormat="1" ht="16.5" customHeight="1">
      <c r="A487" s="39"/>
      <c r="B487" s="40"/>
      <c r="C487" s="213" t="s">
        <v>747</v>
      </c>
      <c r="D487" s="213" t="s">
        <v>183</v>
      </c>
      <c r="E487" s="214" t="s">
        <v>748</v>
      </c>
      <c r="F487" s="215" t="s">
        <v>749</v>
      </c>
      <c r="G487" s="216" t="s">
        <v>253</v>
      </c>
      <c r="H487" s="217">
        <v>934.39200000000005</v>
      </c>
      <c r="I487" s="218"/>
      <c r="J487" s="219">
        <f>ROUND(I487*H487,2)</f>
        <v>0</v>
      </c>
      <c r="K487" s="215" t="s">
        <v>187</v>
      </c>
      <c r="L487" s="45"/>
      <c r="M487" s="220" t="s">
        <v>19</v>
      </c>
      <c r="N487" s="221" t="s">
        <v>44</v>
      </c>
      <c r="O487" s="85"/>
      <c r="P487" s="222">
        <f>O487*H487</f>
        <v>0</v>
      </c>
      <c r="Q487" s="222">
        <v>0.000263</v>
      </c>
      <c r="R487" s="222">
        <f>Q487*H487</f>
        <v>0.245745096</v>
      </c>
      <c r="S487" s="222">
        <v>0</v>
      </c>
      <c r="T487" s="223">
        <f>S487*H487</f>
        <v>0</v>
      </c>
      <c r="U487" s="39"/>
      <c r="V487" s="39"/>
      <c r="W487" s="39"/>
      <c r="X487" s="39"/>
      <c r="Y487" s="39"/>
      <c r="Z487" s="39"/>
      <c r="AA487" s="39"/>
      <c r="AB487" s="39"/>
      <c r="AC487" s="39"/>
      <c r="AD487" s="39"/>
      <c r="AE487" s="39"/>
      <c r="AR487" s="224" t="s">
        <v>99</v>
      </c>
      <c r="AT487" s="224" t="s">
        <v>183</v>
      </c>
      <c r="AU487" s="224" t="s">
        <v>83</v>
      </c>
      <c r="AY487" s="18" t="s">
        <v>181</v>
      </c>
      <c r="BE487" s="225">
        <f>IF(N487="základní",J487,0)</f>
        <v>0</v>
      </c>
      <c r="BF487" s="225">
        <f>IF(N487="snížená",J487,0)</f>
        <v>0</v>
      </c>
      <c r="BG487" s="225">
        <f>IF(N487="zákl. přenesená",J487,0)</f>
        <v>0</v>
      </c>
      <c r="BH487" s="225">
        <f>IF(N487="sníž. přenesená",J487,0)</f>
        <v>0</v>
      </c>
      <c r="BI487" s="225">
        <f>IF(N487="nulová",J487,0)</f>
        <v>0</v>
      </c>
      <c r="BJ487" s="18" t="s">
        <v>81</v>
      </c>
      <c r="BK487" s="225">
        <f>ROUND(I487*H487,2)</f>
        <v>0</v>
      </c>
      <c r="BL487" s="18" t="s">
        <v>99</v>
      </c>
      <c r="BM487" s="224" t="s">
        <v>750</v>
      </c>
    </row>
    <row r="488" s="2" customFormat="1">
      <c r="A488" s="39"/>
      <c r="B488" s="40"/>
      <c r="C488" s="41"/>
      <c r="D488" s="226" t="s">
        <v>189</v>
      </c>
      <c r="E488" s="41"/>
      <c r="F488" s="227" t="s">
        <v>751</v>
      </c>
      <c r="G488" s="41"/>
      <c r="H488" s="41"/>
      <c r="I488" s="228"/>
      <c r="J488" s="41"/>
      <c r="K488" s="41"/>
      <c r="L488" s="45"/>
      <c r="M488" s="229"/>
      <c r="N488" s="230"/>
      <c r="O488" s="85"/>
      <c r="P488" s="85"/>
      <c r="Q488" s="85"/>
      <c r="R488" s="85"/>
      <c r="S488" s="85"/>
      <c r="T488" s="86"/>
      <c r="U488" s="39"/>
      <c r="V488" s="39"/>
      <c r="W488" s="39"/>
      <c r="X488" s="39"/>
      <c r="Y488" s="39"/>
      <c r="Z488" s="39"/>
      <c r="AA488" s="39"/>
      <c r="AB488" s="39"/>
      <c r="AC488" s="39"/>
      <c r="AD488" s="39"/>
      <c r="AE488" s="39"/>
      <c r="AT488" s="18" t="s">
        <v>189</v>
      </c>
      <c r="AU488" s="18" t="s">
        <v>83</v>
      </c>
    </row>
    <row r="489" s="2" customFormat="1">
      <c r="A489" s="39"/>
      <c r="B489" s="40"/>
      <c r="C489" s="41"/>
      <c r="D489" s="231" t="s">
        <v>191</v>
      </c>
      <c r="E489" s="41"/>
      <c r="F489" s="232" t="s">
        <v>752</v>
      </c>
      <c r="G489" s="41"/>
      <c r="H489" s="41"/>
      <c r="I489" s="228"/>
      <c r="J489" s="41"/>
      <c r="K489" s="41"/>
      <c r="L489" s="45"/>
      <c r="M489" s="229"/>
      <c r="N489" s="230"/>
      <c r="O489" s="85"/>
      <c r="P489" s="85"/>
      <c r="Q489" s="85"/>
      <c r="R489" s="85"/>
      <c r="S489" s="85"/>
      <c r="T489" s="86"/>
      <c r="U489" s="39"/>
      <c r="V489" s="39"/>
      <c r="W489" s="39"/>
      <c r="X489" s="39"/>
      <c r="Y489" s="39"/>
      <c r="Z489" s="39"/>
      <c r="AA489" s="39"/>
      <c r="AB489" s="39"/>
      <c r="AC489" s="39"/>
      <c r="AD489" s="39"/>
      <c r="AE489" s="39"/>
      <c r="AT489" s="18" t="s">
        <v>191</v>
      </c>
      <c r="AU489" s="18" t="s">
        <v>83</v>
      </c>
    </row>
    <row r="490" s="2" customFormat="1" ht="16.5" customHeight="1">
      <c r="A490" s="39"/>
      <c r="B490" s="40"/>
      <c r="C490" s="213" t="s">
        <v>753</v>
      </c>
      <c r="D490" s="213" t="s">
        <v>183</v>
      </c>
      <c r="E490" s="214" t="s">
        <v>754</v>
      </c>
      <c r="F490" s="215" t="s">
        <v>755</v>
      </c>
      <c r="G490" s="216" t="s">
        <v>253</v>
      </c>
      <c r="H490" s="217">
        <v>934.39200000000005</v>
      </c>
      <c r="I490" s="218"/>
      <c r="J490" s="219">
        <f>ROUND(I490*H490,2)</f>
        <v>0</v>
      </c>
      <c r="K490" s="215" t="s">
        <v>187</v>
      </c>
      <c r="L490" s="45"/>
      <c r="M490" s="220" t="s">
        <v>19</v>
      </c>
      <c r="N490" s="221" t="s">
        <v>44</v>
      </c>
      <c r="O490" s="85"/>
      <c r="P490" s="222">
        <f>O490*H490</f>
        <v>0</v>
      </c>
      <c r="Q490" s="222">
        <v>0.013599999999999999</v>
      </c>
      <c r="R490" s="222">
        <f>Q490*H490</f>
        <v>12.7077312</v>
      </c>
      <c r="S490" s="222">
        <v>0</v>
      </c>
      <c r="T490" s="223">
        <f>S490*H490</f>
        <v>0</v>
      </c>
      <c r="U490" s="39"/>
      <c r="V490" s="39"/>
      <c r="W490" s="39"/>
      <c r="X490" s="39"/>
      <c r="Y490" s="39"/>
      <c r="Z490" s="39"/>
      <c r="AA490" s="39"/>
      <c r="AB490" s="39"/>
      <c r="AC490" s="39"/>
      <c r="AD490" s="39"/>
      <c r="AE490" s="39"/>
      <c r="AR490" s="224" t="s">
        <v>99</v>
      </c>
      <c r="AT490" s="224" t="s">
        <v>183</v>
      </c>
      <c r="AU490" s="224" t="s">
        <v>83</v>
      </c>
      <c r="AY490" s="18" t="s">
        <v>181</v>
      </c>
      <c r="BE490" s="225">
        <f>IF(N490="základní",J490,0)</f>
        <v>0</v>
      </c>
      <c r="BF490" s="225">
        <f>IF(N490="snížená",J490,0)</f>
        <v>0</v>
      </c>
      <c r="BG490" s="225">
        <f>IF(N490="zákl. přenesená",J490,0)</f>
        <v>0</v>
      </c>
      <c r="BH490" s="225">
        <f>IF(N490="sníž. přenesená",J490,0)</f>
        <v>0</v>
      </c>
      <c r="BI490" s="225">
        <f>IF(N490="nulová",J490,0)</f>
        <v>0</v>
      </c>
      <c r="BJ490" s="18" t="s">
        <v>81</v>
      </c>
      <c r="BK490" s="225">
        <f>ROUND(I490*H490,2)</f>
        <v>0</v>
      </c>
      <c r="BL490" s="18" t="s">
        <v>99</v>
      </c>
      <c r="BM490" s="224" t="s">
        <v>756</v>
      </c>
    </row>
    <row r="491" s="2" customFormat="1">
      <c r="A491" s="39"/>
      <c r="B491" s="40"/>
      <c r="C491" s="41"/>
      <c r="D491" s="226" t="s">
        <v>189</v>
      </c>
      <c r="E491" s="41"/>
      <c r="F491" s="227" t="s">
        <v>757</v>
      </c>
      <c r="G491" s="41"/>
      <c r="H491" s="41"/>
      <c r="I491" s="228"/>
      <c r="J491" s="41"/>
      <c r="K491" s="41"/>
      <c r="L491" s="45"/>
      <c r="M491" s="229"/>
      <c r="N491" s="230"/>
      <c r="O491" s="85"/>
      <c r="P491" s="85"/>
      <c r="Q491" s="85"/>
      <c r="R491" s="85"/>
      <c r="S491" s="85"/>
      <c r="T491" s="86"/>
      <c r="U491" s="39"/>
      <c r="V491" s="39"/>
      <c r="W491" s="39"/>
      <c r="X491" s="39"/>
      <c r="Y491" s="39"/>
      <c r="Z491" s="39"/>
      <c r="AA491" s="39"/>
      <c r="AB491" s="39"/>
      <c r="AC491" s="39"/>
      <c r="AD491" s="39"/>
      <c r="AE491" s="39"/>
      <c r="AT491" s="18" t="s">
        <v>189</v>
      </c>
      <c r="AU491" s="18" t="s">
        <v>83</v>
      </c>
    </row>
    <row r="492" s="2" customFormat="1">
      <c r="A492" s="39"/>
      <c r="B492" s="40"/>
      <c r="C492" s="41"/>
      <c r="D492" s="231" t="s">
        <v>191</v>
      </c>
      <c r="E492" s="41"/>
      <c r="F492" s="232" t="s">
        <v>758</v>
      </c>
      <c r="G492" s="41"/>
      <c r="H492" s="41"/>
      <c r="I492" s="228"/>
      <c r="J492" s="41"/>
      <c r="K492" s="41"/>
      <c r="L492" s="45"/>
      <c r="M492" s="229"/>
      <c r="N492" s="230"/>
      <c r="O492" s="85"/>
      <c r="P492" s="85"/>
      <c r="Q492" s="85"/>
      <c r="R492" s="85"/>
      <c r="S492" s="85"/>
      <c r="T492" s="86"/>
      <c r="U492" s="39"/>
      <c r="V492" s="39"/>
      <c r="W492" s="39"/>
      <c r="X492" s="39"/>
      <c r="Y492" s="39"/>
      <c r="Z492" s="39"/>
      <c r="AA492" s="39"/>
      <c r="AB492" s="39"/>
      <c r="AC492" s="39"/>
      <c r="AD492" s="39"/>
      <c r="AE492" s="39"/>
      <c r="AT492" s="18" t="s">
        <v>191</v>
      </c>
      <c r="AU492" s="18" t="s">
        <v>83</v>
      </c>
    </row>
    <row r="493" s="13" customFormat="1">
      <c r="A493" s="13"/>
      <c r="B493" s="233"/>
      <c r="C493" s="234"/>
      <c r="D493" s="226" t="s">
        <v>193</v>
      </c>
      <c r="E493" s="235" t="s">
        <v>19</v>
      </c>
      <c r="F493" s="236" t="s">
        <v>759</v>
      </c>
      <c r="G493" s="234"/>
      <c r="H493" s="237">
        <v>37.835000000000001</v>
      </c>
      <c r="I493" s="238"/>
      <c r="J493" s="234"/>
      <c r="K493" s="234"/>
      <c r="L493" s="239"/>
      <c r="M493" s="240"/>
      <c r="N493" s="241"/>
      <c r="O493" s="241"/>
      <c r="P493" s="241"/>
      <c r="Q493" s="241"/>
      <c r="R493" s="241"/>
      <c r="S493" s="241"/>
      <c r="T493" s="242"/>
      <c r="U493" s="13"/>
      <c r="V493" s="13"/>
      <c r="W493" s="13"/>
      <c r="X493" s="13"/>
      <c r="Y493" s="13"/>
      <c r="Z493" s="13"/>
      <c r="AA493" s="13"/>
      <c r="AB493" s="13"/>
      <c r="AC493" s="13"/>
      <c r="AD493" s="13"/>
      <c r="AE493" s="13"/>
      <c r="AT493" s="243" t="s">
        <v>193</v>
      </c>
      <c r="AU493" s="243" t="s">
        <v>83</v>
      </c>
      <c r="AV493" s="13" t="s">
        <v>83</v>
      </c>
      <c r="AW493" s="13" t="s">
        <v>33</v>
      </c>
      <c r="AX493" s="13" t="s">
        <v>73</v>
      </c>
      <c r="AY493" s="243" t="s">
        <v>181</v>
      </c>
    </row>
    <row r="494" s="13" customFormat="1">
      <c r="A494" s="13"/>
      <c r="B494" s="233"/>
      <c r="C494" s="234"/>
      <c r="D494" s="226" t="s">
        <v>193</v>
      </c>
      <c r="E494" s="235" t="s">
        <v>19</v>
      </c>
      <c r="F494" s="236" t="s">
        <v>760</v>
      </c>
      <c r="G494" s="234"/>
      <c r="H494" s="237">
        <v>49.578000000000003</v>
      </c>
      <c r="I494" s="238"/>
      <c r="J494" s="234"/>
      <c r="K494" s="234"/>
      <c r="L494" s="239"/>
      <c r="M494" s="240"/>
      <c r="N494" s="241"/>
      <c r="O494" s="241"/>
      <c r="P494" s="241"/>
      <c r="Q494" s="241"/>
      <c r="R494" s="241"/>
      <c r="S494" s="241"/>
      <c r="T494" s="242"/>
      <c r="U494" s="13"/>
      <c r="V494" s="13"/>
      <c r="W494" s="13"/>
      <c r="X494" s="13"/>
      <c r="Y494" s="13"/>
      <c r="Z494" s="13"/>
      <c r="AA494" s="13"/>
      <c r="AB494" s="13"/>
      <c r="AC494" s="13"/>
      <c r="AD494" s="13"/>
      <c r="AE494" s="13"/>
      <c r="AT494" s="243" t="s">
        <v>193</v>
      </c>
      <c r="AU494" s="243" t="s">
        <v>83</v>
      </c>
      <c r="AV494" s="13" t="s">
        <v>83</v>
      </c>
      <c r="AW494" s="13" t="s">
        <v>33</v>
      </c>
      <c r="AX494" s="13" t="s">
        <v>73</v>
      </c>
      <c r="AY494" s="243" t="s">
        <v>181</v>
      </c>
    </row>
    <row r="495" s="13" customFormat="1">
      <c r="A495" s="13"/>
      <c r="B495" s="233"/>
      <c r="C495" s="234"/>
      <c r="D495" s="226" t="s">
        <v>193</v>
      </c>
      <c r="E495" s="235" t="s">
        <v>19</v>
      </c>
      <c r="F495" s="236" t="s">
        <v>761</v>
      </c>
      <c r="G495" s="234"/>
      <c r="H495" s="237">
        <v>48.927999999999997</v>
      </c>
      <c r="I495" s="238"/>
      <c r="J495" s="234"/>
      <c r="K495" s="234"/>
      <c r="L495" s="239"/>
      <c r="M495" s="240"/>
      <c r="N495" s="241"/>
      <c r="O495" s="241"/>
      <c r="P495" s="241"/>
      <c r="Q495" s="241"/>
      <c r="R495" s="241"/>
      <c r="S495" s="241"/>
      <c r="T495" s="242"/>
      <c r="U495" s="13"/>
      <c r="V495" s="13"/>
      <c r="W495" s="13"/>
      <c r="X495" s="13"/>
      <c r="Y495" s="13"/>
      <c r="Z495" s="13"/>
      <c r="AA495" s="13"/>
      <c r="AB495" s="13"/>
      <c r="AC495" s="13"/>
      <c r="AD495" s="13"/>
      <c r="AE495" s="13"/>
      <c r="AT495" s="243" t="s">
        <v>193</v>
      </c>
      <c r="AU495" s="243" t="s">
        <v>83</v>
      </c>
      <c r="AV495" s="13" t="s">
        <v>83</v>
      </c>
      <c r="AW495" s="13" t="s">
        <v>33</v>
      </c>
      <c r="AX495" s="13" t="s">
        <v>73</v>
      </c>
      <c r="AY495" s="243" t="s">
        <v>181</v>
      </c>
    </row>
    <row r="496" s="13" customFormat="1">
      <c r="A496" s="13"/>
      <c r="B496" s="233"/>
      <c r="C496" s="234"/>
      <c r="D496" s="226" t="s">
        <v>193</v>
      </c>
      <c r="E496" s="235" t="s">
        <v>19</v>
      </c>
      <c r="F496" s="236" t="s">
        <v>762</v>
      </c>
      <c r="G496" s="234"/>
      <c r="H496" s="237">
        <v>19.66</v>
      </c>
      <c r="I496" s="238"/>
      <c r="J496" s="234"/>
      <c r="K496" s="234"/>
      <c r="L496" s="239"/>
      <c r="M496" s="240"/>
      <c r="N496" s="241"/>
      <c r="O496" s="241"/>
      <c r="P496" s="241"/>
      <c r="Q496" s="241"/>
      <c r="R496" s="241"/>
      <c r="S496" s="241"/>
      <c r="T496" s="242"/>
      <c r="U496" s="13"/>
      <c r="V496" s="13"/>
      <c r="W496" s="13"/>
      <c r="X496" s="13"/>
      <c r="Y496" s="13"/>
      <c r="Z496" s="13"/>
      <c r="AA496" s="13"/>
      <c r="AB496" s="13"/>
      <c r="AC496" s="13"/>
      <c r="AD496" s="13"/>
      <c r="AE496" s="13"/>
      <c r="AT496" s="243" t="s">
        <v>193</v>
      </c>
      <c r="AU496" s="243" t="s">
        <v>83</v>
      </c>
      <c r="AV496" s="13" t="s">
        <v>83</v>
      </c>
      <c r="AW496" s="13" t="s">
        <v>33</v>
      </c>
      <c r="AX496" s="13" t="s">
        <v>73</v>
      </c>
      <c r="AY496" s="243" t="s">
        <v>181</v>
      </c>
    </row>
    <row r="497" s="13" customFormat="1">
      <c r="A497" s="13"/>
      <c r="B497" s="233"/>
      <c r="C497" s="234"/>
      <c r="D497" s="226" t="s">
        <v>193</v>
      </c>
      <c r="E497" s="235" t="s">
        <v>19</v>
      </c>
      <c r="F497" s="236" t="s">
        <v>763</v>
      </c>
      <c r="G497" s="234"/>
      <c r="H497" s="237">
        <v>32.064</v>
      </c>
      <c r="I497" s="238"/>
      <c r="J497" s="234"/>
      <c r="K497" s="234"/>
      <c r="L497" s="239"/>
      <c r="M497" s="240"/>
      <c r="N497" s="241"/>
      <c r="O497" s="241"/>
      <c r="P497" s="241"/>
      <c r="Q497" s="241"/>
      <c r="R497" s="241"/>
      <c r="S497" s="241"/>
      <c r="T497" s="242"/>
      <c r="U497" s="13"/>
      <c r="V497" s="13"/>
      <c r="W497" s="13"/>
      <c r="X497" s="13"/>
      <c r="Y497" s="13"/>
      <c r="Z497" s="13"/>
      <c r="AA497" s="13"/>
      <c r="AB497" s="13"/>
      <c r="AC497" s="13"/>
      <c r="AD497" s="13"/>
      <c r="AE497" s="13"/>
      <c r="AT497" s="243" t="s">
        <v>193</v>
      </c>
      <c r="AU497" s="243" t="s">
        <v>83</v>
      </c>
      <c r="AV497" s="13" t="s">
        <v>83</v>
      </c>
      <c r="AW497" s="13" t="s">
        <v>33</v>
      </c>
      <c r="AX497" s="13" t="s">
        <v>73</v>
      </c>
      <c r="AY497" s="243" t="s">
        <v>181</v>
      </c>
    </row>
    <row r="498" s="13" customFormat="1">
      <c r="A498" s="13"/>
      <c r="B498" s="233"/>
      <c r="C498" s="234"/>
      <c r="D498" s="226" t="s">
        <v>193</v>
      </c>
      <c r="E498" s="235" t="s">
        <v>19</v>
      </c>
      <c r="F498" s="236" t="s">
        <v>764</v>
      </c>
      <c r="G498" s="234"/>
      <c r="H498" s="237">
        <v>20.655999999999999</v>
      </c>
      <c r="I498" s="238"/>
      <c r="J498" s="234"/>
      <c r="K498" s="234"/>
      <c r="L498" s="239"/>
      <c r="M498" s="240"/>
      <c r="N498" s="241"/>
      <c r="O498" s="241"/>
      <c r="P498" s="241"/>
      <c r="Q498" s="241"/>
      <c r="R498" s="241"/>
      <c r="S498" s="241"/>
      <c r="T498" s="242"/>
      <c r="U498" s="13"/>
      <c r="V498" s="13"/>
      <c r="W498" s="13"/>
      <c r="X498" s="13"/>
      <c r="Y498" s="13"/>
      <c r="Z498" s="13"/>
      <c r="AA498" s="13"/>
      <c r="AB498" s="13"/>
      <c r="AC498" s="13"/>
      <c r="AD498" s="13"/>
      <c r="AE498" s="13"/>
      <c r="AT498" s="243" t="s">
        <v>193</v>
      </c>
      <c r="AU498" s="243" t="s">
        <v>83</v>
      </c>
      <c r="AV498" s="13" t="s">
        <v>83</v>
      </c>
      <c r="AW498" s="13" t="s">
        <v>33</v>
      </c>
      <c r="AX498" s="13" t="s">
        <v>73</v>
      </c>
      <c r="AY498" s="243" t="s">
        <v>181</v>
      </c>
    </row>
    <row r="499" s="14" customFormat="1">
      <c r="A499" s="14"/>
      <c r="B499" s="244"/>
      <c r="C499" s="245"/>
      <c r="D499" s="226" t="s">
        <v>193</v>
      </c>
      <c r="E499" s="246" t="s">
        <v>19</v>
      </c>
      <c r="F499" s="247" t="s">
        <v>765</v>
      </c>
      <c r="G499" s="245"/>
      <c r="H499" s="246" t="s">
        <v>19</v>
      </c>
      <c r="I499" s="248"/>
      <c r="J499" s="245"/>
      <c r="K499" s="245"/>
      <c r="L499" s="249"/>
      <c r="M499" s="250"/>
      <c r="N499" s="251"/>
      <c r="O499" s="251"/>
      <c r="P499" s="251"/>
      <c r="Q499" s="251"/>
      <c r="R499" s="251"/>
      <c r="S499" s="251"/>
      <c r="T499" s="252"/>
      <c r="U499" s="14"/>
      <c r="V499" s="14"/>
      <c r="W499" s="14"/>
      <c r="X499" s="14"/>
      <c r="Y499" s="14"/>
      <c r="Z499" s="14"/>
      <c r="AA499" s="14"/>
      <c r="AB499" s="14"/>
      <c r="AC499" s="14"/>
      <c r="AD499" s="14"/>
      <c r="AE499" s="14"/>
      <c r="AT499" s="253" t="s">
        <v>193</v>
      </c>
      <c r="AU499" s="253" t="s">
        <v>83</v>
      </c>
      <c r="AV499" s="14" t="s">
        <v>81</v>
      </c>
      <c r="AW499" s="14" t="s">
        <v>33</v>
      </c>
      <c r="AX499" s="14" t="s">
        <v>73</v>
      </c>
      <c r="AY499" s="253" t="s">
        <v>181</v>
      </c>
    </row>
    <row r="500" s="13" customFormat="1">
      <c r="A500" s="13"/>
      <c r="B500" s="233"/>
      <c r="C500" s="234"/>
      <c r="D500" s="226" t="s">
        <v>193</v>
      </c>
      <c r="E500" s="235" t="s">
        <v>19</v>
      </c>
      <c r="F500" s="236" t="s">
        <v>766</v>
      </c>
      <c r="G500" s="234"/>
      <c r="H500" s="237">
        <v>41.923999999999999</v>
      </c>
      <c r="I500" s="238"/>
      <c r="J500" s="234"/>
      <c r="K500" s="234"/>
      <c r="L500" s="239"/>
      <c r="M500" s="240"/>
      <c r="N500" s="241"/>
      <c r="O500" s="241"/>
      <c r="P500" s="241"/>
      <c r="Q500" s="241"/>
      <c r="R500" s="241"/>
      <c r="S500" s="241"/>
      <c r="T500" s="242"/>
      <c r="U500" s="13"/>
      <c r="V500" s="13"/>
      <c r="W500" s="13"/>
      <c r="X500" s="13"/>
      <c r="Y500" s="13"/>
      <c r="Z500" s="13"/>
      <c r="AA500" s="13"/>
      <c r="AB500" s="13"/>
      <c r="AC500" s="13"/>
      <c r="AD500" s="13"/>
      <c r="AE500" s="13"/>
      <c r="AT500" s="243" t="s">
        <v>193</v>
      </c>
      <c r="AU500" s="243" t="s">
        <v>83</v>
      </c>
      <c r="AV500" s="13" t="s">
        <v>83</v>
      </c>
      <c r="AW500" s="13" t="s">
        <v>33</v>
      </c>
      <c r="AX500" s="13" t="s">
        <v>73</v>
      </c>
      <c r="AY500" s="243" t="s">
        <v>181</v>
      </c>
    </row>
    <row r="501" s="14" customFormat="1">
      <c r="A501" s="14"/>
      <c r="B501" s="244"/>
      <c r="C501" s="245"/>
      <c r="D501" s="226" t="s">
        <v>193</v>
      </c>
      <c r="E501" s="246" t="s">
        <v>19</v>
      </c>
      <c r="F501" s="247" t="s">
        <v>767</v>
      </c>
      <c r="G501" s="245"/>
      <c r="H501" s="246" t="s">
        <v>19</v>
      </c>
      <c r="I501" s="248"/>
      <c r="J501" s="245"/>
      <c r="K501" s="245"/>
      <c r="L501" s="249"/>
      <c r="M501" s="250"/>
      <c r="N501" s="251"/>
      <c r="O501" s="251"/>
      <c r="P501" s="251"/>
      <c r="Q501" s="251"/>
      <c r="R501" s="251"/>
      <c r="S501" s="251"/>
      <c r="T501" s="252"/>
      <c r="U501" s="14"/>
      <c r="V501" s="14"/>
      <c r="W501" s="14"/>
      <c r="X501" s="14"/>
      <c r="Y501" s="14"/>
      <c r="Z501" s="14"/>
      <c r="AA501" s="14"/>
      <c r="AB501" s="14"/>
      <c r="AC501" s="14"/>
      <c r="AD501" s="14"/>
      <c r="AE501" s="14"/>
      <c r="AT501" s="253" t="s">
        <v>193</v>
      </c>
      <c r="AU501" s="253" t="s">
        <v>83</v>
      </c>
      <c r="AV501" s="14" t="s">
        <v>81</v>
      </c>
      <c r="AW501" s="14" t="s">
        <v>33</v>
      </c>
      <c r="AX501" s="14" t="s">
        <v>73</v>
      </c>
      <c r="AY501" s="253" t="s">
        <v>181</v>
      </c>
    </row>
    <row r="502" s="13" customFormat="1">
      <c r="A502" s="13"/>
      <c r="B502" s="233"/>
      <c r="C502" s="234"/>
      <c r="D502" s="226" t="s">
        <v>193</v>
      </c>
      <c r="E502" s="235" t="s">
        <v>19</v>
      </c>
      <c r="F502" s="236" t="s">
        <v>768</v>
      </c>
      <c r="G502" s="234"/>
      <c r="H502" s="237">
        <v>38.682000000000002</v>
      </c>
      <c r="I502" s="238"/>
      <c r="J502" s="234"/>
      <c r="K502" s="234"/>
      <c r="L502" s="239"/>
      <c r="M502" s="240"/>
      <c r="N502" s="241"/>
      <c r="O502" s="241"/>
      <c r="P502" s="241"/>
      <c r="Q502" s="241"/>
      <c r="R502" s="241"/>
      <c r="S502" s="241"/>
      <c r="T502" s="242"/>
      <c r="U502" s="13"/>
      <c r="V502" s="13"/>
      <c r="W502" s="13"/>
      <c r="X502" s="13"/>
      <c r="Y502" s="13"/>
      <c r="Z502" s="13"/>
      <c r="AA502" s="13"/>
      <c r="AB502" s="13"/>
      <c r="AC502" s="13"/>
      <c r="AD502" s="13"/>
      <c r="AE502" s="13"/>
      <c r="AT502" s="243" t="s">
        <v>193</v>
      </c>
      <c r="AU502" s="243" t="s">
        <v>83</v>
      </c>
      <c r="AV502" s="13" t="s">
        <v>83</v>
      </c>
      <c r="AW502" s="13" t="s">
        <v>33</v>
      </c>
      <c r="AX502" s="13" t="s">
        <v>73</v>
      </c>
      <c r="AY502" s="243" t="s">
        <v>181</v>
      </c>
    </row>
    <row r="503" s="14" customFormat="1">
      <c r="A503" s="14"/>
      <c r="B503" s="244"/>
      <c r="C503" s="245"/>
      <c r="D503" s="226" t="s">
        <v>193</v>
      </c>
      <c r="E503" s="246" t="s">
        <v>19</v>
      </c>
      <c r="F503" s="247" t="s">
        <v>769</v>
      </c>
      <c r="G503" s="245"/>
      <c r="H503" s="246" t="s">
        <v>19</v>
      </c>
      <c r="I503" s="248"/>
      <c r="J503" s="245"/>
      <c r="K503" s="245"/>
      <c r="L503" s="249"/>
      <c r="M503" s="250"/>
      <c r="N503" s="251"/>
      <c r="O503" s="251"/>
      <c r="P503" s="251"/>
      <c r="Q503" s="251"/>
      <c r="R503" s="251"/>
      <c r="S503" s="251"/>
      <c r="T503" s="252"/>
      <c r="U503" s="14"/>
      <c r="V503" s="14"/>
      <c r="W503" s="14"/>
      <c r="X503" s="14"/>
      <c r="Y503" s="14"/>
      <c r="Z503" s="14"/>
      <c r="AA503" s="14"/>
      <c r="AB503" s="14"/>
      <c r="AC503" s="14"/>
      <c r="AD503" s="14"/>
      <c r="AE503" s="14"/>
      <c r="AT503" s="253" t="s">
        <v>193</v>
      </c>
      <c r="AU503" s="253" t="s">
        <v>83</v>
      </c>
      <c r="AV503" s="14" t="s">
        <v>81</v>
      </c>
      <c r="AW503" s="14" t="s">
        <v>33</v>
      </c>
      <c r="AX503" s="14" t="s">
        <v>73</v>
      </c>
      <c r="AY503" s="253" t="s">
        <v>181</v>
      </c>
    </row>
    <row r="504" s="13" customFormat="1">
      <c r="A504" s="13"/>
      <c r="B504" s="233"/>
      <c r="C504" s="234"/>
      <c r="D504" s="226" t="s">
        <v>193</v>
      </c>
      <c r="E504" s="235" t="s">
        <v>19</v>
      </c>
      <c r="F504" s="236" t="s">
        <v>770</v>
      </c>
      <c r="G504" s="234"/>
      <c r="H504" s="237">
        <v>42.487000000000002</v>
      </c>
      <c r="I504" s="238"/>
      <c r="J504" s="234"/>
      <c r="K504" s="234"/>
      <c r="L504" s="239"/>
      <c r="M504" s="240"/>
      <c r="N504" s="241"/>
      <c r="O504" s="241"/>
      <c r="P504" s="241"/>
      <c r="Q504" s="241"/>
      <c r="R504" s="241"/>
      <c r="S504" s="241"/>
      <c r="T504" s="242"/>
      <c r="U504" s="13"/>
      <c r="V504" s="13"/>
      <c r="W504" s="13"/>
      <c r="X504" s="13"/>
      <c r="Y504" s="13"/>
      <c r="Z504" s="13"/>
      <c r="AA504" s="13"/>
      <c r="AB504" s="13"/>
      <c r="AC504" s="13"/>
      <c r="AD504" s="13"/>
      <c r="AE504" s="13"/>
      <c r="AT504" s="243" t="s">
        <v>193</v>
      </c>
      <c r="AU504" s="243" t="s">
        <v>83</v>
      </c>
      <c r="AV504" s="13" t="s">
        <v>83</v>
      </c>
      <c r="AW504" s="13" t="s">
        <v>33</v>
      </c>
      <c r="AX504" s="13" t="s">
        <v>73</v>
      </c>
      <c r="AY504" s="243" t="s">
        <v>181</v>
      </c>
    </row>
    <row r="505" s="14" customFormat="1">
      <c r="A505" s="14"/>
      <c r="B505" s="244"/>
      <c r="C505" s="245"/>
      <c r="D505" s="226" t="s">
        <v>193</v>
      </c>
      <c r="E505" s="246" t="s">
        <v>19</v>
      </c>
      <c r="F505" s="247" t="s">
        <v>771</v>
      </c>
      <c r="G505" s="245"/>
      <c r="H505" s="246" t="s">
        <v>19</v>
      </c>
      <c r="I505" s="248"/>
      <c r="J505" s="245"/>
      <c r="K505" s="245"/>
      <c r="L505" s="249"/>
      <c r="M505" s="250"/>
      <c r="N505" s="251"/>
      <c r="O505" s="251"/>
      <c r="P505" s="251"/>
      <c r="Q505" s="251"/>
      <c r="R505" s="251"/>
      <c r="S505" s="251"/>
      <c r="T505" s="252"/>
      <c r="U505" s="14"/>
      <c r="V505" s="14"/>
      <c r="W505" s="14"/>
      <c r="X505" s="14"/>
      <c r="Y505" s="14"/>
      <c r="Z505" s="14"/>
      <c r="AA505" s="14"/>
      <c r="AB505" s="14"/>
      <c r="AC505" s="14"/>
      <c r="AD505" s="14"/>
      <c r="AE505" s="14"/>
      <c r="AT505" s="253" t="s">
        <v>193</v>
      </c>
      <c r="AU505" s="253" t="s">
        <v>83</v>
      </c>
      <c r="AV505" s="14" t="s">
        <v>81</v>
      </c>
      <c r="AW505" s="14" t="s">
        <v>33</v>
      </c>
      <c r="AX505" s="14" t="s">
        <v>73</v>
      </c>
      <c r="AY505" s="253" t="s">
        <v>181</v>
      </c>
    </row>
    <row r="506" s="13" customFormat="1">
      <c r="A506" s="13"/>
      <c r="B506" s="233"/>
      <c r="C506" s="234"/>
      <c r="D506" s="226" t="s">
        <v>193</v>
      </c>
      <c r="E506" s="235" t="s">
        <v>19</v>
      </c>
      <c r="F506" s="236" t="s">
        <v>772</v>
      </c>
      <c r="G506" s="234"/>
      <c r="H506" s="237">
        <v>66.930000000000007</v>
      </c>
      <c r="I506" s="238"/>
      <c r="J506" s="234"/>
      <c r="K506" s="234"/>
      <c r="L506" s="239"/>
      <c r="M506" s="240"/>
      <c r="N506" s="241"/>
      <c r="O506" s="241"/>
      <c r="P506" s="241"/>
      <c r="Q506" s="241"/>
      <c r="R506" s="241"/>
      <c r="S506" s="241"/>
      <c r="T506" s="242"/>
      <c r="U506" s="13"/>
      <c r="V506" s="13"/>
      <c r="W506" s="13"/>
      <c r="X506" s="13"/>
      <c r="Y506" s="13"/>
      <c r="Z506" s="13"/>
      <c r="AA506" s="13"/>
      <c r="AB506" s="13"/>
      <c r="AC506" s="13"/>
      <c r="AD506" s="13"/>
      <c r="AE506" s="13"/>
      <c r="AT506" s="243" t="s">
        <v>193</v>
      </c>
      <c r="AU506" s="243" t="s">
        <v>83</v>
      </c>
      <c r="AV506" s="13" t="s">
        <v>83</v>
      </c>
      <c r="AW506" s="13" t="s">
        <v>33</v>
      </c>
      <c r="AX506" s="13" t="s">
        <v>73</v>
      </c>
      <c r="AY506" s="243" t="s">
        <v>181</v>
      </c>
    </row>
    <row r="507" s="13" customFormat="1">
      <c r="A507" s="13"/>
      <c r="B507" s="233"/>
      <c r="C507" s="234"/>
      <c r="D507" s="226" t="s">
        <v>193</v>
      </c>
      <c r="E507" s="235" t="s">
        <v>19</v>
      </c>
      <c r="F507" s="236" t="s">
        <v>773</v>
      </c>
      <c r="G507" s="234"/>
      <c r="H507" s="237">
        <v>-0.65000000000000002</v>
      </c>
      <c r="I507" s="238"/>
      <c r="J507" s="234"/>
      <c r="K507" s="234"/>
      <c r="L507" s="239"/>
      <c r="M507" s="240"/>
      <c r="N507" s="241"/>
      <c r="O507" s="241"/>
      <c r="P507" s="241"/>
      <c r="Q507" s="241"/>
      <c r="R507" s="241"/>
      <c r="S507" s="241"/>
      <c r="T507" s="242"/>
      <c r="U507" s="13"/>
      <c r="V507" s="13"/>
      <c r="W507" s="13"/>
      <c r="X507" s="13"/>
      <c r="Y507" s="13"/>
      <c r="Z507" s="13"/>
      <c r="AA507" s="13"/>
      <c r="AB507" s="13"/>
      <c r="AC507" s="13"/>
      <c r="AD507" s="13"/>
      <c r="AE507" s="13"/>
      <c r="AT507" s="243" t="s">
        <v>193</v>
      </c>
      <c r="AU507" s="243" t="s">
        <v>83</v>
      </c>
      <c r="AV507" s="13" t="s">
        <v>83</v>
      </c>
      <c r="AW507" s="13" t="s">
        <v>33</v>
      </c>
      <c r="AX507" s="13" t="s">
        <v>73</v>
      </c>
      <c r="AY507" s="243" t="s">
        <v>181</v>
      </c>
    </row>
    <row r="508" s="14" customFormat="1">
      <c r="A508" s="14"/>
      <c r="B508" s="244"/>
      <c r="C508" s="245"/>
      <c r="D508" s="226" t="s">
        <v>193</v>
      </c>
      <c r="E508" s="246" t="s">
        <v>19</v>
      </c>
      <c r="F508" s="247" t="s">
        <v>774</v>
      </c>
      <c r="G508" s="245"/>
      <c r="H508" s="246" t="s">
        <v>19</v>
      </c>
      <c r="I508" s="248"/>
      <c r="J508" s="245"/>
      <c r="K508" s="245"/>
      <c r="L508" s="249"/>
      <c r="M508" s="250"/>
      <c r="N508" s="251"/>
      <c r="O508" s="251"/>
      <c r="P508" s="251"/>
      <c r="Q508" s="251"/>
      <c r="R508" s="251"/>
      <c r="S508" s="251"/>
      <c r="T508" s="252"/>
      <c r="U508" s="14"/>
      <c r="V508" s="14"/>
      <c r="W508" s="14"/>
      <c r="X508" s="14"/>
      <c r="Y508" s="14"/>
      <c r="Z508" s="14"/>
      <c r="AA508" s="14"/>
      <c r="AB508" s="14"/>
      <c r="AC508" s="14"/>
      <c r="AD508" s="14"/>
      <c r="AE508" s="14"/>
      <c r="AT508" s="253" t="s">
        <v>193</v>
      </c>
      <c r="AU508" s="253" t="s">
        <v>83</v>
      </c>
      <c r="AV508" s="14" t="s">
        <v>81</v>
      </c>
      <c r="AW508" s="14" t="s">
        <v>33</v>
      </c>
      <c r="AX508" s="14" t="s">
        <v>73</v>
      </c>
      <c r="AY508" s="253" t="s">
        <v>181</v>
      </c>
    </row>
    <row r="509" s="13" customFormat="1">
      <c r="A509" s="13"/>
      <c r="B509" s="233"/>
      <c r="C509" s="234"/>
      <c r="D509" s="226" t="s">
        <v>193</v>
      </c>
      <c r="E509" s="235" t="s">
        <v>19</v>
      </c>
      <c r="F509" s="236" t="s">
        <v>775</v>
      </c>
      <c r="G509" s="234"/>
      <c r="H509" s="237">
        <v>70.209999999999994</v>
      </c>
      <c r="I509" s="238"/>
      <c r="J509" s="234"/>
      <c r="K509" s="234"/>
      <c r="L509" s="239"/>
      <c r="M509" s="240"/>
      <c r="N509" s="241"/>
      <c r="O509" s="241"/>
      <c r="P509" s="241"/>
      <c r="Q509" s="241"/>
      <c r="R509" s="241"/>
      <c r="S509" s="241"/>
      <c r="T509" s="242"/>
      <c r="U509" s="13"/>
      <c r="V509" s="13"/>
      <c r="W509" s="13"/>
      <c r="X509" s="13"/>
      <c r="Y509" s="13"/>
      <c r="Z509" s="13"/>
      <c r="AA509" s="13"/>
      <c r="AB509" s="13"/>
      <c r="AC509" s="13"/>
      <c r="AD509" s="13"/>
      <c r="AE509" s="13"/>
      <c r="AT509" s="243" t="s">
        <v>193</v>
      </c>
      <c r="AU509" s="243" t="s">
        <v>83</v>
      </c>
      <c r="AV509" s="13" t="s">
        <v>83</v>
      </c>
      <c r="AW509" s="13" t="s">
        <v>33</v>
      </c>
      <c r="AX509" s="13" t="s">
        <v>73</v>
      </c>
      <c r="AY509" s="243" t="s">
        <v>181</v>
      </c>
    </row>
    <row r="510" s="13" customFormat="1">
      <c r="A510" s="13"/>
      <c r="B510" s="233"/>
      <c r="C510" s="234"/>
      <c r="D510" s="226" t="s">
        <v>193</v>
      </c>
      <c r="E510" s="235" t="s">
        <v>19</v>
      </c>
      <c r="F510" s="236" t="s">
        <v>776</v>
      </c>
      <c r="G510" s="234"/>
      <c r="H510" s="237">
        <v>6.5</v>
      </c>
      <c r="I510" s="238"/>
      <c r="J510" s="234"/>
      <c r="K510" s="234"/>
      <c r="L510" s="239"/>
      <c r="M510" s="240"/>
      <c r="N510" s="241"/>
      <c r="O510" s="241"/>
      <c r="P510" s="241"/>
      <c r="Q510" s="241"/>
      <c r="R510" s="241"/>
      <c r="S510" s="241"/>
      <c r="T510" s="242"/>
      <c r="U510" s="13"/>
      <c r="V510" s="13"/>
      <c r="W510" s="13"/>
      <c r="X510" s="13"/>
      <c r="Y510" s="13"/>
      <c r="Z510" s="13"/>
      <c r="AA510" s="13"/>
      <c r="AB510" s="13"/>
      <c r="AC510" s="13"/>
      <c r="AD510" s="13"/>
      <c r="AE510" s="13"/>
      <c r="AT510" s="243" t="s">
        <v>193</v>
      </c>
      <c r="AU510" s="243" t="s">
        <v>83</v>
      </c>
      <c r="AV510" s="13" t="s">
        <v>83</v>
      </c>
      <c r="AW510" s="13" t="s">
        <v>33</v>
      </c>
      <c r="AX510" s="13" t="s">
        <v>73</v>
      </c>
      <c r="AY510" s="243" t="s">
        <v>181</v>
      </c>
    </row>
    <row r="511" s="14" customFormat="1">
      <c r="A511" s="14"/>
      <c r="B511" s="244"/>
      <c r="C511" s="245"/>
      <c r="D511" s="226" t="s">
        <v>193</v>
      </c>
      <c r="E511" s="246" t="s">
        <v>19</v>
      </c>
      <c r="F511" s="247" t="s">
        <v>699</v>
      </c>
      <c r="G511" s="245"/>
      <c r="H511" s="246" t="s">
        <v>19</v>
      </c>
      <c r="I511" s="248"/>
      <c r="J511" s="245"/>
      <c r="K511" s="245"/>
      <c r="L511" s="249"/>
      <c r="M511" s="250"/>
      <c r="N511" s="251"/>
      <c r="O511" s="251"/>
      <c r="P511" s="251"/>
      <c r="Q511" s="251"/>
      <c r="R511" s="251"/>
      <c r="S511" s="251"/>
      <c r="T511" s="252"/>
      <c r="U511" s="14"/>
      <c r="V511" s="14"/>
      <c r="W511" s="14"/>
      <c r="X511" s="14"/>
      <c r="Y511" s="14"/>
      <c r="Z511" s="14"/>
      <c r="AA511" s="14"/>
      <c r="AB511" s="14"/>
      <c r="AC511" s="14"/>
      <c r="AD511" s="14"/>
      <c r="AE511" s="14"/>
      <c r="AT511" s="253" t="s">
        <v>193</v>
      </c>
      <c r="AU511" s="253" t="s">
        <v>83</v>
      </c>
      <c r="AV511" s="14" t="s">
        <v>81</v>
      </c>
      <c r="AW511" s="14" t="s">
        <v>33</v>
      </c>
      <c r="AX511" s="14" t="s">
        <v>73</v>
      </c>
      <c r="AY511" s="253" t="s">
        <v>181</v>
      </c>
    </row>
    <row r="512" s="13" customFormat="1">
      <c r="A512" s="13"/>
      <c r="B512" s="233"/>
      <c r="C512" s="234"/>
      <c r="D512" s="226" t="s">
        <v>193</v>
      </c>
      <c r="E512" s="235" t="s">
        <v>19</v>
      </c>
      <c r="F512" s="236" t="s">
        <v>777</v>
      </c>
      <c r="G512" s="234"/>
      <c r="H512" s="237">
        <v>66.430000000000007</v>
      </c>
      <c r="I512" s="238"/>
      <c r="J512" s="234"/>
      <c r="K512" s="234"/>
      <c r="L512" s="239"/>
      <c r="M512" s="240"/>
      <c r="N512" s="241"/>
      <c r="O512" s="241"/>
      <c r="P512" s="241"/>
      <c r="Q512" s="241"/>
      <c r="R512" s="241"/>
      <c r="S512" s="241"/>
      <c r="T512" s="242"/>
      <c r="U512" s="13"/>
      <c r="V512" s="13"/>
      <c r="W512" s="13"/>
      <c r="X512" s="13"/>
      <c r="Y512" s="13"/>
      <c r="Z512" s="13"/>
      <c r="AA512" s="13"/>
      <c r="AB512" s="13"/>
      <c r="AC512" s="13"/>
      <c r="AD512" s="13"/>
      <c r="AE512" s="13"/>
      <c r="AT512" s="243" t="s">
        <v>193</v>
      </c>
      <c r="AU512" s="243" t="s">
        <v>83</v>
      </c>
      <c r="AV512" s="13" t="s">
        <v>83</v>
      </c>
      <c r="AW512" s="13" t="s">
        <v>33</v>
      </c>
      <c r="AX512" s="13" t="s">
        <v>73</v>
      </c>
      <c r="AY512" s="243" t="s">
        <v>181</v>
      </c>
    </row>
    <row r="513" s="14" customFormat="1">
      <c r="A513" s="14"/>
      <c r="B513" s="244"/>
      <c r="C513" s="245"/>
      <c r="D513" s="226" t="s">
        <v>193</v>
      </c>
      <c r="E513" s="246" t="s">
        <v>19</v>
      </c>
      <c r="F513" s="247" t="s">
        <v>433</v>
      </c>
      <c r="G513" s="245"/>
      <c r="H513" s="246" t="s">
        <v>19</v>
      </c>
      <c r="I513" s="248"/>
      <c r="J513" s="245"/>
      <c r="K513" s="245"/>
      <c r="L513" s="249"/>
      <c r="M513" s="250"/>
      <c r="N513" s="251"/>
      <c r="O513" s="251"/>
      <c r="P513" s="251"/>
      <c r="Q513" s="251"/>
      <c r="R513" s="251"/>
      <c r="S513" s="251"/>
      <c r="T513" s="252"/>
      <c r="U513" s="14"/>
      <c r="V513" s="14"/>
      <c r="W513" s="14"/>
      <c r="X513" s="14"/>
      <c r="Y513" s="14"/>
      <c r="Z513" s="14"/>
      <c r="AA513" s="14"/>
      <c r="AB513" s="14"/>
      <c r="AC513" s="14"/>
      <c r="AD513" s="14"/>
      <c r="AE513" s="14"/>
      <c r="AT513" s="253" t="s">
        <v>193</v>
      </c>
      <c r="AU513" s="253" t="s">
        <v>83</v>
      </c>
      <c r="AV513" s="14" t="s">
        <v>81</v>
      </c>
      <c r="AW513" s="14" t="s">
        <v>33</v>
      </c>
      <c r="AX513" s="14" t="s">
        <v>73</v>
      </c>
      <c r="AY513" s="253" t="s">
        <v>181</v>
      </c>
    </row>
    <row r="514" s="14" customFormat="1">
      <c r="A514" s="14"/>
      <c r="B514" s="244"/>
      <c r="C514" s="245"/>
      <c r="D514" s="226" t="s">
        <v>193</v>
      </c>
      <c r="E514" s="246" t="s">
        <v>19</v>
      </c>
      <c r="F514" s="247" t="s">
        <v>767</v>
      </c>
      <c r="G514" s="245"/>
      <c r="H514" s="246" t="s">
        <v>19</v>
      </c>
      <c r="I514" s="248"/>
      <c r="J514" s="245"/>
      <c r="K514" s="245"/>
      <c r="L514" s="249"/>
      <c r="M514" s="250"/>
      <c r="N514" s="251"/>
      <c r="O514" s="251"/>
      <c r="P514" s="251"/>
      <c r="Q514" s="251"/>
      <c r="R514" s="251"/>
      <c r="S514" s="251"/>
      <c r="T514" s="252"/>
      <c r="U514" s="14"/>
      <c r="V514" s="14"/>
      <c r="W514" s="14"/>
      <c r="X514" s="14"/>
      <c r="Y514" s="14"/>
      <c r="Z514" s="14"/>
      <c r="AA514" s="14"/>
      <c r="AB514" s="14"/>
      <c r="AC514" s="14"/>
      <c r="AD514" s="14"/>
      <c r="AE514" s="14"/>
      <c r="AT514" s="253" t="s">
        <v>193</v>
      </c>
      <c r="AU514" s="253" t="s">
        <v>83</v>
      </c>
      <c r="AV514" s="14" t="s">
        <v>81</v>
      </c>
      <c r="AW514" s="14" t="s">
        <v>33</v>
      </c>
      <c r="AX514" s="14" t="s">
        <v>73</v>
      </c>
      <c r="AY514" s="253" t="s">
        <v>181</v>
      </c>
    </row>
    <row r="515" s="13" customFormat="1">
      <c r="A515" s="13"/>
      <c r="B515" s="233"/>
      <c r="C515" s="234"/>
      <c r="D515" s="226" t="s">
        <v>193</v>
      </c>
      <c r="E515" s="235" t="s">
        <v>19</v>
      </c>
      <c r="F515" s="236" t="s">
        <v>778</v>
      </c>
      <c r="G515" s="234"/>
      <c r="H515" s="237">
        <v>38.159999999999997</v>
      </c>
      <c r="I515" s="238"/>
      <c r="J515" s="234"/>
      <c r="K515" s="234"/>
      <c r="L515" s="239"/>
      <c r="M515" s="240"/>
      <c r="N515" s="241"/>
      <c r="O515" s="241"/>
      <c r="P515" s="241"/>
      <c r="Q515" s="241"/>
      <c r="R515" s="241"/>
      <c r="S515" s="241"/>
      <c r="T515" s="242"/>
      <c r="U515" s="13"/>
      <c r="V515" s="13"/>
      <c r="W515" s="13"/>
      <c r="X515" s="13"/>
      <c r="Y515" s="13"/>
      <c r="Z515" s="13"/>
      <c r="AA515" s="13"/>
      <c r="AB515" s="13"/>
      <c r="AC515" s="13"/>
      <c r="AD515" s="13"/>
      <c r="AE515" s="13"/>
      <c r="AT515" s="243" t="s">
        <v>193</v>
      </c>
      <c r="AU515" s="243" t="s">
        <v>83</v>
      </c>
      <c r="AV515" s="13" t="s">
        <v>83</v>
      </c>
      <c r="AW515" s="13" t="s">
        <v>33</v>
      </c>
      <c r="AX515" s="13" t="s">
        <v>73</v>
      </c>
      <c r="AY515" s="243" t="s">
        <v>181</v>
      </c>
    </row>
    <row r="516" s="14" customFormat="1">
      <c r="A516" s="14"/>
      <c r="B516" s="244"/>
      <c r="C516" s="245"/>
      <c r="D516" s="226" t="s">
        <v>193</v>
      </c>
      <c r="E516" s="246" t="s">
        <v>19</v>
      </c>
      <c r="F516" s="247" t="s">
        <v>779</v>
      </c>
      <c r="G516" s="245"/>
      <c r="H516" s="246" t="s">
        <v>19</v>
      </c>
      <c r="I516" s="248"/>
      <c r="J516" s="245"/>
      <c r="K516" s="245"/>
      <c r="L516" s="249"/>
      <c r="M516" s="250"/>
      <c r="N516" s="251"/>
      <c r="O516" s="251"/>
      <c r="P516" s="251"/>
      <c r="Q516" s="251"/>
      <c r="R516" s="251"/>
      <c r="S516" s="251"/>
      <c r="T516" s="252"/>
      <c r="U516" s="14"/>
      <c r="V516" s="14"/>
      <c r="W516" s="14"/>
      <c r="X516" s="14"/>
      <c r="Y516" s="14"/>
      <c r="Z516" s="14"/>
      <c r="AA516" s="14"/>
      <c r="AB516" s="14"/>
      <c r="AC516" s="14"/>
      <c r="AD516" s="14"/>
      <c r="AE516" s="14"/>
      <c r="AT516" s="253" t="s">
        <v>193</v>
      </c>
      <c r="AU516" s="253" t="s">
        <v>83</v>
      </c>
      <c r="AV516" s="14" t="s">
        <v>81</v>
      </c>
      <c r="AW516" s="14" t="s">
        <v>33</v>
      </c>
      <c r="AX516" s="14" t="s">
        <v>73</v>
      </c>
      <c r="AY516" s="253" t="s">
        <v>181</v>
      </c>
    </row>
    <row r="517" s="13" customFormat="1">
      <c r="A517" s="13"/>
      <c r="B517" s="233"/>
      <c r="C517" s="234"/>
      <c r="D517" s="226" t="s">
        <v>193</v>
      </c>
      <c r="E517" s="235" t="s">
        <v>19</v>
      </c>
      <c r="F517" s="236" t="s">
        <v>780</v>
      </c>
      <c r="G517" s="234"/>
      <c r="H517" s="237">
        <v>49.215000000000003</v>
      </c>
      <c r="I517" s="238"/>
      <c r="J517" s="234"/>
      <c r="K517" s="234"/>
      <c r="L517" s="239"/>
      <c r="M517" s="240"/>
      <c r="N517" s="241"/>
      <c r="O517" s="241"/>
      <c r="P517" s="241"/>
      <c r="Q517" s="241"/>
      <c r="R517" s="241"/>
      <c r="S517" s="241"/>
      <c r="T517" s="242"/>
      <c r="U517" s="13"/>
      <c r="V517" s="13"/>
      <c r="W517" s="13"/>
      <c r="X517" s="13"/>
      <c r="Y517" s="13"/>
      <c r="Z517" s="13"/>
      <c r="AA517" s="13"/>
      <c r="AB517" s="13"/>
      <c r="AC517" s="13"/>
      <c r="AD517" s="13"/>
      <c r="AE517" s="13"/>
      <c r="AT517" s="243" t="s">
        <v>193</v>
      </c>
      <c r="AU517" s="243" t="s">
        <v>83</v>
      </c>
      <c r="AV517" s="13" t="s">
        <v>83</v>
      </c>
      <c r="AW517" s="13" t="s">
        <v>33</v>
      </c>
      <c r="AX517" s="13" t="s">
        <v>73</v>
      </c>
      <c r="AY517" s="243" t="s">
        <v>181</v>
      </c>
    </row>
    <row r="518" s="14" customFormat="1">
      <c r="A518" s="14"/>
      <c r="B518" s="244"/>
      <c r="C518" s="245"/>
      <c r="D518" s="226" t="s">
        <v>193</v>
      </c>
      <c r="E518" s="246" t="s">
        <v>19</v>
      </c>
      <c r="F518" s="247" t="s">
        <v>781</v>
      </c>
      <c r="G518" s="245"/>
      <c r="H518" s="246" t="s">
        <v>19</v>
      </c>
      <c r="I518" s="248"/>
      <c r="J518" s="245"/>
      <c r="K518" s="245"/>
      <c r="L518" s="249"/>
      <c r="M518" s="250"/>
      <c r="N518" s="251"/>
      <c r="O518" s="251"/>
      <c r="P518" s="251"/>
      <c r="Q518" s="251"/>
      <c r="R518" s="251"/>
      <c r="S518" s="251"/>
      <c r="T518" s="252"/>
      <c r="U518" s="14"/>
      <c r="V518" s="14"/>
      <c r="W518" s="14"/>
      <c r="X518" s="14"/>
      <c r="Y518" s="14"/>
      <c r="Z518" s="14"/>
      <c r="AA518" s="14"/>
      <c r="AB518" s="14"/>
      <c r="AC518" s="14"/>
      <c r="AD518" s="14"/>
      <c r="AE518" s="14"/>
      <c r="AT518" s="253" t="s">
        <v>193</v>
      </c>
      <c r="AU518" s="253" t="s">
        <v>83</v>
      </c>
      <c r="AV518" s="14" t="s">
        <v>81</v>
      </c>
      <c r="AW518" s="14" t="s">
        <v>33</v>
      </c>
      <c r="AX518" s="14" t="s">
        <v>73</v>
      </c>
      <c r="AY518" s="253" t="s">
        <v>181</v>
      </c>
    </row>
    <row r="519" s="13" customFormat="1">
      <c r="A519" s="13"/>
      <c r="B519" s="233"/>
      <c r="C519" s="234"/>
      <c r="D519" s="226" t="s">
        <v>193</v>
      </c>
      <c r="E519" s="235" t="s">
        <v>19</v>
      </c>
      <c r="F519" s="236" t="s">
        <v>782</v>
      </c>
      <c r="G519" s="234"/>
      <c r="H519" s="237">
        <v>48.564999999999998</v>
      </c>
      <c r="I519" s="238"/>
      <c r="J519" s="234"/>
      <c r="K519" s="234"/>
      <c r="L519" s="239"/>
      <c r="M519" s="240"/>
      <c r="N519" s="241"/>
      <c r="O519" s="241"/>
      <c r="P519" s="241"/>
      <c r="Q519" s="241"/>
      <c r="R519" s="241"/>
      <c r="S519" s="241"/>
      <c r="T519" s="242"/>
      <c r="U519" s="13"/>
      <c r="V519" s="13"/>
      <c r="W519" s="13"/>
      <c r="X519" s="13"/>
      <c r="Y519" s="13"/>
      <c r="Z519" s="13"/>
      <c r="AA519" s="13"/>
      <c r="AB519" s="13"/>
      <c r="AC519" s="13"/>
      <c r="AD519" s="13"/>
      <c r="AE519" s="13"/>
      <c r="AT519" s="243" t="s">
        <v>193</v>
      </c>
      <c r="AU519" s="243" t="s">
        <v>83</v>
      </c>
      <c r="AV519" s="13" t="s">
        <v>83</v>
      </c>
      <c r="AW519" s="13" t="s">
        <v>33</v>
      </c>
      <c r="AX519" s="13" t="s">
        <v>73</v>
      </c>
      <c r="AY519" s="243" t="s">
        <v>181</v>
      </c>
    </row>
    <row r="520" s="14" customFormat="1">
      <c r="A520" s="14"/>
      <c r="B520" s="244"/>
      <c r="C520" s="245"/>
      <c r="D520" s="226" t="s">
        <v>193</v>
      </c>
      <c r="E520" s="246" t="s">
        <v>19</v>
      </c>
      <c r="F520" s="247" t="s">
        <v>783</v>
      </c>
      <c r="G520" s="245"/>
      <c r="H520" s="246" t="s">
        <v>19</v>
      </c>
      <c r="I520" s="248"/>
      <c r="J520" s="245"/>
      <c r="K520" s="245"/>
      <c r="L520" s="249"/>
      <c r="M520" s="250"/>
      <c r="N520" s="251"/>
      <c r="O520" s="251"/>
      <c r="P520" s="251"/>
      <c r="Q520" s="251"/>
      <c r="R520" s="251"/>
      <c r="S520" s="251"/>
      <c r="T520" s="252"/>
      <c r="U520" s="14"/>
      <c r="V520" s="14"/>
      <c r="W520" s="14"/>
      <c r="X520" s="14"/>
      <c r="Y520" s="14"/>
      <c r="Z520" s="14"/>
      <c r="AA520" s="14"/>
      <c r="AB520" s="14"/>
      <c r="AC520" s="14"/>
      <c r="AD520" s="14"/>
      <c r="AE520" s="14"/>
      <c r="AT520" s="253" t="s">
        <v>193</v>
      </c>
      <c r="AU520" s="253" t="s">
        <v>83</v>
      </c>
      <c r="AV520" s="14" t="s">
        <v>81</v>
      </c>
      <c r="AW520" s="14" t="s">
        <v>33</v>
      </c>
      <c r="AX520" s="14" t="s">
        <v>73</v>
      </c>
      <c r="AY520" s="253" t="s">
        <v>181</v>
      </c>
    </row>
    <row r="521" s="13" customFormat="1">
      <c r="A521" s="13"/>
      <c r="B521" s="233"/>
      <c r="C521" s="234"/>
      <c r="D521" s="226" t="s">
        <v>193</v>
      </c>
      <c r="E521" s="235" t="s">
        <v>19</v>
      </c>
      <c r="F521" s="236" t="s">
        <v>784</v>
      </c>
      <c r="G521" s="234"/>
      <c r="H521" s="237">
        <v>19.523</v>
      </c>
      <c r="I521" s="238"/>
      <c r="J521" s="234"/>
      <c r="K521" s="234"/>
      <c r="L521" s="239"/>
      <c r="M521" s="240"/>
      <c r="N521" s="241"/>
      <c r="O521" s="241"/>
      <c r="P521" s="241"/>
      <c r="Q521" s="241"/>
      <c r="R521" s="241"/>
      <c r="S521" s="241"/>
      <c r="T521" s="242"/>
      <c r="U521" s="13"/>
      <c r="V521" s="13"/>
      <c r="W521" s="13"/>
      <c r="X521" s="13"/>
      <c r="Y521" s="13"/>
      <c r="Z521" s="13"/>
      <c r="AA521" s="13"/>
      <c r="AB521" s="13"/>
      <c r="AC521" s="13"/>
      <c r="AD521" s="13"/>
      <c r="AE521" s="13"/>
      <c r="AT521" s="243" t="s">
        <v>193</v>
      </c>
      <c r="AU521" s="243" t="s">
        <v>83</v>
      </c>
      <c r="AV521" s="13" t="s">
        <v>83</v>
      </c>
      <c r="AW521" s="13" t="s">
        <v>33</v>
      </c>
      <c r="AX521" s="13" t="s">
        <v>73</v>
      </c>
      <c r="AY521" s="243" t="s">
        <v>181</v>
      </c>
    </row>
    <row r="522" s="14" customFormat="1">
      <c r="A522" s="14"/>
      <c r="B522" s="244"/>
      <c r="C522" s="245"/>
      <c r="D522" s="226" t="s">
        <v>193</v>
      </c>
      <c r="E522" s="246" t="s">
        <v>19</v>
      </c>
      <c r="F522" s="247" t="s">
        <v>785</v>
      </c>
      <c r="G522" s="245"/>
      <c r="H522" s="246" t="s">
        <v>19</v>
      </c>
      <c r="I522" s="248"/>
      <c r="J522" s="245"/>
      <c r="K522" s="245"/>
      <c r="L522" s="249"/>
      <c r="M522" s="250"/>
      <c r="N522" s="251"/>
      <c r="O522" s="251"/>
      <c r="P522" s="251"/>
      <c r="Q522" s="251"/>
      <c r="R522" s="251"/>
      <c r="S522" s="251"/>
      <c r="T522" s="252"/>
      <c r="U522" s="14"/>
      <c r="V522" s="14"/>
      <c r="W522" s="14"/>
      <c r="X522" s="14"/>
      <c r="Y522" s="14"/>
      <c r="Z522" s="14"/>
      <c r="AA522" s="14"/>
      <c r="AB522" s="14"/>
      <c r="AC522" s="14"/>
      <c r="AD522" s="14"/>
      <c r="AE522" s="14"/>
      <c r="AT522" s="253" t="s">
        <v>193</v>
      </c>
      <c r="AU522" s="253" t="s">
        <v>83</v>
      </c>
      <c r="AV522" s="14" t="s">
        <v>81</v>
      </c>
      <c r="AW522" s="14" t="s">
        <v>33</v>
      </c>
      <c r="AX522" s="14" t="s">
        <v>73</v>
      </c>
      <c r="AY522" s="253" t="s">
        <v>181</v>
      </c>
    </row>
    <row r="523" s="13" customFormat="1">
      <c r="A523" s="13"/>
      <c r="B523" s="233"/>
      <c r="C523" s="234"/>
      <c r="D523" s="226" t="s">
        <v>193</v>
      </c>
      <c r="E523" s="235" t="s">
        <v>19</v>
      </c>
      <c r="F523" s="236" t="s">
        <v>786</v>
      </c>
      <c r="G523" s="234"/>
      <c r="H523" s="237">
        <v>32.572000000000003</v>
      </c>
      <c r="I523" s="238"/>
      <c r="J523" s="234"/>
      <c r="K523" s="234"/>
      <c r="L523" s="239"/>
      <c r="M523" s="240"/>
      <c r="N523" s="241"/>
      <c r="O523" s="241"/>
      <c r="P523" s="241"/>
      <c r="Q523" s="241"/>
      <c r="R523" s="241"/>
      <c r="S523" s="241"/>
      <c r="T523" s="242"/>
      <c r="U523" s="13"/>
      <c r="V523" s="13"/>
      <c r="W523" s="13"/>
      <c r="X523" s="13"/>
      <c r="Y523" s="13"/>
      <c r="Z523" s="13"/>
      <c r="AA523" s="13"/>
      <c r="AB523" s="13"/>
      <c r="AC523" s="13"/>
      <c r="AD523" s="13"/>
      <c r="AE523" s="13"/>
      <c r="AT523" s="243" t="s">
        <v>193</v>
      </c>
      <c r="AU523" s="243" t="s">
        <v>83</v>
      </c>
      <c r="AV523" s="13" t="s">
        <v>83</v>
      </c>
      <c r="AW523" s="13" t="s">
        <v>33</v>
      </c>
      <c r="AX523" s="13" t="s">
        <v>73</v>
      </c>
      <c r="AY523" s="243" t="s">
        <v>181</v>
      </c>
    </row>
    <row r="524" s="14" customFormat="1">
      <c r="A524" s="14"/>
      <c r="B524" s="244"/>
      <c r="C524" s="245"/>
      <c r="D524" s="226" t="s">
        <v>193</v>
      </c>
      <c r="E524" s="246" t="s">
        <v>19</v>
      </c>
      <c r="F524" s="247" t="s">
        <v>787</v>
      </c>
      <c r="G524" s="245"/>
      <c r="H524" s="246" t="s">
        <v>19</v>
      </c>
      <c r="I524" s="248"/>
      <c r="J524" s="245"/>
      <c r="K524" s="245"/>
      <c r="L524" s="249"/>
      <c r="M524" s="250"/>
      <c r="N524" s="251"/>
      <c r="O524" s="251"/>
      <c r="P524" s="251"/>
      <c r="Q524" s="251"/>
      <c r="R524" s="251"/>
      <c r="S524" s="251"/>
      <c r="T524" s="252"/>
      <c r="U524" s="14"/>
      <c r="V524" s="14"/>
      <c r="W524" s="14"/>
      <c r="X524" s="14"/>
      <c r="Y524" s="14"/>
      <c r="Z524" s="14"/>
      <c r="AA524" s="14"/>
      <c r="AB524" s="14"/>
      <c r="AC524" s="14"/>
      <c r="AD524" s="14"/>
      <c r="AE524" s="14"/>
      <c r="AT524" s="253" t="s">
        <v>193</v>
      </c>
      <c r="AU524" s="253" t="s">
        <v>83</v>
      </c>
      <c r="AV524" s="14" t="s">
        <v>81</v>
      </c>
      <c r="AW524" s="14" t="s">
        <v>33</v>
      </c>
      <c r="AX524" s="14" t="s">
        <v>73</v>
      </c>
      <c r="AY524" s="253" t="s">
        <v>181</v>
      </c>
    </row>
    <row r="525" s="13" customFormat="1">
      <c r="A525" s="13"/>
      <c r="B525" s="233"/>
      <c r="C525" s="234"/>
      <c r="D525" s="226" t="s">
        <v>193</v>
      </c>
      <c r="E525" s="235" t="s">
        <v>19</v>
      </c>
      <c r="F525" s="236" t="s">
        <v>788</v>
      </c>
      <c r="G525" s="234"/>
      <c r="H525" s="237">
        <v>22.003</v>
      </c>
      <c r="I525" s="238"/>
      <c r="J525" s="234"/>
      <c r="K525" s="234"/>
      <c r="L525" s="239"/>
      <c r="M525" s="240"/>
      <c r="N525" s="241"/>
      <c r="O525" s="241"/>
      <c r="P525" s="241"/>
      <c r="Q525" s="241"/>
      <c r="R525" s="241"/>
      <c r="S525" s="241"/>
      <c r="T525" s="242"/>
      <c r="U525" s="13"/>
      <c r="V525" s="13"/>
      <c r="W525" s="13"/>
      <c r="X525" s="13"/>
      <c r="Y525" s="13"/>
      <c r="Z525" s="13"/>
      <c r="AA525" s="13"/>
      <c r="AB525" s="13"/>
      <c r="AC525" s="13"/>
      <c r="AD525" s="13"/>
      <c r="AE525" s="13"/>
      <c r="AT525" s="243" t="s">
        <v>193</v>
      </c>
      <c r="AU525" s="243" t="s">
        <v>83</v>
      </c>
      <c r="AV525" s="13" t="s">
        <v>83</v>
      </c>
      <c r="AW525" s="13" t="s">
        <v>33</v>
      </c>
      <c r="AX525" s="13" t="s">
        <v>73</v>
      </c>
      <c r="AY525" s="243" t="s">
        <v>181</v>
      </c>
    </row>
    <row r="526" s="14" customFormat="1">
      <c r="A526" s="14"/>
      <c r="B526" s="244"/>
      <c r="C526" s="245"/>
      <c r="D526" s="226" t="s">
        <v>193</v>
      </c>
      <c r="E526" s="246" t="s">
        <v>19</v>
      </c>
      <c r="F526" s="247" t="s">
        <v>765</v>
      </c>
      <c r="G526" s="245"/>
      <c r="H526" s="246" t="s">
        <v>19</v>
      </c>
      <c r="I526" s="248"/>
      <c r="J526" s="245"/>
      <c r="K526" s="245"/>
      <c r="L526" s="249"/>
      <c r="M526" s="250"/>
      <c r="N526" s="251"/>
      <c r="O526" s="251"/>
      <c r="P526" s="251"/>
      <c r="Q526" s="251"/>
      <c r="R526" s="251"/>
      <c r="S526" s="251"/>
      <c r="T526" s="252"/>
      <c r="U526" s="14"/>
      <c r="V526" s="14"/>
      <c r="W526" s="14"/>
      <c r="X526" s="14"/>
      <c r="Y526" s="14"/>
      <c r="Z526" s="14"/>
      <c r="AA526" s="14"/>
      <c r="AB526" s="14"/>
      <c r="AC526" s="14"/>
      <c r="AD526" s="14"/>
      <c r="AE526" s="14"/>
      <c r="AT526" s="253" t="s">
        <v>193</v>
      </c>
      <c r="AU526" s="253" t="s">
        <v>83</v>
      </c>
      <c r="AV526" s="14" t="s">
        <v>81</v>
      </c>
      <c r="AW526" s="14" t="s">
        <v>33</v>
      </c>
      <c r="AX526" s="14" t="s">
        <v>73</v>
      </c>
      <c r="AY526" s="253" t="s">
        <v>181</v>
      </c>
    </row>
    <row r="527" s="13" customFormat="1">
      <c r="A527" s="13"/>
      <c r="B527" s="233"/>
      <c r="C527" s="234"/>
      <c r="D527" s="226" t="s">
        <v>193</v>
      </c>
      <c r="E527" s="235" t="s">
        <v>19</v>
      </c>
      <c r="F527" s="236" t="s">
        <v>789</v>
      </c>
      <c r="G527" s="234"/>
      <c r="H527" s="237">
        <v>41.395000000000003</v>
      </c>
      <c r="I527" s="238"/>
      <c r="J527" s="234"/>
      <c r="K527" s="234"/>
      <c r="L527" s="239"/>
      <c r="M527" s="240"/>
      <c r="N527" s="241"/>
      <c r="O527" s="241"/>
      <c r="P527" s="241"/>
      <c r="Q527" s="241"/>
      <c r="R527" s="241"/>
      <c r="S527" s="241"/>
      <c r="T527" s="242"/>
      <c r="U527" s="13"/>
      <c r="V527" s="13"/>
      <c r="W527" s="13"/>
      <c r="X527" s="13"/>
      <c r="Y527" s="13"/>
      <c r="Z527" s="13"/>
      <c r="AA527" s="13"/>
      <c r="AB527" s="13"/>
      <c r="AC527" s="13"/>
      <c r="AD527" s="13"/>
      <c r="AE527" s="13"/>
      <c r="AT527" s="243" t="s">
        <v>193</v>
      </c>
      <c r="AU527" s="243" t="s">
        <v>83</v>
      </c>
      <c r="AV527" s="13" t="s">
        <v>83</v>
      </c>
      <c r="AW527" s="13" t="s">
        <v>33</v>
      </c>
      <c r="AX527" s="13" t="s">
        <v>73</v>
      </c>
      <c r="AY527" s="243" t="s">
        <v>181</v>
      </c>
    </row>
    <row r="528" s="14" customFormat="1">
      <c r="A528" s="14"/>
      <c r="B528" s="244"/>
      <c r="C528" s="245"/>
      <c r="D528" s="226" t="s">
        <v>193</v>
      </c>
      <c r="E528" s="246" t="s">
        <v>19</v>
      </c>
      <c r="F528" s="247" t="s">
        <v>771</v>
      </c>
      <c r="G528" s="245"/>
      <c r="H528" s="246" t="s">
        <v>19</v>
      </c>
      <c r="I528" s="248"/>
      <c r="J528" s="245"/>
      <c r="K528" s="245"/>
      <c r="L528" s="249"/>
      <c r="M528" s="250"/>
      <c r="N528" s="251"/>
      <c r="O528" s="251"/>
      <c r="P528" s="251"/>
      <c r="Q528" s="251"/>
      <c r="R528" s="251"/>
      <c r="S528" s="251"/>
      <c r="T528" s="252"/>
      <c r="U528" s="14"/>
      <c r="V528" s="14"/>
      <c r="W528" s="14"/>
      <c r="X528" s="14"/>
      <c r="Y528" s="14"/>
      <c r="Z528" s="14"/>
      <c r="AA528" s="14"/>
      <c r="AB528" s="14"/>
      <c r="AC528" s="14"/>
      <c r="AD528" s="14"/>
      <c r="AE528" s="14"/>
      <c r="AT528" s="253" t="s">
        <v>193</v>
      </c>
      <c r="AU528" s="253" t="s">
        <v>83</v>
      </c>
      <c r="AV528" s="14" t="s">
        <v>81</v>
      </c>
      <c r="AW528" s="14" t="s">
        <v>33</v>
      </c>
      <c r="AX528" s="14" t="s">
        <v>73</v>
      </c>
      <c r="AY528" s="253" t="s">
        <v>181</v>
      </c>
    </row>
    <row r="529" s="13" customFormat="1">
      <c r="A529" s="13"/>
      <c r="B529" s="233"/>
      <c r="C529" s="234"/>
      <c r="D529" s="226" t="s">
        <v>193</v>
      </c>
      <c r="E529" s="235" t="s">
        <v>19</v>
      </c>
      <c r="F529" s="236" t="s">
        <v>790</v>
      </c>
      <c r="G529" s="234"/>
      <c r="H529" s="237">
        <v>66.325000000000003</v>
      </c>
      <c r="I529" s="238"/>
      <c r="J529" s="234"/>
      <c r="K529" s="234"/>
      <c r="L529" s="239"/>
      <c r="M529" s="240"/>
      <c r="N529" s="241"/>
      <c r="O529" s="241"/>
      <c r="P529" s="241"/>
      <c r="Q529" s="241"/>
      <c r="R529" s="241"/>
      <c r="S529" s="241"/>
      <c r="T529" s="242"/>
      <c r="U529" s="13"/>
      <c r="V529" s="13"/>
      <c r="W529" s="13"/>
      <c r="X529" s="13"/>
      <c r="Y529" s="13"/>
      <c r="Z529" s="13"/>
      <c r="AA529" s="13"/>
      <c r="AB529" s="13"/>
      <c r="AC529" s="13"/>
      <c r="AD529" s="13"/>
      <c r="AE529" s="13"/>
      <c r="AT529" s="243" t="s">
        <v>193</v>
      </c>
      <c r="AU529" s="243" t="s">
        <v>83</v>
      </c>
      <c r="AV529" s="13" t="s">
        <v>83</v>
      </c>
      <c r="AW529" s="13" t="s">
        <v>33</v>
      </c>
      <c r="AX529" s="13" t="s">
        <v>73</v>
      </c>
      <c r="AY529" s="243" t="s">
        <v>181</v>
      </c>
    </row>
    <row r="530" s="13" customFormat="1">
      <c r="A530" s="13"/>
      <c r="B530" s="233"/>
      <c r="C530" s="234"/>
      <c r="D530" s="226" t="s">
        <v>193</v>
      </c>
      <c r="E530" s="235" t="s">
        <v>19</v>
      </c>
      <c r="F530" s="236" t="s">
        <v>791</v>
      </c>
      <c r="G530" s="234"/>
      <c r="H530" s="237">
        <v>-0.65000000000000002</v>
      </c>
      <c r="I530" s="238"/>
      <c r="J530" s="234"/>
      <c r="K530" s="234"/>
      <c r="L530" s="239"/>
      <c r="M530" s="240"/>
      <c r="N530" s="241"/>
      <c r="O530" s="241"/>
      <c r="P530" s="241"/>
      <c r="Q530" s="241"/>
      <c r="R530" s="241"/>
      <c r="S530" s="241"/>
      <c r="T530" s="242"/>
      <c r="U530" s="13"/>
      <c r="V530" s="13"/>
      <c r="W530" s="13"/>
      <c r="X530" s="13"/>
      <c r="Y530" s="13"/>
      <c r="Z530" s="13"/>
      <c r="AA530" s="13"/>
      <c r="AB530" s="13"/>
      <c r="AC530" s="13"/>
      <c r="AD530" s="13"/>
      <c r="AE530" s="13"/>
      <c r="AT530" s="243" t="s">
        <v>193</v>
      </c>
      <c r="AU530" s="243" t="s">
        <v>83</v>
      </c>
      <c r="AV530" s="13" t="s">
        <v>83</v>
      </c>
      <c r="AW530" s="13" t="s">
        <v>33</v>
      </c>
      <c r="AX530" s="13" t="s">
        <v>73</v>
      </c>
      <c r="AY530" s="243" t="s">
        <v>181</v>
      </c>
    </row>
    <row r="531" s="14" customFormat="1">
      <c r="A531" s="14"/>
      <c r="B531" s="244"/>
      <c r="C531" s="245"/>
      <c r="D531" s="226" t="s">
        <v>193</v>
      </c>
      <c r="E531" s="246" t="s">
        <v>19</v>
      </c>
      <c r="F531" s="247" t="s">
        <v>774</v>
      </c>
      <c r="G531" s="245"/>
      <c r="H531" s="246" t="s">
        <v>19</v>
      </c>
      <c r="I531" s="248"/>
      <c r="J531" s="245"/>
      <c r="K531" s="245"/>
      <c r="L531" s="249"/>
      <c r="M531" s="250"/>
      <c r="N531" s="251"/>
      <c r="O531" s="251"/>
      <c r="P531" s="251"/>
      <c r="Q531" s="251"/>
      <c r="R531" s="251"/>
      <c r="S531" s="251"/>
      <c r="T531" s="252"/>
      <c r="U531" s="14"/>
      <c r="V531" s="14"/>
      <c r="W531" s="14"/>
      <c r="X531" s="14"/>
      <c r="Y531" s="14"/>
      <c r="Z531" s="14"/>
      <c r="AA531" s="14"/>
      <c r="AB531" s="14"/>
      <c r="AC531" s="14"/>
      <c r="AD531" s="14"/>
      <c r="AE531" s="14"/>
      <c r="AT531" s="253" t="s">
        <v>193</v>
      </c>
      <c r="AU531" s="253" t="s">
        <v>83</v>
      </c>
      <c r="AV531" s="14" t="s">
        <v>81</v>
      </c>
      <c r="AW531" s="14" t="s">
        <v>33</v>
      </c>
      <c r="AX531" s="14" t="s">
        <v>73</v>
      </c>
      <c r="AY531" s="253" t="s">
        <v>181</v>
      </c>
    </row>
    <row r="532" s="13" customFormat="1">
      <c r="A532" s="13"/>
      <c r="B532" s="233"/>
      <c r="C532" s="234"/>
      <c r="D532" s="226" t="s">
        <v>193</v>
      </c>
      <c r="E532" s="235" t="s">
        <v>19</v>
      </c>
      <c r="F532" s="236" t="s">
        <v>792</v>
      </c>
      <c r="G532" s="234"/>
      <c r="H532" s="237">
        <v>69.549999999999997</v>
      </c>
      <c r="I532" s="238"/>
      <c r="J532" s="234"/>
      <c r="K532" s="234"/>
      <c r="L532" s="239"/>
      <c r="M532" s="240"/>
      <c r="N532" s="241"/>
      <c r="O532" s="241"/>
      <c r="P532" s="241"/>
      <c r="Q532" s="241"/>
      <c r="R532" s="241"/>
      <c r="S532" s="241"/>
      <c r="T532" s="242"/>
      <c r="U532" s="13"/>
      <c r="V532" s="13"/>
      <c r="W532" s="13"/>
      <c r="X532" s="13"/>
      <c r="Y532" s="13"/>
      <c r="Z532" s="13"/>
      <c r="AA532" s="13"/>
      <c r="AB532" s="13"/>
      <c r="AC532" s="13"/>
      <c r="AD532" s="13"/>
      <c r="AE532" s="13"/>
      <c r="AT532" s="243" t="s">
        <v>193</v>
      </c>
      <c r="AU532" s="243" t="s">
        <v>83</v>
      </c>
      <c r="AV532" s="13" t="s">
        <v>83</v>
      </c>
      <c r="AW532" s="13" t="s">
        <v>33</v>
      </c>
      <c r="AX532" s="13" t="s">
        <v>73</v>
      </c>
      <c r="AY532" s="243" t="s">
        <v>181</v>
      </c>
    </row>
    <row r="533" s="13" customFormat="1">
      <c r="A533" s="13"/>
      <c r="B533" s="233"/>
      <c r="C533" s="234"/>
      <c r="D533" s="226" t="s">
        <v>193</v>
      </c>
      <c r="E533" s="235" t="s">
        <v>19</v>
      </c>
      <c r="F533" s="236" t="s">
        <v>776</v>
      </c>
      <c r="G533" s="234"/>
      <c r="H533" s="237">
        <v>6.5</v>
      </c>
      <c r="I533" s="238"/>
      <c r="J533" s="234"/>
      <c r="K533" s="234"/>
      <c r="L533" s="239"/>
      <c r="M533" s="240"/>
      <c r="N533" s="241"/>
      <c r="O533" s="241"/>
      <c r="P533" s="241"/>
      <c r="Q533" s="241"/>
      <c r="R533" s="241"/>
      <c r="S533" s="241"/>
      <c r="T533" s="242"/>
      <c r="U533" s="13"/>
      <c r="V533" s="13"/>
      <c r="W533" s="13"/>
      <c r="X533" s="13"/>
      <c r="Y533" s="13"/>
      <c r="Z533" s="13"/>
      <c r="AA533" s="13"/>
      <c r="AB533" s="13"/>
      <c r="AC533" s="13"/>
      <c r="AD533" s="13"/>
      <c r="AE533" s="13"/>
      <c r="AT533" s="243" t="s">
        <v>193</v>
      </c>
      <c r="AU533" s="243" t="s">
        <v>83</v>
      </c>
      <c r="AV533" s="13" t="s">
        <v>83</v>
      </c>
      <c r="AW533" s="13" t="s">
        <v>33</v>
      </c>
      <c r="AX533" s="13" t="s">
        <v>73</v>
      </c>
      <c r="AY533" s="243" t="s">
        <v>181</v>
      </c>
    </row>
    <row r="534" s="2" customFormat="1" ht="16.5" customHeight="1">
      <c r="A534" s="39"/>
      <c r="B534" s="40"/>
      <c r="C534" s="213" t="s">
        <v>793</v>
      </c>
      <c r="D534" s="213" t="s">
        <v>183</v>
      </c>
      <c r="E534" s="214" t="s">
        <v>794</v>
      </c>
      <c r="F534" s="215" t="s">
        <v>795</v>
      </c>
      <c r="G534" s="216" t="s">
        <v>253</v>
      </c>
      <c r="H534" s="217">
        <v>934.39200000000005</v>
      </c>
      <c r="I534" s="218"/>
      <c r="J534" s="219">
        <f>ROUND(I534*H534,2)</f>
        <v>0</v>
      </c>
      <c r="K534" s="215" t="s">
        <v>187</v>
      </c>
      <c r="L534" s="45"/>
      <c r="M534" s="220" t="s">
        <v>19</v>
      </c>
      <c r="N534" s="221" t="s">
        <v>44</v>
      </c>
      <c r="O534" s="85"/>
      <c r="P534" s="222">
        <f>O534*H534</f>
        <v>0</v>
      </c>
      <c r="Q534" s="222">
        <v>0.0067999999999999996</v>
      </c>
      <c r="R534" s="222">
        <f>Q534*H534</f>
        <v>6.3538655999999998</v>
      </c>
      <c r="S534" s="222">
        <v>0</v>
      </c>
      <c r="T534" s="223">
        <f>S534*H534</f>
        <v>0</v>
      </c>
      <c r="U534" s="39"/>
      <c r="V534" s="39"/>
      <c r="W534" s="39"/>
      <c r="X534" s="39"/>
      <c r="Y534" s="39"/>
      <c r="Z534" s="39"/>
      <c r="AA534" s="39"/>
      <c r="AB534" s="39"/>
      <c r="AC534" s="39"/>
      <c r="AD534" s="39"/>
      <c r="AE534" s="39"/>
      <c r="AR534" s="224" t="s">
        <v>99</v>
      </c>
      <c r="AT534" s="224" t="s">
        <v>183</v>
      </c>
      <c r="AU534" s="224" t="s">
        <v>83</v>
      </c>
      <c r="AY534" s="18" t="s">
        <v>181</v>
      </c>
      <c r="BE534" s="225">
        <f>IF(N534="základní",J534,0)</f>
        <v>0</v>
      </c>
      <c r="BF534" s="225">
        <f>IF(N534="snížená",J534,0)</f>
        <v>0</v>
      </c>
      <c r="BG534" s="225">
        <f>IF(N534="zákl. přenesená",J534,0)</f>
        <v>0</v>
      </c>
      <c r="BH534" s="225">
        <f>IF(N534="sníž. přenesená",J534,0)</f>
        <v>0</v>
      </c>
      <c r="BI534" s="225">
        <f>IF(N534="nulová",J534,0)</f>
        <v>0</v>
      </c>
      <c r="BJ534" s="18" t="s">
        <v>81</v>
      </c>
      <c r="BK534" s="225">
        <f>ROUND(I534*H534,2)</f>
        <v>0</v>
      </c>
      <c r="BL534" s="18" t="s">
        <v>99</v>
      </c>
      <c r="BM534" s="224" t="s">
        <v>796</v>
      </c>
    </row>
    <row r="535" s="2" customFormat="1">
      <c r="A535" s="39"/>
      <c r="B535" s="40"/>
      <c r="C535" s="41"/>
      <c r="D535" s="226" t="s">
        <v>189</v>
      </c>
      <c r="E535" s="41"/>
      <c r="F535" s="227" t="s">
        <v>797</v>
      </c>
      <c r="G535" s="41"/>
      <c r="H535" s="41"/>
      <c r="I535" s="228"/>
      <c r="J535" s="41"/>
      <c r="K535" s="41"/>
      <c r="L535" s="45"/>
      <c r="M535" s="229"/>
      <c r="N535" s="230"/>
      <c r="O535" s="85"/>
      <c r="P535" s="85"/>
      <c r="Q535" s="85"/>
      <c r="R535" s="85"/>
      <c r="S535" s="85"/>
      <c r="T535" s="86"/>
      <c r="U535" s="39"/>
      <c r="V535" s="39"/>
      <c r="W535" s="39"/>
      <c r="X535" s="39"/>
      <c r="Y535" s="39"/>
      <c r="Z535" s="39"/>
      <c r="AA535" s="39"/>
      <c r="AB535" s="39"/>
      <c r="AC535" s="39"/>
      <c r="AD535" s="39"/>
      <c r="AE535" s="39"/>
      <c r="AT535" s="18" t="s">
        <v>189</v>
      </c>
      <c r="AU535" s="18" t="s">
        <v>83</v>
      </c>
    </row>
    <row r="536" s="2" customFormat="1">
      <c r="A536" s="39"/>
      <c r="B536" s="40"/>
      <c r="C536" s="41"/>
      <c r="D536" s="231" t="s">
        <v>191</v>
      </c>
      <c r="E536" s="41"/>
      <c r="F536" s="232" t="s">
        <v>798</v>
      </c>
      <c r="G536" s="41"/>
      <c r="H536" s="41"/>
      <c r="I536" s="228"/>
      <c r="J536" s="41"/>
      <c r="K536" s="41"/>
      <c r="L536" s="45"/>
      <c r="M536" s="229"/>
      <c r="N536" s="230"/>
      <c r="O536" s="85"/>
      <c r="P536" s="85"/>
      <c r="Q536" s="85"/>
      <c r="R536" s="85"/>
      <c r="S536" s="85"/>
      <c r="T536" s="86"/>
      <c r="U536" s="39"/>
      <c r="V536" s="39"/>
      <c r="W536" s="39"/>
      <c r="X536" s="39"/>
      <c r="Y536" s="39"/>
      <c r="Z536" s="39"/>
      <c r="AA536" s="39"/>
      <c r="AB536" s="39"/>
      <c r="AC536" s="39"/>
      <c r="AD536" s="39"/>
      <c r="AE536" s="39"/>
      <c r="AT536" s="18" t="s">
        <v>191</v>
      </c>
      <c r="AU536" s="18" t="s">
        <v>83</v>
      </c>
    </row>
    <row r="537" s="2" customFormat="1" ht="16.5" customHeight="1">
      <c r="A537" s="39"/>
      <c r="B537" s="40"/>
      <c r="C537" s="213" t="s">
        <v>799</v>
      </c>
      <c r="D537" s="213" t="s">
        <v>183</v>
      </c>
      <c r="E537" s="214" t="s">
        <v>800</v>
      </c>
      <c r="F537" s="215" t="s">
        <v>801</v>
      </c>
      <c r="G537" s="216" t="s">
        <v>253</v>
      </c>
      <c r="H537" s="217">
        <v>100</v>
      </c>
      <c r="I537" s="218"/>
      <c r="J537" s="219">
        <f>ROUND(I537*H537,2)</f>
        <v>0</v>
      </c>
      <c r="K537" s="215" t="s">
        <v>187</v>
      </c>
      <c r="L537" s="45"/>
      <c r="M537" s="220" t="s">
        <v>19</v>
      </c>
      <c r="N537" s="221" t="s">
        <v>44</v>
      </c>
      <c r="O537" s="85"/>
      <c r="P537" s="222">
        <f>O537*H537</f>
        <v>0</v>
      </c>
      <c r="Q537" s="222">
        <v>0.0043839999999999999</v>
      </c>
      <c r="R537" s="222">
        <f>Q537*H537</f>
        <v>0.43840000000000001</v>
      </c>
      <c r="S537" s="222">
        <v>0</v>
      </c>
      <c r="T537" s="223">
        <f>S537*H537</f>
        <v>0</v>
      </c>
      <c r="U537" s="39"/>
      <c r="V537" s="39"/>
      <c r="W537" s="39"/>
      <c r="X537" s="39"/>
      <c r="Y537" s="39"/>
      <c r="Z537" s="39"/>
      <c r="AA537" s="39"/>
      <c r="AB537" s="39"/>
      <c r="AC537" s="39"/>
      <c r="AD537" s="39"/>
      <c r="AE537" s="39"/>
      <c r="AR537" s="224" t="s">
        <v>99</v>
      </c>
      <c r="AT537" s="224" t="s">
        <v>183</v>
      </c>
      <c r="AU537" s="224" t="s">
        <v>83</v>
      </c>
      <c r="AY537" s="18" t="s">
        <v>181</v>
      </c>
      <c r="BE537" s="225">
        <f>IF(N537="základní",J537,0)</f>
        <v>0</v>
      </c>
      <c r="BF537" s="225">
        <f>IF(N537="snížená",J537,0)</f>
        <v>0</v>
      </c>
      <c r="BG537" s="225">
        <f>IF(N537="zákl. přenesená",J537,0)</f>
        <v>0</v>
      </c>
      <c r="BH537" s="225">
        <f>IF(N537="sníž. přenesená",J537,0)</f>
        <v>0</v>
      </c>
      <c r="BI537" s="225">
        <f>IF(N537="nulová",J537,0)</f>
        <v>0</v>
      </c>
      <c r="BJ537" s="18" t="s">
        <v>81</v>
      </c>
      <c r="BK537" s="225">
        <f>ROUND(I537*H537,2)</f>
        <v>0</v>
      </c>
      <c r="BL537" s="18" t="s">
        <v>99</v>
      </c>
      <c r="BM537" s="224" t="s">
        <v>802</v>
      </c>
    </row>
    <row r="538" s="2" customFormat="1">
      <c r="A538" s="39"/>
      <c r="B538" s="40"/>
      <c r="C538" s="41"/>
      <c r="D538" s="226" t="s">
        <v>189</v>
      </c>
      <c r="E538" s="41"/>
      <c r="F538" s="227" t="s">
        <v>803</v>
      </c>
      <c r="G538" s="41"/>
      <c r="H538" s="41"/>
      <c r="I538" s="228"/>
      <c r="J538" s="41"/>
      <c r="K538" s="41"/>
      <c r="L538" s="45"/>
      <c r="M538" s="229"/>
      <c r="N538" s="230"/>
      <c r="O538" s="85"/>
      <c r="P538" s="85"/>
      <c r="Q538" s="85"/>
      <c r="R538" s="85"/>
      <c r="S538" s="85"/>
      <c r="T538" s="86"/>
      <c r="U538" s="39"/>
      <c r="V538" s="39"/>
      <c r="W538" s="39"/>
      <c r="X538" s="39"/>
      <c r="Y538" s="39"/>
      <c r="Z538" s="39"/>
      <c r="AA538" s="39"/>
      <c r="AB538" s="39"/>
      <c r="AC538" s="39"/>
      <c r="AD538" s="39"/>
      <c r="AE538" s="39"/>
      <c r="AT538" s="18" t="s">
        <v>189</v>
      </c>
      <c r="AU538" s="18" t="s">
        <v>83</v>
      </c>
    </row>
    <row r="539" s="2" customFormat="1">
      <c r="A539" s="39"/>
      <c r="B539" s="40"/>
      <c r="C539" s="41"/>
      <c r="D539" s="231" t="s">
        <v>191</v>
      </c>
      <c r="E539" s="41"/>
      <c r="F539" s="232" t="s">
        <v>804</v>
      </c>
      <c r="G539" s="41"/>
      <c r="H539" s="41"/>
      <c r="I539" s="228"/>
      <c r="J539" s="41"/>
      <c r="K539" s="41"/>
      <c r="L539" s="45"/>
      <c r="M539" s="229"/>
      <c r="N539" s="230"/>
      <c r="O539" s="85"/>
      <c r="P539" s="85"/>
      <c r="Q539" s="85"/>
      <c r="R539" s="85"/>
      <c r="S539" s="85"/>
      <c r="T539" s="86"/>
      <c r="U539" s="39"/>
      <c r="V539" s="39"/>
      <c r="W539" s="39"/>
      <c r="X539" s="39"/>
      <c r="Y539" s="39"/>
      <c r="Z539" s="39"/>
      <c r="AA539" s="39"/>
      <c r="AB539" s="39"/>
      <c r="AC539" s="39"/>
      <c r="AD539" s="39"/>
      <c r="AE539" s="39"/>
      <c r="AT539" s="18" t="s">
        <v>191</v>
      </c>
      <c r="AU539" s="18" t="s">
        <v>83</v>
      </c>
    </row>
    <row r="540" s="14" customFormat="1">
      <c r="A540" s="14"/>
      <c r="B540" s="244"/>
      <c r="C540" s="245"/>
      <c r="D540" s="226" t="s">
        <v>193</v>
      </c>
      <c r="E540" s="246" t="s">
        <v>19</v>
      </c>
      <c r="F540" s="247" t="s">
        <v>805</v>
      </c>
      <c r="G540" s="245"/>
      <c r="H540" s="246" t="s">
        <v>19</v>
      </c>
      <c r="I540" s="248"/>
      <c r="J540" s="245"/>
      <c r="K540" s="245"/>
      <c r="L540" s="249"/>
      <c r="M540" s="250"/>
      <c r="N540" s="251"/>
      <c r="O540" s="251"/>
      <c r="P540" s="251"/>
      <c r="Q540" s="251"/>
      <c r="R540" s="251"/>
      <c r="S540" s="251"/>
      <c r="T540" s="252"/>
      <c r="U540" s="14"/>
      <c r="V540" s="14"/>
      <c r="W540" s="14"/>
      <c r="X540" s="14"/>
      <c r="Y540" s="14"/>
      <c r="Z540" s="14"/>
      <c r="AA540" s="14"/>
      <c r="AB540" s="14"/>
      <c r="AC540" s="14"/>
      <c r="AD540" s="14"/>
      <c r="AE540" s="14"/>
      <c r="AT540" s="253" t="s">
        <v>193</v>
      </c>
      <c r="AU540" s="253" t="s">
        <v>83</v>
      </c>
      <c r="AV540" s="14" t="s">
        <v>81</v>
      </c>
      <c r="AW540" s="14" t="s">
        <v>33</v>
      </c>
      <c r="AX540" s="14" t="s">
        <v>73</v>
      </c>
      <c r="AY540" s="253" t="s">
        <v>181</v>
      </c>
    </row>
    <row r="541" s="13" customFormat="1">
      <c r="A541" s="13"/>
      <c r="B541" s="233"/>
      <c r="C541" s="234"/>
      <c r="D541" s="226" t="s">
        <v>193</v>
      </c>
      <c r="E541" s="235" t="s">
        <v>19</v>
      </c>
      <c r="F541" s="236" t="s">
        <v>806</v>
      </c>
      <c r="G541" s="234"/>
      <c r="H541" s="237">
        <v>100</v>
      </c>
      <c r="I541" s="238"/>
      <c r="J541" s="234"/>
      <c r="K541" s="234"/>
      <c r="L541" s="239"/>
      <c r="M541" s="240"/>
      <c r="N541" s="241"/>
      <c r="O541" s="241"/>
      <c r="P541" s="241"/>
      <c r="Q541" s="241"/>
      <c r="R541" s="241"/>
      <c r="S541" s="241"/>
      <c r="T541" s="242"/>
      <c r="U541" s="13"/>
      <c r="V541" s="13"/>
      <c r="W541" s="13"/>
      <c r="X541" s="13"/>
      <c r="Y541" s="13"/>
      <c r="Z541" s="13"/>
      <c r="AA541" s="13"/>
      <c r="AB541" s="13"/>
      <c r="AC541" s="13"/>
      <c r="AD541" s="13"/>
      <c r="AE541" s="13"/>
      <c r="AT541" s="243" t="s">
        <v>193</v>
      </c>
      <c r="AU541" s="243" t="s">
        <v>83</v>
      </c>
      <c r="AV541" s="13" t="s">
        <v>83</v>
      </c>
      <c r="AW541" s="13" t="s">
        <v>33</v>
      </c>
      <c r="AX541" s="13" t="s">
        <v>73</v>
      </c>
      <c r="AY541" s="243" t="s">
        <v>181</v>
      </c>
    </row>
    <row r="542" s="2" customFormat="1" ht="16.5" customHeight="1">
      <c r="A542" s="39"/>
      <c r="B542" s="40"/>
      <c r="C542" s="213" t="s">
        <v>807</v>
      </c>
      <c r="D542" s="213" t="s">
        <v>183</v>
      </c>
      <c r="E542" s="214" t="s">
        <v>808</v>
      </c>
      <c r="F542" s="215" t="s">
        <v>809</v>
      </c>
      <c r="G542" s="216" t="s">
        <v>253</v>
      </c>
      <c r="H542" s="217">
        <v>740.12800000000004</v>
      </c>
      <c r="I542" s="218"/>
      <c r="J542" s="219">
        <f>ROUND(I542*H542,2)</f>
        <v>0</v>
      </c>
      <c r="K542" s="215" t="s">
        <v>187</v>
      </c>
      <c r="L542" s="45"/>
      <c r="M542" s="220" t="s">
        <v>19</v>
      </c>
      <c r="N542" s="221" t="s">
        <v>44</v>
      </c>
      <c r="O542" s="85"/>
      <c r="P542" s="222">
        <f>O542*H542</f>
        <v>0</v>
      </c>
      <c r="Q542" s="222">
        <v>0.0040000000000000001</v>
      </c>
      <c r="R542" s="222">
        <f>Q542*H542</f>
        <v>2.960512</v>
      </c>
      <c r="S542" s="222">
        <v>0</v>
      </c>
      <c r="T542" s="223">
        <f>S542*H542</f>
        <v>0</v>
      </c>
      <c r="U542" s="39"/>
      <c r="V542" s="39"/>
      <c r="W542" s="39"/>
      <c r="X542" s="39"/>
      <c r="Y542" s="39"/>
      <c r="Z542" s="39"/>
      <c r="AA542" s="39"/>
      <c r="AB542" s="39"/>
      <c r="AC542" s="39"/>
      <c r="AD542" s="39"/>
      <c r="AE542" s="39"/>
      <c r="AR542" s="224" t="s">
        <v>99</v>
      </c>
      <c r="AT542" s="224" t="s">
        <v>183</v>
      </c>
      <c r="AU542" s="224" t="s">
        <v>83</v>
      </c>
      <c r="AY542" s="18" t="s">
        <v>181</v>
      </c>
      <c r="BE542" s="225">
        <f>IF(N542="základní",J542,0)</f>
        <v>0</v>
      </c>
      <c r="BF542" s="225">
        <f>IF(N542="snížená",J542,0)</f>
        <v>0</v>
      </c>
      <c r="BG542" s="225">
        <f>IF(N542="zákl. přenesená",J542,0)</f>
        <v>0</v>
      </c>
      <c r="BH542" s="225">
        <f>IF(N542="sníž. přenesená",J542,0)</f>
        <v>0</v>
      </c>
      <c r="BI542" s="225">
        <f>IF(N542="nulová",J542,0)</f>
        <v>0</v>
      </c>
      <c r="BJ542" s="18" t="s">
        <v>81</v>
      </c>
      <c r="BK542" s="225">
        <f>ROUND(I542*H542,2)</f>
        <v>0</v>
      </c>
      <c r="BL542" s="18" t="s">
        <v>99</v>
      </c>
      <c r="BM542" s="224" t="s">
        <v>810</v>
      </c>
    </row>
    <row r="543" s="2" customFormat="1">
      <c r="A543" s="39"/>
      <c r="B543" s="40"/>
      <c r="C543" s="41"/>
      <c r="D543" s="226" t="s">
        <v>189</v>
      </c>
      <c r="E543" s="41"/>
      <c r="F543" s="227" t="s">
        <v>811</v>
      </c>
      <c r="G543" s="41"/>
      <c r="H543" s="41"/>
      <c r="I543" s="228"/>
      <c r="J543" s="41"/>
      <c r="K543" s="41"/>
      <c r="L543" s="45"/>
      <c r="M543" s="229"/>
      <c r="N543" s="230"/>
      <c r="O543" s="85"/>
      <c r="P543" s="85"/>
      <c r="Q543" s="85"/>
      <c r="R543" s="85"/>
      <c r="S543" s="85"/>
      <c r="T543" s="86"/>
      <c r="U543" s="39"/>
      <c r="V543" s="39"/>
      <c r="W543" s="39"/>
      <c r="X543" s="39"/>
      <c r="Y543" s="39"/>
      <c r="Z543" s="39"/>
      <c r="AA543" s="39"/>
      <c r="AB543" s="39"/>
      <c r="AC543" s="39"/>
      <c r="AD543" s="39"/>
      <c r="AE543" s="39"/>
      <c r="AT543" s="18" t="s">
        <v>189</v>
      </c>
      <c r="AU543" s="18" t="s">
        <v>83</v>
      </c>
    </row>
    <row r="544" s="2" customFormat="1">
      <c r="A544" s="39"/>
      <c r="B544" s="40"/>
      <c r="C544" s="41"/>
      <c r="D544" s="231" t="s">
        <v>191</v>
      </c>
      <c r="E544" s="41"/>
      <c r="F544" s="232" t="s">
        <v>812</v>
      </c>
      <c r="G544" s="41"/>
      <c r="H544" s="41"/>
      <c r="I544" s="228"/>
      <c r="J544" s="41"/>
      <c r="K544" s="41"/>
      <c r="L544" s="45"/>
      <c r="M544" s="229"/>
      <c r="N544" s="230"/>
      <c r="O544" s="85"/>
      <c r="P544" s="85"/>
      <c r="Q544" s="85"/>
      <c r="R544" s="85"/>
      <c r="S544" s="85"/>
      <c r="T544" s="86"/>
      <c r="U544" s="39"/>
      <c r="V544" s="39"/>
      <c r="W544" s="39"/>
      <c r="X544" s="39"/>
      <c r="Y544" s="39"/>
      <c r="Z544" s="39"/>
      <c r="AA544" s="39"/>
      <c r="AB544" s="39"/>
      <c r="AC544" s="39"/>
      <c r="AD544" s="39"/>
      <c r="AE544" s="39"/>
      <c r="AT544" s="18" t="s">
        <v>191</v>
      </c>
      <c r="AU544" s="18" t="s">
        <v>83</v>
      </c>
    </row>
    <row r="545" s="13" customFormat="1">
      <c r="A545" s="13"/>
      <c r="B545" s="233"/>
      <c r="C545" s="234"/>
      <c r="D545" s="226" t="s">
        <v>193</v>
      </c>
      <c r="E545" s="235" t="s">
        <v>19</v>
      </c>
      <c r="F545" s="236" t="s">
        <v>813</v>
      </c>
      <c r="G545" s="234"/>
      <c r="H545" s="237">
        <v>934.39200000000005</v>
      </c>
      <c r="I545" s="238"/>
      <c r="J545" s="234"/>
      <c r="K545" s="234"/>
      <c r="L545" s="239"/>
      <c r="M545" s="240"/>
      <c r="N545" s="241"/>
      <c r="O545" s="241"/>
      <c r="P545" s="241"/>
      <c r="Q545" s="241"/>
      <c r="R545" s="241"/>
      <c r="S545" s="241"/>
      <c r="T545" s="242"/>
      <c r="U545" s="13"/>
      <c r="V545" s="13"/>
      <c r="W545" s="13"/>
      <c r="X545" s="13"/>
      <c r="Y545" s="13"/>
      <c r="Z545" s="13"/>
      <c r="AA545" s="13"/>
      <c r="AB545" s="13"/>
      <c r="AC545" s="13"/>
      <c r="AD545" s="13"/>
      <c r="AE545" s="13"/>
      <c r="AT545" s="243" t="s">
        <v>193</v>
      </c>
      <c r="AU545" s="243" t="s">
        <v>83</v>
      </c>
      <c r="AV545" s="13" t="s">
        <v>83</v>
      </c>
      <c r="AW545" s="13" t="s">
        <v>33</v>
      </c>
      <c r="AX545" s="13" t="s">
        <v>73</v>
      </c>
      <c r="AY545" s="243" t="s">
        <v>181</v>
      </c>
    </row>
    <row r="546" s="14" customFormat="1">
      <c r="A546" s="14"/>
      <c r="B546" s="244"/>
      <c r="C546" s="245"/>
      <c r="D546" s="226" t="s">
        <v>193</v>
      </c>
      <c r="E546" s="246" t="s">
        <v>19</v>
      </c>
      <c r="F546" s="247" t="s">
        <v>814</v>
      </c>
      <c r="G546" s="245"/>
      <c r="H546" s="246" t="s">
        <v>19</v>
      </c>
      <c r="I546" s="248"/>
      <c r="J546" s="245"/>
      <c r="K546" s="245"/>
      <c r="L546" s="249"/>
      <c r="M546" s="250"/>
      <c r="N546" s="251"/>
      <c r="O546" s="251"/>
      <c r="P546" s="251"/>
      <c r="Q546" s="251"/>
      <c r="R546" s="251"/>
      <c r="S546" s="251"/>
      <c r="T546" s="252"/>
      <c r="U546" s="14"/>
      <c r="V546" s="14"/>
      <c r="W546" s="14"/>
      <c r="X546" s="14"/>
      <c r="Y546" s="14"/>
      <c r="Z546" s="14"/>
      <c r="AA546" s="14"/>
      <c r="AB546" s="14"/>
      <c r="AC546" s="14"/>
      <c r="AD546" s="14"/>
      <c r="AE546" s="14"/>
      <c r="AT546" s="253" t="s">
        <v>193</v>
      </c>
      <c r="AU546" s="253" t="s">
        <v>83</v>
      </c>
      <c r="AV546" s="14" t="s">
        <v>81</v>
      </c>
      <c r="AW546" s="14" t="s">
        <v>33</v>
      </c>
      <c r="AX546" s="14" t="s">
        <v>73</v>
      </c>
      <c r="AY546" s="253" t="s">
        <v>181</v>
      </c>
    </row>
    <row r="547" s="13" customFormat="1">
      <c r="A547" s="13"/>
      <c r="B547" s="233"/>
      <c r="C547" s="234"/>
      <c r="D547" s="226" t="s">
        <v>193</v>
      </c>
      <c r="E547" s="235" t="s">
        <v>19</v>
      </c>
      <c r="F547" s="236" t="s">
        <v>815</v>
      </c>
      <c r="G547" s="234"/>
      <c r="H547" s="237">
        <v>-194.26400000000001</v>
      </c>
      <c r="I547" s="238"/>
      <c r="J547" s="234"/>
      <c r="K547" s="234"/>
      <c r="L547" s="239"/>
      <c r="M547" s="240"/>
      <c r="N547" s="241"/>
      <c r="O547" s="241"/>
      <c r="P547" s="241"/>
      <c r="Q547" s="241"/>
      <c r="R547" s="241"/>
      <c r="S547" s="241"/>
      <c r="T547" s="242"/>
      <c r="U547" s="13"/>
      <c r="V547" s="13"/>
      <c r="W547" s="13"/>
      <c r="X547" s="13"/>
      <c r="Y547" s="13"/>
      <c r="Z547" s="13"/>
      <c r="AA547" s="13"/>
      <c r="AB547" s="13"/>
      <c r="AC547" s="13"/>
      <c r="AD547" s="13"/>
      <c r="AE547" s="13"/>
      <c r="AT547" s="243" t="s">
        <v>193</v>
      </c>
      <c r="AU547" s="243" t="s">
        <v>83</v>
      </c>
      <c r="AV547" s="13" t="s">
        <v>83</v>
      </c>
      <c r="AW547" s="13" t="s">
        <v>33</v>
      </c>
      <c r="AX547" s="13" t="s">
        <v>73</v>
      </c>
      <c r="AY547" s="243" t="s">
        <v>181</v>
      </c>
    </row>
    <row r="548" s="2" customFormat="1" ht="16.5" customHeight="1">
      <c r="A548" s="39"/>
      <c r="B548" s="40"/>
      <c r="C548" s="213" t="s">
        <v>816</v>
      </c>
      <c r="D548" s="213" t="s">
        <v>183</v>
      </c>
      <c r="E548" s="214" t="s">
        <v>817</v>
      </c>
      <c r="F548" s="215" t="s">
        <v>818</v>
      </c>
      <c r="G548" s="216" t="s">
        <v>253</v>
      </c>
      <c r="H548" s="217">
        <v>72.849999999999994</v>
      </c>
      <c r="I548" s="218"/>
      <c r="J548" s="219">
        <f>ROUND(I548*H548,2)</f>
        <v>0</v>
      </c>
      <c r="K548" s="215" t="s">
        <v>187</v>
      </c>
      <c r="L548" s="45"/>
      <c r="M548" s="220" t="s">
        <v>19</v>
      </c>
      <c r="N548" s="221" t="s">
        <v>44</v>
      </c>
      <c r="O548" s="85"/>
      <c r="P548" s="222">
        <f>O548*H548</f>
        <v>0</v>
      </c>
      <c r="Q548" s="222">
        <v>0</v>
      </c>
      <c r="R548" s="222">
        <f>Q548*H548</f>
        <v>0</v>
      </c>
      <c r="S548" s="222">
        <v>0</v>
      </c>
      <c r="T548" s="223">
        <f>S548*H548</f>
        <v>0</v>
      </c>
      <c r="U548" s="39"/>
      <c r="V548" s="39"/>
      <c r="W548" s="39"/>
      <c r="X548" s="39"/>
      <c r="Y548" s="39"/>
      <c r="Z548" s="39"/>
      <c r="AA548" s="39"/>
      <c r="AB548" s="39"/>
      <c r="AC548" s="39"/>
      <c r="AD548" s="39"/>
      <c r="AE548" s="39"/>
      <c r="AR548" s="224" t="s">
        <v>99</v>
      </c>
      <c r="AT548" s="224" t="s">
        <v>183</v>
      </c>
      <c r="AU548" s="224" t="s">
        <v>83</v>
      </c>
      <c r="AY548" s="18" t="s">
        <v>181</v>
      </c>
      <c r="BE548" s="225">
        <f>IF(N548="základní",J548,0)</f>
        <v>0</v>
      </c>
      <c r="BF548" s="225">
        <f>IF(N548="snížená",J548,0)</f>
        <v>0</v>
      </c>
      <c r="BG548" s="225">
        <f>IF(N548="zákl. přenesená",J548,0)</f>
        <v>0</v>
      </c>
      <c r="BH548" s="225">
        <f>IF(N548="sníž. přenesená",J548,0)</f>
        <v>0</v>
      </c>
      <c r="BI548" s="225">
        <f>IF(N548="nulová",J548,0)</f>
        <v>0</v>
      </c>
      <c r="BJ548" s="18" t="s">
        <v>81</v>
      </c>
      <c r="BK548" s="225">
        <f>ROUND(I548*H548,2)</f>
        <v>0</v>
      </c>
      <c r="BL548" s="18" t="s">
        <v>99</v>
      </c>
      <c r="BM548" s="224" t="s">
        <v>819</v>
      </c>
    </row>
    <row r="549" s="2" customFormat="1">
      <c r="A549" s="39"/>
      <c r="B549" s="40"/>
      <c r="C549" s="41"/>
      <c r="D549" s="226" t="s">
        <v>189</v>
      </c>
      <c r="E549" s="41"/>
      <c r="F549" s="227" t="s">
        <v>820</v>
      </c>
      <c r="G549" s="41"/>
      <c r="H549" s="41"/>
      <c r="I549" s="228"/>
      <c r="J549" s="41"/>
      <c r="K549" s="41"/>
      <c r="L549" s="45"/>
      <c r="M549" s="229"/>
      <c r="N549" s="230"/>
      <c r="O549" s="85"/>
      <c r="P549" s="85"/>
      <c r="Q549" s="85"/>
      <c r="R549" s="85"/>
      <c r="S549" s="85"/>
      <c r="T549" s="86"/>
      <c r="U549" s="39"/>
      <c r="V549" s="39"/>
      <c r="W549" s="39"/>
      <c r="X549" s="39"/>
      <c r="Y549" s="39"/>
      <c r="Z549" s="39"/>
      <c r="AA549" s="39"/>
      <c r="AB549" s="39"/>
      <c r="AC549" s="39"/>
      <c r="AD549" s="39"/>
      <c r="AE549" s="39"/>
      <c r="AT549" s="18" t="s">
        <v>189</v>
      </c>
      <c r="AU549" s="18" t="s">
        <v>83</v>
      </c>
    </row>
    <row r="550" s="2" customFormat="1">
      <c r="A550" s="39"/>
      <c r="B550" s="40"/>
      <c r="C550" s="41"/>
      <c r="D550" s="231" t="s">
        <v>191</v>
      </c>
      <c r="E550" s="41"/>
      <c r="F550" s="232" t="s">
        <v>821</v>
      </c>
      <c r="G550" s="41"/>
      <c r="H550" s="41"/>
      <c r="I550" s="228"/>
      <c r="J550" s="41"/>
      <c r="K550" s="41"/>
      <c r="L550" s="45"/>
      <c r="M550" s="229"/>
      <c r="N550" s="230"/>
      <c r="O550" s="85"/>
      <c r="P550" s="85"/>
      <c r="Q550" s="85"/>
      <c r="R550" s="85"/>
      <c r="S550" s="85"/>
      <c r="T550" s="86"/>
      <c r="U550" s="39"/>
      <c r="V550" s="39"/>
      <c r="W550" s="39"/>
      <c r="X550" s="39"/>
      <c r="Y550" s="39"/>
      <c r="Z550" s="39"/>
      <c r="AA550" s="39"/>
      <c r="AB550" s="39"/>
      <c r="AC550" s="39"/>
      <c r="AD550" s="39"/>
      <c r="AE550" s="39"/>
      <c r="AT550" s="18" t="s">
        <v>191</v>
      </c>
      <c r="AU550" s="18" t="s">
        <v>83</v>
      </c>
    </row>
    <row r="551" s="13" customFormat="1">
      <c r="A551" s="13"/>
      <c r="B551" s="233"/>
      <c r="C551" s="234"/>
      <c r="D551" s="226" t="s">
        <v>193</v>
      </c>
      <c r="E551" s="235" t="s">
        <v>19</v>
      </c>
      <c r="F551" s="236" t="s">
        <v>822</v>
      </c>
      <c r="G551" s="234"/>
      <c r="H551" s="237">
        <v>64.25</v>
      </c>
      <c r="I551" s="238"/>
      <c r="J551" s="234"/>
      <c r="K551" s="234"/>
      <c r="L551" s="239"/>
      <c r="M551" s="240"/>
      <c r="N551" s="241"/>
      <c r="O551" s="241"/>
      <c r="P551" s="241"/>
      <c r="Q551" s="241"/>
      <c r="R551" s="241"/>
      <c r="S551" s="241"/>
      <c r="T551" s="242"/>
      <c r="U551" s="13"/>
      <c r="V551" s="13"/>
      <c r="W551" s="13"/>
      <c r="X551" s="13"/>
      <c r="Y551" s="13"/>
      <c r="Z551" s="13"/>
      <c r="AA551" s="13"/>
      <c r="AB551" s="13"/>
      <c r="AC551" s="13"/>
      <c r="AD551" s="13"/>
      <c r="AE551" s="13"/>
      <c r="AT551" s="243" t="s">
        <v>193</v>
      </c>
      <c r="AU551" s="243" t="s">
        <v>83</v>
      </c>
      <c r="AV551" s="13" t="s">
        <v>83</v>
      </c>
      <c r="AW551" s="13" t="s">
        <v>33</v>
      </c>
      <c r="AX551" s="13" t="s">
        <v>73</v>
      </c>
      <c r="AY551" s="243" t="s">
        <v>181</v>
      </c>
    </row>
    <row r="552" s="13" customFormat="1">
      <c r="A552" s="13"/>
      <c r="B552" s="233"/>
      <c r="C552" s="234"/>
      <c r="D552" s="226" t="s">
        <v>193</v>
      </c>
      <c r="E552" s="235" t="s">
        <v>19</v>
      </c>
      <c r="F552" s="236" t="s">
        <v>823</v>
      </c>
      <c r="G552" s="234"/>
      <c r="H552" s="237">
        <v>8.5999999999999996</v>
      </c>
      <c r="I552" s="238"/>
      <c r="J552" s="234"/>
      <c r="K552" s="234"/>
      <c r="L552" s="239"/>
      <c r="M552" s="240"/>
      <c r="N552" s="241"/>
      <c r="O552" s="241"/>
      <c r="P552" s="241"/>
      <c r="Q552" s="241"/>
      <c r="R552" s="241"/>
      <c r="S552" s="241"/>
      <c r="T552" s="242"/>
      <c r="U552" s="13"/>
      <c r="V552" s="13"/>
      <c r="W552" s="13"/>
      <c r="X552" s="13"/>
      <c r="Y552" s="13"/>
      <c r="Z552" s="13"/>
      <c r="AA552" s="13"/>
      <c r="AB552" s="13"/>
      <c r="AC552" s="13"/>
      <c r="AD552" s="13"/>
      <c r="AE552" s="13"/>
      <c r="AT552" s="243" t="s">
        <v>193</v>
      </c>
      <c r="AU552" s="243" t="s">
        <v>83</v>
      </c>
      <c r="AV552" s="13" t="s">
        <v>83</v>
      </c>
      <c r="AW552" s="13" t="s">
        <v>33</v>
      </c>
      <c r="AX552" s="13" t="s">
        <v>73</v>
      </c>
      <c r="AY552" s="243" t="s">
        <v>181</v>
      </c>
    </row>
    <row r="553" s="2" customFormat="1" ht="16.5" customHeight="1">
      <c r="A553" s="39"/>
      <c r="B553" s="40"/>
      <c r="C553" s="213" t="s">
        <v>824</v>
      </c>
      <c r="D553" s="213" t="s">
        <v>183</v>
      </c>
      <c r="E553" s="214" t="s">
        <v>825</v>
      </c>
      <c r="F553" s="215" t="s">
        <v>826</v>
      </c>
      <c r="G553" s="216" t="s">
        <v>263</v>
      </c>
      <c r="H553" s="217">
        <v>292.75799999999998</v>
      </c>
      <c r="I553" s="218"/>
      <c r="J553" s="219">
        <f>ROUND(I553*H553,2)</f>
        <v>0</v>
      </c>
      <c r="K553" s="215" t="s">
        <v>187</v>
      </c>
      <c r="L553" s="45"/>
      <c r="M553" s="220" t="s">
        <v>19</v>
      </c>
      <c r="N553" s="221" t="s">
        <v>44</v>
      </c>
      <c r="O553" s="85"/>
      <c r="P553" s="222">
        <f>O553*H553</f>
        <v>0</v>
      </c>
      <c r="Q553" s="222">
        <v>0</v>
      </c>
      <c r="R553" s="222">
        <f>Q553*H553</f>
        <v>0</v>
      </c>
      <c r="S553" s="222">
        <v>0</v>
      </c>
      <c r="T553" s="223">
        <f>S553*H553</f>
        <v>0</v>
      </c>
      <c r="U553" s="39"/>
      <c r="V553" s="39"/>
      <c r="W553" s="39"/>
      <c r="X553" s="39"/>
      <c r="Y553" s="39"/>
      <c r="Z553" s="39"/>
      <c r="AA553" s="39"/>
      <c r="AB553" s="39"/>
      <c r="AC553" s="39"/>
      <c r="AD553" s="39"/>
      <c r="AE553" s="39"/>
      <c r="AR553" s="224" t="s">
        <v>99</v>
      </c>
      <c r="AT553" s="224" t="s">
        <v>183</v>
      </c>
      <c r="AU553" s="224" t="s">
        <v>83</v>
      </c>
      <c r="AY553" s="18" t="s">
        <v>181</v>
      </c>
      <c r="BE553" s="225">
        <f>IF(N553="základní",J553,0)</f>
        <v>0</v>
      </c>
      <c r="BF553" s="225">
        <f>IF(N553="snížená",J553,0)</f>
        <v>0</v>
      </c>
      <c r="BG553" s="225">
        <f>IF(N553="zákl. přenesená",J553,0)</f>
        <v>0</v>
      </c>
      <c r="BH553" s="225">
        <f>IF(N553="sníž. přenesená",J553,0)</f>
        <v>0</v>
      </c>
      <c r="BI553" s="225">
        <f>IF(N553="nulová",J553,0)</f>
        <v>0</v>
      </c>
      <c r="BJ553" s="18" t="s">
        <v>81</v>
      </c>
      <c r="BK553" s="225">
        <f>ROUND(I553*H553,2)</f>
        <v>0</v>
      </c>
      <c r="BL553" s="18" t="s">
        <v>99</v>
      </c>
      <c r="BM553" s="224" t="s">
        <v>827</v>
      </c>
    </row>
    <row r="554" s="2" customFormat="1">
      <c r="A554" s="39"/>
      <c r="B554" s="40"/>
      <c r="C554" s="41"/>
      <c r="D554" s="226" t="s">
        <v>189</v>
      </c>
      <c r="E554" s="41"/>
      <c r="F554" s="227" t="s">
        <v>828</v>
      </c>
      <c r="G554" s="41"/>
      <c r="H554" s="41"/>
      <c r="I554" s="228"/>
      <c r="J554" s="41"/>
      <c r="K554" s="41"/>
      <c r="L554" s="45"/>
      <c r="M554" s="229"/>
      <c r="N554" s="230"/>
      <c r="O554" s="85"/>
      <c r="P554" s="85"/>
      <c r="Q554" s="85"/>
      <c r="R554" s="85"/>
      <c r="S554" s="85"/>
      <c r="T554" s="86"/>
      <c r="U554" s="39"/>
      <c r="V554" s="39"/>
      <c r="W554" s="39"/>
      <c r="X554" s="39"/>
      <c r="Y554" s="39"/>
      <c r="Z554" s="39"/>
      <c r="AA554" s="39"/>
      <c r="AB554" s="39"/>
      <c r="AC554" s="39"/>
      <c r="AD554" s="39"/>
      <c r="AE554" s="39"/>
      <c r="AT554" s="18" t="s">
        <v>189</v>
      </c>
      <c r="AU554" s="18" t="s">
        <v>83</v>
      </c>
    </row>
    <row r="555" s="2" customFormat="1">
      <c r="A555" s="39"/>
      <c r="B555" s="40"/>
      <c r="C555" s="41"/>
      <c r="D555" s="231" t="s">
        <v>191</v>
      </c>
      <c r="E555" s="41"/>
      <c r="F555" s="232" t="s">
        <v>829</v>
      </c>
      <c r="G555" s="41"/>
      <c r="H555" s="41"/>
      <c r="I555" s="228"/>
      <c r="J555" s="41"/>
      <c r="K555" s="41"/>
      <c r="L555" s="45"/>
      <c r="M555" s="229"/>
      <c r="N555" s="230"/>
      <c r="O555" s="85"/>
      <c r="P555" s="85"/>
      <c r="Q555" s="85"/>
      <c r="R555" s="85"/>
      <c r="S555" s="85"/>
      <c r="T555" s="86"/>
      <c r="U555" s="39"/>
      <c r="V555" s="39"/>
      <c r="W555" s="39"/>
      <c r="X555" s="39"/>
      <c r="Y555" s="39"/>
      <c r="Z555" s="39"/>
      <c r="AA555" s="39"/>
      <c r="AB555" s="39"/>
      <c r="AC555" s="39"/>
      <c r="AD555" s="39"/>
      <c r="AE555" s="39"/>
      <c r="AT555" s="18" t="s">
        <v>191</v>
      </c>
      <c r="AU555" s="18" t="s">
        <v>83</v>
      </c>
    </row>
    <row r="556" s="13" customFormat="1">
      <c r="A556" s="13"/>
      <c r="B556" s="233"/>
      <c r="C556" s="234"/>
      <c r="D556" s="226" t="s">
        <v>193</v>
      </c>
      <c r="E556" s="235" t="s">
        <v>19</v>
      </c>
      <c r="F556" s="236" t="s">
        <v>830</v>
      </c>
      <c r="G556" s="234"/>
      <c r="H556" s="237">
        <v>292.75799999999998</v>
      </c>
      <c r="I556" s="238"/>
      <c r="J556" s="234"/>
      <c r="K556" s="234"/>
      <c r="L556" s="239"/>
      <c r="M556" s="240"/>
      <c r="N556" s="241"/>
      <c r="O556" s="241"/>
      <c r="P556" s="241"/>
      <c r="Q556" s="241"/>
      <c r="R556" s="241"/>
      <c r="S556" s="241"/>
      <c r="T556" s="242"/>
      <c r="U556" s="13"/>
      <c r="V556" s="13"/>
      <c r="W556" s="13"/>
      <c r="X556" s="13"/>
      <c r="Y556" s="13"/>
      <c r="Z556" s="13"/>
      <c r="AA556" s="13"/>
      <c r="AB556" s="13"/>
      <c r="AC556" s="13"/>
      <c r="AD556" s="13"/>
      <c r="AE556" s="13"/>
      <c r="AT556" s="243" t="s">
        <v>193</v>
      </c>
      <c r="AU556" s="243" t="s">
        <v>83</v>
      </c>
      <c r="AV556" s="13" t="s">
        <v>83</v>
      </c>
      <c r="AW556" s="13" t="s">
        <v>33</v>
      </c>
      <c r="AX556" s="13" t="s">
        <v>73</v>
      </c>
      <c r="AY556" s="243" t="s">
        <v>181</v>
      </c>
    </row>
    <row r="557" s="2" customFormat="1" ht="16.5" customHeight="1">
      <c r="A557" s="39"/>
      <c r="B557" s="40"/>
      <c r="C557" s="213" t="s">
        <v>831</v>
      </c>
      <c r="D557" s="213" t="s">
        <v>183</v>
      </c>
      <c r="E557" s="214" t="s">
        <v>832</v>
      </c>
      <c r="F557" s="215" t="s">
        <v>833</v>
      </c>
      <c r="G557" s="216" t="s">
        <v>263</v>
      </c>
      <c r="H557" s="217">
        <v>123.5</v>
      </c>
      <c r="I557" s="218"/>
      <c r="J557" s="219">
        <f>ROUND(I557*H557,2)</f>
        <v>0</v>
      </c>
      <c r="K557" s="215" t="s">
        <v>187</v>
      </c>
      <c r="L557" s="45"/>
      <c r="M557" s="220" t="s">
        <v>19</v>
      </c>
      <c r="N557" s="221" t="s">
        <v>44</v>
      </c>
      <c r="O557" s="85"/>
      <c r="P557" s="222">
        <f>O557*H557</f>
        <v>0</v>
      </c>
      <c r="Q557" s="222">
        <v>0</v>
      </c>
      <c r="R557" s="222">
        <f>Q557*H557</f>
        <v>0</v>
      </c>
      <c r="S557" s="222">
        <v>0</v>
      </c>
      <c r="T557" s="223">
        <f>S557*H557</f>
        <v>0</v>
      </c>
      <c r="U557" s="39"/>
      <c r="V557" s="39"/>
      <c r="W557" s="39"/>
      <c r="X557" s="39"/>
      <c r="Y557" s="39"/>
      <c r="Z557" s="39"/>
      <c r="AA557" s="39"/>
      <c r="AB557" s="39"/>
      <c r="AC557" s="39"/>
      <c r="AD557" s="39"/>
      <c r="AE557" s="39"/>
      <c r="AR557" s="224" t="s">
        <v>99</v>
      </c>
      <c r="AT557" s="224" t="s">
        <v>183</v>
      </c>
      <c r="AU557" s="224" t="s">
        <v>83</v>
      </c>
      <c r="AY557" s="18" t="s">
        <v>181</v>
      </c>
      <c r="BE557" s="225">
        <f>IF(N557="základní",J557,0)</f>
        <v>0</v>
      </c>
      <c r="BF557" s="225">
        <f>IF(N557="snížená",J557,0)</f>
        <v>0</v>
      </c>
      <c r="BG557" s="225">
        <f>IF(N557="zákl. přenesená",J557,0)</f>
        <v>0</v>
      </c>
      <c r="BH557" s="225">
        <f>IF(N557="sníž. přenesená",J557,0)</f>
        <v>0</v>
      </c>
      <c r="BI557" s="225">
        <f>IF(N557="nulová",J557,0)</f>
        <v>0</v>
      </c>
      <c r="BJ557" s="18" t="s">
        <v>81</v>
      </c>
      <c r="BK557" s="225">
        <f>ROUND(I557*H557,2)</f>
        <v>0</v>
      </c>
      <c r="BL557" s="18" t="s">
        <v>99</v>
      </c>
      <c r="BM557" s="224" t="s">
        <v>834</v>
      </c>
    </row>
    <row r="558" s="2" customFormat="1">
      <c r="A558" s="39"/>
      <c r="B558" s="40"/>
      <c r="C558" s="41"/>
      <c r="D558" s="226" t="s">
        <v>189</v>
      </c>
      <c r="E558" s="41"/>
      <c r="F558" s="227" t="s">
        <v>835</v>
      </c>
      <c r="G558" s="41"/>
      <c r="H558" s="41"/>
      <c r="I558" s="228"/>
      <c r="J558" s="41"/>
      <c r="K558" s="41"/>
      <c r="L558" s="45"/>
      <c r="M558" s="229"/>
      <c r="N558" s="230"/>
      <c r="O558" s="85"/>
      <c r="P558" s="85"/>
      <c r="Q558" s="85"/>
      <c r="R558" s="85"/>
      <c r="S558" s="85"/>
      <c r="T558" s="86"/>
      <c r="U558" s="39"/>
      <c r="V558" s="39"/>
      <c r="W558" s="39"/>
      <c r="X558" s="39"/>
      <c r="Y558" s="39"/>
      <c r="Z558" s="39"/>
      <c r="AA558" s="39"/>
      <c r="AB558" s="39"/>
      <c r="AC558" s="39"/>
      <c r="AD558" s="39"/>
      <c r="AE558" s="39"/>
      <c r="AT558" s="18" t="s">
        <v>189</v>
      </c>
      <c r="AU558" s="18" t="s">
        <v>83</v>
      </c>
    </row>
    <row r="559" s="2" customFormat="1">
      <c r="A559" s="39"/>
      <c r="B559" s="40"/>
      <c r="C559" s="41"/>
      <c r="D559" s="231" t="s">
        <v>191</v>
      </c>
      <c r="E559" s="41"/>
      <c r="F559" s="232" t="s">
        <v>836</v>
      </c>
      <c r="G559" s="41"/>
      <c r="H559" s="41"/>
      <c r="I559" s="228"/>
      <c r="J559" s="41"/>
      <c r="K559" s="41"/>
      <c r="L559" s="45"/>
      <c r="M559" s="229"/>
      <c r="N559" s="230"/>
      <c r="O559" s="85"/>
      <c r="P559" s="85"/>
      <c r="Q559" s="85"/>
      <c r="R559" s="85"/>
      <c r="S559" s="85"/>
      <c r="T559" s="86"/>
      <c r="U559" s="39"/>
      <c r="V559" s="39"/>
      <c r="W559" s="39"/>
      <c r="X559" s="39"/>
      <c r="Y559" s="39"/>
      <c r="Z559" s="39"/>
      <c r="AA559" s="39"/>
      <c r="AB559" s="39"/>
      <c r="AC559" s="39"/>
      <c r="AD559" s="39"/>
      <c r="AE559" s="39"/>
      <c r="AT559" s="18" t="s">
        <v>191</v>
      </c>
      <c r="AU559" s="18" t="s">
        <v>83</v>
      </c>
    </row>
    <row r="560" s="13" customFormat="1">
      <c r="A560" s="13"/>
      <c r="B560" s="233"/>
      <c r="C560" s="234"/>
      <c r="D560" s="226" t="s">
        <v>193</v>
      </c>
      <c r="E560" s="235" t="s">
        <v>19</v>
      </c>
      <c r="F560" s="236" t="s">
        <v>837</v>
      </c>
      <c r="G560" s="234"/>
      <c r="H560" s="237">
        <v>103.5</v>
      </c>
      <c r="I560" s="238"/>
      <c r="J560" s="234"/>
      <c r="K560" s="234"/>
      <c r="L560" s="239"/>
      <c r="M560" s="240"/>
      <c r="N560" s="241"/>
      <c r="O560" s="241"/>
      <c r="P560" s="241"/>
      <c r="Q560" s="241"/>
      <c r="R560" s="241"/>
      <c r="S560" s="241"/>
      <c r="T560" s="242"/>
      <c r="U560" s="13"/>
      <c r="V560" s="13"/>
      <c r="W560" s="13"/>
      <c r="X560" s="13"/>
      <c r="Y560" s="13"/>
      <c r="Z560" s="13"/>
      <c r="AA560" s="13"/>
      <c r="AB560" s="13"/>
      <c r="AC560" s="13"/>
      <c r="AD560" s="13"/>
      <c r="AE560" s="13"/>
      <c r="AT560" s="243" t="s">
        <v>193</v>
      </c>
      <c r="AU560" s="243" t="s">
        <v>83</v>
      </c>
      <c r="AV560" s="13" t="s">
        <v>83</v>
      </c>
      <c r="AW560" s="13" t="s">
        <v>33</v>
      </c>
      <c r="AX560" s="13" t="s">
        <v>73</v>
      </c>
      <c r="AY560" s="243" t="s">
        <v>181</v>
      </c>
    </row>
    <row r="561" s="13" customFormat="1">
      <c r="A561" s="13"/>
      <c r="B561" s="233"/>
      <c r="C561" s="234"/>
      <c r="D561" s="226" t="s">
        <v>193</v>
      </c>
      <c r="E561" s="235" t="s">
        <v>19</v>
      </c>
      <c r="F561" s="236" t="s">
        <v>838</v>
      </c>
      <c r="G561" s="234"/>
      <c r="H561" s="237">
        <v>20</v>
      </c>
      <c r="I561" s="238"/>
      <c r="J561" s="234"/>
      <c r="K561" s="234"/>
      <c r="L561" s="239"/>
      <c r="M561" s="240"/>
      <c r="N561" s="241"/>
      <c r="O561" s="241"/>
      <c r="P561" s="241"/>
      <c r="Q561" s="241"/>
      <c r="R561" s="241"/>
      <c r="S561" s="241"/>
      <c r="T561" s="242"/>
      <c r="U561" s="13"/>
      <c r="V561" s="13"/>
      <c r="W561" s="13"/>
      <c r="X561" s="13"/>
      <c r="Y561" s="13"/>
      <c r="Z561" s="13"/>
      <c r="AA561" s="13"/>
      <c r="AB561" s="13"/>
      <c r="AC561" s="13"/>
      <c r="AD561" s="13"/>
      <c r="AE561" s="13"/>
      <c r="AT561" s="243" t="s">
        <v>193</v>
      </c>
      <c r="AU561" s="243" t="s">
        <v>83</v>
      </c>
      <c r="AV561" s="13" t="s">
        <v>83</v>
      </c>
      <c r="AW561" s="13" t="s">
        <v>33</v>
      </c>
      <c r="AX561" s="13" t="s">
        <v>73</v>
      </c>
      <c r="AY561" s="243" t="s">
        <v>181</v>
      </c>
    </row>
    <row r="562" s="2" customFormat="1" ht="16.5" customHeight="1">
      <c r="A562" s="39"/>
      <c r="B562" s="40"/>
      <c r="C562" s="254" t="s">
        <v>839</v>
      </c>
      <c r="D562" s="254" t="s">
        <v>308</v>
      </c>
      <c r="E562" s="255" t="s">
        <v>840</v>
      </c>
      <c r="F562" s="256" t="s">
        <v>841</v>
      </c>
      <c r="G562" s="257" t="s">
        <v>263</v>
      </c>
      <c r="H562" s="258">
        <v>129.67500000000001</v>
      </c>
      <c r="I562" s="259"/>
      <c r="J562" s="260">
        <f>ROUND(I562*H562,2)</f>
        <v>0</v>
      </c>
      <c r="K562" s="256" t="s">
        <v>187</v>
      </c>
      <c r="L562" s="261"/>
      <c r="M562" s="262" t="s">
        <v>19</v>
      </c>
      <c r="N562" s="263" t="s">
        <v>44</v>
      </c>
      <c r="O562" s="85"/>
      <c r="P562" s="222">
        <f>O562*H562</f>
        <v>0</v>
      </c>
      <c r="Q562" s="222">
        <v>3.0000000000000001E-05</v>
      </c>
      <c r="R562" s="222">
        <f>Q562*H562</f>
        <v>0.0038902500000000005</v>
      </c>
      <c r="S562" s="222">
        <v>0</v>
      </c>
      <c r="T562" s="223">
        <f>S562*H562</f>
        <v>0</v>
      </c>
      <c r="U562" s="39"/>
      <c r="V562" s="39"/>
      <c r="W562" s="39"/>
      <c r="X562" s="39"/>
      <c r="Y562" s="39"/>
      <c r="Z562" s="39"/>
      <c r="AA562" s="39"/>
      <c r="AB562" s="39"/>
      <c r="AC562" s="39"/>
      <c r="AD562" s="39"/>
      <c r="AE562" s="39"/>
      <c r="AR562" s="224" t="s">
        <v>238</v>
      </c>
      <c r="AT562" s="224" t="s">
        <v>308</v>
      </c>
      <c r="AU562" s="224" t="s">
        <v>83</v>
      </c>
      <c r="AY562" s="18" t="s">
        <v>181</v>
      </c>
      <c r="BE562" s="225">
        <f>IF(N562="základní",J562,0)</f>
        <v>0</v>
      </c>
      <c r="BF562" s="225">
        <f>IF(N562="snížená",J562,0)</f>
        <v>0</v>
      </c>
      <c r="BG562" s="225">
        <f>IF(N562="zákl. přenesená",J562,0)</f>
        <v>0</v>
      </c>
      <c r="BH562" s="225">
        <f>IF(N562="sníž. přenesená",J562,0)</f>
        <v>0</v>
      </c>
      <c r="BI562" s="225">
        <f>IF(N562="nulová",J562,0)</f>
        <v>0</v>
      </c>
      <c r="BJ562" s="18" t="s">
        <v>81</v>
      </c>
      <c r="BK562" s="225">
        <f>ROUND(I562*H562,2)</f>
        <v>0</v>
      </c>
      <c r="BL562" s="18" t="s">
        <v>99</v>
      </c>
      <c r="BM562" s="224" t="s">
        <v>842</v>
      </c>
    </row>
    <row r="563" s="2" customFormat="1">
      <c r="A563" s="39"/>
      <c r="B563" s="40"/>
      <c r="C563" s="41"/>
      <c r="D563" s="226" t="s">
        <v>189</v>
      </c>
      <c r="E563" s="41"/>
      <c r="F563" s="227" t="s">
        <v>841</v>
      </c>
      <c r="G563" s="41"/>
      <c r="H563" s="41"/>
      <c r="I563" s="228"/>
      <c r="J563" s="41"/>
      <c r="K563" s="41"/>
      <c r="L563" s="45"/>
      <c r="M563" s="229"/>
      <c r="N563" s="230"/>
      <c r="O563" s="85"/>
      <c r="P563" s="85"/>
      <c r="Q563" s="85"/>
      <c r="R563" s="85"/>
      <c r="S563" s="85"/>
      <c r="T563" s="86"/>
      <c r="U563" s="39"/>
      <c r="V563" s="39"/>
      <c r="W563" s="39"/>
      <c r="X563" s="39"/>
      <c r="Y563" s="39"/>
      <c r="Z563" s="39"/>
      <c r="AA563" s="39"/>
      <c r="AB563" s="39"/>
      <c r="AC563" s="39"/>
      <c r="AD563" s="39"/>
      <c r="AE563" s="39"/>
      <c r="AT563" s="18" t="s">
        <v>189</v>
      </c>
      <c r="AU563" s="18" t="s">
        <v>83</v>
      </c>
    </row>
    <row r="564" s="13" customFormat="1">
      <c r="A564" s="13"/>
      <c r="B564" s="233"/>
      <c r="C564" s="234"/>
      <c r="D564" s="226" t="s">
        <v>193</v>
      </c>
      <c r="E564" s="234"/>
      <c r="F564" s="236" t="s">
        <v>843</v>
      </c>
      <c r="G564" s="234"/>
      <c r="H564" s="237">
        <v>129.67500000000001</v>
      </c>
      <c r="I564" s="238"/>
      <c r="J564" s="234"/>
      <c r="K564" s="234"/>
      <c r="L564" s="239"/>
      <c r="M564" s="240"/>
      <c r="N564" s="241"/>
      <c r="O564" s="241"/>
      <c r="P564" s="241"/>
      <c r="Q564" s="241"/>
      <c r="R564" s="241"/>
      <c r="S564" s="241"/>
      <c r="T564" s="242"/>
      <c r="U564" s="13"/>
      <c r="V564" s="13"/>
      <c r="W564" s="13"/>
      <c r="X564" s="13"/>
      <c r="Y564" s="13"/>
      <c r="Z564" s="13"/>
      <c r="AA564" s="13"/>
      <c r="AB564" s="13"/>
      <c r="AC564" s="13"/>
      <c r="AD564" s="13"/>
      <c r="AE564" s="13"/>
      <c r="AT564" s="243" t="s">
        <v>193</v>
      </c>
      <c r="AU564" s="243" t="s">
        <v>83</v>
      </c>
      <c r="AV564" s="13" t="s">
        <v>83</v>
      </c>
      <c r="AW564" s="13" t="s">
        <v>4</v>
      </c>
      <c r="AX564" s="13" t="s">
        <v>81</v>
      </c>
      <c r="AY564" s="243" t="s">
        <v>181</v>
      </c>
    </row>
    <row r="565" s="12" customFormat="1" ht="22.8" customHeight="1">
      <c r="A565" s="12"/>
      <c r="B565" s="197"/>
      <c r="C565" s="198"/>
      <c r="D565" s="199" t="s">
        <v>72</v>
      </c>
      <c r="E565" s="211" t="s">
        <v>844</v>
      </c>
      <c r="F565" s="211" t="s">
        <v>845</v>
      </c>
      <c r="G565" s="198"/>
      <c r="H565" s="198"/>
      <c r="I565" s="201"/>
      <c r="J565" s="212">
        <f>BK565</f>
        <v>0</v>
      </c>
      <c r="K565" s="198"/>
      <c r="L565" s="203"/>
      <c r="M565" s="204"/>
      <c r="N565" s="205"/>
      <c r="O565" s="205"/>
      <c r="P565" s="206">
        <f>SUM(P566:P648)</f>
        <v>0</v>
      </c>
      <c r="Q565" s="205"/>
      <c r="R565" s="206">
        <f>SUM(R566:R648)</f>
        <v>5.9724261375999994</v>
      </c>
      <c r="S565" s="205"/>
      <c r="T565" s="207">
        <f>SUM(T566:T648)</f>
        <v>0</v>
      </c>
      <c r="U565" s="12"/>
      <c r="V565" s="12"/>
      <c r="W565" s="12"/>
      <c r="X565" s="12"/>
      <c r="Y565" s="12"/>
      <c r="Z565" s="12"/>
      <c r="AA565" s="12"/>
      <c r="AB565" s="12"/>
      <c r="AC565" s="12"/>
      <c r="AD565" s="12"/>
      <c r="AE565" s="12"/>
      <c r="AR565" s="208" t="s">
        <v>81</v>
      </c>
      <c r="AT565" s="209" t="s">
        <v>72</v>
      </c>
      <c r="AU565" s="209" t="s">
        <v>81</v>
      </c>
      <c r="AY565" s="208" t="s">
        <v>181</v>
      </c>
      <c r="BK565" s="210">
        <f>SUM(BK566:BK648)</f>
        <v>0</v>
      </c>
    </row>
    <row r="566" s="2" customFormat="1" ht="16.5" customHeight="1">
      <c r="A566" s="39"/>
      <c r="B566" s="40"/>
      <c r="C566" s="213" t="s">
        <v>846</v>
      </c>
      <c r="D566" s="213" t="s">
        <v>183</v>
      </c>
      <c r="E566" s="214" t="s">
        <v>847</v>
      </c>
      <c r="F566" s="215" t="s">
        <v>848</v>
      </c>
      <c r="G566" s="216" t="s">
        <v>253</v>
      </c>
      <c r="H566" s="217">
        <v>269.11000000000001</v>
      </c>
      <c r="I566" s="218"/>
      <c r="J566" s="219">
        <f>ROUND(I566*H566,2)</f>
        <v>0</v>
      </c>
      <c r="K566" s="215" t="s">
        <v>187</v>
      </c>
      <c r="L566" s="45"/>
      <c r="M566" s="220" t="s">
        <v>19</v>
      </c>
      <c r="N566" s="221" t="s">
        <v>44</v>
      </c>
      <c r="O566" s="85"/>
      <c r="P566" s="222">
        <f>O566*H566</f>
        <v>0</v>
      </c>
      <c r="Q566" s="222">
        <v>0.00096000000000000002</v>
      </c>
      <c r="R566" s="222">
        <f>Q566*H566</f>
        <v>0.25834560000000001</v>
      </c>
      <c r="S566" s="222">
        <v>0</v>
      </c>
      <c r="T566" s="223">
        <f>S566*H566</f>
        <v>0</v>
      </c>
      <c r="U566" s="39"/>
      <c r="V566" s="39"/>
      <c r="W566" s="39"/>
      <c r="X566" s="39"/>
      <c r="Y566" s="39"/>
      <c r="Z566" s="39"/>
      <c r="AA566" s="39"/>
      <c r="AB566" s="39"/>
      <c r="AC566" s="39"/>
      <c r="AD566" s="39"/>
      <c r="AE566" s="39"/>
      <c r="AR566" s="224" t="s">
        <v>99</v>
      </c>
      <c r="AT566" s="224" t="s">
        <v>183</v>
      </c>
      <c r="AU566" s="224" t="s">
        <v>83</v>
      </c>
      <c r="AY566" s="18" t="s">
        <v>181</v>
      </c>
      <c r="BE566" s="225">
        <f>IF(N566="základní",J566,0)</f>
        <v>0</v>
      </c>
      <c r="BF566" s="225">
        <f>IF(N566="snížená",J566,0)</f>
        <v>0</v>
      </c>
      <c r="BG566" s="225">
        <f>IF(N566="zákl. přenesená",J566,0)</f>
        <v>0</v>
      </c>
      <c r="BH566" s="225">
        <f>IF(N566="sníž. přenesená",J566,0)</f>
        <v>0</v>
      </c>
      <c r="BI566" s="225">
        <f>IF(N566="nulová",J566,0)</f>
        <v>0</v>
      </c>
      <c r="BJ566" s="18" t="s">
        <v>81</v>
      </c>
      <c r="BK566" s="225">
        <f>ROUND(I566*H566,2)</f>
        <v>0</v>
      </c>
      <c r="BL566" s="18" t="s">
        <v>99</v>
      </c>
      <c r="BM566" s="224" t="s">
        <v>849</v>
      </c>
    </row>
    <row r="567" s="2" customFormat="1">
      <c r="A567" s="39"/>
      <c r="B567" s="40"/>
      <c r="C567" s="41"/>
      <c r="D567" s="226" t="s">
        <v>189</v>
      </c>
      <c r="E567" s="41"/>
      <c r="F567" s="227" t="s">
        <v>850</v>
      </c>
      <c r="G567" s="41"/>
      <c r="H567" s="41"/>
      <c r="I567" s="228"/>
      <c r="J567" s="41"/>
      <c r="K567" s="41"/>
      <c r="L567" s="45"/>
      <c r="M567" s="229"/>
      <c r="N567" s="230"/>
      <c r="O567" s="85"/>
      <c r="P567" s="85"/>
      <c r="Q567" s="85"/>
      <c r="R567" s="85"/>
      <c r="S567" s="85"/>
      <c r="T567" s="86"/>
      <c r="U567" s="39"/>
      <c r="V567" s="39"/>
      <c r="W567" s="39"/>
      <c r="X567" s="39"/>
      <c r="Y567" s="39"/>
      <c r="Z567" s="39"/>
      <c r="AA567" s="39"/>
      <c r="AB567" s="39"/>
      <c r="AC567" s="39"/>
      <c r="AD567" s="39"/>
      <c r="AE567" s="39"/>
      <c r="AT567" s="18" t="s">
        <v>189</v>
      </c>
      <c r="AU567" s="18" t="s">
        <v>83</v>
      </c>
    </row>
    <row r="568" s="2" customFormat="1">
      <c r="A568" s="39"/>
      <c r="B568" s="40"/>
      <c r="C568" s="41"/>
      <c r="D568" s="231" t="s">
        <v>191</v>
      </c>
      <c r="E568" s="41"/>
      <c r="F568" s="232" t="s">
        <v>851</v>
      </c>
      <c r="G568" s="41"/>
      <c r="H568" s="41"/>
      <c r="I568" s="228"/>
      <c r="J568" s="41"/>
      <c r="K568" s="41"/>
      <c r="L568" s="45"/>
      <c r="M568" s="229"/>
      <c r="N568" s="230"/>
      <c r="O568" s="85"/>
      <c r="P568" s="85"/>
      <c r="Q568" s="85"/>
      <c r="R568" s="85"/>
      <c r="S568" s="85"/>
      <c r="T568" s="86"/>
      <c r="U568" s="39"/>
      <c r="V568" s="39"/>
      <c r="W568" s="39"/>
      <c r="X568" s="39"/>
      <c r="Y568" s="39"/>
      <c r="Z568" s="39"/>
      <c r="AA568" s="39"/>
      <c r="AB568" s="39"/>
      <c r="AC568" s="39"/>
      <c r="AD568" s="39"/>
      <c r="AE568" s="39"/>
      <c r="AT568" s="18" t="s">
        <v>191</v>
      </c>
      <c r="AU568" s="18" t="s">
        <v>83</v>
      </c>
    </row>
    <row r="569" s="13" customFormat="1">
      <c r="A569" s="13"/>
      <c r="B569" s="233"/>
      <c r="C569" s="234"/>
      <c r="D569" s="226" t="s">
        <v>193</v>
      </c>
      <c r="E569" s="235" t="s">
        <v>19</v>
      </c>
      <c r="F569" s="236" t="s">
        <v>852</v>
      </c>
      <c r="G569" s="234"/>
      <c r="H569" s="237">
        <v>269.11000000000001</v>
      </c>
      <c r="I569" s="238"/>
      <c r="J569" s="234"/>
      <c r="K569" s="234"/>
      <c r="L569" s="239"/>
      <c r="M569" s="240"/>
      <c r="N569" s="241"/>
      <c r="O569" s="241"/>
      <c r="P569" s="241"/>
      <c r="Q569" s="241"/>
      <c r="R569" s="241"/>
      <c r="S569" s="241"/>
      <c r="T569" s="242"/>
      <c r="U569" s="13"/>
      <c r="V569" s="13"/>
      <c r="W569" s="13"/>
      <c r="X569" s="13"/>
      <c r="Y569" s="13"/>
      <c r="Z569" s="13"/>
      <c r="AA569" s="13"/>
      <c r="AB569" s="13"/>
      <c r="AC569" s="13"/>
      <c r="AD569" s="13"/>
      <c r="AE569" s="13"/>
      <c r="AT569" s="243" t="s">
        <v>193</v>
      </c>
      <c r="AU569" s="243" t="s">
        <v>83</v>
      </c>
      <c r="AV569" s="13" t="s">
        <v>83</v>
      </c>
      <c r="AW569" s="13" t="s">
        <v>33</v>
      </c>
      <c r="AX569" s="13" t="s">
        <v>73</v>
      </c>
      <c r="AY569" s="243" t="s">
        <v>181</v>
      </c>
    </row>
    <row r="570" s="2" customFormat="1" ht="16.5" customHeight="1">
      <c r="A570" s="39"/>
      <c r="B570" s="40"/>
      <c r="C570" s="213" t="s">
        <v>853</v>
      </c>
      <c r="D570" s="213" t="s">
        <v>183</v>
      </c>
      <c r="E570" s="214" t="s">
        <v>854</v>
      </c>
      <c r="F570" s="215" t="s">
        <v>855</v>
      </c>
      <c r="G570" s="216" t="s">
        <v>253</v>
      </c>
      <c r="H570" s="217">
        <v>478.75999999999999</v>
      </c>
      <c r="I570" s="218"/>
      <c r="J570" s="219">
        <f>ROUND(I570*H570,2)</f>
        <v>0</v>
      </c>
      <c r="K570" s="215" t="s">
        <v>187</v>
      </c>
      <c r="L570" s="45"/>
      <c r="M570" s="220" t="s">
        <v>19</v>
      </c>
      <c r="N570" s="221" t="s">
        <v>44</v>
      </c>
      <c r="O570" s="85"/>
      <c r="P570" s="222">
        <f>O570*H570</f>
        <v>0</v>
      </c>
      <c r="Q570" s="222">
        <v>0.000263</v>
      </c>
      <c r="R570" s="222">
        <f>Q570*H570</f>
        <v>0.12591388000000001</v>
      </c>
      <c r="S570" s="222">
        <v>0</v>
      </c>
      <c r="T570" s="223">
        <f>S570*H570</f>
        <v>0</v>
      </c>
      <c r="U570" s="39"/>
      <c r="V570" s="39"/>
      <c r="W570" s="39"/>
      <c r="X570" s="39"/>
      <c r="Y570" s="39"/>
      <c r="Z570" s="39"/>
      <c r="AA570" s="39"/>
      <c r="AB570" s="39"/>
      <c r="AC570" s="39"/>
      <c r="AD570" s="39"/>
      <c r="AE570" s="39"/>
      <c r="AR570" s="224" t="s">
        <v>99</v>
      </c>
      <c r="AT570" s="224" t="s">
        <v>183</v>
      </c>
      <c r="AU570" s="224" t="s">
        <v>83</v>
      </c>
      <c r="AY570" s="18" t="s">
        <v>181</v>
      </c>
      <c r="BE570" s="225">
        <f>IF(N570="základní",J570,0)</f>
        <v>0</v>
      </c>
      <c r="BF570" s="225">
        <f>IF(N570="snížená",J570,0)</f>
        <v>0</v>
      </c>
      <c r="BG570" s="225">
        <f>IF(N570="zákl. přenesená",J570,0)</f>
        <v>0</v>
      </c>
      <c r="BH570" s="225">
        <f>IF(N570="sníž. přenesená",J570,0)</f>
        <v>0</v>
      </c>
      <c r="BI570" s="225">
        <f>IF(N570="nulová",J570,0)</f>
        <v>0</v>
      </c>
      <c r="BJ570" s="18" t="s">
        <v>81</v>
      </c>
      <c r="BK570" s="225">
        <f>ROUND(I570*H570,2)</f>
        <v>0</v>
      </c>
      <c r="BL570" s="18" t="s">
        <v>99</v>
      </c>
      <c r="BM570" s="224" t="s">
        <v>856</v>
      </c>
    </row>
    <row r="571" s="2" customFormat="1">
      <c r="A571" s="39"/>
      <c r="B571" s="40"/>
      <c r="C571" s="41"/>
      <c r="D571" s="226" t="s">
        <v>189</v>
      </c>
      <c r="E571" s="41"/>
      <c r="F571" s="227" t="s">
        <v>857</v>
      </c>
      <c r="G571" s="41"/>
      <c r="H571" s="41"/>
      <c r="I571" s="228"/>
      <c r="J571" s="41"/>
      <c r="K571" s="41"/>
      <c r="L571" s="45"/>
      <c r="M571" s="229"/>
      <c r="N571" s="230"/>
      <c r="O571" s="85"/>
      <c r="P571" s="85"/>
      <c r="Q571" s="85"/>
      <c r="R571" s="85"/>
      <c r="S571" s="85"/>
      <c r="T571" s="86"/>
      <c r="U571" s="39"/>
      <c r="V571" s="39"/>
      <c r="W571" s="39"/>
      <c r="X571" s="39"/>
      <c r="Y571" s="39"/>
      <c r="Z571" s="39"/>
      <c r="AA571" s="39"/>
      <c r="AB571" s="39"/>
      <c r="AC571" s="39"/>
      <c r="AD571" s="39"/>
      <c r="AE571" s="39"/>
      <c r="AT571" s="18" t="s">
        <v>189</v>
      </c>
      <c r="AU571" s="18" t="s">
        <v>83</v>
      </c>
    </row>
    <row r="572" s="2" customFormat="1">
      <c r="A572" s="39"/>
      <c r="B572" s="40"/>
      <c r="C572" s="41"/>
      <c r="D572" s="231" t="s">
        <v>191</v>
      </c>
      <c r="E572" s="41"/>
      <c r="F572" s="232" t="s">
        <v>858</v>
      </c>
      <c r="G572" s="41"/>
      <c r="H572" s="41"/>
      <c r="I572" s="228"/>
      <c r="J572" s="41"/>
      <c r="K572" s="41"/>
      <c r="L572" s="45"/>
      <c r="M572" s="229"/>
      <c r="N572" s="230"/>
      <c r="O572" s="85"/>
      <c r="P572" s="85"/>
      <c r="Q572" s="85"/>
      <c r="R572" s="85"/>
      <c r="S572" s="85"/>
      <c r="T572" s="86"/>
      <c r="U572" s="39"/>
      <c r="V572" s="39"/>
      <c r="W572" s="39"/>
      <c r="X572" s="39"/>
      <c r="Y572" s="39"/>
      <c r="Z572" s="39"/>
      <c r="AA572" s="39"/>
      <c r="AB572" s="39"/>
      <c r="AC572" s="39"/>
      <c r="AD572" s="39"/>
      <c r="AE572" s="39"/>
      <c r="AT572" s="18" t="s">
        <v>191</v>
      </c>
      <c r="AU572" s="18" t="s">
        <v>83</v>
      </c>
    </row>
    <row r="573" s="13" customFormat="1">
      <c r="A573" s="13"/>
      <c r="B573" s="233"/>
      <c r="C573" s="234"/>
      <c r="D573" s="226" t="s">
        <v>193</v>
      </c>
      <c r="E573" s="235" t="s">
        <v>19</v>
      </c>
      <c r="F573" s="236" t="s">
        <v>859</v>
      </c>
      <c r="G573" s="234"/>
      <c r="H573" s="237">
        <v>269.11000000000001</v>
      </c>
      <c r="I573" s="238"/>
      <c r="J573" s="234"/>
      <c r="K573" s="234"/>
      <c r="L573" s="239"/>
      <c r="M573" s="240"/>
      <c r="N573" s="241"/>
      <c r="O573" s="241"/>
      <c r="P573" s="241"/>
      <c r="Q573" s="241"/>
      <c r="R573" s="241"/>
      <c r="S573" s="241"/>
      <c r="T573" s="242"/>
      <c r="U573" s="13"/>
      <c r="V573" s="13"/>
      <c r="W573" s="13"/>
      <c r="X573" s="13"/>
      <c r="Y573" s="13"/>
      <c r="Z573" s="13"/>
      <c r="AA573" s="13"/>
      <c r="AB573" s="13"/>
      <c r="AC573" s="13"/>
      <c r="AD573" s="13"/>
      <c r="AE573" s="13"/>
      <c r="AT573" s="243" t="s">
        <v>193</v>
      </c>
      <c r="AU573" s="243" t="s">
        <v>83</v>
      </c>
      <c r="AV573" s="13" t="s">
        <v>83</v>
      </c>
      <c r="AW573" s="13" t="s">
        <v>33</v>
      </c>
      <c r="AX573" s="13" t="s">
        <v>73</v>
      </c>
      <c r="AY573" s="243" t="s">
        <v>181</v>
      </c>
    </row>
    <row r="574" s="14" customFormat="1">
      <c r="A574" s="14"/>
      <c r="B574" s="244"/>
      <c r="C574" s="245"/>
      <c r="D574" s="226" t="s">
        <v>193</v>
      </c>
      <c r="E574" s="246" t="s">
        <v>19</v>
      </c>
      <c r="F574" s="247" t="s">
        <v>860</v>
      </c>
      <c r="G574" s="245"/>
      <c r="H574" s="246" t="s">
        <v>19</v>
      </c>
      <c r="I574" s="248"/>
      <c r="J574" s="245"/>
      <c r="K574" s="245"/>
      <c r="L574" s="249"/>
      <c r="M574" s="250"/>
      <c r="N574" s="251"/>
      <c r="O574" s="251"/>
      <c r="P574" s="251"/>
      <c r="Q574" s="251"/>
      <c r="R574" s="251"/>
      <c r="S574" s="251"/>
      <c r="T574" s="252"/>
      <c r="U574" s="14"/>
      <c r="V574" s="14"/>
      <c r="W574" s="14"/>
      <c r="X574" s="14"/>
      <c r="Y574" s="14"/>
      <c r="Z574" s="14"/>
      <c r="AA574" s="14"/>
      <c r="AB574" s="14"/>
      <c r="AC574" s="14"/>
      <c r="AD574" s="14"/>
      <c r="AE574" s="14"/>
      <c r="AT574" s="253" t="s">
        <v>193</v>
      </c>
      <c r="AU574" s="253" t="s">
        <v>83</v>
      </c>
      <c r="AV574" s="14" t="s">
        <v>81</v>
      </c>
      <c r="AW574" s="14" t="s">
        <v>33</v>
      </c>
      <c r="AX574" s="14" t="s">
        <v>73</v>
      </c>
      <c r="AY574" s="253" t="s">
        <v>181</v>
      </c>
    </row>
    <row r="575" s="13" customFormat="1">
      <c r="A575" s="13"/>
      <c r="B575" s="233"/>
      <c r="C575" s="234"/>
      <c r="D575" s="226" t="s">
        <v>193</v>
      </c>
      <c r="E575" s="235" t="s">
        <v>19</v>
      </c>
      <c r="F575" s="236" t="s">
        <v>861</v>
      </c>
      <c r="G575" s="234"/>
      <c r="H575" s="237">
        <v>209.65000000000001</v>
      </c>
      <c r="I575" s="238"/>
      <c r="J575" s="234"/>
      <c r="K575" s="234"/>
      <c r="L575" s="239"/>
      <c r="M575" s="240"/>
      <c r="N575" s="241"/>
      <c r="O575" s="241"/>
      <c r="P575" s="241"/>
      <c r="Q575" s="241"/>
      <c r="R575" s="241"/>
      <c r="S575" s="241"/>
      <c r="T575" s="242"/>
      <c r="U575" s="13"/>
      <c r="V575" s="13"/>
      <c r="W575" s="13"/>
      <c r="X575" s="13"/>
      <c r="Y575" s="13"/>
      <c r="Z575" s="13"/>
      <c r="AA575" s="13"/>
      <c r="AB575" s="13"/>
      <c r="AC575" s="13"/>
      <c r="AD575" s="13"/>
      <c r="AE575" s="13"/>
      <c r="AT575" s="243" t="s">
        <v>193</v>
      </c>
      <c r="AU575" s="243" t="s">
        <v>83</v>
      </c>
      <c r="AV575" s="13" t="s">
        <v>83</v>
      </c>
      <c r="AW575" s="13" t="s">
        <v>33</v>
      </c>
      <c r="AX575" s="13" t="s">
        <v>73</v>
      </c>
      <c r="AY575" s="243" t="s">
        <v>181</v>
      </c>
    </row>
    <row r="576" s="2" customFormat="1" ht="16.5" customHeight="1">
      <c r="A576" s="39"/>
      <c r="B576" s="40"/>
      <c r="C576" s="213" t="s">
        <v>862</v>
      </c>
      <c r="D576" s="213" t="s">
        <v>183</v>
      </c>
      <c r="E576" s="214" t="s">
        <v>832</v>
      </c>
      <c r="F576" s="215" t="s">
        <v>833</v>
      </c>
      <c r="G576" s="216" t="s">
        <v>263</v>
      </c>
      <c r="H576" s="217">
        <v>154.75</v>
      </c>
      <c r="I576" s="218"/>
      <c r="J576" s="219">
        <f>ROUND(I576*H576,2)</f>
        <v>0</v>
      </c>
      <c r="K576" s="215" t="s">
        <v>187</v>
      </c>
      <c r="L576" s="45"/>
      <c r="M576" s="220" t="s">
        <v>19</v>
      </c>
      <c r="N576" s="221" t="s">
        <v>44</v>
      </c>
      <c r="O576" s="85"/>
      <c r="P576" s="222">
        <f>O576*H576</f>
        <v>0</v>
      </c>
      <c r="Q576" s="222">
        <v>0</v>
      </c>
      <c r="R576" s="222">
        <f>Q576*H576</f>
        <v>0</v>
      </c>
      <c r="S576" s="222">
        <v>0</v>
      </c>
      <c r="T576" s="223">
        <f>S576*H576</f>
        <v>0</v>
      </c>
      <c r="U576" s="39"/>
      <c r="V576" s="39"/>
      <c r="W576" s="39"/>
      <c r="X576" s="39"/>
      <c r="Y576" s="39"/>
      <c r="Z576" s="39"/>
      <c r="AA576" s="39"/>
      <c r="AB576" s="39"/>
      <c r="AC576" s="39"/>
      <c r="AD576" s="39"/>
      <c r="AE576" s="39"/>
      <c r="AR576" s="224" t="s">
        <v>99</v>
      </c>
      <c r="AT576" s="224" t="s">
        <v>183</v>
      </c>
      <c r="AU576" s="224" t="s">
        <v>83</v>
      </c>
      <c r="AY576" s="18" t="s">
        <v>181</v>
      </c>
      <c r="BE576" s="225">
        <f>IF(N576="základní",J576,0)</f>
        <v>0</v>
      </c>
      <c r="BF576" s="225">
        <f>IF(N576="snížená",J576,0)</f>
        <v>0</v>
      </c>
      <c r="BG576" s="225">
        <f>IF(N576="zákl. přenesená",J576,0)</f>
        <v>0</v>
      </c>
      <c r="BH576" s="225">
        <f>IF(N576="sníž. přenesená",J576,0)</f>
        <v>0</v>
      </c>
      <c r="BI576" s="225">
        <f>IF(N576="nulová",J576,0)</f>
        <v>0</v>
      </c>
      <c r="BJ576" s="18" t="s">
        <v>81</v>
      </c>
      <c r="BK576" s="225">
        <f>ROUND(I576*H576,2)</f>
        <v>0</v>
      </c>
      <c r="BL576" s="18" t="s">
        <v>99</v>
      </c>
      <c r="BM576" s="224" t="s">
        <v>863</v>
      </c>
    </row>
    <row r="577" s="2" customFormat="1">
      <c r="A577" s="39"/>
      <c r="B577" s="40"/>
      <c r="C577" s="41"/>
      <c r="D577" s="226" t="s">
        <v>189</v>
      </c>
      <c r="E577" s="41"/>
      <c r="F577" s="227" t="s">
        <v>835</v>
      </c>
      <c r="G577" s="41"/>
      <c r="H577" s="41"/>
      <c r="I577" s="228"/>
      <c r="J577" s="41"/>
      <c r="K577" s="41"/>
      <c r="L577" s="45"/>
      <c r="M577" s="229"/>
      <c r="N577" s="230"/>
      <c r="O577" s="85"/>
      <c r="P577" s="85"/>
      <c r="Q577" s="85"/>
      <c r="R577" s="85"/>
      <c r="S577" s="85"/>
      <c r="T577" s="86"/>
      <c r="U577" s="39"/>
      <c r="V577" s="39"/>
      <c r="W577" s="39"/>
      <c r="X577" s="39"/>
      <c r="Y577" s="39"/>
      <c r="Z577" s="39"/>
      <c r="AA577" s="39"/>
      <c r="AB577" s="39"/>
      <c r="AC577" s="39"/>
      <c r="AD577" s="39"/>
      <c r="AE577" s="39"/>
      <c r="AT577" s="18" t="s">
        <v>189</v>
      </c>
      <c r="AU577" s="18" t="s">
        <v>83</v>
      </c>
    </row>
    <row r="578" s="2" customFormat="1">
      <c r="A578" s="39"/>
      <c r="B578" s="40"/>
      <c r="C578" s="41"/>
      <c r="D578" s="231" t="s">
        <v>191</v>
      </c>
      <c r="E578" s="41"/>
      <c r="F578" s="232" t="s">
        <v>836</v>
      </c>
      <c r="G578" s="41"/>
      <c r="H578" s="41"/>
      <c r="I578" s="228"/>
      <c r="J578" s="41"/>
      <c r="K578" s="41"/>
      <c r="L578" s="45"/>
      <c r="M578" s="229"/>
      <c r="N578" s="230"/>
      <c r="O578" s="85"/>
      <c r="P578" s="85"/>
      <c r="Q578" s="85"/>
      <c r="R578" s="85"/>
      <c r="S578" s="85"/>
      <c r="T578" s="86"/>
      <c r="U578" s="39"/>
      <c r="V578" s="39"/>
      <c r="W578" s="39"/>
      <c r="X578" s="39"/>
      <c r="Y578" s="39"/>
      <c r="Z578" s="39"/>
      <c r="AA578" s="39"/>
      <c r="AB578" s="39"/>
      <c r="AC578" s="39"/>
      <c r="AD578" s="39"/>
      <c r="AE578" s="39"/>
      <c r="AT578" s="18" t="s">
        <v>191</v>
      </c>
      <c r="AU578" s="18" t="s">
        <v>83</v>
      </c>
    </row>
    <row r="579" s="13" customFormat="1">
      <c r="A579" s="13"/>
      <c r="B579" s="233"/>
      <c r="C579" s="234"/>
      <c r="D579" s="226" t="s">
        <v>193</v>
      </c>
      <c r="E579" s="235" t="s">
        <v>19</v>
      </c>
      <c r="F579" s="236" t="s">
        <v>864</v>
      </c>
      <c r="G579" s="234"/>
      <c r="H579" s="237">
        <v>123.5</v>
      </c>
      <c r="I579" s="238"/>
      <c r="J579" s="234"/>
      <c r="K579" s="234"/>
      <c r="L579" s="239"/>
      <c r="M579" s="240"/>
      <c r="N579" s="241"/>
      <c r="O579" s="241"/>
      <c r="P579" s="241"/>
      <c r="Q579" s="241"/>
      <c r="R579" s="241"/>
      <c r="S579" s="241"/>
      <c r="T579" s="242"/>
      <c r="U579" s="13"/>
      <c r="V579" s="13"/>
      <c r="W579" s="13"/>
      <c r="X579" s="13"/>
      <c r="Y579" s="13"/>
      <c r="Z579" s="13"/>
      <c r="AA579" s="13"/>
      <c r="AB579" s="13"/>
      <c r="AC579" s="13"/>
      <c r="AD579" s="13"/>
      <c r="AE579" s="13"/>
      <c r="AT579" s="243" t="s">
        <v>193</v>
      </c>
      <c r="AU579" s="243" t="s">
        <v>83</v>
      </c>
      <c r="AV579" s="13" t="s">
        <v>83</v>
      </c>
      <c r="AW579" s="13" t="s">
        <v>33</v>
      </c>
      <c r="AX579" s="13" t="s">
        <v>73</v>
      </c>
      <c r="AY579" s="243" t="s">
        <v>181</v>
      </c>
    </row>
    <row r="580" s="13" customFormat="1">
      <c r="A580" s="13"/>
      <c r="B580" s="233"/>
      <c r="C580" s="234"/>
      <c r="D580" s="226" t="s">
        <v>193</v>
      </c>
      <c r="E580" s="235" t="s">
        <v>19</v>
      </c>
      <c r="F580" s="236" t="s">
        <v>865</v>
      </c>
      <c r="G580" s="234"/>
      <c r="H580" s="237">
        <v>31.25</v>
      </c>
      <c r="I580" s="238"/>
      <c r="J580" s="234"/>
      <c r="K580" s="234"/>
      <c r="L580" s="239"/>
      <c r="M580" s="240"/>
      <c r="N580" s="241"/>
      <c r="O580" s="241"/>
      <c r="P580" s="241"/>
      <c r="Q580" s="241"/>
      <c r="R580" s="241"/>
      <c r="S580" s="241"/>
      <c r="T580" s="242"/>
      <c r="U580" s="13"/>
      <c r="V580" s="13"/>
      <c r="W580" s="13"/>
      <c r="X580" s="13"/>
      <c r="Y580" s="13"/>
      <c r="Z580" s="13"/>
      <c r="AA580" s="13"/>
      <c r="AB580" s="13"/>
      <c r="AC580" s="13"/>
      <c r="AD580" s="13"/>
      <c r="AE580" s="13"/>
      <c r="AT580" s="243" t="s">
        <v>193</v>
      </c>
      <c r="AU580" s="243" t="s">
        <v>83</v>
      </c>
      <c r="AV580" s="13" t="s">
        <v>83</v>
      </c>
      <c r="AW580" s="13" t="s">
        <v>33</v>
      </c>
      <c r="AX580" s="13" t="s">
        <v>73</v>
      </c>
      <c r="AY580" s="243" t="s">
        <v>181</v>
      </c>
    </row>
    <row r="581" s="2" customFormat="1" ht="16.5" customHeight="1">
      <c r="A581" s="39"/>
      <c r="B581" s="40"/>
      <c r="C581" s="254" t="s">
        <v>866</v>
      </c>
      <c r="D581" s="254" t="s">
        <v>308</v>
      </c>
      <c r="E581" s="255" t="s">
        <v>840</v>
      </c>
      <c r="F581" s="256" t="s">
        <v>841</v>
      </c>
      <c r="G581" s="257" t="s">
        <v>263</v>
      </c>
      <c r="H581" s="258">
        <v>162.488</v>
      </c>
      <c r="I581" s="259"/>
      <c r="J581" s="260">
        <f>ROUND(I581*H581,2)</f>
        <v>0</v>
      </c>
      <c r="K581" s="256" t="s">
        <v>187</v>
      </c>
      <c r="L581" s="261"/>
      <c r="M581" s="262" t="s">
        <v>19</v>
      </c>
      <c r="N581" s="263" t="s">
        <v>44</v>
      </c>
      <c r="O581" s="85"/>
      <c r="P581" s="222">
        <f>O581*H581</f>
        <v>0</v>
      </c>
      <c r="Q581" s="222">
        <v>3.0000000000000001E-05</v>
      </c>
      <c r="R581" s="222">
        <f>Q581*H581</f>
        <v>0.0048746400000000004</v>
      </c>
      <c r="S581" s="222">
        <v>0</v>
      </c>
      <c r="T581" s="223">
        <f>S581*H581</f>
        <v>0</v>
      </c>
      <c r="U581" s="39"/>
      <c r="V581" s="39"/>
      <c r="W581" s="39"/>
      <c r="X581" s="39"/>
      <c r="Y581" s="39"/>
      <c r="Z581" s="39"/>
      <c r="AA581" s="39"/>
      <c r="AB581" s="39"/>
      <c r="AC581" s="39"/>
      <c r="AD581" s="39"/>
      <c r="AE581" s="39"/>
      <c r="AR581" s="224" t="s">
        <v>238</v>
      </c>
      <c r="AT581" s="224" t="s">
        <v>308</v>
      </c>
      <c r="AU581" s="224" t="s">
        <v>83</v>
      </c>
      <c r="AY581" s="18" t="s">
        <v>181</v>
      </c>
      <c r="BE581" s="225">
        <f>IF(N581="základní",J581,0)</f>
        <v>0</v>
      </c>
      <c r="BF581" s="225">
        <f>IF(N581="snížená",J581,0)</f>
        <v>0</v>
      </c>
      <c r="BG581" s="225">
        <f>IF(N581="zákl. přenesená",J581,0)</f>
        <v>0</v>
      </c>
      <c r="BH581" s="225">
        <f>IF(N581="sníž. přenesená",J581,0)</f>
        <v>0</v>
      </c>
      <c r="BI581" s="225">
        <f>IF(N581="nulová",J581,0)</f>
        <v>0</v>
      </c>
      <c r="BJ581" s="18" t="s">
        <v>81</v>
      </c>
      <c r="BK581" s="225">
        <f>ROUND(I581*H581,2)</f>
        <v>0</v>
      </c>
      <c r="BL581" s="18" t="s">
        <v>99</v>
      </c>
      <c r="BM581" s="224" t="s">
        <v>867</v>
      </c>
    </row>
    <row r="582" s="2" customFormat="1">
      <c r="A582" s="39"/>
      <c r="B582" s="40"/>
      <c r="C582" s="41"/>
      <c r="D582" s="226" t="s">
        <v>189</v>
      </c>
      <c r="E582" s="41"/>
      <c r="F582" s="227" t="s">
        <v>841</v>
      </c>
      <c r="G582" s="41"/>
      <c r="H582" s="41"/>
      <c r="I582" s="228"/>
      <c r="J582" s="41"/>
      <c r="K582" s="41"/>
      <c r="L582" s="45"/>
      <c r="M582" s="229"/>
      <c r="N582" s="230"/>
      <c r="O582" s="85"/>
      <c r="P582" s="85"/>
      <c r="Q582" s="85"/>
      <c r="R582" s="85"/>
      <c r="S582" s="85"/>
      <c r="T582" s="86"/>
      <c r="U582" s="39"/>
      <c r="V582" s="39"/>
      <c r="W582" s="39"/>
      <c r="X582" s="39"/>
      <c r="Y582" s="39"/>
      <c r="Z582" s="39"/>
      <c r="AA582" s="39"/>
      <c r="AB582" s="39"/>
      <c r="AC582" s="39"/>
      <c r="AD582" s="39"/>
      <c r="AE582" s="39"/>
      <c r="AT582" s="18" t="s">
        <v>189</v>
      </c>
      <c r="AU582" s="18" t="s">
        <v>83</v>
      </c>
    </row>
    <row r="583" s="13" customFormat="1">
      <c r="A583" s="13"/>
      <c r="B583" s="233"/>
      <c r="C583" s="234"/>
      <c r="D583" s="226" t="s">
        <v>193</v>
      </c>
      <c r="E583" s="234"/>
      <c r="F583" s="236" t="s">
        <v>868</v>
      </c>
      <c r="G583" s="234"/>
      <c r="H583" s="237">
        <v>162.488</v>
      </c>
      <c r="I583" s="238"/>
      <c r="J583" s="234"/>
      <c r="K583" s="234"/>
      <c r="L583" s="239"/>
      <c r="M583" s="240"/>
      <c r="N583" s="241"/>
      <c r="O583" s="241"/>
      <c r="P583" s="241"/>
      <c r="Q583" s="241"/>
      <c r="R583" s="241"/>
      <c r="S583" s="241"/>
      <c r="T583" s="242"/>
      <c r="U583" s="13"/>
      <c r="V583" s="13"/>
      <c r="W583" s="13"/>
      <c r="X583" s="13"/>
      <c r="Y583" s="13"/>
      <c r="Z583" s="13"/>
      <c r="AA583" s="13"/>
      <c r="AB583" s="13"/>
      <c r="AC583" s="13"/>
      <c r="AD583" s="13"/>
      <c r="AE583" s="13"/>
      <c r="AT583" s="243" t="s">
        <v>193</v>
      </c>
      <c r="AU583" s="243" t="s">
        <v>83</v>
      </c>
      <c r="AV583" s="13" t="s">
        <v>83</v>
      </c>
      <c r="AW583" s="13" t="s">
        <v>4</v>
      </c>
      <c r="AX583" s="13" t="s">
        <v>81</v>
      </c>
      <c r="AY583" s="243" t="s">
        <v>181</v>
      </c>
    </row>
    <row r="584" s="2" customFormat="1" ht="16.5" customHeight="1">
      <c r="A584" s="39"/>
      <c r="B584" s="40"/>
      <c r="C584" s="213" t="s">
        <v>869</v>
      </c>
      <c r="D584" s="213" t="s">
        <v>183</v>
      </c>
      <c r="E584" s="214" t="s">
        <v>870</v>
      </c>
      <c r="F584" s="215" t="s">
        <v>871</v>
      </c>
      <c r="G584" s="216" t="s">
        <v>263</v>
      </c>
      <c r="H584" s="217">
        <v>123.5</v>
      </c>
      <c r="I584" s="218"/>
      <c r="J584" s="219">
        <f>ROUND(I584*H584,2)</f>
        <v>0</v>
      </c>
      <c r="K584" s="215" t="s">
        <v>187</v>
      </c>
      <c r="L584" s="45"/>
      <c r="M584" s="220" t="s">
        <v>19</v>
      </c>
      <c r="N584" s="221" t="s">
        <v>44</v>
      </c>
      <c r="O584" s="85"/>
      <c r="P584" s="222">
        <f>O584*H584</f>
        <v>0</v>
      </c>
      <c r="Q584" s="222">
        <v>0</v>
      </c>
      <c r="R584" s="222">
        <f>Q584*H584</f>
        <v>0</v>
      </c>
      <c r="S584" s="222">
        <v>0</v>
      </c>
      <c r="T584" s="223">
        <f>S584*H584</f>
        <v>0</v>
      </c>
      <c r="U584" s="39"/>
      <c r="V584" s="39"/>
      <c r="W584" s="39"/>
      <c r="X584" s="39"/>
      <c r="Y584" s="39"/>
      <c r="Z584" s="39"/>
      <c r="AA584" s="39"/>
      <c r="AB584" s="39"/>
      <c r="AC584" s="39"/>
      <c r="AD584" s="39"/>
      <c r="AE584" s="39"/>
      <c r="AR584" s="224" t="s">
        <v>99</v>
      </c>
      <c r="AT584" s="224" t="s">
        <v>183</v>
      </c>
      <c r="AU584" s="224" t="s">
        <v>83</v>
      </c>
      <c r="AY584" s="18" t="s">
        <v>181</v>
      </c>
      <c r="BE584" s="225">
        <f>IF(N584="základní",J584,0)</f>
        <v>0</v>
      </c>
      <c r="BF584" s="225">
        <f>IF(N584="snížená",J584,0)</f>
        <v>0</v>
      </c>
      <c r="BG584" s="225">
        <f>IF(N584="zákl. přenesená",J584,0)</f>
        <v>0</v>
      </c>
      <c r="BH584" s="225">
        <f>IF(N584="sníž. přenesená",J584,0)</f>
        <v>0</v>
      </c>
      <c r="BI584" s="225">
        <f>IF(N584="nulová",J584,0)</f>
        <v>0</v>
      </c>
      <c r="BJ584" s="18" t="s">
        <v>81</v>
      </c>
      <c r="BK584" s="225">
        <f>ROUND(I584*H584,2)</f>
        <v>0</v>
      </c>
      <c r="BL584" s="18" t="s">
        <v>99</v>
      </c>
      <c r="BM584" s="224" t="s">
        <v>872</v>
      </c>
    </row>
    <row r="585" s="2" customFormat="1">
      <c r="A585" s="39"/>
      <c r="B585" s="40"/>
      <c r="C585" s="41"/>
      <c r="D585" s="226" t="s">
        <v>189</v>
      </c>
      <c r="E585" s="41"/>
      <c r="F585" s="227" t="s">
        <v>873</v>
      </c>
      <c r="G585" s="41"/>
      <c r="H585" s="41"/>
      <c r="I585" s="228"/>
      <c r="J585" s="41"/>
      <c r="K585" s="41"/>
      <c r="L585" s="45"/>
      <c r="M585" s="229"/>
      <c r="N585" s="230"/>
      <c r="O585" s="85"/>
      <c r="P585" s="85"/>
      <c r="Q585" s="85"/>
      <c r="R585" s="85"/>
      <c r="S585" s="85"/>
      <c r="T585" s="86"/>
      <c r="U585" s="39"/>
      <c r="V585" s="39"/>
      <c r="W585" s="39"/>
      <c r="X585" s="39"/>
      <c r="Y585" s="39"/>
      <c r="Z585" s="39"/>
      <c r="AA585" s="39"/>
      <c r="AB585" s="39"/>
      <c r="AC585" s="39"/>
      <c r="AD585" s="39"/>
      <c r="AE585" s="39"/>
      <c r="AT585" s="18" t="s">
        <v>189</v>
      </c>
      <c r="AU585" s="18" t="s">
        <v>83</v>
      </c>
    </row>
    <row r="586" s="2" customFormat="1">
      <c r="A586" s="39"/>
      <c r="B586" s="40"/>
      <c r="C586" s="41"/>
      <c r="D586" s="231" t="s">
        <v>191</v>
      </c>
      <c r="E586" s="41"/>
      <c r="F586" s="232" t="s">
        <v>874</v>
      </c>
      <c r="G586" s="41"/>
      <c r="H586" s="41"/>
      <c r="I586" s="228"/>
      <c r="J586" s="41"/>
      <c r="K586" s="41"/>
      <c r="L586" s="45"/>
      <c r="M586" s="229"/>
      <c r="N586" s="230"/>
      <c r="O586" s="85"/>
      <c r="P586" s="85"/>
      <c r="Q586" s="85"/>
      <c r="R586" s="85"/>
      <c r="S586" s="85"/>
      <c r="T586" s="86"/>
      <c r="U586" s="39"/>
      <c r="V586" s="39"/>
      <c r="W586" s="39"/>
      <c r="X586" s="39"/>
      <c r="Y586" s="39"/>
      <c r="Z586" s="39"/>
      <c r="AA586" s="39"/>
      <c r="AB586" s="39"/>
      <c r="AC586" s="39"/>
      <c r="AD586" s="39"/>
      <c r="AE586" s="39"/>
      <c r="AT586" s="18" t="s">
        <v>191</v>
      </c>
      <c r="AU586" s="18" t="s">
        <v>83</v>
      </c>
    </row>
    <row r="587" s="2" customFormat="1" ht="16.5" customHeight="1">
      <c r="A587" s="39"/>
      <c r="B587" s="40"/>
      <c r="C587" s="254" t="s">
        <v>875</v>
      </c>
      <c r="D587" s="254" t="s">
        <v>308</v>
      </c>
      <c r="E587" s="255" t="s">
        <v>876</v>
      </c>
      <c r="F587" s="256" t="s">
        <v>877</v>
      </c>
      <c r="G587" s="257" t="s">
        <v>263</v>
      </c>
      <c r="H587" s="258">
        <v>129.67500000000001</v>
      </c>
      <c r="I587" s="259"/>
      <c r="J587" s="260">
        <f>ROUND(I587*H587,2)</f>
        <v>0</v>
      </c>
      <c r="K587" s="256" t="s">
        <v>187</v>
      </c>
      <c r="L587" s="261"/>
      <c r="M587" s="262" t="s">
        <v>19</v>
      </c>
      <c r="N587" s="263" t="s">
        <v>44</v>
      </c>
      <c r="O587" s="85"/>
      <c r="P587" s="222">
        <f>O587*H587</f>
        <v>0</v>
      </c>
      <c r="Q587" s="222">
        <v>4.0000000000000003E-05</v>
      </c>
      <c r="R587" s="222">
        <f>Q587*H587</f>
        <v>0.0051870000000000006</v>
      </c>
      <c r="S587" s="222">
        <v>0</v>
      </c>
      <c r="T587" s="223">
        <f>S587*H587</f>
        <v>0</v>
      </c>
      <c r="U587" s="39"/>
      <c r="V587" s="39"/>
      <c r="W587" s="39"/>
      <c r="X587" s="39"/>
      <c r="Y587" s="39"/>
      <c r="Z587" s="39"/>
      <c r="AA587" s="39"/>
      <c r="AB587" s="39"/>
      <c r="AC587" s="39"/>
      <c r="AD587" s="39"/>
      <c r="AE587" s="39"/>
      <c r="AR587" s="224" t="s">
        <v>238</v>
      </c>
      <c r="AT587" s="224" t="s">
        <v>308</v>
      </c>
      <c r="AU587" s="224" t="s">
        <v>83</v>
      </c>
      <c r="AY587" s="18" t="s">
        <v>181</v>
      </c>
      <c r="BE587" s="225">
        <f>IF(N587="základní",J587,0)</f>
        <v>0</v>
      </c>
      <c r="BF587" s="225">
        <f>IF(N587="snížená",J587,0)</f>
        <v>0</v>
      </c>
      <c r="BG587" s="225">
        <f>IF(N587="zákl. přenesená",J587,0)</f>
        <v>0</v>
      </c>
      <c r="BH587" s="225">
        <f>IF(N587="sníž. přenesená",J587,0)</f>
        <v>0</v>
      </c>
      <c r="BI587" s="225">
        <f>IF(N587="nulová",J587,0)</f>
        <v>0</v>
      </c>
      <c r="BJ587" s="18" t="s">
        <v>81</v>
      </c>
      <c r="BK587" s="225">
        <f>ROUND(I587*H587,2)</f>
        <v>0</v>
      </c>
      <c r="BL587" s="18" t="s">
        <v>99</v>
      </c>
      <c r="BM587" s="224" t="s">
        <v>878</v>
      </c>
    </row>
    <row r="588" s="2" customFormat="1">
      <c r="A588" s="39"/>
      <c r="B588" s="40"/>
      <c r="C588" s="41"/>
      <c r="D588" s="226" t="s">
        <v>189</v>
      </c>
      <c r="E588" s="41"/>
      <c r="F588" s="227" t="s">
        <v>877</v>
      </c>
      <c r="G588" s="41"/>
      <c r="H588" s="41"/>
      <c r="I588" s="228"/>
      <c r="J588" s="41"/>
      <c r="K588" s="41"/>
      <c r="L588" s="45"/>
      <c r="M588" s="229"/>
      <c r="N588" s="230"/>
      <c r="O588" s="85"/>
      <c r="P588" s="85"/>
      <c r="Q588" s="85"/>
      <c r="R588" s="85"/>
      <c r="S588" s="85"/>
      <c r="T588" s="86"/>
      <c r="U588" s="39"/>
      <c r="V588" s="39"/>
      <c r="W588" s="39"/>
      <c r="X588" s="39"/>
      <c r="Y588" s="39"/>
      <c r="Z588" s="39"/>
      <c r="AA588" s="39"/>
      <c r="AB588" s="39"/>
      <c r="AC588" s="39"/>
      <c r="AD588" s="39"/>
      <c r="AE588" s="39"/>
      <c r="AT588" s="18" t="s">
        <v>189</v>
      </c>
      <c r="AU588" s="18" t="s">
        <v>83</v>
      </c>
    </row>
    <row r="589" s="13" customFormat="1">
      <c r="A589" s="13"/>
      <c r="B589" s="233"/>
      <c r="C589" s="234"/>
      <c r="D589" s="226" t="s">
        <v>193</v>
      </c>
      <c r="E589" s="234"/>
      <c r="F589" s="236" t="s">
        <v>843</v>
      </c>
      <c r="G589" s="234"/>
      <c r="H589" s="237">
        <v>129.67500000000001</v>
      </c>
      <c r="I589" s="238"/>
      <c r="J589" s="234"/>
      <c r="K589" s="234"/>
      <c r="L589" s="239"/>
      <c r="M589" s="240"/>
      <c r="N589" s="241"/>
      <c r="O589" s="241"/>
      <c r="P589" s="241"/>
      <c r="Q589" s="241"/>
      <c r="R589" s="241"/>
      <c r="S589" s="241"/>
      <c r="T589" s="242"/>
      <c r="U589" s="13"/>
      <c r="V589" s="13"/>
      <c r="W589" s="13"/>
      <c r="X589" s="13"/>
      <c r="Y589" s="13"/>
      <c r="Z589" s="13"/>
      <c r="AA589" s="13"/>
      <c r="AB589" s="13"/>
      <c r="AC589" s="13"/>
      <c r="AD589" s="13"/>
      <c r="AE589" s="13"/>
      <c r="AT589" s="243" t="s">
        <v>193</v>
      </c>
      <c r="AU589" s="243" t="s">
        <v>83</v>
      </c>
      <c r="AV589" s="13" t="s">
        <v>83</v>
      </c>
      <c r="AW589" s="13" t="s">
        <v>4</v>
      </c>
      <c r="AX589" s="13" t="s">
        <v>81</v>
      </c>
      <c r="AY589" s="243" t="s">
        <v>181</v>
      </c>
    </row>
    <row r="590" s="2" customFormat="1" ht="24.15" customHeight="1">
      <c r="A590" s="39"/>
      <c r="B590" s="40"/>
      <c r="C590" s="213" t="s">
        <v>879</v>
      </c>
      <c r="D590" s="213" t="s">
        <v>183</v>
      </c>
      <c r="E590" s="214" t="s">
        <v>880</v>
      </c>
      <c r="F590" s="215" t="s">
        <v>881</v>
      </c>
      <c r="G590" s="216" t="s">
        <v>253</v>
      </c>
      <c r="H590" s="217">
        <v>185.87000000000001</v>
      </c>
      <c r="I590" s="218"/>
      <c r="J590" s="219">
        <f>ROUND(I590*H590,2)</f>
        <v>0</v>
      </c>
      <c r="K590" s="215" t="s">
        <v>187</v>
      </c>
      <c r="L590" s="45"/>
      <c r="M590" s="220" t="s">
        <v>19</v>
      </c>
      <c r="N590" s="221" t="s">
        <v>44</v>
      </c>
      <c r="O590" s="85"/>
      <c r="P590" s="222">
        <f>O590*H590</f>
        <v>0</v>
      </c>
      <c r="Q590" s="222">
        <v>0.0086761600000000005</v>
      </c>
      <c r="R590" s="222">
        <f>Q590*H590</f>
        <v>1.6126378592000001</v>
      </c>
      <c r="S590" s="222">
        <v>0</v>
      </c>
      <c r="T590" s="223">
        <f>S590*H590</f>
        <v>0</v>
      </c>
      <c r="U590" s="39"/>
      <c r="V590" s="39"/>
      <c r="W590" s="39"/>
      <c r="X590" s="39"/>
      <c r="Y590" s="39"/>
      <c r="Z590" s="39"/>
      <c r="AA590" s="39"/>
      <c r="AB590" s="39"/>
      <c r="AC590" s="39"/>
      <c r="AD590" s="39"/>
      <c r="AE590" s="39"/>
      <c r="AR590" s="224" t="s">
        <v>99</v>
      </c>
      <c r="AT590" s="224" t="s">
        <v>183</v>
      </c>
      <c r="AU590" s="224" t="s">
        <v>83</v>
      </c>
      <c r="AY590" s="18" t="s">
        <v>181</v>
      </c>
      <c r="BE590" s="225">
        <f>IF(N590="základní",J590,0)</f>
        <v>0</v>
      </c>
      <c r="BF590" s="225">
        <f>IF(N590="snížená",J590,0)</f>
        <v>0</v>
      </c>
      <c r="BG590" s="225">
        <f>IF(N590="zákl. přenesená",J590,0)</f>
        <v>0</v>
      </c>
      <c r="BH590" s="225">
        <f>IF(N590="sníž. přenesená",J590,0)</f>
        <v>0</v>
      </c>
      <c r="BI590" s="225">
        <f>IF(N590="nulová",J590,0)</f>
        <v>0</v>
      </c>
      <c r="BJ590" s="18" t="s">
        <v>81</v>
      </c>
      <c r="BK590" s="225">
        <f>ROUND(I590*H590,2)</f>
        <v>0</v>
      </c>
      <c r="BL590" s="18" t="s">
        <v>99</v>
      </c>
      <c r="BM590" s="224" t="s">
        <v>882</v>
      </c>
    </row>
    <row r="591" s="2" customFormat="1">
      <c r="A591" s="39"/>
      <c r="B591" s="40"/>
      <c r="C591" s="41"/>
      <c r="D591" s="226" t="s">
        <v>189</v>
      </c>
      <c r="E591" s="41"/>
      <c r="F591" s="227" t="s">
        <v>883</v>
      </c>
      <c r="G591" s="41"/>
      <c r="H591" s="41"/>
      <c r="I591" s="228"/>
      <c r="J591" s="41"/>
      <c r="K591" s="41"/>
      <c r="L591" s="45"/>
      <c r="M591" s="229"/>
      <c r="N591" s="230"/>
      <c r="O591" s="85"/>
      <c r="P591" s="85"/>
      <c r="Q591" s="85"/>
      <c r="R591" s="85"/>
      <c r="S591" s="85"/>
      <c r="T591" s="86"/>
      <c r="U591" s="39"/>
      <c r="V591" s="39"/>
      <c r="W591" s="39"/>
      <c r="X591" s="39"/>
      <c r="Y591" s="39"/>
      <c r="Z591" s="39"/>
      <c r="AA591" s="39"/>
      <c r="AB591" s="39"/>
      <c r="AC591" s="39"/>
      <c r="AD591" s="39"/>
      <c r="AE591" s="39"/>
      <c r="AT591" s="18" t="s">
        <v>189</v>
      </c>
      <c r="AU591" s="18" t="s">
        <v>83</v>
      </c>
    </row>
    <row r="592" s="2" customFormat="1">
      <c r="A592" s="39"/>
      <c r="B592" s="40"/>
      <c r="C592" s="41"/>
      <c r="D592" s="231" t="s">
        <v>191</v>
      </c>
      <c r="E592" s="41"/>
      <c r="F592" s="232" t="s">
        <v>884</v>
      </c>
      <c r="G592" s="41"/>
      <c r="H592" s="41"/>
      <c r="I592" s="228"/>
      <c r="J592" s="41"/>
      <c r="K592" s="41"/>
      <c r="L592" s="45"/>
      <c r="M592" s="229"/>
      <c r="N592" s="230"/>
      <c r="O592" s="85"/>
      <c r="P592" s="85"/>
      <c r="Q592" s="85"/>
      <c r="R592" s="85"/>
      <c r="S592" s="85"/>
      <c r="T592" s="86"/>
      <c r="U592" s="39"/>
      <c r="V592" s="39"/>
      <c r="W592" s="39"/>
      <c r="X592" s="39"/>
      <c r="Y592" s="39"/>
      <c r="Z592" s="39"/>
      <c r="AA592" s="39"/>
      <c r="AB592" s="39"/>
      <c r="AC592" s="39"/>
      <c r="AD592" s="39"/>
      <c r="AE592" s="39"/>
      <c r="AT592" s="18" t="s">
        <v>191</v>
      </c>
      <c r="AU592" s="18" t="s">
        <v>83</v>
      </c>
    </row>
    <row r="593" s="13" customFormat="1">
      <c r="A593" s="13"/>
      <c r="B593" s="233"/>
      <c r="C593" s="234"/>
      <c r="D593" s="226" t="s">
        <v>193</v>
      </c>
      <c r="E593" s="235" t="s">
        <v>19</v>
      </c>
      <c r="F593" s="236" t="s">
        <v>885</v>
      </c>
      <c r="G593" s="234"/>
      <c r="H593" s="237">
        <v>252.72</v>
      </c>
      <c r="I593" s="238"/>
      <c r="J593" s="234"/>
      <c r="K593" s="234"/>
      <c r="L593" s="239"/>
      <c r="M593" s="240"/>
      <c r="N593" s="241"/>
      <c r="O593" s="241"/>
      <c r="P593" s="241"/>
      <c r="Q593" s="241"/>
      <c r="R593" s="241"/>
      <c r="S593" s="241"/>
      <c r="T593" s="242"/>
      <c r="U593" s="13"/>
      <c r="V593" s="13"/>
      <c r="W593" s="13"/>
      <c r="X593" s="13"/>
      <c r="Y593" s="13"/>
      <c r="Z593" s="13"/>
      <c r="AA593" s="13"/>
      <c r="AB593" s="13"/>
      <c r="AC593" s="13"/>
      <c r="AD593" s="13"/>
      <c r="AE593" s="13"/>
      <c r="AT593" s="243" t="s">
        <v>193</v>
      </c>
      <c r="AU593" s="243" t="s">
        <v>83</v>
      </c>
      <c r="AV593" s="13" t="s">
        <v>83</v>
      </c>
      <c r="AW593" s="13" t="s">
        <v>33</v>
      </c>
      <c r="AX593" s="13" t="s">
        <v>73</v>
      </c>
      <c r="AY593" s="243" t="s">
        <v>181</v>
      </c>
    </row>
    <row r="594" s="13" customFormat="1">
      <c r="A594" s="13"/>
      <c r="B594" s="233"/>
      <c r="C594" s="234"/>
      <c r="D594" s="226" t="s">
        <v>193</v>
      </c>
      <c r="E594" s="235" t="s">
        <v>19</v>
      </c>
      <c r="F594" s="236" t="s">
        <v>886</v>
      </c>
      <c r="G594" s="234"/>
      <c r="H594" s="237">
        <v>-33.850000000000001</v>
      </c>
      <c r="I594" s="238"/>
      <c r="J594" s="234"/>
      <c r="K594" s="234"/>
      <c r="L594" s="239"/>
      <c r="M594" s="240"/>
      <c r="N594" s="241"/>
      <c r="O594" s="241"/>
      <c r="P594" s="241"/>
      <c r="Q594" s="241"/>
      <c r="R594" s="241"/>
      <c r="S594" s="241"/>
      <c r="T594" s="242"/>
      <c r="U594" s="13"/>
      <c r="V594" s="13"/>
      <c r="W594" s="13"/>
      <c r="X594" s="13"/>
      <c r="Y594" s="13"/>
      <c r="Z594" s="13"/>
      <c r="AA594" s="13"/>
      <c r="AB594" s="13"/>
      <c r="AC594" s="13"/>
      <c r="AD594" s="13"/>
      <c r="AE594" s="13"/>
      <c r="AT594" s="243" t="s">
        <v>193</v>
      </c>
      <c r="AU594" s="243" t="s">
        <v>83</v>
      </c>
      <c r="AV594" s="13" t="s">
        <v>83</v>
      </c>
      <c r="AW594" s="13" t="s">
        <v>33</v>
      </c>
      <c r="AX594" s="13" t="s">
        <v>73</v>
      </c>
      <c r="AY594" s="243" t="s">
        <v>181</v>
      </c>
    </row>
    <row r="595" s="13" customFormat="1">
      <c r="A595" s="13"/>
      <c r="B595" s="233"/>
      <c r="C595" s="234"/>
      <c r="D595" s="226" t="s">
        <v>193</v>
      </c>
      <c r="E595" s="235" t="s">
        <v>19</v>
      </c>
      <c r="F595" s="236" t="s">
        <v>887</v>
      </c>
      <c r="G595" s="234"/>
      <c r="H595" s="237">
        <v>-33</v>
      </c>
      <c r="I595" s="238"/>
      <c r="J595" s="234"/>
      <c r="K595" s="234"/>
      <c r="L595" s="239"/>
      <c r="M595" s="240"/>
      <c r="N595" s="241"/>
      <c r="O595" s="241"/>
      <c r="P595" s="241"/>
      <c r="Q595" s="241"/>
      <c r="R595" s="241"/>
      <c r="S595" s="241"/>
      <c r="T595" s="242"/>
      <c r="U595" s="13"/>
      <c r="V595" s="13"/>
      <c r="W595" s="13"/>
      <c r="X595" s="13"/>
      <c r="Y595" s="13"/>
      <c r="Z595" s="13"/>
      <c r="AA595" s="13"/>
      <c r="AB595" s="13"/>
      <c r="AC595" s="13"/>
      <c r="AD595" s="13"/>
      <c r="AE595" s="13"/>
      <c r="AT595" s="243" t="s">
        <v>193</v>
      </c>
      <c r="AU595" s="243" t="s">
        <v>83</v>
      </c>
      <c r="AV595" s="13" t="s">
        <v>83</v>
      </c>
      <c r="AW595" s="13" t="s">
        <v>33</v>
      </c>
      <c r="AX595" s="13" t="s">
        <v>73</v>
      </c>
      <c r="AY595" s="243" t="s">
        <v>181</v>
      </c>
    </row>
    <row r="596" s="2" customFormat="1" ht="16.5" customHeight="1">
      <c r="A596" s="39"/>
      <c r="B596" s="40"/>
      <c r="C596" s="254" t="s">
        <v>888</v>
      </c>
      <c r="D596" s="254" t="s">
        <v>308</v>
      </c>
      <c r="E596" s="255" t="s">
        <v>889</v>
      </c>
      <c r="F596" s="256" t="s">
        <v>890</v>
      </c>
      <c r="G596" s="257" t="s">
        <v>253</v>
      </c>
      <c r="H596" s="258">
        <v>189.58699999999999</v>
      </c>
      <c r="I596" s="259"/>
      <c r="J596" s="260">
        <f>ROUND(I596*H596,2)</f>
        <v>0</v>
      </c>
      <c r="K596" s="256" t="s">
        <v>187</v>
      </c>
      <c r="L596" s="261"/>
      <c r="M596" s="262" t="s">
        <v>19</v>
      </c>
      <c r="N596" s="263" t="s">
        <v>44</v>
      </c>
      <c r="O596" s="85"/>
      <c r="P596" s="222">
        <f>O596*H596</f>
        <v>0</v>
      </c>
      <c r="Q596" s="222">
        <v>0.0045999999999999999</v>
      </c>
      <c r="R596" s="222">
        <f>Q596*H596</f>
        <v>0.87210019999999988</v>
      </c>
      <c r="S596" s="222">
        <v>0</v>
      </c>
      <c r="T596" s="223">
        <f>S596*H596</f>
        <v>0</v>
      </c>
      <c r="U596" s="39"/>
      <c r="V596" s="39"/>
      <c r="W596" s="39"/>
      <c r="X596" s="39"/>
      <c r="Y596" s="39"/>
      <c r="Z596" s="39"/>
      <c r="AA596" s="39"/>
      <c r="AB596" s="39"/>
      <c r="AC596" s="39"/>
      <c r="AD596" s="39"/>
      <c r="AE596" s="39"/>
      <c r="AR596" s="224" t="s">
        <v>238</v>
      </c>
      <c r="AT596" s="224" t="s">
        <v>308</v>
      </c>
      <c r="AU596" s="224" t="s">
        <v>83</v>
      </c>
      <c r="AY596" s="18" t="s">
        <v>181</v>
      </c>
      <c r="BE596" s="225">
        <f>IF(N596="základní",J596,0)</f>
        <v>0</v>
      </c>
      <c r="BF596" s="225">
        <f>IF(N596="snížená",J596,0)</f>
        <v>0</v>
      </c>
      <c r="BG596" s="225">
        <f>IF(N596="zákl. přenesená",J596,0)</f>
        <v>0</v>
      </c>
      <c r="BH596" s="225">
        <f>IF(N596="sníž. přenesená",J596,0)</f>
        <v>0</v>
      </c>
      <c r="BI596" s="225">
        <f>IF(N596="nulová",J596,0)</f>
        <v>0</v>
      </c>
      <c r="BJ596" s="18" t="s">
        <v>81</v>
      </c>
      <c r="BK596" s="225">
        <f>ROUND(I596*H596,2)</f>
        <v>0</v>
      </c>
      <c r="BL596" s="18" t="s">
        <v>99</v>
      </c>
      <c r="BM596" s="224" t="s">
        <v>891</v>
      </c>
    </row>
    <row r="597" s="2" customFormat="1">
      <c r="A597" s="39"/>
      <c r="B597" s="40"/>
      <c r="C597" s="41"/>
      <c r="D597" s="226" t="s">
        <v>189</v>
      </c>
      <c r="E597" s="41"/>
      <c r="F597" s="227" t="s">
        <v>890</v>
      </c>
      <c r="G597" s="41"/>
      <c r="H597" s="41"/>
      <c r="I597" s="228"/>
      <c r="J597" s="41"/>
      <c r="K597" s="41"/>
      <c r="L597" s="45"/>
      <c r="M597" s="229"/>
      <c r="N597" s="230"/>
      <c r="O597" s="85"/>
      <c r="P597" s="85"/>
      <c r="Q597" s="85"/>
      <c r="R597" s="85"/>
      <c r="S597" s="85"/>
      <c r="T597" s="86"/>
      <c r="U597" s="39"/>
      <c r="V597" s="39"/>
      <c r="W597" s="39"/>
      <c r="X597" s="39"/>
      <c r="Y597" s="39"/>
      <c r="Z597" s="39"/>
      <c r="AA597" s="39"/>
      <c r="AB597" s="39"/>
      <c r="AC597" s="39"/>
      <c r="AD597" s="39"/>
      <c r="AE597" s="39"/>
      <c r="AT597" s="18" t="s">
        <v>189</v>
      </c>
      <c r="AU597" s="18" t="s">
        <v>83</v>
      </c>
    </row>
    <row r="598" s="13" customFormat="1">
      <c r="A598" s="13"/>
      <c r="B598" s="233"/>
      <c r="C598" s="234"/>
      <c r="D598" s="226" t="s">
        <v>193</v>
      </c>
      <c r="E598" s="234"/>
      <c r="F598" s="236" t="s">
        <v>892</v>
      </c>
      <c r="G598" s="234"/>
      <c r="H598" s="237">
        <v>189.58699999999999</v>
      </c>
      <c r="I598" s="238"/>
      <c r="J598" s="234"/>
      <c r="K598" s="234"/>
      <c r="L598" s="239"/>
      <c r="M598" s="240"/>
      <c r="N598" s="241"/>
      <c r="O598" s="241"/>
      <c r="P598" s="241"/>
      <c r="Q598" s="241"/>
      <c r="R598" s="241"/>
      <c r="S598" s="241"/>
      <c r="T598" s="242"/>
      <c r="U598" s="13"/>
      <c r="V598" s="13"/>
      <c r="W598" s="13"/>
      <c r="X598" s="13"/>
      <c r="Y598" s="13"/>
      <c r="Z598" s="13"/>
      <c r="AA598" s="13"/>
      <c r="AB598" s="13"/>
      <c r="AC598" s="13"/>
      <c r="AD598" s="13"/>
      <c r="AE598" s="13"/>
      <c r="AT598" s="243" t="s">
        <v>193</v>
      </c>
      <c r="AU598" s="243" t="s">
        <v>83</v>
      </c>
      <c r="AV598" s="13" t="s">
        <v>83</v>
      </c>
      <c r="AW598" s="13" t="s">
        <v>4</v>
      </c>
      <c r="AX598" s="13" t="s">
        <v>81</v>
      </c>
      <c r="AY598" s="243" t="s">
        <v>181</v>
      </c>
    </row>
    <row r="599" s="2" customFormat="1" ht="24.15" customHeight="1">
      <c r="A599" s="39"/>
      <c r="B599" s="40"/>
      <c r="C599" s="213" t="s">
        <v>893</v>
      </c>
      <c r="D599" s="213" t="s">
        <v>183</v>
      </c>
      <c r="E599" s="214" t="s">
        <v>880</v>
      </c>
      <c r="F599" s="215" t="s">
        <v>881</v>
      </c>
      <c r="G599" s="216" t="s">
        <v>253</v>
      </c>
      <c r="H599" s="217">
        <v>83.239999999999995</v>
      </c>
      <c r="I599" s="218"/>
      <c r="J599" s="219">
        <f>ROUND(I599*H599,2)</f>
        <v>0</v>
      </c>
      <c r="K599" s="215" t="s">
        <v>187</v>
      </c>
      <c r="L599" s="45"/>
      <c r="M599" s="220" t="s">
        <v>19</v>
      </c>
      <c r="N599" s="221" t="s">
        <v>44</v>
      </c>
      <c r="O599" s="85"/>
      <c r="P599" s="222">
        <f>O599*H599</f>
        <v>0</v>
      </c>
      <c r="Q599" s="222">
        <v>0.0086761600000000005</v>
      </c>
      <c r="R599" s="222">
        <f>Q599*H599</f>
        <v>0.72220355839999995</v>
      </c>
      <c r="S599" s="222">
        <v>0</v>
      </c>
      <c r="T599" s="223">
        <f>S599*H599</f>
        <v>0</v>
      </c>
      <c r="U599" s="39"/>
      <c r="V599" s="39"/>
      <c r="W599" s="39"/>
      <c r="X599" s="39"/>
      <c r="Y599" s="39"/>
      <c r="Z599" s="39"/>
      <c r="AA599" s="39"/>
      <c r="AB599" s="39"/>
      <c r="AC599" s="39"/>
      <c r="AD599" s="39"/>
      <c r="AE599" s="39"/>
      <c r="AR599" s="224" t="s">
        <v>99</v>
      </c>
      <c r="AT599" s="224" t="s">
        <v>183</v>
      </c>
      <c r="AU599" s="224" t="s">
        <v>83</v>
      </c>
      <c r="AY599" s="18" t="s">
        <v>181</v>
      </c>
      <c r="BE599" s="225">
        <f>IF(N599="základní",J599,0)</f>
        <v>0</v>
      </c>
      <c r="BF599" s="225">
        <f>IF(N599="snížená",J599,0)</f>
        <v>0</v>
      </c>
      <c r="BG599" s="225">
        <f>IF(N599="zákl. přenesená",J599,0)</f>
        <v>0</v>
      </c>
      <c r="BH599" s="225">
        <f>IF(N599="sníž. přenesená",J599,0)</f>
        <v>0</v>
      </c>
      <c r="BI599" s="225">
        <f>IF(N599="nulová",J599,0)</f>
        <v>0</v>
      </c>
      <c r="BJ599" s="18" t="s">
        <v>81</v>
      </c>
      <c r="BK599" s="225">
        <f>ROUND(I599*H599,2)</f>
        <v>0</v>
      </c>
      <c r="BL599" s="18" t="s">
        <v>99</v>
      </c>
      <c r="BM599" s="224" t="s">
        <v>894</v>
      </c>
    </row>
    <row r="600" s="2" customFormat="1">
      <c r="A600" s="39"/>
      <c r="B600" s="40"/>
      <c r="C600" s="41"/>
      <c r="D600" s="226" t="s">
        <v>189</v>
      </c>
      <c r="E600" s="41"/>
      <c r="F600" s="227" t="s">
        <v>883</v>
      </c>
      <c r="G600" s="41"/>
      <c r="H600" s="41"/>
      <c r="I600" s="228"/>
      <c r="J600" s="41"/>
      <c r="K600" s="41"/>
      <c r="L600" s="45"/>
      <c r="M600" s="229"/>
      <c r="N600" s="230"/>
      <c r="O600" s="85"/>
      <c r="P600" s="85"/>
      <c r="Q600" s="85"/>
      <c r="R600" s="85"/>
      <c r="S600" s="85"/>
      <c r="T600" s="86"/>
      <c r="U600" s="39"/>
      <c r="V600" s="39"/>
      <c r="W600" s="39"/>
      <c r="X600" s="39"/>
      <c r="Y600" s="39"/>
      <c r="Z600" s="39"/>
      <c r="AA600" s="39"/>
      <c r="AB600" s="39"/>
      <c r="AC600" s="39"/>
      <c r="AD600" s="39"/>
      <c r="AE600" s="39"/>
      <c r="AT600" s="18" t="s">
        <v>189</v>
      </c>
      <c r="AU600" s="18" t="s">
        <v>83</v>
      </c>
    </row>
    <row r="601" s="2" customFormat="1">
      <c r="A601" s="39"/>
      <c r="B601" s="40"/>
      <c r="C601" s="41"/>
      <c r="D601" s="231" t="s">
        <v>191</v>
      </c>
      <c r="E601" s="41"/>
      <c r="F601" s="232" t="s">
        <v>884</v>
      </c>
      <c r="G601" s="41"/>
      <c r="H601" s="41"/>
      <c r="I601" s="228"/>
      <c r="J601" s="41"/>
      <c r="K601" s="41"/>
      <c r="L601" s="45"/>
      <c r="M601" s="229"/>
      <c r="N601" s="230"/>
      <c r="O601" s="85"/>
      <c r="P601" s="85"/>
      <c r="Q601" s="85"/>
      <c r="R601" s="85"/>
      <c r="S601" s="85"/>
      <c r="T601" s="86"/>
      <c r="U601" s="39"/>
      <c r="V601" s="39"/>
      <c r="W601" s="39"/>
      <c r="X601" s="39"/>
      <c r="Y601" s="39"/>
      <c r="Z601" s="39"/>
      <c r="AA601" s="39"/>
      <c r="AB601" s="39"/>
      <c r="AC601" s="39"/>
      <c r="AD601" s="39"/>
      <c r="AE601" s="39"/>
      <c r="AT601" s="18" t="s">
        <v>191</v>
      </c>
      <c r="AU601" s="18" t="s">
        <v>83</v>
      </c>
    </row>
    <row r="602" s="13" customFormat="1">
      <c r="A602" s="13"/>
      <c r="B602" s="233"/>
      <c r="C602" s="234"/>
      <c r="D602" s="226" t="s">
        <v>193</v>
      </c>
      <c r="E602" s="235" t="s">
        <v>19</v>
      </c>
      <c r="F602" s="236" t="s">
        <v>895</v>
      </c>
      <c r="G602" s="234"/>
      <c r="H602" s="237">
        <v>26.600000000000001</v>
      </c>
      <c r="I602" s="238"/>
      <c r="J602" s="234"/>
      <c r="K602" s="234"/>
      <c r="L602" s="239"/>
      <c r="M602" s="240"/>
      <c r="N602" s="241"/>
      <c r="O602" s="241"/>
      <c r="P602" s="241"/>
      <c r="Q602" s="241"/>
      <c r="R602" s="241"/>
      <c r="S602" s="241"/>
      <c r="T602" s="242"/>
      <c r="U602" s="13"/>
      <c r="V602" s="13"/>
      <c r="W602" s="13"/>
      <c r="X602" s="13"/>
      <c r="Y602" s="13"/>
      <c r="Z602" s="13"/>
      <c r="AA602" s="13"/>
      <c r="AB602" s="13"/>
      <c r="AC602" s="13"/>
      <c r="AD602" s="13"/>
      <c r="AE602" s="13"/>
      <c r="AT602" s="243" t="s">
        <v>193</v>
      </c>
      <c r="AU602" s="243" t="s">
        <v>83</v>
      </c>
      <c r="AV602" s="13" t="s">
        <v>83</v>
      </c>
      <c r="AW602" s="13" t="s">
        <v>33</v>
      </c>
      <c r="AX602" s="13" t="s">
        <v>73</v>
      </c>
      <c r="AY602" s="243" t="s">
        <v>181</v>
      </c>
    </row>
    <row r="603" s="13" customFormat="1">
      <c r="A603" s="13"/>
      <c r="B603" s="233"/>
      <c r="C603" s="234"/>
      <c r="D603" s="226" t="s">
        <v>193</v>
      </c>
      <c r="E603" s="235" t="s">
        <v>19</v>
      </c>
      <c r="F603" s="236" t="s">
        <v>896</v>
      </c>
      <c r="G603" s="234"/>
      <c r="H603" s="237">
        <v>34.170000000000002</v>
      </c>
      <c r="I603" s="238"/>
      <c r="J603" s="234"/>
      <c r="K603" s="234"/>
      <c r="L603" s="239"/>
      <c r="M603" s="240"/>
      <c r="N603" s="241"/>
      <c r="O603" s="241"/>
      <c r="P603" s="241"/>
      <c r="Q603" s="241"/>
      <c r="R603" s="241"/>
      <c r="S603" s="241"/>
      <c r="T603" s="242"/>
      <c r="U603" s="13"/>
      <c r="V603" s="13"/>
      <c r="W603" s="13"/>
      <c r="X603" s="13"/>
      <c r="Y603" s="13"/>
      <c r="Z603" s="13"/>
      <c r="AA603" s="13"/>
      <c r="AB603" s="13"/>
      <c r="AC603" s="13"/>
      <c r="AD603" s="13"/>
      <c r="AE603" s="13"/>
      <c r="AT603" s="243" t="s">
        <v>193</v>
      </c>
      <c r="AU603" s="243" t="s">
        <v>83</v>
      </c>
      <c r="AV603" s="13" t="s">
        <v>83</v>
      </c>
      <c r="AW603" s="13" t="s">
        <v>33</v>
      </c>
      <c r="AX603" s="13" t="s">
        <v>73</v>
      </c>
      <c r="AY603" s="243" t="s">
        <v>181</v>
      </c>
    </row>
    <row r="604" s="13" customFormat="1">
      <c r="A604" s="13"/>
      <c r="B604" s="233"/>
      <c r="C604" s="234"/>
      <c r="D604" s="226" t="s">
        <v>193</v>
      </c>
      <c r="E604" s="235" t="s">
        <v>19</v>
      </c>
      <c r="F604" s="236" t="s">
        <v>897</v>
      </c>
      <c r="G604" s="234"/>
      <c r="H604" s="237">
        <v>22.469999999999999</v>
      </c>
      <c r="I604" s="238"/>
      <c r="J604" s="234"/>
      <c r="K604" s="234"/>
      <c r="L604" s="239"/>
      <c r="M604" s="240"/>
      <c r="N604" s="241"/>
      <c r="O604" s="241"/>
      <c r="P604" s="241"/>
      <c r="Q604" s="241"/>
      <c r="R604" s="241"/>
      <c r="S604" s="241"/>
      <c r="T604" s="242"/>
      <c r="U604" s="13"/>
      <c r="V604" s="13"/>
      <c r="W604" s="13"/>
      <c r="X604" s="13"/>
      <c r="Y604" s="13"/>
      <c r="Z604" s="13"/>
      <c r="AA604" s="13"/>
      <c r="AB604" s="13"/>
      <c r="AC604" s="13"/>
      <c r="AD604" s="13"/>
      <c r="AE604" s="13"/>
      <c r="AT604" s="243" t="s">
        <v>193</v>
      </c>
      <c r="AU604" s="243" t="s">
        <v>83</v>
      </c>
      <c r="AV604" s="13" t="s">
        <v>83</v>
      </c>
      <c r="AW604" s="13" t="s">
        <v>33</v>
      </c>
      <c r="AX604" s="13" t="s">
        <v>73</v>
      </c>
      <c r="AY604" s="243" t="s">
        <v>181</v>
      </c>
    </row>
    <row r="605" s="2" customFormat="1" ht="16.5" customHeight="1">
      <c r="A605" s="39"/>
      <c r="B605" s="40"/>
      <c r="C605" s="254" t="s">
        <v>898</v>
      </c>
      <c r="D605" s="254" t="s">
        <v>308</v>
      </c>
      <c r="E605" s="255" t="s">
        <v>899</v>
      </c>
      <c r="F605" s="256" t="s">
        <v>900</v>
      </c>
      <c r="G605" s="257" t="s">
        <v>253</v>
      </c>
      <c r="H605" s="258">
        <v>84.905000000000001</v>
      </c>
      <c r="I605" s="259"/>
      <c r="J605" s="260">
        <f>ROUND(I605*H605,2)</f>
        <v>0</v>
      </c>
      <c r="K605" s="256" t="s">
        <v>187</v>
      </c>
      <c r="L605" s="261"/>
      <c r="M605" s="262" t="s">
        <v>19</v>
      </c>
      <c r="N605" s="263" t="s">
        <v>44</v>
      </c>
      <c r="O605" s="85"/>
      <c r="P605" s="222">
        <f>O605*H605</f>
        <v>0</v>
      </c>
      <c r="Q605" s="222">
        <v>0.0070000000000000001</v>
      </c>
      <c r="R605" s="222">
        <f>Q605*H605</f>
        <v>0.59433500000000006</v>
      </c>
      <c r="S605" s="222">
        <v>0</v>
      </c>
      <c r="T605" s="223">
        <f>S605*H605</f>
        <v>0</v>
      </c>
      <c r="U605" s="39"/>
      <c r="V605" s="39"/>
      <c r="W605" s="39"/>
      <c r="X605" s="39"/>
      <c r="Y605" s="39"/>
      <c r="Z605" s="39"/>
      <c r="AA605" s="39"/>
      <c r="AB605" s="39"/>
      <c r="AC605" s="39"/>
      <c r="AD605" s="39"/>
      <c r="AE605" s="39"/>
      <c r="AR605" s="224" t="s">
        <v>238</v>
      </c>
      <c r="AT605" s="224" t="s">
        <v>308</v>
      </c>
      <c r="AU605" s="224" t="s">
        <v>83</v>
      </c>
      <c r="AY605" s="18" t="s">
        <v>181</v>
      </c>
      <c r="BE605" s="225">
        <f>IF(N605="základní",J605,0)</f>
        <v>0</v>
      </c>
      <c r="BF605" s="225">
        <f>IF(N605="snížená",J605,0)</f>
        <v>0</v>
      </c>
      <c r="BG605" s="225">
        <f>IF(N605="zákl. přenesená",J605,0)</f>
        <v>0</v>
      </c>
      <c r="BH605" s="225">
        <f>IF(N605="sníž. přenesená",J605,0)</f>
        <v>0</v>
      </c>
      <c r="BI605" s="225">
        <f>IF(N605="nulová",J605,0)</f>
        <v>0</v>
      </c>
      <c r="BJ605" s="18" t="s">
        <v>81</v>
      </c>
      <c r="BK605" s="225">
        <f>ROUND(I605*H605,2)</f>
        <v>0</v>
      </c>
      <c r="BL605" s="18" t="s">
        <v>99</v>
      </c>
      <c r="BM605" s="224" t="s">
        <v>901</v>
      </c>
    </row>
    <row r="606" s="2" customFormat="1">
      <c r="A606" s="39"/>
      <c r="B606" s="40"/>
      <c r="C606" s="41"/>
      <c r="D606" s="226" t="s">
        <v>189</v>
      </c>
      <c r="E606" s="41"/>
      <c r="F606" s="227" t="s">
        <v>900</v>
      </c>
      <c r="G606" s="41"/>
      <c r="H606" s="41"/>
      <c r="I606" s="228"/>
      <c r="J606" s="41"/>
      <c r="K606" s="41"/>
      <c r="L606" s="45"/>
      <c r="M606" s="229"/>
      <c r="N606" s="230"/>
      <c r="O606" s="85"/>
      <c r="P606" s="85"/>
      <c r="Q606" s="85"/>
      <c r="R606" s="85"/>
      <c r="S606" s="85"/>
      <c r="T606" s="86"/>
      <c r="U606" s="39"/>
      <c r="V606" s="39"/>
      <c r="W606" s="39"/>
      <c r="X606" s="39"/>
      <c r="Y606" s="39"/>
      <c r="Z606" s="39"/>
      <c r="AA606" s="39"/>
      <c r="AB606" s="39"/>
      <c r="AC606" s="39"/>
      <c r="AD606" s="39"/>
      <c r="AE606" s="39"/>
      <c r="AT606" s="18" t="s">
        <v>189</v>
      </c>
      <c r="AU606" s="18" t="s">
        <v>83</v>
      </c>
    </row>
    <row r="607" s="13" customFormat="1">
      <c r="A607" s="13"/>
      <c r="B607" s="233"/>
      <c r="C607" s="234"/>
      <c r="D607" s="226" t="s">
        <v>193</v>
      </c>
      <c r="E607" s="234"/>
      <c r="F607" s="236" t="s">
        <v>902</v>
      </c>
      <c r="G607" s="234"/>
      <c r="H607" s="237">
        <v>84.905000000000001</v>
      </c>
      <c r="I607" s="238"/>
      <c r="J607" s="234"/>
      <c r="K607" s="234"/>
      <c r="L607" s="239"/>
      <c r="M607" s="240"/>
      <c r="N607" s="241"/>
      <c r="O607" s="241"/>
      <c r="P607" s="241"/>
      <c r="Q607" s="241"/>
      <c r="R607" s="241"/>
      <c r="S607" s="241"/>
      <c r="T607" s="242"/>
      <c r="U607" s="13"/>
      <c r="V607" s="13"/>
      <c r="W607" s="13"/>
      <c r="X607" s="13"/>
      <c r="Y607" s="13"/>
      <c r="Z607" s="13"/>
      <c r="AA607" s="13"/>
      <c r="AB607" s="13"/>
      <c r="AC607" s="13"/>
      <c r="AD607" s="13"/>
      <c r="AE607" s="13"/>
      <c r="AT607" s="243" t="s">
        <v>193</v>
      </c>
      <c r="AU607" s="243" t="s">
        <v>83</v>
      </c>
      <c r="AV607" s="13" t="s">
        <v>83</v>
      </c>
      <c r="AW607" s="13" t="s">
        <v>4</v>
      </c>
      <c r="AX607" s="13" t="s">
        <v>81</v>
      </c>
      <c r="AY607" s="243" t="s">
        <v>181</v>
      </c>
    </row>
    <row r="608" s="2" customFormat="1" ht="24.15" customHeight="1">
      <c r="A608" s="39"/>
      <c r="B608" s="40"/>
      <c r="C608" s="213" t="s">
        <v>903</v>
      </c>
      <c r="D608" s="213" t="s">
        <v>183</v>
      </c>
      <c r="E608" s="214" t="s">
        <v>904</v>
      </c>
      <c r="F608" s="215" t="s">
        <v>905</v>
      </c>
      <c r="G608" s="216" t="s">
        <v>263</v>
      </c>
      <c r="H608" s="217">
        <v>123.5</v>
      </c>
      <c r="I608" s="218"/>
      <c r="J608" s="219">
        <f>ROUND(I608*H608,2)</f>
        <v>0</v>
      </c>
      <c r="K608" s="215" t="s">
        <v>187</v>
      </c>
      <c r="L608" s="45"/>
      <c r="M608" s="220" t="s">
        <v>19</v>
      </c>
      <c r="N608" s="221" t="s">
        <v>44</v>
      </c>
      <c r="O608" s="85"/>
      <c r="P608" s="222">
        <f>O608*H608</f>
        <v>0</v>
      </c>
      <c r="Q608" s="222">
        <v>0.001758</v>
      </c>
      <c r="R608" s="222">
        <f>Q608*H608</f>
        <v>0.217113</v>
      </c>
      <c r="S608" s="222">
        <v>0</v>
      </c>
      <c r="T608" s="223">
        <f>S608*H608</f>
        <v>0</v>
      </c>
      <c r="U608" s="39"/>
      <c r="V608" s="39"/>
      <c r="W608" s="39"/>
      <c r="X608" s="39"/>
      <c r="Y608" s="39"/>
      <c r="Z608" s="39"/>
      <c r="AA608" s="39"/>
      <c r="AB608" s="39"/>
      <c r="AC608" s="39"/>
      <c r="AD608" s="39"/>
      <c r="AE608" s="39"/>
      <c r="AR608" s="224" t="s">
        <v>99</v>
      </c>
      <c r="AT608" s="224" t="s">
        <v>183</v>
      </c>
      <c r="AU608" s="224" t="s">
        <v>83</v>
      </c>
      <c r="AY608" s="18" t="s">
        <v>181</v>
      </c>
      <c r="BE608" s="225">
        <f>IF(N608="základní",J608,0)</f>
        <v>0</v>
      </c>
      <c r="BF608" s="225">
        <f>IF(N608="snížená",J608,0)</f>
        <v>0</v>
      </c>
      <c r="BG608" s="225">
        <f>IF(N608="zákl. přenesená",J608,0)</f>
        <v>0</v>
      </c>
      <c r="BH608" s="225">
        <f>IF(N608="sníž. přenesená",J608,0)</f>
        <v>0</v>
      </c>
      <c r="BI608" s="225">
        <f>IF(N608="nulová",J608,0)</f>
        <v>0</v>
      </c>
      <c r="BJ608" s="18" t="s">
        <v>81</v>
      </c>
      <c r="BK608" s="225">
        <f>ROUND(I608*H608,2)</f>
        <v>0</v>
      </c>
      <c r="BL608" s="18" t="s">
        <v>99</v>
      </c>
      <c r="BM608" s="224" t="s">
        <v>906</v>
      </c>
    </row>
    <row r="609" s="2" customFormat="1">
      <c r="A609" s="39"/>
      <c r="B609" s="40"/>
      <c r="C609" s="41"/>
      <c r="D609" s="226" t="s">
        <v>189</v>
      </c>
      <c r="E609" s="41"/>
      <c r="F609" s="227" t="s">
        <v>907</v>
      </c>
      <c r="G609" s="41"/>
      <c r="H609" s="41"/>
      <c r="I609" s="228"/>
      <c r="J609" s="41"/>
      <c r="K609" s="41"/>
      <c r="L609" s="45"/>
      <c r="M609" s="229"/>
      <c r="N609" s="230"/>
      <c r="O609" s="85"/>
      <c r="P609" s="85"/>
      <c r="Q609" s="85"/>
      <c r="R609" s="85"/>
      <c r="S609" s="85"/>
      <c r="T609" s="86"/>
      <c r="U609" s="39"/>
      <c r="V609" s="39"/>
      <c r="W609" s="39"/>
      <c r="X609" s="39"/>
      <c r="Y609" s="39"/>
      <c r="Z609" s="39"/>
      <c r="AA609" s="39"/>
      <c r="AB609" s="39"/>
      <c r="AC609" s="39"/>
      <c r="AD609" s="39"/>
      <c r="AE609" s="39"/>
      <c r="AT609" s="18" t="s">
        <v>189</v>
      </c>
      <c r="AU609" s="18" t="s">
        <v>83</v>
      </c>
    </row>
    <row r="610" s="2" customFormat="1">
      <c r="A610" s="39"/>
      <c r="B610" s="40"/>
      <c r="C610" s="41"/>
      <c r="D610" s="231" t="s">
        <v>191</v>
      </c>
      <c r="E610" s="41"/>
      <c r="F610" s="232" t="s">
        <v>908</v>
      </c>
      <c r="G610" s="41"/>
      <c r="H610" s="41"/>
      <c r="I610" s="228"/>
      <c r="J610" s="41"/>
      <c r="K610" s="41"/>
      <c r="L610" s="45"/>
      <c r="M610" s="229"/>
      <c r="N610" s="230"/>
      <c r="O610" s="85"/>
      <c r="P610" s="85"/>
      <c r="Q610" s="85"/>
      <c r="R610" s="85"/>
      <c r="S610" s="85"/>
      <c r="T610" s="86"/>
      <c r="U610" s="39"/>
      <c r="V610" s="39"/>
      <c r="W610" s="39"/>
      <c r="X610" s="39"/>
      <c r="Y610" s="39"/>
      <c r="Z610" s="39"/>
      <c r="AA610" s="39"/>
      <c r="AB610" s="39"/>
      <c r="AC610" s="39"/>
      <c r="AD610" s="39"/>
      <c r="AE610" s="39"/>
      <c r="AT610" s="18" t="s">
        <v>191</v>
      </c>
      <c r="AU610" s="18" t="s">
        <v>83</v>
      </c>
    </row>
    <row r="611" s="13" customFormat="1">
      <c r="A611" s="13"/>
      <c r="B611" s="233"/>
      <c r="C611" s="234"/>
      <c r="D611" s="226" t="s">
        <v>193</v>
      </c>
      <c r="E611" s="235" t="s">
        <v>19</v>
      </c>
      <c r="F611" s="236" t="s">
        <v>837</v>
      </c>
      <c r="G611" s="234"/>
      <c r="H611" s="237">
        <v>103.5</v>
      </c>
      <c r="I611" s="238"/>
      <c r="J611" s="234"/>
      <c r="K611" s="234"/>
      <c r="L611" s="239"/>
      <c r="M611" s="240"/>
      <c r="N611" s="241"/>
      <c r="O611" s="241"/>
      <c r="P611" s="241"/>
      <c r="Q611" s="241"/>
      <c r="R611" s="241"/>
      <c r="S611" s="241"/>
      <c r="T611" s="242"/>
      <c r="U611" s="13"/>
      <c r="V611" s="13"/>
      <c r="W611" s="13"/>
      <c r="X611" s="13"/>
      <c r="Y611" s="13"/>
      <c r="Z611" s="13"/>
      <c r="AA611" s="13"/>
      <c r="AB611" s="13"/>
      <c r="AC611" s="13"/>
      <c r="AD611" s="13"/>
      <c r="AE611" s="13"/>
      <c r="AT611" s="243" t="s">
        <v>193</v>
      </c>
      <c r="AU611" s="243" t="s">
        <v>83</v>
      </c>
      <c r="AV611" s="13" t="s">
        <v>83</v>
      </c>
      <c r="AW611" s="13" t="s">
        <v>33</v>
      </c>
      <c r="AX611" s="13" t="s">
        <v>73</v>
      </c>
      <c r="AY611" s="243" t="s">
        <v>181</v>
      </c>
    </row>
    <row r="612" s="13" customFormat="1">
      <c r="A612" s="13"/>
      <c r="B612" s="233"/>
      <c r="C612" s="234"/>
      <c r="D612" s="226" t="s">
        <v>193</v>
      </c>
      <c r="E612" s="235" t="s">
        <v>19</v>
      </c>
      <c r="F612" s="236" t="s">
        <v>838</v>
      </c>
      <c r="G612" s="234"/>
      <c r="H612" s="237">
        <v>20</v>
      </c>
      <c r="I612" s="238"/>
      <c r="J612" s="234"/>
      <c r="K612" s="234"/>
      <c r="L612" s="239"/>
      <c r="M612" s="240"/>
      <c r="N612" s="241"/>
      <c r="O612" s="241"/>
      <c r="P612" s="241"/>
      <c r="Q612" s="241"/>
      <c r="R612" s="241"/>
      <c r="S612" s="241"/>
      <c r="T612" s="242"/>
      <c r="U612" s="13"/>
      <c r="V612" s="13"/>
      <c r="W612" s="13"/>
      <c r="X612" s="13"/>
      <c r="Y612" s="13"/>
      <c r="Z612" s="13"/>
      <c r="AA612" s="13"/>
      <c r="AB612" s="13"/>
      <c r="AC612" s="13"/>
      <c r="AD612" s="13"/>
      <c r="AE612" s="13"/>
      <c r="AT612" s="243" t="s">
        <v>193</v>
      </c>
      <c r="AU612" s="243" t="s">
        <v>83</v>
      </c>
      <c r="AV612" s="13" t="s">
        <v>83</v>
      </c>
      <c r="AW612" s="13" t="s">
        <v>33</v>
      </c>
      <c r="AX612" s="13" t="s">
        <v>73</v>
      </c>
      <c r="AY612" s="243" t="s">
        <v>181</v>
      </c>
    </row>
    <row r="613" s="2" customFormat="1" ht="16.5" customHeight="1">
      <c r="A613" s="39"/>
      <c r="B613" s="40"/>
      <c r="C613" s="254" t="s">
        <v>909</v>
      </c>
      <c r="D613" s="254" t="s">
        <v>308</v>
      </c>
      <c r="E613" s="255" t="s">
        <v>910</v>
      </c>
      <c r="F613" s="256" t="s">
        <v>911</v>
      </c>
      <c r="G613" s="257" t="s">
        <v>253</v>
      </c>
      <c r="H613" s="258">
        <v>27.170000000000002</v>
      </c>
      <c r="I613" s="259"/>
      <c r="J613" s="260">
        <f>ROUND(I613*H613,2)</f>
        <v>0</v>
      </c>
      <c r="K613" s="256" t="s">
        <v>187</v>
      </c>
      <c r="L613" s="261"/>
      <c r="M613" s="262" t="s">
        <v>19</v>
      </c>
      <c r="N613" s="263" t="s">
        <v>44</v>
      </c>
      <c r="O613" s="85"/>
      <c r="P613" s="222">
        <f>O613*H613</f>
        <v>0</v>
      </c>
      <c r="Q613" s="222">
        <v>0.00092000000000000003</v>
      </c>
      <c r="R613" s="222">
        <f>Q613*H613</f>
        <v>0.024996400000000002</v>
      </c>
      <c r="S613" s="222">
        <v>0</v>
      </c>
      <c r="T613" s="223">
        <f>S613*H613</f>
        <v>0</v>
      </c>
      <c r="U613" s="39"/>
      <c r="V613" s="39"/>
      <c r="W613" s="39"/>
      <c r="X613" s="39"/>
      <c r="Y613" s="39"/>
      <c r="Z613" s="39"/>
      <c r="AA613" s="39"/>
      <c r="AB613" s="39"/>
      <c r="AC613" s="39"/>
      <c r="AD613" s="39"/>
      <c r="AE613" s="39"/>
      <c r="AR613" s="224" t="s">
        <v>238</v>
      </c>
      <c r="AT613" s="224" t="s">
        <v>308</v>
      </c>
      <c r="AU613" s="224" t="s">
        <v>83</v>
      </c>
      <c r="AY613" s="18" t="s">
        <v>181</v>
      </c>
      <c r="BE613" s="225">
        <f>IF(N613="základní",J613,0)</f>
        <v>0</v>
      </c>
      <c r="BF613" s="225">
        <f>IF(N613="snížená",J613,0)</f>
        <v>0</v>
      </c>
      <c r="BG613" s="225">
        <f>IF(N613="zákl. přenesená",J613,0)</f>
        <v>0</v>
      </c>
      <c r="BH613" s="225">
        <f>IF(N613="sníž. přenesená",J613,0)</f>
        <v>0</v>
      </c>
      <c r="BI613" s="225">
        <f>IF(N613="nulová",J613,0)</f>
        <v>0</v>
      </c>
      <c r="BJ613" s="18" t="s">
        <v>81</v>
      </c>
      <c r="BK613" s="225">
        <f>ROUND(I613*H613,2)</f>
        <v>0</v>
      </c>
      <c r="BL613" s="18" t="s">
        <v>99</v>
      </c>
      <c r="BM613" s="224" t="s">
        <v>912</v>
      </c>
    </row>
    <row r="614" s="2" customFormat="1">
      <c r="A614" s="39"/>
      <c r="B614" s="40"/>
      <c r="C614" s="41"/>
      <c r="D614" s="226" t="s">
        <v>189</v>
      </c>
      <c r="E614" s="41"/>
      <c r="F614" s="227" t="s">
        <v>911</v>
      </c>
      <c r="G614" s="41"/>
      <c r="H614" s="41"/>
      <c r="I614" s="228"/>
      <c r="J614" s="41"/>
      <c r="K614" s="41"/>
      <c r="L614" s="45"/>
      <c r="M614" s="229"/>
      <c r="N614" s="230"/>
      <c r="O614" s="85"/>
      <c r="P614" s="85"/>
      <c r="Q614" s="85"/>
      <c r="R614" s="85"/>
      <c r="S614" s="85"/>
      <c r="T614" s="86"/>
      <c r="U614" s="39"/>
      <c r="V614" s="39"/>
      <c r="W614" s="39"/>
      <c r="X614" s="39"/>
      <c r="Y614" s="39"/>
      <c r="Z614" s="39"/>
      <c r="AA614" s="39"/>
      <c r="AB614" s="39"/>
      <c r="AC614" s="39"/>
      <c r="AD614" s="39"/>
      <c r="AE614" s="39"/>
      <c r="AT614" s="18" t="s">
        <v>189</v>
      </c>
      <c r="AU614" s="18" t="s">
        <v>83</v>
      </c>
    </row>
    <row r="615" s="13" customFormat="1">
      <c r="A615" s="13"/>
      <c r="B615" s="233"/>
      <c r="C615" s="234"/>
      <c r="D615" s="226" t="s">
        <v>193</v>
      </c>
      <c r="E615" s="235" t="s">
        <v>19</v>
      </c>
      <c r="F615" s="236" t="s">
        <v>913</v>
      </c>
      <c r="G615" s="234"/>
      <c r="H615" s="237">
        <v>24.699999999999999</v>
      </c>
      <c r="I615" s="238"/>
      <c r="J615" s="234"/>
      <c r="K615" s="234"/>
      <c r="L615" s="239"/>
      <c r="M615" s="240"/>
      <c r="N615" s="241"/>
      <c r="O615" s="241"/>
      <c r="P615" s="241"/>
      <c r="Q615" s="241"/>
      <c r="R615" s="241"/>
      <c r="S615" s="241"/>
      <c r="T615" s="242"/>
      <c r="U615" s="13"/>
      <c r="V615" s="13"/>
      <c r="W615" s="13"/>
      <c r="X615" s="13"/>
      <c r="Y615" s="13"/>
      <c r="Z615" s="13"/>
      <c r="AA615" s="13"/>
      <c r="AB615" s="13"/>
      <c r="AC615" s="13"/>
      <c r="AD615" s="13"/>
      <c r="AE615" s="13"/>
      <c r="AT615" s="243" t="s">
        <v>193</v>
      </c>
      <c r="AU615" s="243" t="s">
        <v>83</v>
      </c>
      <c r="AV615" s="13" t="s">
        <v>83</v>
      </c>
      <c r="AW615" s="13" t="s">
        <v>33</v>
      </c>
      <c r="AX615" s="13" t="s">
        <v>73</v>
      </c>
      <c r="AY615" s="243" t="s">
        <v>181</v>
      </c>
    </row>
    <row r="616" s="13" customFormat="1">
      <c r="A616" s="13"/>
      <c r="B616" s="233"/>
      <c r="C616" s="234"/>
      <c r="D616" s="226" t="s">
        <v>193</v>
      </c>
      <c r="E616" s="234"/>
      <c r="F616" s="236" t="s">
        <v>914</v>
      </c>
      <c r="G616" s="234"/>
      <c r="H616" s="237">
        <v>27.170000000000002</v>
      </c>
      <c r="I616" s="238"/>
      <c r="J616" s="234"/>
      <c r="K616" s="234"/>
      <c r="L616" s="239"/>
      <c r="M616" s="240"/>
      <c r="N616" s="241"/>
      <c r="O616" s="241"/>
      <c r="P616" s="241"/>
      <c r="Q616" s="241"/>
      <c r="R616" s="241"/>
      <c r="S616" s="241"/>
      <c r="T616" s="242"/>
      <c r="U616" s="13"/>
      <c r="V616" s="13"/>
      <c r="W616" s="13"/>
      <c r="X616" s="13"/>
      <c r="Y616" s="13"/>
      <c r="Z616" s="13"/>
      <c r="AA616" s="13"/>
      <c r="AB616" s="13"/>
      <c r="AC616" s="13"/>
      <c r="AD616" s="13"/>
      <c r="AE616" s="13"/>
      <c r="AT616" s="243" t="s">
        <v>193</v>
      </c>
      <c r="AU616" s="243" t="s">
        <v>83</v>
      </c>
      <c r="AV616" s="13" t="s">
        <v>83</v>
      </c>
      <c r="AW616" s="13" t="s">
        <v>4</v>
      </c>
      <c r="AX616" s="13" t="s">
        <v>81</v>
      </c>
      <c r="AY616" s="243" t="s">
        <v>181</v>
      </c>
    </row>
    <row r="617" s="2" customFormat="1" ht="24.15" customHeight="1">
      <c r="A617" s="39"/>
      <c r="B617" s="40"/>
      <c r="C617" s="213" t="s">
        <v>915</v>
      </c>
      <c r="D617" s="213" t="s">
        <v>183</v>
      </c>
      <c r="E617" s="214" t="s">
        <v>916</v>
      </c>
      <c r="F617" s="215" t="s">
        <v>917</v>
      </c>
      <c r="G617" s="216" t="s">
        <v>263</v>
      </c>
      <c r="H617" s="217">
        <v>32.5</v>
      </c>
      <c r="I617" s="218"/>
      <c r="J617" s="219">
        <f>ROUND(I617*H617,2)</f>
        <v>0</v>
      </c>
      <c r="K617" s="215" t="s">
        <v>187</v>
      </c>
      <c r="L617" s="45"/>
      <c r="M617" s="220" t="s">
        <v>19</v>
      </c>
      <c r="N617" s="221" t="s">
        <v>44</v>
      </c>
      <c r="O617" s="85"/>
      <c r="P617" s="222">
        <f>O617*H617</f>
        <v>0</v>
      </c>
      <c r="Q617" s="222">
        <v>0.0033899999999999998</v>
      </c>
      <c r="R617" s="222">
        <f>Q617*H617</f>
        <v>0.110175</v>
      </c>
      <c r="S617" s="222">
        <v>0</v>
      </c>
      <c r="T617" s="223">
        <f>S617*H617</f>
        <v>0</v>
      </c>
      <c r="U617" s="39"/>
      <c r="V617" s="39"/>
      <c r="W617" s="39"/>
      <c r="X617" s="39"/>
      <c r="Y617" s="39"/>
      <c r="Z617" s="39"/>
      <c r="AA617" s="39"/>
      <c r="AB617" s="39"/>
      <c r="AC617" s="39"/>
      <c r="AD617" s="39"/>
      <c r="AE617" s="39"/>
      <c r="AR617" s="224" t="s">
        <v>99</v>
      </c>
      <c r="AT617" s="224" t="s">
        <v>183</v>
      </c>
      <c r="AU617" s="224" t="s">
        <v>83</v>
      </c>
      <c r="AY617" s="18" t="s">
        <v>181</v>
      </c>
      <c r="BE617" s="225">
        <f>IF(N617="základní",J617,0)</f>
        <v>0</v>
      </c>
      <c r="BF617" s="225">
        <f>IF(N617="snížená",J617,0)</f>
        <v>0</v>
      </c>
      <c r="BG617" s="225">
        <f>IF(N617="zákl. přenesená",J617,0)</f>
        <v>0</v>
      </c>
      <c r="BH617" s="225">
        <f>IF(N617="sníž. přenesená",J617,0)</f>
        <v>0</v>
      </c>
      <c r="BI617" s="225">
        <f>IF(N617="nulová",J617,0)</f>
        <v>0</v>
      </c>
      <c r="BJ617" s="18" t="s">
        <v>81</v>
      </c>
      <c r="BK617" s="225">
        <f>ROUND(I617*H617,2)</f>
        <v>0</v>
      </c>
      <c r="BL617" s="18" t="s">
        <v>99</v>
      </c>
      <c r="BM617" s="224" t="s">
        <v>918</v>
      </c>
    </row>
    <row r="618" s="2" customFormat="1">
      <c r="A618" s="39"/>
      <c r="B618" s="40"/>
      <c r="C618" s="41"/>
      <c r="D618" s="226" t="s">
        <v>189</v>
      </c>
      <c r="E618" s="41"/>
      <c r="F618" s="227" t="s">
        <v>919</v>
      </c>
      <c r="G618" s="41"/>
      <c r="H618" s="41"/>
      <c r="I618" s="228"/>
      <c r="J618" s="41"/>
      <c r="K618" s="41"/>
      <c r="L618" s="45"/>
      <c r="M618" s="229"/>
      <c r="N618" s="230"/>
      <c r="O618" s="85"/>
      <c r="P618" s="85"/>
      <c r="Q618" s="85"/>
      <c r="R618" s="85"/>
      <c r="S618" s="85"/>
      <c r="T618" s="86"/>
      <c r="U618" s="39"/>
      <c r="V618" s="39"/>
      <c r="W618" s="39"/>
      <c r="X618" s="39"/>
      <c r="Y618" s="39"/>
      <c r="Z618" s="39"/>
      <c r="AA618" s="39"/>
      <c r="AB618" s="39"/>
      <c r="AC618" s="39"/>
      <c r="AD618" s="39"/>
      <c r="AE618" s="39"/>
      <c r="AT618" s="18" t="s">
        <v>189</v>
      </c>
      <c r="AU618" s="18" t="s">
        <v>83</v>
      </c>
    </row>
    <row r="619" s="2" customFormat="1">
      <c r="A619" s="39"/>
      <c r="B619" s="40"/>
      <c r="C619" s="41"/>
      <c r="D619" s="231" t="s">
        <v>191</v>
      </c>
      <c r="E619" s="41"/>
      <c r="F619" s="232" t="s">
        <v>920</v>
      </c>
      <c r="G619" s="41"/>
      <c r="H619" s="41"/>
      <c r="I619" s="228"/>
      <c r="J619" s="41"/>
      <c r="K619" s="41"/>
      <c r="L619" s="45"/>
      <c r="M619" s="229"/>
      <c r="N619" s="230"/>
      <c r="O619" s="85"/>
      <c r="P619" s="85"/>
      <c r="Q619" s="85"/>
      <c r="R619" s="85"/>
      <c r="S619" s="85"/>
      <c r="T619" s="86"/>
      <c r="U619" s="39"/>
      <c r="V619" s="39"/>
      <c r="W619" s="39"/>
      <c r="X619" s="39"/>
      <c r="Y619" s="39"/>
      <c r="Z619" s="39"/>
      <c r="AA619" s="39"/>
      <c r="AB619" s="39"/>
      <c r="AC619" s="39"/>
      <c r="AD619" s="39"/>
      <c r="AE619" s="39"/>
      <c r="AT619" s="18" t="s">
        <v>191</v>
      </c>
      <c r="AU619" s="18" t="s">
        <v>83</v>
      </c>
    </row>
    <row r="620" s="14" customFormat="1">
      <c r="A620" s="14"/>
      <c r="B620" s="244"/>
      <c r="C620" s="245"/>
      <c r="D620" s="226" t="s">
        <v>193</v>
      </c>
      <c r="E620" s="246" t="s">
        <v>19</v>
      </c>
      <c r="F620" s="247" t="s">
        <v>921</v>
      </c>
      <c r="G620" s="245"/>
      <c r="H620" s="246" t="s">
        <v>19</v>
      </c>
      <c r="I620" s="248"/>
      <c r="J620" s="245"/>
      <c r="K620" s="245"/>
      <c r="L620" s="249"/>
      <c r="M620" s="250"/>
      <c r="N620" s="251"/>
      <c r="O620" s="251"/>
      <c r="P620" s="251"/>
      <c r="Q620" s="251"/>
      <c r="R620" s="251"/>
      <c r="S620" s="251"/>
      <c r="T620" s="252"/>
      <c r="U620" s="14"/>
      <c r="V620" s="14"/>
      <c r="W620" s="14"/>
      <c r="X620" s="14"/>
      <c r="Y620" s="14"/>
      <c r="Z620" s="14"/>
      <c r="AA620" s="14"/>
      <c r="AB620" s="14"/>
      <c r="AC620" s="14"/>
      <c r="AD620" s="14"/>
      <c r="AE620" s="14"/>
      <c r="AT620" s="253" t="s">
        <v>193</v>
      </c>
      <c r="AU620" s="253" t="s">
        <v>83</v>
      </c>
      <c r="AV620" s="14" t="s">
        <v>81</v>
      </c>
      <c r="AW620" s="14" t="s">
        <v>33</v>
      </c>
      <c r="AX620" s="14" t="s">
        <v>73</v>
      </c>
      <c r="AY620" s="253" t="s">
        <v>181</v>
      </c>
    </row>
    <row r="621" s="13" customFormat="1">
      <c r="A621" s="13"/>
      <c r="B621" s="233"/>
      <c r="C621" s="234"/>
      <c r="D621" s="226" t="s">
        <v>193</v>
      </c>
      <c r="E621" s="235" t="s">
        <v>19</v>
      </c>
      <c r="F621" s="236" t="s">
        <v>922</v>
      </c>
      <c r="G621" s="234"/>
      <c r="H621" s="237">
        <v>32.5</v>
      </c>
      <c r="I621" s="238"/>
      <c r="J621" s="234"/>
      <c r="K621" s="234"/>
      <c r="L621" s="239"/>
      <c r="M621" s="240"/>
      <c r="N621" s="241"/>
      <c r="O621" s="241"/>
      <c r="P621" s="241"/>
      <c r="Q621" s="241"/>
      <c r="R621" s="241"/>
      <c r="S621" s="241"/>
      <c r="T621" s="242"/>
      <c r="U621" s="13"/>
      <c r="V621" s="13"/>
      <c r="W621" s="13"/>
      <c r="X621" s="13"/>
      <c r="Y621" s="13"/>
      <c r="Z621" s="13"/>
      <c r="AA621" s="13"/>
      <c r="AB621" s="13"/>
      <c r="AC621" s="13"/>
      <c r="AD621" s="13"/>
      <c r="AE621" s="13"/>
      <c r="AT621" s="243" t="s">
        <v>193</v>
      </c>
      <c r="AU621" s="243" t="s">
        <v>83</v>
      </c>
      <c r="AV621" s="13" t="s">
        <v>83</v>
      </c>
      <c r="AW621" s="13" t="s">
        <v>33</v>
      </c>
      <c r="AX621" s="13" t="s">
        <v>73</v>
      </c>
      <c r="AY621" s="243" t="s">
        <v>181</v>
      </c>
    </row>
    <row r="622" s="2" customFormat="1" ht="16.5" customHeight="1">
      <c r="A622" s="39"/>
      <c r="B622" s="40"/>
      <c r="C622" s="254" t="s">
        <v>923</v>
      </c>
      <c r="D622" s="254" t="s">
        <v>308</v>
      </c>
      <c r="E622" s="255" t="s">
        <v>924</v>
      </c>
      <c r="F622" s="256" t="s">
        <v>925</v>
      </c>
      <c r="G622" s="257" t="s">
        <v>253</v>
      </c>
      <c r="H622" s="258">
        <v>8.9380000000000006</v>
      </c>
      <c r="I622" s="259"/>
      <c r="J622" s="260">
        <f>ROUND(I622*H622,2)</f>
        <v>0</v>
      </c>
      <c r="K622" s="256" t="s">
        <v>187</v>
      </c>
      <c r="L622" s="261"/>
      <c r="M622" s="262" t="s">
        <v>19</v>
      </c>
      <c r="N622" s="263" t="s">
        <v>44</v>
      </c>
      <c r="O622" s="85"/>
      <c r="P622" s="222">
        <f>O622*H622</f>
        <v>0</v>
      </c>
      <c r="Q622" s="222">
        <v>0.0015</v>
      </c>
      <c r="R622" s="222">
        <f>Q622*H622</f>
        <v>0.013407000000000001</v>
      </c>
      <c r="S622" s="222">
        <v>0</v>
      </c>
      <c r="T622" s="223">
        <f>S622*H622</f>
        <v>0</v>
      </c>
      <c r="U622" s="39"/>
      <c r="V622" s="39"/>
      <c r="W622" s="39"/>
      <c r="X622" s="39"/>
      <c r="Y622" s="39"/>
      <c r="Z622" s="39"/>
      <c r="AA622" s="39"/>
      <c r="AB622" s="39"/>
      <c r="AC622" s="39"/>
      <c r="AD622" s="39"/>
      <c r="AE622" s="39"/>
      <c r="AR622" s="224" t="s">
        <v>238</v>
      </c>
      <c r="AT622" s="224" t="s">
        <v>308</v>
      </c>
      <c r="AU622" s="224" t="s">
        <v>83</v>
      </c>
      <c r="AY622" s="18" t="s">
        <v>181</v>
      </c>
      <c r="BE622" s="225">
        <f>IF(N622="základní",J622,0)</f>
        <v>0</v>
      </c>
      <c r="BF622" s="225">
        <f>IF(N622="snížená",J622,0)</f>
        <v>0</v>
      </c>
      <c r="BG622" s="225">
        <f>IF(N622="zákl. přenesená",J622,0)</f>
        <v>0</v>
      </c>
      <c r="BH622" s="225">
        <f>IF(N622="sníž. přenesená",J622,0)</f>
        <v>0</v>
      </c>
      <c r="BI622" s="225">
        <f>IF(N622="nulová",J622,0)</f>
        <v>0</v>
      </c>
      <c r="BJ622" s="18" t="s">
        <v>81</v>
      </c>
      <c r="BK622" s="225">
        <f>ROUND(I622*H622,2)</f>
        <v>0</v>
      </c>
      <c r="BL622" s="18" t="s">
        <v>99</v>
      </c>
      <c r="BM622" s="224" t="s">
        <v>926</v>
      </c>
    </row>
    <row r="623" s="2" customFormat="1">
      <c r="A623" s="39"/>
      <c r="B623" s="40"/>
      <c r="C623" s="41"/>
      <c r="D623" s="226" t="s">
        <v>189</v>
      </c>
      <c r="E623" s="41"/>
      <c r="F623" s="227" t="s">
        <v>925</v>
      </c>
      <c r="G623" s="41"/>
      <c r="H623" s="41"/>
      <c r="I623" s="228"/>
      <c r="J623" s="41"/>
      <c r="K623" s="41"/>
      <c r="L623" s="45"/>
      <c r="M623" s="229"/>
      <c r="N623" s="230"/>
      <c r="O623" s="85"/>
      <c r="P623" s="85"/>
      <c r="Q623" s="85"/>
      <c r="R623" s="85"/>
      <c r="S623" s="85"/>
      <c r="T623" s="86"/>
      <c r="U623" s="39"/>
      <c r="V623" s="39"/>
      <c r="W623" s="39"/>
      <c r="X623" s="39"/>
      <c r="Y623" s="39"/>
      <c r="Z623" s="39"/>
      <c r="AA623" s="39"/>
      <c r="AB623" s="39"/>
      <c r="AC623" s="39"/>
      <c r="AD623" s="39"/>
      <c r="AE623" s="39"/>
      <c r="AT623" s="18" t="s">
        <v>189</v>
      </c>
      <c r="AU623" s="18" t="s">
        <v>83</v>
      </c>
    </row>
    <row r="624" s="13" customFormat="1">
      <c r="A624" s="13"/>
      <c r="B624" s="233"/>
      <c r="C624" s="234"/>
      <c r="D624" s="226" t="s">
        <v>193</v>
      </c>
      <c r="E624" s="235" t="s">
        <v>19</v>
      </c>
      <c r="F624" s="236" t="s">
        <v>927</v>
      </c>
      <c r="G624" s="234"/>
      <c r="H624" s="237">
        <v>8.125</v>
      </c>
      <c r="I624" s="238"/>
      <c r="J624" s="234"/>
      <c r="K624" s="234"/>
      <c r="L624" s="239"/>
      <c r="M624" s="240"/>
      <c r="N624" s="241"/>
      <c r="O624" s="241"/>
      <c r="P624" s="241"/>
      <c r="Q624" s="241"/>
      <c r="R624" s="241"/>
      <c r="S624" s="241"/>
      <c r="T624" s="242"/>
      <c r="U624" s="13"/>
      <c r="V624" s="13"/>
      <c r="W624" s="13"/>
      <c r="X624" s="13"/>
      <c r="Y624" s="13"/>
      <c r="Z624" s="13"/>
      <c r="AA624" s="13"/>
      <c r="AB624" s="13"/>
      <c r="AC624" s="13"/>
      <c r="AD624" s="13"/>
      <c r="AE624" s="13"/>
      <c r="AT624" s="243" t="s">
        <v>193</v>
      </c>
      <c r="AU624" s="243" t="s">
        <v>83</v>
      </c>
      <c r="AV624" s="13" t="s">
        <v>83</v>
      </c>
      <c r="AW624" s="13" t="s">
        <v>33</v>
      </c>
      <c r="AX624" s="13" t="s">
        <v>73</v>
      </c>
      <c r="AY624" s="243" t="s">
        <v>181</v>
      </c>
    </row>
    <row r="625" s="13" customFormat="1">
      <c r="A625" s="13"/>
      <c r="B625" s="233"/>
      <c r="C625" s="234"/>
      <c r="D625" s="226" t="s">
        <v>193</v>
      </c>
      <c r="E625" s="234"/>
      <c r="F625" s="236" t="s">
        <v>928</v>
      </c>
      <c r="G625" s="234"/>
      <c r="H625" s="237">
        <v>8.9380000000000006</v>
      </c>
      <c r="I625" s="238"/>
      <c r="J625" s="234"/>
      <c r="K625" s="234"/>
      <c r="L625" s="239"/>
      <c r="M625" s="240"/>
      <c r="N625" s="241"/>
      <c r="O625" s="241"/>
      <c r="P625" s="241"/>
      <c r="Q625" s="241"/>
      <c r="R625" s="241"/>
      <c r="S625" s="241"/>
      <c r="T625" s="242"/>
      <c r="U625" s="13"/>
      <c r="V625" s="13"/>
      <c r="W625" s="13"/>
      <c r="X625" s="13"/>
      <c r="Y625" s="13"/>
      <c r="Z625" s="13"/>
      <c r="AA625" s="13"/>
      <c r="AB625" s="13"/>
      <c r="AC625" s="13"/>
      <c r="AD625" s="13"/>
      <c r="AE625" s="13"/>
      <c r="AT625" s="243" t="s">
        <v>193</v>
      </c>
      <c r="AU625" s="243" t="s">
        <v>83</v>
      </c>
      <c r="AV625" s="13" t="s">
        <v>83</v>
      </c>
      <c r="AW625" s="13" t="s">
        <v>4</v>
      </c>
      <c r="AX625" s="13" t="s">
        <v>81</v>
      </c>
      <c r="AY625" s="243" t="s">
        <v>181</v>
      </c>
    </row>
    <row r="626" s="2" customFormat="1" ht="16.5" customHeight="1">
      <c r="A626" s="39"/>
      <c r="B626" s="40"/>
      <c r="C626" s="213" t="s">
        <v>806</v>
      </c>
      <c r="D626" s="213" t="s">
        <v>183</v>
      </c>
      <c r="E626" s="214" t="s">
        <v>929</v>
      </c>
      <c r="F626" s="215" t="s">
        <v>930</v>
      </c>
      <c r="G626" s="216" t="s">
        <v>263</v>
      </c>
      <c r="H626" s="217">
        <v>32.5</v>
      </c>
      <c r="I626" s="218"/>
      <c r="J626" s="219">
        <f>ROUND(I626*H626,2)</f>
        <v>0</v>
      </c>
      <c r="K626" s="215" t="s">
        <v>187</v>
      </c>
      <c r="L626" s="45"/>
      <c r="M626" s="220" t="s">
        <v>19</v>
      </c>
      <c r="N626" s="221" t="s">
        <v>44</v>
      </c>
      <c r="O626" s="85"/>
      <c r="P626" s="222">
        <f>O626*H626</f>
        <v>0</v>
      </c>
      <c r="Q626" s="222">
        <v>0</v>
      </c>
      <c r="R626" s="222">
        <f>Q626*H626</f>
        <v>0</v>
      </c>
      <c r="S626" s="222">
        <v>0</v>
      </c>
      <c r="T626" s="223">
        <f>S626*H626</f>
        <v>0</v>
      </c>
      <c r="U626" s="39"/>
      <c r="V626" s="39"/>
      <c r="W626" s="39"/>
      <c r="X626" s="39"/>
      <c r="Y626" s="39"/>
      <c r="Z626" s="39"/>
      <c r="AA626" s="39"/>
      <c r="AB626" s="39"/>
      <c r="AC626" s="39"/>
      <c r="AD626" s="39"/>
      <c r="AE626" s="39"/>
      <c r="AR626" s="224" t="s">
        <v>99</v>
      </c>
      <c r="AT626" s="224" t="s">
        <v>183</v>
      </c>
      <c r="AU626" s="224" t="s">
        <v>83</v>
      </c>
      <c r="AY626" s="18" t="s">
        <v>181</v>
      </c>
      <c r="BE626" s="225">
        <f>IF(N626="základní",J626,0)</f>
        <v>0</v>
      </c>
      <c r="BF626" s="225">
        <f>IF(N626="snížená",J626,0)</f>
        <v>0</v>
      </c>
      <c r="BG626" s="225">
        <f>IF(N626="zákl. přenesená",J626,0)</f>
        <v>0</v>
      </c>
      <c r="BH626" s="225">
        <f>IF(N626="sníž. přenesená",J626,0)</f>
        <v>0</v>
      </c>
      <c r="BI626" s="225">
        <f>IF(N626="nulová",J626,0)</f>
        <v>0</v>
      </c>
      <c r="BJ626" s="18" t="s">
        <v>81</v>
      </c>
      <c r="BK626" s="225">
        <f>ROUND(I626*H626,2)</f>
        <v>0</v>
      </c>
      <c r="BL626" s="18" t="s">
        <v>99</v>
      </c>
      <c r="BM626" s="224" t="s">
        <v>931</v>
      </c>
    </row>
    <row r="627" s="2" customFormat="1">
      <c r="A627" s="39"/>
      <c r="B627" s="40"/>
      <c r="C627" s="41"/>
      <c r="D627" s="226" t="s">
        <v>189</v>
      </c>
      <c r="E627" s="41"/>
      <c r="F627" s="227" t="s">
        <v>932</v>
      </c>
      <c r="G627" s="41"/>
      <c r="H627" s="41"/>
      <c r="I627" s="228"/>
      <c r="J627" s="41"/>
      <c r="K627" s="41"/>
      <c r="L627" s="45"/>
      <c r="M627" s="229"/>
      <c r="N627" s="230"/>
      <c r="O627" s="85"/>
      <c r="P627" s="85"/>
      <c r="Q627" s="85"/>
      <c r="R627" s="85"/>
      <c r="S627" s="85"/>
      <c r="T627" s="86"/>
      <c r="U627" s="39"/>
      <c r="V627" s="39"/>
      <c r="W627" s="39"/>
      <c r="X627" s="39"/>
      <c r="Y627" s="39"/>
      <c r="Z627" s="39"/>
      <c r="AA627" s="39"/>
      <c r="AB627" s="39"/>
      <c r="AC627" s="39"/>
      <c r="AD627" s="39"/>
      <c r="AE627" s="39"/>
      <c r="AT627" s="18" t="s">
        <v>189</v>
      </c>
      <c r="AU627" s="18" t="s">
        <v>83</v>
      </c>
    </row>
    <row r="628" s="2" customFormat="1">
      <c r="A628" s="39"/>
      <c r="B628" s="40"/>
      <c r="C628" s="41"/>
      <c r="D628" s="231" t="s">
        <v>191</v>
      </c>
      <c r="E628" s="41"/>
      <c r="F628" s="232" t="s">
        <v>933</v>
      </c>
      <c r="G628" s="41"/>
      <c r="H628" s="41"/>
      <c r="I628" s="228"/>
      <c r="J628" s="41"/>
      <c r="K628" s="41"/>
      <c r="L628" s="45"/>
      <c r="M628" s="229"/>
      <c r="N628" s="230"/>
      <c r="O628" s="85"/>
      <c r="P628" s="85"/>
      <c r="Q628" s="85"/>
      <c r="R628" s="85"/>
      <c r="S628" s="85"/>
      <c r="T628" s="86"/>
      <c r="U628" s="39"/>
      <c r="V628" s="39"/>
      <c r="W628" s="39"/>
      <c r="X628" s="39"/>
      <c r="Y628" s="39"/>
      <c r="Z628" s="39"/>
      <c r="AA628" s="39"/>
      <c r="AB628" s="39"/>
      <c r="AC628" s="39"/>
      <c r="AD628" s="39"/>
      <c r="AE628" s="39"/>
      <c r="AT628" s="18" t="s">
        <v>191</v>
      </c>
      <c r="AU628" s="18" t="s">
        <v>83</v>
      </c>
    </row>
    <row r="629" s="14" customFormat="1">
      <c r="A629" s="14"/>
      <c r="B629" s="244"/>
      <c r="C629" s="245"/>
      <c r="D629" s="226" t="s">
        <v>193</v>
      </c>
      <c r="E629" s="246" t="s">
        <v>19</v>
      </c>
      <c r="F629" s="247" t="s">
        <v>934</v>
      </c>
      <c r="G629" s="245"/>
      <c r="H629" s="246" t="s">
        <v>19</v>
      </c>
      <c r="I629" s="248"/>
      <c r="J629" s="245"/>
      <c r="K629" s="245"/>
      <c r="L629" s="249"/>
      <c r="M629" s="250"/>
      <c r="N629" s="251"/>
      <c r="O629" s="251"/>
      <c r="P629" s="251"/>
      <c r="Q629" s="251"/>
      <c r="R629" s="251"/>
      <c r="S629" s="251"/>
      <c r="T629" s="252"/>
      <c r="U629" s="14"/>
      <c r="V629" s="14"/>
      <c r="W629" s="14"/>
      <c r="X629" s="14"/>
      <c r="Y629" s="14"/>
      <c r="Z629" s="14"/>
      <c r="AA629" s="14"/>
      <c r="AB629" s="14"/>
      <c r="AC629" s="14"/>
      <c r="AD629" s="14"/>
      <c r="AE629" s="14"/>
      <c r="AT629" s="253" t="s">
        <v>193</v>
      </c>
      <c r="AU629" s="253" t="s">
        <v>83</v>
      </c>
      <c r="AV629" s="14" t="s">
        <v>81</v>
      </c>
      <c r="AW629" s="14" t="s">
        <v>33</v>
      </c>
      <c r="AX629" s="14" t="s">
        <v>73</v>
      </c>
      <c r="AY629" s="253" t="s">
        <v>181</v>
      </c>
    </row>
    <row r="630" s="13" customFormat="1">
      <c r="A630" s="13"/>
      <c r="B630" s="233"/>
      <c r="C630" s="234"/>
      <c r="D630" s="226" t="s">
        <v>193</v>
      </c>
      <c r="E630" s="235" t="s">
        <v>19</v>
      </c>
      <c r="F630" s="236" t="s">
        <v>935</v>
      </c>
      <c r="G630" s="234"/>
      <c r="H630" s="237">
        <v>32.5</v>
      </c>
      <c r="I630" s="238"/>
      <c r="J630" s="234"/>
      <c r="K630" s="234"/>
      <c r="L630" s="239"/>
      <c r="M630" s="240"/>
      <c r="N630" s="241"/>
      <c r="O630" s="241"/>
      <c r="P630" s="241"/>
      <c r="Q630" s="241"/>
      <c r="R630" s="241"/>
      <c r="S630" s="241"/>
      <c r="T630" s="242"/>
      <c r="U630" s="13"/>
      <c r="V630" s="13"/>
      <c r="W630" s="13"/>
      <c r="X630" s="13"/>
      <c r="Y630" s="13"/>
      <c r="Z630" s="13"/>
      <c r="AA630" s="13"/>
      <c r="AB630" s="13"/>
      <c r="AC630" s="13"/>
      <c r="AD630" s="13"/>
      <c r="AE630" s="13"/>
      <c r="AT630" s="243" t="s">
        <v>193</v>
      </c>
      <c r="AU630" s="243" t="s">
        <v>83</v>
      </c>
      <c r="AV630" s="13" t="s">
        <v>83</v>
      </c>
      <c r="AW630" s="13" t="s">
        <v>33</v>
      </c>
      <c r="AX630" s="13" t="s">
        <v>73</v>
      </c>
      <c r="AY630" s="243" t="s">
        <v>181</v>
      </c>
    </row>
    <row r="631" s="2" customFormat="1" ht="16.5" customHeight="1">
      <c r="A631" s="39"/>
      <c r="B631" s="40"/>
      <c r="C631" s="254" t="s">
        <v>936</v>
      </c>
      <c r="D631" s="254" t="s">
        <v>308</v>
      </c>
      <c r="E631" s="255" t="s">
        <v>937</v>
      </c>
      <c r="F631" s="256" t="s">
        <v>938</v>
      </c>
      <c r="G631" s="257" t="s">
        <v>263</v>
      </c>
      <c r="H631" s="258">
        <v>34.125</v>
      </c>
      <c r="I631" s="259"/>
      <c r="J631" s="260">
        <f>ROUND(I631*H631,2)</f>
        <v>0</v>
      </c>
      <c r="K631" s="256" t="s">
        <v>187</v>
      </c>
      <c r="L631" s="261"/>
      <c r="M631" s="262" t="s">
        <v>19</v>
      </c>
      <c r="N631" s="263" t="s">
        <v>44</v>
      </c>
      <c r="O631" s="85"/>
      <c r="P631" s="222">
        <f>O631*H631</f>
        <v>0</v>
      </c>
      <c r="Q631" s="222">
        <v>0.00020000000000000001</v>
      </c>
      <c r="R631" s="222">
        <f>Q631*H631</f>
        <v>0.0068250000000000003</v>
      </c>
      <c r="S631" s="222">
        <v>0</v>
      </c>
      <c r="T631" s="223">
        <f>S631*H631</f>
        <v>0</v>
      </c>
      <c r="U631" s="39"/>
      <c r="V631" s="39"/>
      <c r="W631" s="39"/>
      <c r="X631" s="39"/>
      <c r="Y631" s="39"/>
      <c r="Z631" s="39"/>
      <c r="AA631" s="39"/>
      <c r="AB631" s="39"/>
      <c r="AC631" s="39"/>
      <c r="AD631" s="39"/>
      <c r="AE631" s="39"/>
      <c r="AR631" s="224" t="s">
        <v>238</v>
      </c>
      <c r="AT631" s="224" t="s">
        <v>308</v>
      </c>
      <c r="AU631" s="224" t="s">
        <v>83</v>
      </c>
      <c r="AY631" s="18" t="s">
        <v>181</v>
      </c>
      <c r="BE631" s="225">
        <f>IF(N631="základní",J631,0)</f>
        <v>0</v>
      </c>
      <c r="BF631" s="225">
        <f>IF(N631="snížená",J631,0)</f>
        <v>0</v>
      </c>
      <c r="BG631" s="225">
        <f>IF(N631="zákl. přenesená",J631,0)</f>
        <v>0</v>
      </c>
      <c r="BH631" s="225">
        <f>IF(N631="sníž. přenesená",J631,0)</f>
        <v>0</v>
      </c>
      <c r="BI631" s="225">
        <f>IF(N631="nulová",J631,0)</f>
        <v>0</v>
      </c>
      <c r="BJ631" s="18" t="s">
        <v>81</v>
      </c>
      <c r="BK631" s="225">
        <f>ROUND(I631*H631,2)</f>
        <v>0</v>
      </c>
      <c r="BL631" s="18" t="s">
        <v>99</v>
      </c>
      <c r="BM631" s="224" t="s">
        <v>939</v>
      </c>
    </row>
    <row r="632" s="2" customFormat="1">
      <c r="A632" s="39"/>
      <c r="B632" s="40"/>
      <c r="C632" s="41"/>
      <c r="D632" s="226" t="s">
        <v>189</v>
      </c>
      <c r="E632" s="41"/>
      <c r="F632" s="227" t="s">
        <v>938</v>
      </c>
      <c r="G632" s="41"/>
      <c r="H632" s="41"/>
      <c r="I632" s="228"/>
      <c r="J632" s="41"/>
      <c r="K632" s="41"/>
      <c r="L632" s="45"/>
      <c r="M632" s="229"/>
      <c r="N632" s="230"/>
      <c r="O632" s="85"/>
      <c r="P632" s="85"/>
      <c r="Q632" s="85"/>
      <c r="R632" s="85"/>
      <c r="S632" s="85"/>
      <c r="T632" s="86"/>
      <c r="U632" s="39"/>
      <c r="V632" s="39"/>
      <c r="W632" s="39"/>
      <c r="X632" s="39"/>
      <c r="Y632" s="39"/>
      <c r="Z632" s="39"/>
      <c r="AA632" s="39"/>
      <c r="AB632" s="39"/>
      <c r="AC632" s="39"/>
      <c r="AD632" s="39"/>
      <c r="AE632" s="39"/>
      <c r="AT632" s="18" t="s">
        <v>189</v>
      </c>
      <c r="AU632" s="18" t="s">
        <v>83</v>
      </c>
    </row>
    <row r="633" s="13" customFormat="1">
      <c r="A633" s="13"/>
      <c r="B633" s="233"/>
      <c r="C633" s="234"/>
      <c r="D633" s="226" t="s">
        <v>193</v>
      </c>
      <c r="E633" s="234"/>
      <c r="F633" s="236" t="s">
        <v>940</v>
      </c>
      <c r="G633" s="234"/>
      <c r="H633" s="237">
        <v>34.125</v>
      </c>
      <c r="I633" s="238"/>
      <c r="J633" s="234"/>
      <c r="K633" s="234"/>
      <c r="L633" s="239"/>
      <c r="M633" s="240"/>
      <c r="N633" s="241"/>
      <c r="O633" s="241"/>
      <c r="P633" s="241"/>
      <c r="Q633" s="241"/>
      <c r="R633" s="241"/>
      <c r="S633" s="241"/>
      <c r="T633" s="242"/>
      <c r="U633" s="13"/>
      <c r="V633" s="13"/>
      <c r="W633" s="13"/>
      <c r="X633" s="13"/>
      <c r="Y633" s="13"/>
      <c r="Z633" s="13"/>
      <c r="AA633" s="13"/>
      <c r="AB633" s="13"/>
      <c r="AC633" s="13"/>
      <c r="AD633" s="13"/>
      <c r="AE633" s="13"/>
      <c r="AT633" s="243" t="s">
        <v>193</v>
      </c>
      <c r="AU633" s="243" t="s">
        <v>83</v>
      </c>
      <c r="AV633" s="13" t="s">
        <v>83</v>
      </c>
      <c r="AW633" s="13" t="s">
        <v>4</v>
      </c>
      <c r="AX633" s="13" t="s">
        <v>81</v>
      </c>
      <c r="AY633" s="243" t="s">
        <v>181</v>
      </c>
    </row>
    <row r="634" s="2" customFormat="1" ht="16.5" customHeight="1">
      <c r="A634" s="39"/>
      <c r="B634" s="40"/>
      <c r="C634" s="213" t="s">
        <v>941</v>
      </c>
      <c r="D634" s="213" t="s">
        <v>183</v>
      </c>
      <c r="E634" s="214" t="s">
        <v>942</v>
      </c>
      <c r="F634" s="215" t="s">
        <v>943</v>
      </c>
      <c r="G634" s="216" t="s">
        <v>253</v>
      </c>
      <c r="H634" s="217">
        <v>192.37000000000001</v>
      </c>
      <c r="I634" s="218"/>
      <c r="J634" s="219">
        <f>ROUND(I634*H634,2)</f>
        <v>0</v>
      </c>
      <c r="K634" s="215" t="s">
        <v>187</v>
      </c>
      <c r="L634" s="45"/>
      <c r="M634" s="220" t="s">
        <v>19</v>
      </c>
      <c r="N634" s="221" t="s">
        <v>44</v>
      </c>
      <c r="O634" s="85"/>
      <c r="P634" s="222">
        <f>O634*H634</f>
        <v>0</v>
      </c>
      <c r="Q634" s="222">
        <v>0.0033</v>
      </c>
      <c r="R634" s="222">
        <f>Q634*H634</f>
        <v>0.63482099999999997</v>
      </c>
      <c r="S634" s="222">
        <v>0</v>
      </c>
      <c r="T634" s="223">
        <f>S634*H634</f>
        <v>0</v>
      </c>
      <c r="U634" s="39"/>
      <c r="V634" s="39"/>
      <c r="W634" s="39"/>
      <c r="X634" s="39"/>
      <c r="Y634" s="39"/>
      <c r="Z634" s="39"/>
      <c r="AA634" s="39"/>
      <c r="AB634" s="39"/>
      <c r="AC634" s="39"/>
      <c r="AD634" s="39"/>
      <c r="AE634" s="39"/>
      <c r="AR634" s="224" t="s">
        <v>99</v>
      </c>
      <c r="AT634" s="224" t="s">
        <v>183</v>
      </c>
      <c r="AU634" s="224" t="s">
        <v>83</v>
      </c>
      <c r="AY634" s="18" t="s">
        <v>181</v>
      </c>
      <c r="BE634" s="225">
        <f>IF(N634="základní",J634,0)</f>
        <v>0</v>
      </c>
      <c r="BF634" s="225">
        <f>IF(N634="snížená",J634,0)</f>
        <v>0</v>
      </c>
      <c r="BG634" s="225">
        <f>IF(N634="zákl. přenesená",J634,0)</f>
        <v>0</v>
      </c>
      <c r="BH634" s="225">
        <f>IF(N634="sníž. přenesená",J634,0)</f>
        <v>0</v>
      </c>
      <c r="BI634" s="225">
        <f>IF(N634="nulová",J634,0)</f>
        <v>0</v>
      </c>
      <c r="BJ634" s="18" t="s">
        <v>81</v>
      </c>
      <c r="BK634" s="225">
        <f>ROUND(I634*H634,2)</f>
        <v>0</v>
      </c>
      <c r="BL634" s="18" t="s">
        <v>99</v>
      </c>
      <c r="BM634" s="224" t="s">
        <v>944</v>
      </c>
    </row>
    <row r="635" s="2" customFormat="1">
      <c r="A635" s="39"/>
      <c r="B635" s="40"/>
      <c r="C635" s="41"/>
      <c r="D635" s="226" t="s">
        <v>189</v>
      </c>
      <c r="E635" s="41"/>
      <c r="F635" s="227" t="s">
        <v>945</v>
      </c>
      <c r="G635" s="41"/>
      <c r="H635" s="41"/>
      <c r="I635" s="228"/>
      <c r="J635" s="41"/>
      <c r="K635" s="41"/>
      <c r="L635" s="45"/>
      <c r="M635" s="229"/>
      <c r="N635" s="230"/>
      <c r="O635" s="85"/>
      <c r="P635" s="85"/>
      <c r="Q635" s="85"/>
      <c r="R635" s="85"/>
      <c r="S635" s="85"/>
      <c r="T635" s="86"/>
      <c r="U635" s="39"/>
      <c r="V635" s="39"/>
      <c r="W635" s="39"/>
      <c r="X635" s="39"/>
      <c r="Y635" s="39"/>
      <c r="Z635" s="39"/>
      <c r="AA635" s="39"/>
      <c r="AB635" s="39"/>
      <c r="AC635" s="39"/>
      <c r="AD635" s="39"/>
      <c r="AE635" s="39"/>
      <c r="AT635" s="18" t="s">
        <v>189</v>
      </c>
      <c r="AU635" s="18" t="s">
        <v>83</v>
      </c>
    </row>
    <row r="636" s="2" customFormat="1">
      <c r="A636" s="39"/>
      <c r="B636" s="40"/>
      <c r="C636" s="41"/>
      <c r="D636" s="231" t="s">
        <v>191</v>
      </c>
      <c r="E636" s="41"/>
      <c r="F636" s="232" t="s">
        <v>946</v>
      </c>
      <c r="G636" s="41"/>
      <c r="H636" s="41"/>
      <c r="I636" s="228"/>
      <c r="J636" s="41"/>
      <c r="K636" s="41"/>
      <c r="L636" s="45"/>
      <c r="M636" s="229"/>
      <c r="N636" s="230"/>
      <c r="O636" s="85"/>
      <c r="P636" s="85"/>
      <c r="Q636" s="85"/>
      <c r="R636" s="85"/>
      <c r="S636" s="85"/>
      <c r="T636" s="86"/>
      <c r="U636" s="39"/>
      <c r="V636" s="39"/>
      <c r="W636" s="39"/>
      <c r="X636" s="39"/>
      <c r="Y636" s="39"/>
      <c r="Z636" s="39"/>
      <c r="AA636" s="39"/>
      <c r="AB636" s="39"/>
      <c r="AC636" s="39"/>
      <c r="AD636" s="39"/>
      <c r="AE636" s="39"/>
      <c r="AT636" s="18" t="s">
        <v>191</v>
      </c>
      <c r="AU636" s="18" t="s">
        <v>83</v>
      </c>
    </row>
    <row r="637" s="13" customFormat="1">
      <c r="A637" s="13"/>
      <c r="B637" s="233"/>
      <c r="C637" s="234"/>
      <c r="D637" s="226" t="s">
        <v>193</v>
      </c>
      <c r="E637" s="235" t="s">
        <v>19</v>
      </c>
      <c r="F637" s="236" t="s">
        <v>947</v>
      </c>
      <c r="G637" s="234"/>
      <c r="H637" s="237">
        <v>192.37000000000001</v>
      </c>
      <c r="I637" s="238"/>
      <c r="J637" s="234"/>
      <c r="K637" s="234"/>
      <c r="L637" s="239"/>
      <c r="M637" s="240"/>
      <c r="N637" s="241"/>
      <c r="O637" s="241"/>
      <c r="P637" s="241"/>
      <c r="Q637" s="241"/>
      <c r="R637" s="241"/>
      <c r="S637" s="241"/>
      <c r="T637" s="242"/>
      <c r="U637" s="13"/>
      <c r="V637" s="13"/>
      <c r="W637" s="13"/>
      <c r="X637" s="13"/>
      <c r="Y637" s="13"/>
      <c r="Z637" s="13"/>
      <c r="AA637" s="13"/>
      <c r="AB637" s="13"/>
      <c r="AC637" s="13"/>
      <c r="AD637" s="13"/>
      <c r="AE637" s="13"/>
      <c r="AT637" s="243" t="s">
        <v>193</v>
      </c>
      <c r="AU637" s="243" t="s">
        <v>83</v>
      </c>
      <c r="AV637" s="13" t="s">
        <v>83</v>
      </c>
      <c r="AW637" s="13" t="s">
        <v>33</v>
      </c>
      <c r="AX637" s="13" t="s">
        <v>73</v>
      </c>
      <c r="AY637" s="243" t="s">
        <v>181</v>
      </c>
    </row>
    <row r="638" s="2" customFormat="1" ht="16.5" customHeight="1">
      <c r="A638" s="39"/>
      <c r="B638" s="40"/>
      <c r="C638" s="213" t="s">
        <v>948</v>
      </c>
      <c r="D638" s="213" t="s">
        <v>183</v>
      </c>
      <c r="E638" s="214" t="s">
        <v>949</v>
      </c>
      <c r="F638" s="215" t="s">
        <v>950</v>
      </c>
      <c r="G638" s="216" t="s">
        <v>253</v>
      </c>
      <c r="H638" s="217">
        <v>17.280000000000001</v>
      </c>
      <c r="I638" s="218"/>
      <c r="J638" s="219">
        <f>ROUND(I638*H638,2)</f>
        <v>0</v>
      </c>
      <c r="K638" s="215" t="s">
        <v>187</v>
      </c>
      <c r="L638" s="45"/>
      <c r="M638" s="220" t="s">
        <v>19</v>
      </c>
      <c r="N638" s="221" t="s">
        <v>44</v>
      </c>
      <c r="O638" s="85"/>
      <c r="P638" s="222">
        <f>O638*H638</f>
        <v>0</v>
      </c>
      <c r="Q638" s="222">
        <v>0.0057000000000000002</v>
      </c>
      <c r="R638" s="222">
        <f>Q638*H638</f>
        <v>0.098496000000000014</v>
      </c>
      <c r="S638" s="222">
        <v>0</v>
      </c>
      <c r="T638" s="223">
        <f>S638*H638</f>
        <v>0</v>
      </c>
      <c r="U638" s="39"/>
      <c r="V638" s="39"/>
      <c r="W638" s="39"/>
      <c r="X638" s="39"/>
      <c r="Y638" s="39"/>
      <c r="Z638" s="39"/>
      <c r="AA638" s="39"/>
      <c r="AB638" s="39"/>
      <c r="AC638" s="39"/>
      <c r="AD638" s="39"/>
      <c r="AE638" s="39"/>
      <c r="AR638" s="224" t="s">
        <v>99</v>
      </c>
      <c r="AT638" s="224" t="s">
        <v>183</v>
      </c>
      <c r="AU638" s="224" t="s">
        <v>83</v>
      </c>
      <c r="AY638" s="18" t="s">
        <v>181</v>
      </c>
      <c r="BE638" s="225">
        <f>IF(N638="základní",J638,0)</f>
        <v>0</v>
      </c>
      <c r="BF638" s="225">
        <f>IF(N638="snížená",J638,0)</f>
        <v>0</v>
      </c>
      <c r="BG638" s="225">
        <f>IF(N638="zákl. přenesená",J638,0)</f>
        <v>0</v>
      </c>
      <c r="BH638" s="225">
        <f>IF(N638="sníž. přenesená",J638,0)</f>
        <v>0</v>
      </c>
      <c r="BI638" s="225">
        <f>IF(N638="nulová",J638,0)</f>
        <v>0</v>
      </c>
      <c r="BJ638" s="18" t="s">
        <v>81</v>
      </c>
      <c r="BK638" s="225">
        <f>ROUND(I638*H638,2)</f>
        <v>0</v>
      </c>
      <c r="BL638" s="18" t="s">
        <v>99</v>
      </c>
      <c r="BM638" s="224" t="s">
        <v>951</v>
      </c>
    </row>
    <row r="639" s="2" customFormat="1">
      <c r="A639" s="39"/>
      <c r="B639" s="40"/>
      <c r="C639" s="41"/>
      <c r="D639" s="226" t="s">
        <v>189</v>
      </c>
      <c r="E639" s="41"/>
      <c r="F639" s="227" t="s">
        <v>952</v>
      </c>
      <c r="G639" s="41"/>
      <c r="H639" s="41"/>
      <c r="I639" s="228"/>
      <c r="J639" s="41"/>
      <c r="K639" s="41"/>
      <c r="L639" s="45"/>
      <c r="M639" s="229"/>
      <c r="N639" s="230"/>
      <c r="O639" s="85"/>
      <c r="P639" s="85"/>
      <c r="Q639" s="85"/>
      <c r="R639" s="85"/>
      <c r="S639" s="85"/>
      <c r="T639" s="86"/>
      <c r="U639" s="39"/>
      <c r="V639" s="39"/>
      <c r="W639" s="39"/>
      <c r="X639" s="39"/>
      <c r="Y639" s="39"/>
      <c r="Z639" s="39"/>
      <c r="AA639" s="39"/>
      <c r="AB639" s="39"/>
      <c r="AC639" s="39"/>
      <c r="AD639" s="39"/>
      <c r="AE639" s="39"/>
      <c r="AT639" s="18" t="s">
        <v>189</v>
      </c>
      <c r="AU639" s="18" t="s">
        <v>83</v>
      </c>
    </row>
    <row r="640" s="2" customFormat="1">
      <c r="A640" s="39"/>
      <c r="B640" s="40"/>
      <c r="C640" s="41"/>
      <c r="D640" s="231" t="s">
        <v>191</v>
      </c>
      <c r="E640" s="41"/>
      <c r="F640" s="232" t="s">
        <v>953</v>
      </c>
      <c r="G640" s="41"/>
      <c r="H640" s="41"/>
      <c r="I640" s="228"/>
      <c r="J640" s="41"/>
      <c r="K640" s="41"/>
      <c r="L640" s="45"/>
      <c r="M640" s="229"/>
      <c r="N640" s="230"/>
      <c r="O640" s="85"/>
      <c r="P640" s="85"/>
      <c r="Q640" s="85"/>
      <c r="R640" s="85"/>
      <c r="S640" s="85"/>
      <c r="T640" s="86"/>
      <c r="U640" s="39"/>
      <c r="V640" s="39"/>
      <c r="W640" s="39"/>
      <c r="X640" s="39"/>
      <c r="Y640" s="39"/>
      <c r="Z640" s="39"/>
      <c r="AA640" s="39"/>
      <c r="AB640" s="39"/>
      <c r="AC640" s="39"/>
      <c r="AD640" s="39"/>
      <c r="AE640" s="39"/>
      <c r="AT640" s="18" t="s">
        <v>191</v>
      </c>
      <c r="AU640" s="18" t="s">
        <v>83</v>
      </c>
    </row>
    <row r="641" s="13" customFormat="1">
      <c r="A641" s="13"/>
      <c r="B641" s="233"/>
      <c r="C641" s="234"/>
      <c r="D641" s="226" t="s">
        <v>193</v>
      </c>
      <c r="E641" s="235" t="s">
        <v>19</v>
      </c>
      <c r="F641" s="236" t="s">
        <v>954</v>
      </c>
      <c r="G641" s="234"/>
      <c r="H641" s="237">
        <v>17.280000000000001</v>
      </c>
      <c r="I641" s="238"/>
      <c r="J641" s="234"/>
      <c r="K641" s="234"/>
      <c r="L641" s="239"/>
      <c r="M641" s="240"/>
      <c r="N641" s="241"/>
      <c r="O641" s="241"/>
      <c r="P641" s="241"/>
      <c r="Q641" s="241"/>
      <c r="R641" s="241"/>
      <c r="S641" s="241"/>
      <c r="T641" s="242"/>
      <c r="U641" s="13"/>
      <c r="V641" s="13"/>
      <c r="W641" s="13"/>
      <c r="X641" s="13"/>
      <c r="Y641" s="13"/>
      <c r="Z641" s="13"/>
      <c r="AA641" s="13"/>
      <c r="AB641" s="13"/>
      <c r="AC641" s="13"/>
      <c r="AD641" s="13"/>
      <c r="AE641" s="13"/>
      <c r="AT641" s="243" t="s">
        <v>193</v>
      </c>
      <c r="AU641" s="243" t="s">
        <v>83</v>
      </c>
      <c r="AV641" s="13" t="s">
        <v>83</v>
      </c>
      <c r="AW641" s="13" t="s">
        <v>33</v>
      </c>
      <c r="AX641" s="13" t="s">
        <v>73</v>
      </c>
      <c r="AY641" s="243" t="s">
        <v>181</v>
      </c>
    </row>
    <row r="642" s="2" customFormat="1" ht="16.5" customHeight="1">
      <c r="A642" s="39"/>
      <c r="B642" s="40"/>
      <c r="C642" s="213" t="s">
        <v>955</v>
      </c>
      <c r="D642" s="213" t="s">
        <v>183</v>
      </c>
      <c r="E642" s="214" t="s">
        <v>956</v>
      </c>
      <c r="F642" s="215" t="s">
        <v>957</v>
      </c>
      <c r="G642" s="216" t="s">
        <v>263</v>
      </c>
      <c r="H642" s="217">
        <v>32.5</v>
      </c>
      <c r="I642" s="218"/>
      <c r="J642" s="219">
        <f>ROUND(I642*H642,2)</f>
        <v>0</v>
      </c>
      <c r="K642" s="215" t="s">
        <v>187</v>
      </c>
      <c r="L642" s="45"/>
      <c r="M642" s="220" t="s">
        <v>19</v>
      </c>
      <c r="N642" s="221" t="s">
        <v>44</v>
      </c>
      <c r="O642" s="85"/>
      <c r="P642" s="222">
        <f>O642*H642</f>
        <v>0</v>
      </c>
      <c r="Q642" s="222">
        <v>0.020646000000000001</v>
      </c>
      <c r="R642" s="222">
        <f>Q642*H642</f>
        <v>0.67099500000000001</v>
      </c>
      <c r="S642" s="222">
        <v>0</v>
      </c>
      <c r="T642" s="223">
        <f>S642*H642</f>
        <v>0</v>
      </c>
      <c r="U642" s="39"/>
      <c r="V642" s="39"/>
      <c r="W642" s="39"/>
      <c r="X642" s="39"/>
      <c r="Y642" s="39"/>
      <c r="Z642" s="39"/>
      <c r="AA642" s="39"/>
      <c r="AB642" s="39"/>
      <c r="AC642" s="39"/>
      <c r="AD642" s="39"/>
      <c r="AE642" s="39"/>
      <c r="AR642" s="224" t="s">
        <v>99</v>
      </c>
      <c r="AT642" s="224" t="s">
        <v>183</v>
      </c>
      <c r="AU642" s="224" t="s">
        <v>83</v>
      </c>
      <c r="AY642" s="18" t="s">
        <v>181</v>
      </c>
      <c r="BE642" s="225">
        <f>IF(N642="základní",J642,0)</f>
        <v>0</v>
      </c>
      <c r="BF642" s="225">
        <f>IF(N642="snížená",J642,0)</f>
        <v>0</v>
      </c>
      <c r="BG642" s="225">
        <f>IF(N642="zákl. přenesená",J642,0)</f>
        <v>0</v>
      </c>
      <c r="BH642" s="225">
        <f>IF(N642="sníž. přenesená",J642,0)</f>
        <v>0</v>
      </c>
      <c r="BI642" s="225">
        <f>IF(N642="nulová",J642,0)</f>
        <v>0</v>
      </c>
      <c r="BJ642" s="18" t="s">
        <v>81</v>
      </c>
      <c r="BK642" s="225">
        <f>ROUND(I642*H642,2)</f>
        <v>0</v>
      </c>
      <c r="BL642" s="18" t="s">
        <v>99</v>
      </c>
      <c r="BM642" s="224" t="s">
        <v>958</v>
      </c>
    </row>
    <row r="643" s="2" customFormat="1">
      <c r="A643" s="39"/>
      <c r="B643" s="40"/>
      <c r="C643" s="41"/>
      <c r="D643" s="226" t="s">
        <v>189</v>
      </c>
      <c r="E643" s="41"/>
      <c r="F643" s="227" t="s">
        <v>959</v>
      </c>
      <c r="G643" s="41"/>
      <c r="H643" s="41"/>
      <c r="I643" s="228"/>
      <c r="J643" s="41"/>
      <c r="K643" s="41"/>
      <c r="L643" s="45"/>
      <c r="M643" s="229"/>
      <c r="N643" s="230"/>
      <c r="O643" s="85"/>
      <c r="P643" s="85"/>
      <c r="Q643" s="85"/>
      <c r="R643" s="85"/>
      <c r="S643" s="85"/>
      <c r="T643" s="86"/>
      <c r="U643" s="39"/>
      <c r="V643" s="39"/>
      <c r="W643" s="39"/>
      <c r="X643" s="39"/>
      <c r="Y643" s="39"/>
      <c r="Z643" s="39"/>
      <c r="AA643" s="39"/>
      <c r="AB643" s="39"/>
      <c r="AC643" s="39"/>
      <c r="AD643" s="39"/>
      <c r="AE643" s="39"/>
      <c r="AT643" s="18" t="s">
        <v>189</v>
      </c>
      <c r="AU643" s="18" t="s">
        <v>83</v>
      </c>
    </row>
    <row r="644" s="2" customFormat="1">
      <c r="A644" s="39"/>
      <c r="B644" s="40"/>
      <c r="C644" s="41"/>
      <c r="D644" s="231" t="s">
        <v>191</v>
      </c>
      <c r="E644" s="41"/>
      <c r="F644" s="232" t="s">
        <v>960</v>
      </c>
      <c r="G644" s="41"/>
      <c r="H644" s="41"/>
      <c r="I644" s="228"/>
      <c r="J644" s="41"/>
      <c r="K644" s="41"/>
      <c r="L644" s="45"/>
      <c r="M644" s="229"/>
      <c r="N644" s="230"/>
      <c r="O644" s="85"/>
      <c r="P644" s="85"/>
      <c r="Q644" s="85"/>
      <c r="R644" s="85"/>
      <c r="S644" s="85"/>
      <c r="T644" s="86"/>
      <c r="U644" s="39"/>
      <c r="V644" s="39"/>
      <c r="W644" s="39"/>
      <c r="X644" s="39"/>
      <c r="Y644" s="39"/>
      <c r="Z644" s="39"/>
      <c r="AA644" s="39"/>
      <c r="AB644" s="39"/>
      <c r="AC644" s="39"/>
      <c r="AD644" s="39"/>
      <c r="AE644" s="39"/>
      <c r="AT644" s="18" t="s">
        <v>191</v>
      </c>
      <c r="AU644" s="18" t="s">
        <v>83</v>
      </c>
    </row>
    <row r="645" s="13" customFormat="1">
      <c r="A645" s="13"/>
      <c r="B645" s="233"/>
      <c r="C645" s="234"/>
      <c r="D645" s="226" t="s">
        <v>193</v>
      </c>
      <c r="E645" s="235" t="s">
        <v>19</v>
      </c>
      <c r="F645" s="236" t="s">
        <v>935</v>
      </c>
      <c r="G645" s="234"/>
      <c r="H645" s="237">
        <v>32.5</v>
      </c>
      <c r="I645" s="238"/>
      <c r="J645" s="234"/>
      <c r="K645" s="234"/>
      <c r="L645" s="239"/>
      <c r="M645" s="240"/>
      <c r="N645" s="241"/>
      <c r="O645" s="241"/>
      <c r="P645" s="241"/>
      <c r="Q645" s="241"/>
      <c r="R645" s="241"/>
      <c r="S645" s="241"/>
      <c r="T645" s="242"/>
      <c r="U645" s="13"/>
      <c r="V645" s="13"/>
      <c r="W645" s="13"/>
      <c r="X645" s="13"/>
      <c r="Y645" s="13"/>
      <c r="Z645" s="13"/>
      <c r="AA645" s="13"/>
      <c r="AB645" s="13"/>
      <c r="AC645" s="13"/>
      <c r="AD645" s="13"/>
      <c r="AE645" s="13"/>
      <c r="AT645" s="243" t="s">
        <v>193</v>
      </c>
      <c r="AU645" s="243" t="s">
        <v>83</v>
      </c>
      <c r="AV645" s="13" t="s">
        <v>83</v>
      </c>
      <c r="AW645" s="13" t="s">
        <v>33</v>
      </c>
      <c r="AX645" s="13" t="s">
        <v>73</v>
      </c>
      <c r="AY645" s="243" t="s">
        <v>181</v>
      </c>
    </row>
    <row r="646" s="2" customFormat="1" ht="16.5" customHeight="1">
      <c r="A646" s="39"/>
      <c r="B646" s="40"/>
      <c r="C646" s="213" t="s">
        <v>961</v>
      </c>
      <c r="D646" s="213" t="s">
        <v>183</v>
      </c>
      <c r="E646" s="214" t="s">
        <v>962</v>
      </c>
      <c r="F646" s="215" t="s">
        <v>963</v>
      </c>
      <c r="G646" s="216" t="s">
        <v>253</v>
      </c>
      <c r="H646" s="217">
        <v>72.849999999999994</v>
      </c>
      <c r="I646" s="218"/>
      <c r="J646" s="219">
        <f>ROUND(I646*H646,2)</f>
        <v>0</v>
      </c>
      <c r="K646" s="215" t="s">
        <v>187</v>
      </c>
      <c r="L646" s="45"/>
      <c r="M646" s="220" t="s">
        <v>19</v>
      </c>
      <c r="N646" s="221" t="s">
        <v>44</v>
      </c>
      <c r="O646" s="85"/>
      <c r="P646" s="222">
        <f>O646*H646</f>
        <v>0</v>
      </c>
      <c r="Q646" s="222">
        <v>0</v>
      </c>
      <c r="R646" s="222">
        <f>Q646*H646</f>
        <v>0</v>
      </c>
      <c r="S646" s="222">
        <v>0</v>
      </c>
      <c r="T646" s="223">
        <f>S646*H646</f>
        <v>0</v>
      </c>
      <c r="U646" s="39"/>
      <c r="V646" s="39"/>
      <c r="W646" s="39"/>
      <c r="X646" s="39"/>
      <c r="Y646" s="39"/>
      <c r="Z646" s="39"/>
      <c r="AA646" s="39"/>
      <c r="AB646" s="39"/>
      <c r="AC646" s="39"/>
      <c r="AD646" s="39"/>
      <c r="AE646" s="39"/>
      <c r="AR646" s="224" t="s">
        <v>99</v>
      </c>
      <c r="AT646" s="224" t="s">
        <v>183</v>
      </c>
      <c r="AU646" s="224" t="s">
        <v>83</v>
      </c>
      <c r="AY646" s="18" t="s">
        <v>181</v>
      </c>
      <c r="BE646" s="225">
        <f>IF(N646="základní",J646,0)</f>
        <v>0</v>
      </c>
      <c r="BF646" s="225">
        <f>IF(N646="snížená",J646,0)</f>
        <v>0</v>
      </c>
      <c r="BG646" s="225">
        <f>IF(N646="zákl. přenesená",J646,0)</f>
        <v>0</v>
      </c>
      <c r="BH646" s="225">
        <f>IF(N646="sníž. přenesená",J646,0)</f>
        <v>0</v>
      </c>
      <c r="BI646" s="225">
        <f>IF(N646="nulová",J646,0)</f>
        <v>0</v>
      </c>
      <c r="BJ646" s="18" t="s">
        <v>81</v>
      </c>
      <c r="BK646" s="225">
        <f>ROUND(I646*H646,2)</f>
        <v>0</v>
      </c>
      <c r="BL646" s="18" t="s">
        <v>99</v>
      </c>
      <c r="BM646" s="224" t="s">
        <v>964</v>
      </c>
    </row>
    <row r="647" s="2" customFormat="1">
      <c r="A647" s="39"/>
      <c r="B647" s="40"/>
      <c r="C647" s="41"/>
      <c r="D647" s="226" t="s">
        <v>189</v>
      </c>
      <c r="E647" s="41"/>
      <c r="F647" s="227" t="s">
        <v>965</v>
      </c>
      <c r="G647" s="41"/>
      <c r="H647" s="41"/>
      <c r="I647" s="228"/>
      <c r="J647" s="41"/>
      <c r="K647" s="41"/>
      <c r="L647" s="45"/>
      <c r="M647" s="229"/>
      <c r="N647" s="230"/>
      <c r="O647" s="85"/>
      <c r="P647" s="85"/>
      <c r="Q647" s="85"/>
      <c r="R647" s="85"/>
      <c r="S647" s="85"/>
      <c r="T647" s="86"/>
      <c r="U647" s="39"/>
      <c r="V647" s="39"/>
      <c r="W647" s="39"/>
      <c r="X647" s="39"/>
      <c r="Y647" s="39"/>
      <c r="Z647" s="39"/>
      <c r="AA647" s="39"/>
      <c r="AB647" s="39"/>
      <c r="AC647" s="39"/>
      <c r="AD647" s="39"/>
      <c r="AE647" s="39"/>
      <c r="AT647" s="18" t="s">
        <v>189</v>
      </c>
      <c r="AU647" s="18" t="s">
        <v>83</v>
      </c>
    </row>
    <row r="648" s="2" customFormat="1">
      <c r="A648" s="39"/>
      <c r="B648" s="40"/>
      <c r="C648" s="41"/>
      <c r="D648" s="231" t="s">
        <v>191</v>
      </c>
      <c r="E648" s="41"/>
      <c r="F648" s="232" t="s">
        <v>966</v>
      </c>
      <c r="G648" s="41"/>
      <c r="H648" s="41"/>
      <c r="I648" s="228"/>
      <c r="J648" s="41"/>
      <c r="K648" s="41"/>
      <c r="L648" s="45"/>
      <c r="M648" s="229"/>
      <c r="N648" s="230"/>
      <c r="O648" s="85"/>
      <c r="P648" s="85"/>
      <c r="Q648" s="85"/>
      <c r="R648" s="85"/>
      <c r="S648" s="85"/>
      <c r="T648" s="86"/>
      <c r="U648" s="39"/>
      <c r="V648" s="39"/>
      <c r="W648" s="39"/>
      <c r="X648" s="39"/>
      <c r="Y648" s="39"/>
      <c r="Z648" s="39"/>
      <c r="AA648" s="39"/>
      <c r="AB648" s="39"/>
      <c r="AC648" s="39"/>
      <c r="AD648" s="39"/>
      <c r="AE648" s="39"/>
      <c r="AT648" s="18" t="s">
        <v>191</v>
      </c>
      <c r="AU648" s="18" t="s">
        <v>83</v>
      </c>
    </row>
    <row r="649" s="12" customFormat="1" ht="22.8" customHeight="1">
      <c r="A649" s="12"/>
      <c r="B649" s="197"/>
      <c r="C649" s="198"/>
      <c r="D649" s="199" t="s">
        <v>72</v>
      </c>
      <c r="E649" s="211" t="s">
        <v>661</v>
      </c>
      <c r="F649" s="211" t="s">
        <v>967</v>
      </c>
      <c r="G649" s="198"/>
      <c r="H649" s="198"/>
      <c r="I649" s="201"/>
      <c r="J649" s="212">
        <f>BK649</f>
        <v>0</v>
      </c>
      <c r="K649" s="198"/>
      <c r="L649" s="203"/>
      <c r="M649" s="204"/>
      <c r="N649" s="205"/>
      <c r="O649" s="205"/>
      <c r="P649" s="206">
        <f>SUM(P650:P660)</f>
        <v>0</v>
      </c>
      <c r="Q649" s="205"/>
      <c r="R649" s="206">
        <f>SUM(R650:R660)</f>
        <v>51.641516447981395</v>
      </c>
      <c r="S649" s="205"/>
      <c r="T649" s="207">
        <f>SUM(T650:T660)</f>
        <v>0</v>
      </c>
      <c r="U649" s="12"/>
      <c r="V649" s="12"/>
      <c r="W649" s="12"/>
      <c r="X649" s="12"/>
      <c r="Y649" s="12"/>
      <c r="Z649" s="12"/>
      <c r="AA649" s="12"/>
      <c r="AB649" s="12"/>
      <c r="AC649" s="12"/>
      <c r="AD649" s="12"/>
      <c r="AE649" s="12"/>
      <c r="AR649" s="208" t="s">
        <v>81</v>
      </c>
      <c r="AT649" s="209" t="s">
        <v>72</v>
      </c>
      <c r="AU649" s="209" t="s">
        <v>81</v>
      </c>
      <c r="AY649" s="208" t="s">
        <v>181</v>
      </c>
      <c r="BK649" s="210">
        <f>SUM(BK650:BK660)</f>
        <v>0</v>
      </c>
    </row>
    <row r="650" s="2" customFormat="1" ht="21.75" customHeight="1">
      <c r="A650" s="39"/>
      <c r="B650" s="40"/>
      <c r="C650" s="213" t="s">
        <v>968</v>
      </c>
      <c r="D650" s="213" t="s">
        <v>183</v>
      </c>
      <c r="E650" s="214" t="s">
        <v>969</v>
      </c>
      <c r="F650" s="215" t="s">
        <v>970</v>
      </c>
      <c r="G650" s="216" t="s">
        <v>186</v>
      </c>
      <c r="H650" s="217">
        <v>21.859999999999999</v>
      </c>
      <c r="I650" s="218"/>
      <c r="J650" s="219">
        <f>ROUND(I650*H650,2)</f>
        <v>0</v>
      </c>
      <c r="K650" s="215" t="s">
        <v>187</v>
      </c>
      <c r="L650" s="45"/>
      <c r="M650" s="220" t="s">
        <v>19</v>
      </c>
      <c r="N650" s="221" t="s">
        <v>44</v>
      </c>
      <c r="O650" s="85"/>
      <c r="P650" s="222">
        <f>O650*H650</f>
        <v>0</v>
      </c>
      <c r="Q650" s="222">
        <v>2.3010199999999998</v>
      </c>
      <c r="R650" s="222">
        <f>Q650*H650</f>
        <v>50.300297199999996</v>
      </c>
      <c r="S650" s="222">
        <v>0</v>
      </c>
      <c r="T650" s="223">
        <f>S650*H650</f>
        <v>0</v>
      </c>
      <c r="U650" s="39"/>
      <c r="V650" s="39"/>
      <c r="W650" s="39"/>
      <c r="X650" s="39"/>
      <c r="Y650" s="39"/>
      <c r="Z650" s="39"/>
      <c r="AA650" s="39"/>
      <c r="AB650" s="39"/>
      <c r="AC650" s="39"/>
      <c r="AD650" s="39"/>
      <c r="AE650" s="39"/>
      <c r="AR650" s="224" t="s">
        <v>99</v>
      </c>
      <c r="AT650" s="224" t="s">
        <v>183</v>
      </c>
      <c r="AU650" s="224" t="s">
        <v>83</v>
      </c>
      <c r="AY650" s="18" t="s">
        <v>181</v>
      </c>
      <c r="BE650" s="225">
        <f>IF(N650="základní",J650,0)</f>
        <v>0</v>
      </c>
      <c r="BF650" s="225">
        <f>IF(N650="snížená",J650,0)</f>
        <v>0</v>
      </c>
      <c r="BG650" s="225">
        <f>IF(N650="zákl. přenesená",J650,0)</f>
        <v>0</v>
      </c>
      <c r="BH650" s="225">
        <f>IF(N650="sníž. přenesená",J650,0)</f>
        <v>0</v>
      </c>
      <c r="BI650" s="225">
        <f>IF(N650="nulová",J650,0)</f>
        <v>0</v>
      </c>
      <c r="BJ650" s="18" t="s">
        <v>81</v>
      </c>
      <c r="BK650" s="225">
        <f>ROUND(I650*H650,2)</f>
        <v>0</v>
      </c>
      <c r="BL650" s="18" t="s">
        <v>99</v>
      </c>
      <c r="BM650" s="224" t="s">
        <v>971</v>
      </c>
    </row>
    <row r="651" s="2" customFormat="1">
      <c r="A651" s="39"/>
      <c r="B651" s="40"/>
      <c r="C651" s="41"/>
      <c r="D651" s="226" t="s">
        <v>189</v>
      </c>
      <c r="E651" s="41"/>
      <c r="F651" s="227" t="s">
        <v>972</v>
      </c>
      <c r="G651" s="41"/>
      <c r="H651" s="41"/>
      <c r="I651" s="228"/>
      <c r="J651" s="41"/>
      <c r="K651" s="41"/>
      <c r="L651" s="45"/>
      <c r="M651" s="229"/>
      <c r="N651" s="230"/>
      <c r="O651" s="85"/>
      <c r="P651" s="85"/>
      <c r="Q651" s="85"/>
      <c r="R651" s="85"/>
      <c r="S651" s="85"/>
      <c r="T651" s="86"/>
      <c r="U651" s="39"/>
      <c r="V651" s="39"/>
      <c r="W651" s="39"/>
      <c r="X651" s="39"/>
      <c r="Y651" s="39"/>
      <c r="Z651" s="39"/>
      <c r="AA651" s="39"/>
      <c r="AB651" s="39"/>
      <c r="AC651" s="39"/>
      <c r="AD651" s="39"/>
      <c r="AE651" s="39"/>
      <c r="AT651" s="18" t="s">
        <v>189</v>
      </c>
      <c r="AU651" s="18" t="s">
        <v>83</v>
      </c>
    </row>
    <row r="652" s="2" customFormat="1">
      <c r="A652" s="39"/>
      <c r="B652" s="40"/>
      <c r="C652" s="41"/>
      <c r="D652" s="231" t="s">
        <v>191</v>
      </c>
      <c r="E652" s="41"/>
      <c r="F652" s="232" t="s">
        <v>973</v>
      </c>
      <c r="G652" s="41"/>
      <c r="H652" s="41"/>
      <c r="I652" s="228"/>
      <c r="J652" s="41"/>
      <c r="K652" s="41"/>
      <c r="L652" s="45"/>
      <c r="M652" s="229"/>
      <c r="N652" s="230"/>
      <c r="O652" s="85"/>
      <c r="P652" s="85"/>
      <c r="Q652" s="85"/>
      <c r="R652" s="85"/>
      <c r="S652" s="85"/>
      <c r="T652" s="86"/>
      <c r="U652" s="39"/>
      <c r="V652" s="39"/>
      <c r="W652" s="39"/>
      <c r="X652" s="39"/>
      <c r="Y652" s="39"/>
      <c r="Z652" s="39"/>
      <c r="AA652" s="39"/>
      <c r="AB652" s="39"/>
      <c r="AC652" s="39"/>
      <c r="AD652" s="39"/>
      <c r="AE652" s="39"/>
      <c r="AT652" s="18" t="s">
        <v>191</v>
      </c>
      <c r="AU652" s="18" t="s">
        <v>83</v>
      </c>
    </row>
    <row r="653" s="13" customFormat="1">
      <c r="A653" s="13"/>
      <c r="B653" s="233"/>
      <c r="C653" s="234"/>
      <c r="D653" s="226" t="s">
        <v>193</v>
      </c>
      <c r="E653" s="235" t="s">
        <v>19</v>
      </c>
      <c r="F653" s="236" t="s">
        <v>974</v>
      </c>
      <c r="G653" s="234"/>
      <c r="H653" s="237">
        <v>21.859999999999999</v>
      </c>
      <c r="I653" s="238"/>
      <c r="J653" s="234"/>
      <c r="K653" s="234"/>
      <c r="L653" s="239"/>
      <c r="M653" s="240"/>
      <c r="N653" s="241"/>
      <c r="O653" s="241"/>
      <c r="P653" s="241"/>
      <c r="Q653" s="241"/>
      <c r="R653" s="241"/>
      <c r="S653" s="241"/>
      <c r="T653" s="242"/>
      <c r="U653" s="13"/>
      <c r="V653" s="13"/>
      <c r="W653" s="13"/>
      <c r="X653" s="13"/>
      <c r="Y653" s="13"/>
      <c r="Z653" s="13"/>
      <c r="AA653" s="13"/>
      <c r="AB653" s="13"/>
      <c r="AC653" s="13"/>
      <c r="AD653" s="13"/>
      <c r="AE653" s="13"/>
      <c r="AT653" s="243" t="s">
        <v>193</v>
      </c>
      <c r="AU653" s="243" t="s">
        <v>83</v>
      </c>
      <c r="AV653" s="13" t="s">
        <v>83</v>
      </c>
      <c r="AW653" s="13" t="s">
        <v>33</v>
      </c>
      <c r="AX653" s="13" t="s">
        <v>73</v>
      </c>
      <c r="AY653" s="243" t="s">
        <v>181</v>
      </c>
    </row>
    <row r="654" s="2" customFormat="1" ht="21.75" customHeight="1">
      <c r="A654" s="39"/>
      <c r="B654" s="40"/>
      <c r="C654" s="213" t="s">
        <v>975</v>
      </c>
      <c r="D654" s="213" t="s">
        <v>183</v>
      </c>
      <c r="E654" s="214" t="s">
        <v>976</v>
      </c>
      <c r="F654" s="215" t="s">
        <v>977</v>
      </c>
      <c r="G654" s="216" t="s">
        <v>186</v>
      </c>
      <c r="H654" s="217">
        <v>21.859999999999999</v>
      </c>
      <c r="I654" s="218"/>
      <c r="J654" s="219">
        <f>ROUND(I654*H654,2)</f>
        <v>0</v>
      </c>
      <c r="K654" s="215" t="s">
        <v>187</v>
      </c>
      <c r="L654" s="45"/>
      <c r="M654" s="220" t="s">
        <v>19</v>
      </c>
      <c r="N654" s="221" t="s">
        <v>44</v>
      </c>
      <c r="O654" s="85"/>
      <c r="P654" s="222">
        <f>O654*H654</f>
        <v>0</v>
      </c>
      <c r="Q654" s="222">
        <v>0</v>
      </c>
      <c r="R654" s="222">
        <f>Q654*H654</f>
        <v>0</v>
      </c>
      <c r="S654" s="222">
        <v>0</v>
      </c>
      <c r="T654" s="223">
        <f>S654*H654</f>
        <v>0</v>
      </c>
      <c r="U654" s="39"/>
      <c r="V654" s="39"/>
      <c r="W654" s="39"/>
      <c r="X654" s="39"/>
      <c r="Y654" s="39"/>
      <c r="Z654" s="39"/>
      <c r="AA654" s="39"/>
      <c r="AB654" s="39"/>
      <c r="AC654" s="39"/>
      <c r="AD654" s="39"/>
      <c r="AE654" s="39"/>
      <c r="AR654" s="224" t="s">
        <v>99</v>
      </c>
      <c r="AT654" s="224" t="s">
        <v>183</v>
      </c>
      <c r="AU654" s="224" t="s">
        <v>83</v>
      </c>
      <c r="AY654" s="18" t="s">
        <v>181</v>
      </c>
      <c r="BE654" s="225">
        <f>IF(N654="základní",J654,0)</f>
        <v>0</v>
      </c>
      <c r="BF654" s="225">
        <f>IF(N654="snížená",J654,0)</f>
        <v>0</v>
      </c>
      <c r="BG654" s="225">
        <f>IF(N654="zákl. přenesená",J654,0)</f>
        <v>0</v>
      </c>
      <c r="BH654" s="225">
        <f>IF(N654="sníž. přenesená",J654,0)</f>
        <v>0</v>
      </c>
      <c r="BI654" s="225">
        <f>IF(N654="nulová",J654,0)</f>
        <v>0</v>
      </c>
      <c r="BJ654" s="18" t="s">
        <v>81</v>
      </c>
      <c r="BK654" s="225">
        <f>ROUND(I654*H654,2)</f>
        <v>0</v>
      </c>
      <c r="BL654" s="18" t="s">
        <v>99</v>
      </c>
      <c r="BM654" s="224" t="s">
        <v>978</v>
      </c>
    </row>
    <row r="655" s="2" customFormat="1">
      <c r="A655" s="39"/>
      <c r="B655" s="40"/>
      <c r="C655" s="41"/>
      <c r="D655" s="226" t="s">
        <v>189</v>
      </c>
      <c r="E655" s="41"/>
      <c r="F655" s="227" t="s">
        <v>979</v>
      </c>
      <c r="G655" s="41"/>
      <c r="H655" s="41"/>
      <c r="I655" s="228"/>
      <c r="J655" s="41"/>
      <c r="K655" s="41"/>
      <c r="L655" s="45"/>
      <c r="M655" s="229"/>
      <c r="N655" s="230"/>
      <c r="O655" s="85"/>
      <c r="P655" s="85"/>
      <c r="Q655" s="85"/>
      <c r="R655" s="85"/>
      <c r="S655" s="85"/>
      <c r="T655" s="86"/>
      <c r="U655" s="39"/>
      <c r="V655" s="39"/>
      <c r="W655" s="39"/>
      <c r="X655" s="39"/>
      <c r="Y655" s="39"/>
      <c r="Z655" s="39"/>
      <c r="AA655" s="39"/>
      <c r="AB655" s="39"/>
      <c r="AC655" s="39"/>
      <c r="AD655" s="39"/>
      <c r="AE655" s="39"/>
      <c r="AT655" s="18" t="s">
        <v>189</v>
      </c>
      <c r="AU655" s="18" t="s">
        <v>83</v>
      </c>
    </row>
    <row r="656" s="2" customFormat="1">
      <c r="A656" s="39"/>
      <c r="B656" s="40"/>
      <c r="C656" s="41"/>
      <c r="D656" s="231" t="s">
        <v>191</v>
      </c>
      <c r="E656" s="41"/>
      <c r="F656" s="232" t="s">
        <v>980</v>
      </c>
      <c r="G656" s="41"/>
      <c r="H656" s="41"/>
      <c r="I656" s="228"/>
      <c r="J656" s="41"/>
      <c r="K656" s="41"/>
      <c r="L656" s="45"/>
      <c r="M656" s="229"/>
      <c r="N656" s="230"/>
      <c r="O656" s="85"/>
      <c r="P656" s="85"/>
      <c r="Q656" s="85"/>
      <c r="R656" s="85"/>
      <c r="S656" s="85"/>
      <c r="T656" s="86"/>
      <c r="U656" s="39"/>
      <c r="V656" s="39"/>
      <c r="W656" s="39"/>
      <c r="X656" s="39"/>
      <c r="Y656" s="39"/>
      <c r="Z656" s="39"/>
      <c r="AA656" s="39"/>
      <c r="AB656" s="39"/>
      <c r="AC656" s="39"/>
      <c r="AD656" s="39"/>
      <c r="AE656" s="39"/>
      <c r="AT656" s="18" t="s">
        <v>191</v>
      </c>
      <c r="AU656" s="18" t="s">
        <v>83</v>
      </c>
    </row>
    <row r="657" s="2" customFormat="1" ht="16.5" customHeight="1">
      <c r="A657" s="39"/>
      <c r="B657" s="40"/>
      <c r="C657" s="213" t="s">
        <v>981</v>
      </c>
      <c r="D657" s="213" t="s">
        <v>183</v>
      </c>
      <c r="E657" s="214" t="s">
        <v>982</v>
      </c>
      <c r="F657" s="215" t="s">
        <v>983</v>
      </c>
      <c r="G657" s="216" t="s">
        <v>377</v>
      </c>
      <c r="H657" s="217">
        <v>1.262</v>
      </c>
      <c r="I657" s="218"/>
      <c r="J657" s="219">
        <f>ROUND(I657*H657,2)</f>
        <v>0</v>
      </c>
      <c r="K657" s="215" t="s">
        <v>187</v>
      </c>
      <c r="L657" s="45"/>
      <c r="M657" s="220" t="s">
        <v>19</v>
      </c>
      <c r="N657" s="221" t="s">
        <v>44</v>
      </c>
      <c r="O657" s="85"/>
      <c r="P657" s="222">
        <f>O657*H657</f>
        <v>0</v>
      </c>
      <c r="Q657" s="222">
        <v>1.0627727797</v>
      </c>
      <c r="R657" s="222">
        <f>Q657*H657</f>
        <v>1.3412192479814</v>
      </c>
      <c r="S657" s="222">
        <v>0</v>
      </c>
      <c r="T657" s="223">
        <f>S657*H657</f>
        <v>0</v>
      </c>
      <c r="U657" s="39"/>
      <c r="V657" s="39"/>
      <c r="W657" s="39"/>
      <c r="X657" s="39"/>
      <c r="Y657" s="39"/>
      <c r="Z657" s="39"/>
      <c r="AA657" s="39"/>
      <c r="AB657" s="39"/>
      <c r="AC657" s="39"/>
      <c r="AD657" s="39"/>
      <c r="AE657" s="39"/>
      <c r="AR657" s="224" t="s">
        <v>99</v>
      </c>
      <c r="AT657" s="224" t="s">
        <v>183</v>
      </c>
      <c r="AU657" s="224" t="s">
        <v>83</v>
      </c>
      <c r="AY657" s="18" t="s">
        <v>181</v>
      </c>
      <c r="BE657" s="225">
        <f>IF(N657="základní",J657,0)</f>
        <v>0</v>
      </c>
      <c r="BF657" s="225">
        <f>IF(N657="snížená",J657,0)</f>
        <v>0</v>
      </c>
      <c r="BG657" s="225">
        <f>IF(N657="zákl. přenesená",J657,0)</f>
        <v>0</v>
      </c>
      <c r="BH657" s="225">
        <f>IF(N657="sníž. přenesená",J657,0)</f>
        <v>0</v>
      </c>
      <c r="BI657" s="225">
        <f>IF(N657="nulová",J657,0)</f>
        <v>0</v>
      </c>
      <c r="BJ657" s="18" t="s">
        <v>81</v>
      </c>
      <c r="BK657" s="225">
        <f>ROUND(I657*H657,2)</f>
        <v>0</v>
      </c>
      <c r="BL657" s="18" t="s">
        <v>99</v>
      </c>
      <c r="BM657" s="224" t="s">
        <v>984</v>
      </c>
    </row>
    <row r="658" s="2" customFormat="1">
      <c r="A658" s="39"/>
      <c r="B658" s="40"/>
      <c r="C658" s="41"/>
      <c r="D658" s="226" t="s">
        <v>189</v>
      </c>
      <c r="E658" s="41"/>
      <c r="F658" s="227" t="s">
        <v>985</v>
      </c>
      <c r="G658" s="41"/>
      <c r="H658" s="41"/>
      <c r="I658" s="228"/>
      <c r="J658" s="41"/>
      <c r="K658" s="41"/>
      <c r="L658" s="45"/>
      <c r="M658" s="229"/>
      <c r="N658" s="230"/>
      <c r="O658" s="85"/>
      <c r="P658" s="85"/>
      <c r="Q658" s="85"/>
      <c r="R658" s="85"/>
      <c r="S658" s="85"/>
      <c r="T658" s="86"/>
      <c r="U658" s="39"/>
      <c r="V658" s="39"/>
      <c r="W658" s="39"/>
      <c r="X658" s="39"/>
      <c r="Y658" s="39"/>
      <c r="Z658" s="39"/>
      <c r="AA658" s="39"/>
      <c r="AB658" s="39"/>
      <c r="AC658" s="39"/>
      <c r="AD658" s="39"/>
      <c r="AE658" s="39"/>
      <c r="AT658" s="18" t="s">
        <v>189</v>
      </c>
      <c r="AU658" s="18" t="s">
        <v>83</v>
      </c>
    </row>
    <row r="659" s="2" customFormat="1">
      <c r="A659" s="39"/>
      <c r="B659" s="40"/>
      <c r="C659" s="41"/>
      <c r="D659" s="231" t="s">
        <v>191</v>
      </c>
      <c r="E659" s="41"/>
      <c r="F659" s="232" t="s">
        <v>986</v>
      </c>
      <c r="G659" s="41"/>
      <c r="H659" s="41"/>
      <c r="I659" s="228"/>
      <c r="J659" s="41"/>
      <c r="K659" s="41"/>
      <c r="L659" s="45"/>
      <c r="M659" s="229"/>
      <c r="N659" s="230"/>
      <c r="O659" s="85"/>
      <c r="P659" s="85"/>
      <c r="Q659" s="85"/>
      <c r="R659" s="85"/>
      <c r="S659" s="85"/>
      <c r="T659" s="86"/>
      <c r="U659" s="39"/>
      <c r="V659" s="39"/>
      <c r="W659" s="39"/>
      <c r="X659" s="39"/>
      <c r="Y659" s="39"/>
      <c r="Z659" s="39"/>
      <c r="AA659" s="39"/>
      <c r="AB659" s="39"/>
      <c r="AC659" s="39"/>
      <c r="AD659" s="39"/>
      <c r="AE659" s="39"/>
      <c r="AT659" s="18" t="s">
        <v>191</v>
      </c>
      <c r="AU659" s="18" t="s">
        <v>83</v>
      </c>
    </row>
    <row r="660" s="13" customFormat="1">
      <c r="A660" s="13"/>
      <c r="B660" s="233"/>
      <c r="C660" s="234"/>
      <c r="D660" s="226" t="s">
        <v>193</v>
      </c>
      <c r="E660" s="235" t="s">
        <v>19</v>
      </c>
      <c r="F660" s="236" t="s">
        <v>987</v>
      </c>
      <c r="G660" s="234"/>
      <c r="H660" s="237">
        <v>1.262</v>
      </c>
      <c r="I660" s="238"/>
      <c r="J660" s="234"/>
      <c r="K660" s="234"/>
      <c r="L660" s="239"/>
      <c r="M660" s="240"/>
      <c r="N660" s="241"/>
      <c r="O660" s="241"/>
      <c r="P660" s="241"/>
      <c r="Q660" s="241"/>
      <c r="R660" s="241"/>
      <c r="S660" s="241"/>
      <c r="T660" s="242"/>
      <c r="U660" s="13"/>
      <c r="V660" s="13"/>
      <c r="W660" s="13"/>
      <c r="X660" s="13"/>
      <c r="Y660" s="13"/>
      <c r="Z660" s="13"/>
      <c r="AA660" s="13"/>
      <c r="AB660" s="13"/>
      <c r="AC660" s="13"/>
      <c r="AD660" s="13"/>
      <c r="AE660" s="13"/>
      <c r="AT660" s="243" t="s">
        <v>193</v>
      </c>
      <c r="AU660" s="243" t="s">
        <v>83</v>
      </c>
      <c r="AV660" s="13" t="s">
        <v>83</v>
      </c>
      <c r="AW660" s="13" t="s">
        <v>33</v>
      </c>
      <c r="AX660" s="13" t="s">
        <v>73</v>
      </c>
      <c r="AY660" s="243" t="s">
        <v>181</v>
      </c>
    </row>
    <row r="661" s="12" customFormat="1" ht="22.8" customHeight="1">
      <c r="A661" s="12"/>
      <c r="B661" s="197"/>
      <c r="C661" s="198"/>
      <c r="D661" s="199" t="s">
        <v>72</v>
      </c>
      <c r="E661" s="211" t="s">
        <v>667</v>
      </c>
      <c r="F661" s="211" t="s">
        <v>988</v>
      </c>
      <c r="G661" s="198"/>
      <c r="H661" s="198"/>
      <c r="I661" s="201"/>
      <c r="J661" s="212">
        <f>BK661</f>
        <v>0</v>
      </c>
      <c r="K661" s="198"/>
      <c r="L661" s="203"/>
      <c r="M661" s="204"/>
      <c r="N661" s="205"/>
      <c r="O661" s="205"/>
      <c r="P661" s="206">
        <f>SUM(P662:P666)</f>
        <v>0</v>
      </c>
      <c r="Q661" s="205"/>
      <c r="R661" s="206">
        <f>SUM(R662:R666)</f>
        <v>0.45371337</v>
      </c>
      <c r="S661" s="205"/>
      <c r="T661" s="207">
        <f>SUM(T662:T666)</f>
        <v>0</v>
      </c>
      <c r="U661" s="12"/>
      <c r="V661" s="12"/>
      <c r="W661" s="12"/>
      <c r="X661" s="12"/>
      <c r="Y661" s="12"/>
      <c r="Z661" s="12"/>
      <c r="AA661" s="12"/>
      <c r="AB661" s="12"/>
      <c r="AC661" s="12"/>
      <c r="AD661" s="12"/>
      <c r="AE661" s="12"/>
      <c r="AR661" s="208" t="s">
        <v>81</v>
      </c>
      <c r="AT661" s="209" t="s">
        <v>72</v>
      </c>
      <c r="AU661" s="209" t="s">
        <v>81</v>
      </c>
      <c r="AY661" s="208" t="s">
        <v>181</v>
      </c>
      <c r="BK661" s="210">
        <f>SUM(BK662:BK666)</f>
        <v>0</v>
      </c>
    </row>
    <row r="662" s="2" customFormat="1" ht="16.5" customHeight="1">
      <c r="A662" s="39"/>
      <c r="B662" s="40"/>
      <c r="C662" s="213" t="s">
        <v>989</v>
      </c>
      <c r="D662" s="213" t="s">
        <v>183</v>
      </c>
      <c r="E662" s="214" t="s">
        <v>990</v>
      </c>
      <c r="F662" s="215" t="s">
        <v>991</v>
      </c>
      <c r="G662" s="216" t="s">
        <v>449</v>
      </c>
      <c r="H662" s="217">
        <v>1</v>
      </c>
      <c r="I662" s="218"/>
      <c r="J662" s="219">
        <f>ROUND(I662*H662,2)</f>
        <v>0</v>
      </c>
      <c r="K662" s="215" t="s">
        <v>187</v>
      </c>
      <c r="L662" s="45"/>
      <c r="M662" s="220" t="s">
        <v>19</v>
      </c>
      <c r="N662" s="221" t="s">
        <v>44</v>
      </c>
      <c r="O662" s="85"/>
      <c r="P662" s="222">
        <f>O662*H662</f>
        <v>0</v>
      </c>
      <c r="Q662" s="222">
        <v>0.44170336999999998</v>
      </c>
      <c r="R662" s="222">
        <f>Q662*H662</f>
        <v>0.44170336999999998</v>
      </c>
      <c r="S662" s="222">
        <v>0</v>
      </c>
      <c r="T662" s="223">
        <f>S662*H662</f>
        <v>0</v>
      </c>
      <c r="U662" s="39"/>
      <c r="V662" s="39"/>
      <c r="W662" s="39"/>
      <c r="X662" s="39"/>
      <c r="Y662" s="39"/>
      <c r="Z662" s="39"/>
      <c r="AA662" s="39"/>
      <c r="AB662" s="39"/>
      <c r="AC662" s="39"/>
      <c r="AD662" s="39"/>
      <c r="AE662" s="39"/>
      <c r="AR662" s="224" t="s">
        <v>99</v>
      </c>
      <c r="AT662" s="224" t="s">
        <v>183</v>
      </c>
      <c r="AU662" s="224" t="s">
        <v>83</v>
      </c>
      <c r="AY662" s="18" t="s">
        <v>181</v>
      </c>
      <c r="BE662" s="225">
        <f>IF(N662="základní",J662,0)</f>
        <v>0</v>
      </c>
      <c r="BF662" s="225">
        <f>IF(N662="snížená",J662,0)</f>
        <v>0</v>
      </c>
      <c r="BG662" s="225">
        <f>IF(N662="zákl. přenesená",J662,0)</f>
        <v>0</v>
      </c>
      <c r="BH662" s="225">
        <f>IF(N662="sníž. přenesená",J662,0)</f>
        <v>0</v>
      </c>
      <c r="BI662" s="225">
        <f>IF(N662="nulová",J662,0)</f>
        <v>0</v>
      </c>
      <c r="BJ662" s="18" t="s">
        <v>81</v>
      </c>
      <c r="BK662" s="225">
        <f>ROUND(I662*H662,2)</f>
        <v>0</v>
      </c>
      <c r="BL662" s="18" t="s">
        <v>99</v>
      </c>
      <c r="BM662" s="224" t="s">
        <v>992</v>
      </c>
    </row>
    <row r="663" s="2" customFormat="1">
      <c r="A663" s="39"/>
      <c r="B663" s="40"/>
      <c r="C663" s="41"/>
      <c r="D663" s="226" t="s">
        <v>189</v>
      </c>
      <c r="E663" s="41"/>
      <c r="F663" s="227" t="s">
        <v>993</v>
      </c>
      <c r="G663" s="41"/>
      <c r="H663" s="41"/>
      <c r="I663" s="228"/>
      <c r="J663" s="41"/>
      <c r="K663" s="41"/>
      <c r="L663" s="45"/>
      <c r="M663" s="229"/>
      <c r="N663" s="230"/>
      <c r="O663" s="85"/>
      <c r="P663" s="85"/>
      <c r="Q663" s="85"/>
      <c r="R663" s="85"/>
      <c r="S663" s="85"/>
      <c r="T663" s="86"/>
      <c r="U663" s="39"/>
      <c r="V663" s="39"/>
      <c r="W663" s="39"/>
      <c r="X663" s="39"/>
      <c r="Y663" s="39"/>
      <c r="Z663" s="39"/>
      <c r="AA663" s="39"/>
      <c r="AB663" s="39"/>
      <c r="AC663" s="39"/>
      <c r="AD663" s="39"/>
      <c r="AE663" s="39"/>
      <c r="AT663" s="18" t="s">
        <v>189</v>
      </c>
      <c r="AU663" s="18" t="s">
        <v>83</v>
      </c>
    </row>
    <row r="664" s="2" customFormat="1">
      <c r="A664" s="39"/>
      <c r="B664" s="40"/>
      <c r="C664" s="41"/>
      <c r="D664" s="231" t="s">
        <v>191</v>
      </c>
      <c r="E664" s="41"/>
      <c r="F664" s="232" t="s">
        <v>994</v>
      </c>
      <c r="G664" s="41"/>
      <c r="H664" s="41"/>
      <c r="I664" s="228"/>
      <c r="J664" s="41"/>
      <c r="K664" s="41"/>
      <c r="L664" s="45"/>
      <c r="M664" s="229"/>
      <c r="N664" s="230"/>
      <c r="O664" s="85"/>
      <c r="P664" s="85"/>
      <c r="Q664" s="85"/>
      <c r="R664" s="85"/>
      <c r="S664" s="85"/>
      <c r="T664" s="86"/>
      <c r="U664" s="39"/>
      <c r="V664" s="39"/>
      <c r="W664" s="39"/>
      <c r="X664" s="39"/>
      <c r="Y664" s="39"/>
      <c r="Z664" s="39"/>
      <c r="AA664" s="39"/>
      <c r="AB664" s="39"/>
      <c r="AC664" s="39"/>
      <c r="AD664" s="39"/>
      <c r="AE664" s="39"/>
      <c r="AT664" s="18" t="s">
        <v>191</v>
      </c>
      <c r="AU664" s="18" t="s">
        <v>83</v>
      </c>
    </row>
    <row r="665" s="2" customFormat="1" ht="16.5" customHeight="1">
      <c r="A665" s="39"/>
      <c r="B665" s="40"/>
      <c r="C665" s="254" t="s">
        <v>995</v>
      </c>
      <c r="D665" s="254" t="s">
        <v>308</v>
      </c>
      <c r="E665" s="255" t="s">
        <v>996</v>
      </c>
      <c r="F665" s="256" t="s">
        <v>997</v>
      </c>
      <c r="G665" s="257" t="s">
        <v>449</v>
      </c>
      <c r="H665" s="258">
        <v>1</v>
      </c>
      <c r="I665" s="259"/>
      <c r="J665" s="260">
        <f>ROUND(I665*H665,2)</f>
        <v>0</v>
      </c>
      <c r="K665" s="256" t="s">
        <v>187</v>
      </c>
      <c r="L665" s="261"/>
      <c r="M665" s="262" t="s">
        <v>19</v>
      </c>
      <c r="N665" s="263" t="s">
        <v>44</v>
      </c>
      <c r="O665" s="85"/>
      <c r="P665" s="222">
        <f>O665*H665</f>
        <v>0</v>
      </c>
      <c r="Q665" s="222">
        <v>0.01201</v>
      </c>
      <c r="R665" s="222">
        <f>Q665*H665</f>
        <v>0.01201</v>
      </c>
      <c r="S665" s="222">
        <v>0</v>
      </c>
      <c r="T665" s="223">
        <f>S665*H665</f>
        <v>0</v>
      </c>
      <c r="U665" s="39"/>
      <c r="V665" s="39"/>
      <c r="W665" s="39"/>
      <c r="X665" s="39"/>
      <c r="Y665" s="39"/>
      <c r="Z665" s="39"/>
      <c r="AA665" s="39"/>
      <c r="AB665" s="39"/>
      <c r="AC665" s="39"/>
      <c r="AD665" s="39"/>
      <c r="AE665" s="39"/>
      <c r="AR665" s="224" t="s">
        <v>238</v>
      </c>
      <c r="AT665" s="224" t="s">
        <v>308</v>
      </c>
      <c r="AU665" s="224" t="s">
        <v>83</v>
      </c>
      <c r="AY665" s="18" t="s">
        <v>181</v>
      </c>
      <c r="BE665" s="225">
        <f>IF(N665="základní",J665,0)</f>
        <v>0</v>
      </c>
      <c r="BF665" s="225">
        <f>IF(N665="snížená",J665,0)</f>
        <v>0</v>
      </c>
      <c r="BG665" s="225">
        <f>IF(N665="zákl. přenesená",J665,0)</f>
        <v>0</v>
      </c>
      <c r="BH665" s="225">
        <f>IF(N665="sníž. přenesená",J665,0)</f>
        <v>0</v>
      </c>
      <c r="BI665" s="225">
        <f>IF(N665="nulová",J665,0)</f>
        <v>0</v>
      </c>
      <c r="BJ665" s="18" t="s">
        <v>81</v>
      </c>
      <c r="BK665" s="225">
        <f>ROUND(I665*H665,2)</f>
        <v>0</v>
      </c>
      <c r="BL665" s="18" t="s">
        <v>99</v>
      </c>
      <c r="BM665" s="224" t="s">
        <v>998</v>
      </c>
    </row>
    <row r="666" s="2" customFormat="1">
      <c r="A666" s="39"/>
      <c r="B666" s="40"/>
      <c r="C666" s="41"/>
      <c r="D666" s="226" t="s">
        <v>189</v>
      </c>
      <c r="E666" s="41"/>
      <c r="F666" s="227" t="s">
        <v>997</v>
      </c>
      <c r="G666" s="41"/>
      <c r="H666" s="41"/>
      <c r="I666" s="228"/>
      <c r="J666" s="41"/>
      <c r="K666" s="41"/>
      <c r="L666" s="45"/>
      <c r="M666" s="229"/>
      <c r="N666" s="230"/>
      <c r="O666" s="85"/>
      <c r="P666" s="85"/>
      <c r="Q666" s="85"/>
      <c r="R666" s="85"/>
      <c r="S666" s="85"/>
      <c r="T666" s="86"/>
      <c r="U666" s="39"/>
      <c r="V666" s="39"/>
      <c r="W666" s="39"/>
      <c r="X666" s="39"/>
      <c r="Y666" s="39"/>
      <c r="Z666" s="39"/>
      <c r="AA666" s="39"/>
      <c r="AB666" s="39"/>
      <c r="AC666" s="39"/>
      <c r="AD666" s="39"/>
      <c r="AE666" s="39"/>
      <c r="AT666" s="18" t="s">
        <v>189</v>
      </c>
      <c r="AU666" s="18" t="s">
        <v>83</v>
      </c>
    </row>
    <row r="667" s="12" customFormat="1" ht="22.8" customHeight="1">
      <c r="A667" s="12"/>
      <c r="B667" s="197"/>
      <c r="C667" s="198"/>
      <c r="D667" s="199" t="s">
        <v>72</v>
      </c>
      <c r="E667" s="211" t="s">
        <v>238</v>
      </c>
      <c r="F667" s="211" t="s">
        <v>999</v>
      </c>
      <c r="G667" s="198"/>
      <c r="H667" s="198"/>
      <c r="I667" s="201"/>
      <c r="J667" s="212">
        <f>BK667</f>
        <v>0</v>
      </c>
      <c r="K667" s="198"/>
      <c r="L667" s="203"/>
      <c r="M667" s="204"/>
      <c r="N667" s="205"/>
      <c r="O667" s="205"/>
      <c r="P667" s="206">
        <f>SUM(P668:P685)</f>
        <v>0</v>
      </c>
      <c r="Q667" s="205"/>
      <c r="R667" s="206">
        <f>SUM(R668:R685)</f>
        <v>9.8827305219999992</v>
      </c>
      <c r="S667" s="205"/>
      <c r="T667" s="207">
        <f>SUM(T668:T685)</f>
        <v>0</v>
      </c>
      <c r="U667" s="12"/>
      <c r="V667" s="12"/>
      <c r="W667" s="12"/>
      <c r="X667" s="12"/>
      <c r="Y667" s="12"/>
      <c r="Z667" s="12"/>
      <c r="AA667" s="12"/>
      <c r="AB667" s="12"/>
      <c r="AC667" s="12"/>
      <c r="AD667" s="12"/>
      <c r="AE667" s="12"/>
      <c r="AR667" s="208" t="s">
        <v>81</v>
      </c>
      <c r="AT667" s="209" t="s">
        <v>72</v>
      </c>
      <c r="AU667" s="209" t="s">
        <v>81</v>
      </c>
      <c r="AY667" s="208" t="s">
        <v>181</v>
      </c>
      <c r="BK667" s="210">
        <f>SUM(BK668:BK685)</f>
        <v>0</v>
      </c>
    </row>
    <row r="668" s="2" customFormat="1" ht="16.5" customHeight="1">
      <c r="A668" s="39"/>
      <c r="B668" s="40"/>
      <c r="C668" s="213" t="s">
        <v>1000</v>
      </c>
      <c r="D668" s="213" t="s">
        <v>183</v>
      </c>
      <c r="E668" s="214" t="s">
        <v>1001</v>
      </c>
      <c r="F668" s="215" t="s">
        <v>1002</v>
      </c>
      <c r="G668" s="216" t="s">
        <v>449</v>
      </c>
      <c r="H668" s="217">
        <v>3</v>
      </c>
      <c r="I668" s="218"/>
      <c r="J668" s="219">
        <f>ROUND(I668*H668,2)</f>
        <v>0</v>
      </c>
      <c r="K668" s="215" t="s">
        <v>187</v>
      </c>
      <c r="L668" s="45"/>
      <c r="M668" s="220" t="s">
        <v>19</v>
      </c>
      <c r="N668" s="221" t="s">
        <v>44</v>
      </c>
      <c r="O668" s="85"/>
      <c r="P668" s="222">
        <f>O668*H668</f>
        <v>0</v>
      </c>
      <c r="Q668" s="222">
        <v>0.035728000000000003</v>
      </c>
      <c r="R668" s="222">
        <f>Q668*H668</f>
        <v>0.107184</v>
      </c>
      <c r="S668" s="222">
        <v>0</v>
      </c>
      <c r="T668" s="223">
        <f>S668*H668</f>
        <v>0</v>
      </c>
      <c r="U668" s="39"/>
      <c r="V668" s="39"/>
      <c r="W668" s="39"/>
      <c r="X668" s="39"/>
      <c r="Y668" s="39"/>
      <c r="Z668" s="39"/>
      <c r="AA668" s="39"/>
      <c r="AB668" s="39"/>
      <c r="AC668" s="39"/>
      <c r="AD668" s="39"/>
      <c r="AE668" s="39"/>
      <c r="AR668" s="224" t="s">
        <v>99</v>
      </c>
      <c r="AT668" s="224" t="s">
        <v>183</v>
      </c>
      <c r="AU668" s="224" t="s">
        <v>83</v>
      </c>
      <c r="AY668" s="18" t="s">
        <v>181</v>
      </c>
      <c r="BE668" s="225">
        <f>IF(N668="základní",J668,0)</f>
        <v>0</v>
      </c>
      <c r="BF668" s="225">
        <f>IF(N668="snížená",J668,0)</f>
        <v>0</v>
      </c>
      <c r="BG668" s="225">
        <f>IF(N668="zákl. přenesená",J668,0)</f>
        <v>0</v>
      </c>
      <c r="BH668" s="225">
        <f>IF(N668="sníž. přenesená",J668,0)</f>
        <v>0</v>
      </c>
      <c r="BI668" s="225">
        <f>IF(N668="nulová",J668,0)</f>
        <v>0</v>
      </c>
      <c r="BJ668" s="18" t="s">
        <v>81</v>
      </c>
      <c r="BK668" s="225">
        <f>ROUND(I668*H668,2)</f>
        <v>0</v>
      </c>
      <c r="BL668" s="18" t="s">
        <v>99</v>
      </c>
      <c r="BM668" s="224" t="s">
        <v>1003</v>
      </c>
    </row>
    <row r="669" s="2" customFormat="1">
      <c r="A669" s="39"/>
      <c r="B669" s="40"/>
      <c r="C669" s="41"/>
      <c r="D669" s="226" t="s">
        <v>189</v>
      </c>
      <c r="E669" s="41"/>
      <c r="F669" s="227" t="s">
        <v>1004</v>
      </c>
      <c r="G669" s="41"/>
      <c r="H669" s="41"/>
      <c r="I669" s="228"/>
      <c r="J669" s="41"/>
      <c r="K669" s="41"/>
      <c r="L669" s="45"/>
      <c r="M669" s="229"/>
      <c r="N669" s="230"/>
      <c r="O669" s="85"/>
      <c r="P669" s="85"/>
      <c r="Q669" s="85"/>
      <c r="R669" s="85"/>
      <c r="S669" s="85"/>
      <c r="T669" s="86"/>
      <c r="U669" s="39"/>
      <c r="V669" s="39"/>
      <c r="W669" s="39"/>
      <c r="X669" s="39"/>
      <c r="Y669" s="39"/>
      <c r="Z669" s="39"/>
      <c r="AA669" s="39"/>
      <c r="AB669" s="39"/>
      <c r="AC669" s="39"/>
      <c r="AD669" s="39"/>
      <c r="AE669" s="39"/>
      <c r="AT669" s="18" t="s">
        <v>189</v>
      </c>
      <c r="AU669" s="18" t="s">
        <v>83</v>
      </c>
    </row>
    <row r="670" s="2" customFormat="1">
      <c r="A670" s="39"/>
      <c r="B670" s="40"/>
      <c r="C670" s="41"/>
      <c r="D670" s="231" t="s">
        <v>191</v>
      </c>
      <c r="E670" s="41"/>
      <c r="F670" s="232" t="s">
        <v>1005</v>
      </c>
      <c r="G670" s="41"/>
      <c r="H670" s="41"/>
      <c r="I670" s="228"/>
      <c r="J670" s="41"/>
      <c r="K670" s="41"/>
      <c r="L670" s="45"/>
      <c r="M670" s="229"/>
      <c r="N670" s="230"/>
      <c r="O670" s="85"/>
      <c r="P670" s="85"/>
      <c r="Q670" s="85"/>
      <c r="R670" s="85"/>
      <c r="S670" s="85"/>
      <c r="T670" s="86"/>
      <c r="U670" s="39"/>
      <c r="V670" s="39"/>
      <c r="W670" s="39"/>
      <c r="X670" s="39"/>
      <c r="Y670" s="39"/>
      <c r="Z670" s="39"/>
      <c r="AA670" s="39"/>
      <c r="AB670" s="39"/>
      <c r="AC670" s="39"/>
      <c r="AD670" s="39"/>
      <c r="AE670" s="39"/>
      <c r="AT670" s="18" t="s">
        <v>191</v>
      </c>
      <c r="AU670" s="18" t="s">
        <v>83</v>
      </c>
    </row>
    <row r="671" s="2" customFormat="1" ht="16.5" customHeight="1">
      <c r="A671" s="39"/>
      <c r="B671" s="40"/>
      <c r="C671" s="213" t="s">
        <v>1006</v>
      </c>
      <c r="D671" s="213" t="s">
        <v>183</v>
      </c>
      <c r="E671" s="214" t="s">
        <v>1007</v>
      </c>
      <c r="F671" s="215" t="s">
        <v>1008</v>
      </c>
      <c r="G671" s="216" t="s">
        <v>449</v>
      </c>
      <c r="H671" s="217">
        <v>3</v>
      </c>
      <c r="I671" s="218"/>
      <c r="J671" s="219">
        <f>ROUND(I671*H671,2)</f>
        <v>0</v>
      </c>
      <c r="K671" s="215" t="s">
        <v>187</v>
      </c>
      <c r="L671" s="45"/>
      <c r="M671" s="220" t="s">
        <v>19</v>
      </c>
      <c r="N671" s="221" t="s">
        <v>44</v>
      </c>
      <c r="O671" s="85"/>
      <c r="P671" s="222">
        <f>O671*H671</f>
        <v>0</v>
      </c>
      <c r="Q671" s="222">
        <v>1.9272641740000001</v>
      </c>
      <c r="R671" s="222">
        <f>Q671*H671</f>
        <v>5.7817925219999999</v>
      </c>
      <c r="S671" s="222">
        <v>0</v>
      </c>
      <c r="T671" s="223">
        <f>S671*H671</f>
        <v>0</v>
      </c>
      <c r="U671" s="39"/>
      <c r="V671" s="39"/>
      <c r="W671" s="39"/>
      <c r="X671" s="39"/>
      <c r="Y671" s="39"/>
      <c r="Z671" s="39"/>
      <c r="AA671" s="39"/>
      <c r="AB671" s="39"/>
      <c r="AC671" s="39"/>
      <c r="AD671" s="39"/>
      <c r="AE671" s="39"/>
      <c r="AR671" s="224" t="s">
        <v>99</v>
      </c>
      <c r="AT671" s="224" t="s">
        <v>183</v>
      </c>
      <c r="AU671" s="224" t="s">
        <v>83</v>
      </c>
      <c r="AY671" s="18" t="s">
        <v>181</v>
      </c>
      <c r="BE671" s="225">
        <f>IF(N671="základní",J671,0)</f>
        <v>0</v>
      </c>
      <c r="BF671" s="225">
        <f>IF(N671="snížená",J671,0)</f>
        <v>0</v>
      </c>
      <c r="BG671" s="225">
        <f>IF(N671="zákl. přenesená",J671,0)</f>
        <v>0</v>
      </c>
      <c r="BH671" s="225">
        <f>IF(N671="sníž. přenesená",J671,0)</f>
        <v>0</v>
      </c>
      <c r="BI671" s="225">
        <f>IF(N671="nulová",J671,0)</f>
        <v>0</v>
      </c>
      <c r="BJ671" s="18" t="s">
        <v>81</v>
      </c>
      <c r="BK671" s="225">
        <f>ROUND(I671*H671,2)</f>
        <v>0</v>
      </c>
      <c r="BL671" s="18" t="s">
        <v>99</v>
      </c>
      <c r="BM671" s="224" t="s">
        <v>1009</v>
      </c>
    </row>
    <row r="672" s="2" customFormat="1">
      <c r="A672" s="39"/>
      <c r="B672" s="40"/>
      <c r="C672" s="41"/>
      <c r="D672" s="226" t="s">
        <v>189</v>
      </c>
      <c r="E672" s="41"/>
      <c r="F672" s="227" t="s">
        <v>1010</v>
      </c>
      <c r="G672" s="41"/>
      <c r="H672" s="41"/>
      <c r="I672" s="228"/>
      <c r="J672" s="41"/>
      <c r="K672" s="41"/>
      <c r="L672" s="45"/>
      <c r="M672" s="229"/>
      <c r="N672" s="230"/>
      <c r="O672" s="85"/>
      <c r="P672" s="85"/>
      <c r="Q672" s="85"/>
      <c r="R672" s="85"/>
      <c r="S672" s="85"/>
      <c r="T672" s="86"/>
      <c r="U672" s="39"/>
      <c r="V672" s="39"/>
      <c r="W672" s="39"/>
      <c r="X672" s="39"/>
      <c r="Y672" s="39"/>
      <c r="Z672" s="39"/>
      <c r="AA672" s="39"/>
      <c r="AB672" s="39"/>
      <c r="AC672" s="39"/>
      <c r="AD672" s="39"/>
      <c r="AE672" s="39"/>
      <c r="AT672" s="18" t="s">
        <v>189</v>
      </c>
      <c r="AU672" s="18" t="s">
        <v>83</v>
      </c>
    </row>
    <row r="673" s="2" customFormat="1">
      <c r="A673" s="39"/>
      <c r="B673" s="40"/>
      <c r="C673" s="41"/>
      <c r="D673" s="231" t="s">
        <v>191</v>
      </c>
      <c r="E673" s="41"/>
      <c r="F673" s="232" t="s">
        <v>1011</v>
      </c>
      <c r="G673" s="41"/>
      <c r="H673" s="41"/>
      <c r="I673" s="228"/>
      <c r="J673" s="41"/>
      <c r="K673" s="41"/>
      <c r="L673" s="45"/>
      <c r="M673" s="229"/>
      <c r="N673" s="230"/>
      <c r="O673" s="85"/>
      <c r="P673" s="85"/>
      <c r="Q673" s="85"/>
      <c r="R673" s="85"/>
      <c r="S673" s="85"/>
      <c r="T673" s="86"/>
      <c r="U673" s="39"/>
      <c r="V673" s="39"/>
      <c r="W673" s="39"/>
      <c r="X673" s="39"/>
      <c r="Y673" s="39"/>
      <c r="Z673" s="39"/>
      <c r="AA673" s="39"/>
      <c r="AB673" s="39"/>
      <c r="AC673" s="39"/>
      <c r="AD673" s="39"/>
      <c r="AE673" s="39"/>
      <c r="AT673" s="18" t="s">
        <v>191</v>
      </c>
      <c r="AU673" s="18" t="s">
        <v>83</v>
      </c>
    </row>
    <row r="674" s="2" customFormat="1" ht="16.5" customHeight="1">
      <c r="A674" s="39"/>
      <c r="B674" s="40"/>
      <c r="C674" s="254" t="s">
        <v>1012</v>
      </c>
      <c r="D674" s="254" t="s">
        <v>308</v>
      </c>
      <c r="E674" s="255" t="s">
        <v>1013</v>
      </c>
      <c r="F674" s="256" t="s">
        <v>1014</v>
      </c>
      <c r="G674" s="257" t="s">
        <v>449</v>
      </c>
      <c r="H674" s="258">
        <v>3</v>
      </c>
      <c r="I674" s="259"/>
      <c r="J674" s="260">
        <f>ROUND(I674*H674,2)</f>
        <v>0</v>
      </c>
      <c r="K674" s="256" t="s">
        <v>187</v>
      </c>
      <c r="L674" s="261"/>
      <c r="M674" s="262" t="s">
        <v>19</v>
      </c>
      <c r="N674" s="263" t="s">
        <v>44</v>
      </c>
      <c r="O674" s="85"/>
      <c r="P674" s="222">
        <f>O674*H674</f>
        <v>0</v>
      </c>
      <c r="Q674" s="222">
        <v>0.37</v>
      </c>
      <c r="R674" s="222">
        <f>Q674*H674</f>
        <v>1.1099999999999999</v>
      </c>
      <c r="S674" s="222">
        <v>0</v>
      </c>
      <c r="T674" s="223">
        <f>S674*H674</f>
        <v>0</v>
      </c>
      <c r="U674" s="39"/>
      <c r="V674" s="39"/>
      <c r="W674" s="39"/>
      <c r="X674" s="39"/>
      <c r="Y674" s="39"/>
      <c r="Z674" s="39"/>
      <c r="AA674" s="39"/>
      <c r="AB674" s="39"/>
      <c r="AC674" s="39"/>
      <c r="AD674" s="39"/>
      <c r="AE674" s="39"/>
      <c r="AR674" s="224" t="s">
        <v>238</v>
      </c>
      <c r="AT674" s="224" t="s">
        <v>308</v>
      </c>
      <c r="AU674" s="224" t="s">
        <v>83</v>
      </c>
      <c r="AY674" s="18" t="s">
        <v>181</v>
      </c>
      <c r="BE674" s="225">
        <f>IF(N674="základní",J674,0)</f>
        <v>0</v>
      </c>
      <c r="BF674" s="225">
        <f>IF(N674="snížená",J674,0)</f>
        <v>0</v>
      </c>
      <c r="BG674" s="225">
        <f>IF(N674="zákl. přenesená",J674,0)</f>
        <v>0</v>
      </c>
      <c r="BH674" s="225">
        <f>IF(N674="sníž. přenesená",J674,0)</f>
        <v>0</v>
      </c>
      <c r="BI674" s="225">
        <f>IF(N674="nulová",J674,0)</f>
        <v>0</v>
      </c>
      <c r="BJ674" s="18" t="s">
        <v>81</v>
      </c>
      <c r="BK674" s="225">
        <f>ROUND(I674*H674,2)</f>
        <v>0</v>
      </c>
      <c r="BL674" s="18" t="s">
        <v>99</v>
      </c>
      <c r="BM674" s="224" t="s">
        <v>1015</v>
      </c>
    </row>
    <row r="675" s="2" customFormat="1">
      <c r="A675" s="39"/>
      <c r="B675" s="40"/>
      <c r="C675" s="41"/>
      <c r="D675" s="226" t="s">
        <v>189</v>
      </c>
      <c r="E675" s="41"/>
      <c r="F675" s="227" t="s">
        <v>1014</v>
      </c>
      <c r="G675" s="41"/>
      <c r="H675" s="41"/>
      <c r="I675" s="228"/>
      <c r="J675" s="41"/>
      <c r="K675" s="41"/>
      <c r="L675" s="45"/>
      <c r="M675" s="229"/>
      <c r="N675" s="230"/>
      <c r="O675" s="85"/>
      <c r="P675" s="85"/>
      <c r="Q675" s="85"/>
      <c r="R675" s="85"/>
      <c r="S675" s="85"/>
      <c r="T675" s="86"/>
      <c r="U675" s="39"/>
      <c r="V675" s="39"/>
      <c r="W675" s="39"/>
      <c r="X675" s="39"/>
      <c r="Y675" s="39"/>
      <c r="Z675" s="39"/>
      <c r="AA675" s="39"/>
      <c r="AB675" s="39"/>
      <c r="AC675" s="39"/>
      <c r="AD675" s="39"/>
      <c r="AE675" s="39"/>
      <c r="AT675" s="18" t="s">
        <v>189</v>
      </c>
      <c r="AU675" s="18" t="s">
        <v>83</v>
      </c>
    </row>
    <row r="676" s="2" customFormat="1" ht="16.5" customHeight="1">
      <c r="A676" s="39"/>
      <c r="B676" s="40"/>
      <c r="C676" s="254" t="s">
        <v>1016</v>
      </c>
      <c r="D676" s="254" t="s">
        <v>308</v>
      </c>
      <c r="E676" s="255" t="s">
        <v>1017</v>
      </c>
      <c r="F676" s="256" t="s">
        <v>1018</v>
      </c>
      <c r="G676" s="257" t="s">
        <v>449</v>
      </c>
      <c r="H676" s="258">
        <v>3</v>
      </c>
      <c r="I676" s="259"/>
      <c r="J676" s="260">
        <f>ROUND(I676*H676,2)</f>
        <v>0</v>
      </c>
      <c r="K676" s="256" t="s">
        <v>187</v>
      </c>
      <c r="L676" s="261"/>
      <c r="M676" s="262" t="s">
        <v>19</v>
      </c>
      <c r="N676" s="263" t="s">
        <v>44</v>
      </c>
      <c r="O676" s="85"/>
      <c r="P676" s="222">
        <f>O676*H676</f>
        <v>0</v>
      </c>
      <c r="Q676" s="222">
        <v>0.58499999999999996</v>
      </c>
      <c r="R676" s="222">
        <f>Q676*H676</f>
        <v>1.7549999999999999</v>
      </c>
      <c r="S676" s="222">
        <v>0</v>
      </c>
      <c r="T676" s="223">
        <f>S676*H676</f>
        <v>0</v>
      </c>
      <c r="U676" s="39"/>
      <c r="V676" s="39"/>
      <c r="W676" s="39"/>
      <c r="X676" s="39"/>
      <c r="Y676" s="39"/>
      <c r="Z676" s="39"/>
      <c r="AA676" s="39"/>
      <c r="AB676" s="39"/>
      <c r="AC676" s="39"/>
      <c r="AD676" s="39"/>
      <c r="AE676" s="39"/>
      <c r="AR676" s="224" t="s">
        <v>238</v>
      </c>
      <c r="AT676" s="224" t="s">
        <v>308</v>
      </c>
      <c r="AU676" s="224" t="s">
        <v>83</v>
      </c>
      <c r="AY676" s="18" t="s">
        <v>181</v>
      </c>
      <c r="BE676" s="225">
        <f>IF(N676="základní",J676,0)</f>
        <v>0</v>
      </c>
      <c r="BF676" s="225">
        <f>IF(N676="snížená",J676,0)</f>
        <v>0</v>
      </c>
      <c r="BG676" s="225">
        <f>IF(N676="zákl. přenesená",J676,0)</f>
        <v>0</v>
      </c>
      <c r="BH676" s="225">
        <f>IF(N676="sníž. přenesená",J676,0)</f>
        <v>0</v>
      </c>
      <c r="BI676" s="225">
        <f>IF(N676="nulová",J676,0)</f>
        <v>0</v>
      </c>
      <c r="BJ676" s="18" t="s">
        <v>81</v>
      </c>
      <c r="BK676" s="225">
        <f>ROUND(I676*H676,2)</f>
        <v>0</v>
      </c>
      <c r="BL676" s="18" t="s">
        <v>99</v>
      </c>
      <c r="BM676" s="224" t="s">
        <v>1019</v>
      </c>
    </row>
    <row r="677" s="2" customFormat="1">
      <c r="A677" s="39"/>
      <c r="B677" s="40"/>
      <c r="C677" s="41"/>
      <c r="D677" s="226" t="s">
        <v>189</v>
      </c>
      <c r="E677" s="41"/>
      <c r="F677" s="227" t="s">
        <v>1018</v>
      </c>
      <c r="G677" s="41"/>
      <c r="H677" s="41"/>
      <c r="I677" s="228"/>
      <c r="J677" s="41"/>
      <c r="K677" s="41"/>
      <c r="L677" s="45"/>
      <c r="M677" s="229"/>
      <c r="N677" s="230"/>
      <c r="O677" s="85"/>
      <c r="P677" s="85"/>
      <c r="Q677" s="85"/>
      <c r="R677" s="85"/>
      <c r="S677" s="85"/>
      <c r="T677" s="86"/>
      <c r="U677" s="39"/>
      <c r="V677" s="39"/>
      <c r="W677" s="39"/>
      <c r="X677" s="39"/>
      <c r="Y677" s="39"/>
      <c r="Z677" s="39"/>
      <c r="AA677" s="39"/>
      <c r="AB677" s="39"/>
      <c r="AC677" s="39"/>
      <c r="AD677" s="39"/>
      <c r="AE677" s="39"/>
      <c r="AT677" s="18" t="s">
        <v>189</v>
      </c>
      <c r="AU677" s="18" t="s">
        <v>83</v>
      </c>
    </row>
    <row r="678" s="2" customFormat="1" ht="16.5" customHeight="1">
      <c r="A678" s="39"/>
      <c r="B678" s="40"/>
      <c r="C678" s="213" t="s">
        <v>1020</v>
      </c>
      <c r="D678" s="213" t="s">
        <v>183</v>
      </c>
      <c r="E678" s="214" t="s">
        <v>1021</v>
      </c>
      <c r="F678" s="215" t="s">
        <v>1022</v>
      </c>
      <c r="G678" s="216" t="s">
        <v>449</v>
      </c>
      <c r="H678" s="217">
        <v>3</v>
      </c>
      <c r="I678" s="218"/>
      <c r="J678" s="219">
        <f>ROUND(I678*H678,2)</f>
        <v>0</v>
      </c>
      <c r="K678" s="215" t="s">
        <v>187</v>
      </c>
      <c r="L678" s="45"/>
      <c r="M678" s="220" t="s">
        <v>19</v>
      </c>
      <c r="N678" s="221" t="s">
        <v>44</v>
      </c>
      <c r="O678" s="85"/>
      <c r="P678" s="222">
        <f>O678*H678</f>
        <v>0</v>
      </c>
      <c r="Q678" s="222">
        <v>0.217338</v>
      </c>
      <c r="R678" s="222">
        <f>Q678*H678</f>
        <v>0.65201399999999998</v>
      </c>
      <c r="S678" s="222">
        <v>0</v>
      </c>
      <c r="T678" s="223">
        <f>S678*H678</f>
        <v>0</v>
      </c>
      <c r="U678" s="39"/>
      <c r="V678" s="39"/>
      <c r="W678" s="39"/>
      <c r="X678" s="39"/>
      <c r="Y678" s="39"/>
      <c r="Z678" s="39"/>
      <c r="AA678" s="39"/>
      <c r="AB678" s="39"/>
      <c r="AC678" s="39"/>
      <c r="AD678" s="39"/>
      <c r="AE678" s="39"/>
      <c r="AR678" s="224" t="s">
        <v>99</v>
      </c>
      <c r="AT678" s="224" t="s">
        <v>183</v>
      </c>
      <c r="AU678" s="224" t="s">
        <v>83</v>
      </c>
      <c r="AY678" s="18" t="s">
        <v>181</v>
      </c>
      <c r="BE678" s="225">
        <f>IF(N678="základní",J678,0)</f>
        <v>0</v>
      </c>
      <c r="BF678" s="225">
        <f>IF(N678="snížená",J678,0)</f>
        <v>0</v>
      </c>
      <c r="BG678" s="225">
        <f>IF(N678="zákl. přenesená",J678,0)</f>
        <v>0</v>
      </c>
      <c r="BH678" s="225">
        <f>IF(N678="sníž. přenesená",J678,0)</f>
        <v>0</v>
      </c>
      <c r="BI678" s="225">
        <f>IF(N678="nulová",J678,0)</f>
        <v>0</v>
      </c>
      <c r="BJ678" s="18" t="s">
        <v>81</v>
      </c>
      <c r="BK678" s="225">
        <f>ROUND(I678*H678,2)</f>
        <v>0</v>
      </c>
      <c r="BL678" s="18" t="s">
        <v>99</v>
      </c>
      <c r="BM678" s="224" t="s">
        <v>1023</v>
      </c>
    </row>
    <row r="679" s="2" customFormat="1">
      <c r="A679" s="39"/>
      <c r="B679" s="40"/>
      <c r="C679" s="41"/>
      <c r="D679" s="226" t="s">
        <v>189</v>
      </c>
      <c r="E679" s="41"/>
      <c r="F679" s="227" t="s">
        <v>1024</v>
      </c>
      <c r="G679" s="41"/>
      <c r="H679" s="41"/>
      <c r="I679" s="228"/>
      <c r="J679" s="41"/>
      <c r="K679" s="41"/>
      <c r="L679" s="45"/>
      <c r="M679" s="229"/>
      <c r="N679" s="230"/>
      <c r="O679" s="85"/>
      <c r="P679" s="85"/>
      <c r="Q679" s="85"/>
      <c r="R679" s="85"/>
      <c r="S679" s="85"/>
      <c r="T679" s="86"/>
      <c r="U679" s="39"/>
      <c r="V679" s="39"/>
      <c r="W679" s="39"/>
      <c r="X679" s="39"/>
      <c r="Y679" s="39"/>
      <c r="Z679" s="39"/>
      <c r="AA679" s="39"/>
      <c r="AB679" s="39"/>
      <c r="AC679" s="39"/>
      <c r="AD679" s="39"/>
      <c r="AE679" s="39"/>
      <c r="AT679" s="18" t="s">
        <v>189</v>
      </c>
      <c r="AU679" s="18" t="s">
        <v>83</v>
      </c>
    </row>
    <row r="680" s="2" customFormat="1">
      <c r="A680" s="39"/>
      <c r="B680" s="40"/>
      <c r="C680" s="41"/>
      <c r="D680" s="231" t="s">
        <v>191</v>
      </c>
      <c r="E680" s="41"/>
      <c r="F680" s="232" t="s">
        <v>1025</v>
      </c>
      <c r="G680" s="41"/>
      <c r="H680" s="41"/>
      <c r="I680" s="228"/>
      <c r="J680" s="41"/>
      <c r="K680" s="41"/>
      <c r="L680" s="45"/>
      <c r="M680" s="229"/>
      <c r="N680" s="230"/>
      <c r="O680" s="85"/>
      <c r="P680" s="85"/>
      <c r="Q680" s="85"/>
      <c r="R680" s="85"/>
      <c r="S680" s="85"/>
      <c r="T680" s="86"/>
      <c r="U680" s="39"/>
      <c r="V680" s="39"/>
      <c r="W680" s="39"/>
      <c r="X680" s="39"/>
      <c r="Y680" s="39"/>
      <c r="Z680" s="39"/>
      <c r="AA680" s="39"/>
      <c r="AB680" s="39"/>
      <c r="AC680" s="39"/>
      <c r="AD680" s="39"/>
      <c r="AE680" s="39"/>
      <c r="AT680" s="18" t="s">
        <v>191</v>
      </c>
      <c r="AU680" s="18" t="s">
        <v>83</v>
      </c>
    </row>
    <row r="681" s="2" customFormat="1" ht="16.5" customHeight="1">
      <c r="A681" s="39"/>
      <c r="B681" s="40"/>
      <c r="C681" s="254" t="s">
        <v>1026</v>
      </c>
      <c r="D681" s="254" t="s">
        <v>308</v>
      </c>
      <c r="E681" s="255" t="s">
        <v>1027</v>
      </c>
      <c r="F681" s="256" t="s">
        <v>1028</v>
      </c>
      <c r="G681" s="257" t="s">
        <v>449</v>
      </c>
      <c r="H681" s="258">
        <v>3</v>
      </c>
      <c r="I681" s="259"/>
      <c r="J681" s="260">
        <f>ROUND(I681*H681,2)</f>
        <v>0</v>
      </c>
      <c r="K681" s="256" t="s">
        <v>187</v>
      </c>
      <c r="L681" s="261"/>
      <c r="M681" s="262" t="s">
        <v>19</v>
      </c>
      <c r="N681" s="263" t="s">
        <v>44</v>
      </c>
      <c r="O681" s="85"/>
      <c r="P681" s="222">
        <f>O681*H681</f>
        <v>0</v>
      </c>
      <c r="Q681" s="222">
        <v>0.080000000000000002</v>
      </c>
      <c r="R681" s="222">
        <f>Q681*H681</f>
        <v>0.23999999999999999</v>
      </c>
      <c r="S681" s="222">
        <v>0</v>
      </c>
      <c r="T681" s="223">
        <f>S681*H681</f>
        <v>0</v>
      </c>
      <c r="U681" s="39"/>
      <c r="V681" s="39"/>
      <c r="W681" s="39"/>
      <c r="X681" s="39"/>
      <c r="Y681" s="39"/>
      <c r="Z681" s="39"/>
      <c r="AA681" s="39"/>
      <c r="AB681" s="39"/>
      <c r="AC681" s="39"/>
      <c r="AD681" s="39"/>
      <c r="AE681" s="39"/>
      <c r="AR681" s="224" t="s">
        <v>238</v>
      </c>
      <c r="AT681" s="224" t="s">
        <v>308</v>
      </c>
      <c r="AU681" s="224" t="s">
        <v>83</v>
      </c>
      <c r="AY681" s="18" t="s">
        <v>181</v>
      </c>
      <c r="BE681" s="225">
        <f>IF(N681="základní",J681,0)</f>
        <v>0</v>
      </c>
      <c r="BF681" s="225">
        <f>IF(N681="snížená",J681,0)</f>
        <v>0</v>
      </c>
      <c r="BG681" s="225">
        <f>IF(N681="zákl. přenesená",J681,0)</f>
        <v>0</v>
      </c>
      <c r="BH681" s="225">
        <f>IF(N681="sníž. přenesená",J681,0)</f>
        <v>0</v>
      </c>
      <c r="BI681" s="225">
        <f>IF(N681="nulová",J681,0)</f>
        <v>0</v>
      </c>
      <c r="BJ681" s="18" t="s">
        <v>81</v>
      </c>
      <c r="BK681" s="225">
        <f>ROUND(I681*H681,2)</f>
        <v>0</v>
      </c>
      <c r="BL681" s="18" t="s">
        <v>99</v>
      </c>
      <c r="BM681" s="224" t="s">
        <v>1029</v>
      </c>
    </row>
    <row r="682" s="2" customFormat="1">
      <c r="A682" s="39"/>
      <c r="B682" s="40"/>
      <c r="C682" s="41"/>
      <c r="D682" s="226" t="s">
        <v>189</v>
      </c>
      <c r="E682" s="41"/>
      <c r="F682" s="227" t="s">
        <v>1028</v>
      </c>
      <c r="G682" s="41"/>
      <c r="H682" s="41"/>
      <c r="I682" s="228"/>
      <c r="J682" s="41"/>
      <c r="K682" s="41"/>
      <c r="L682" s="45"/>
      <c r="M682" s="229"/>
      <c r="N682" s="230"/>
      <c r="O682" s="85"/>
      <c r="P682" s="85"/>
      <c r="Q682" s="85"/>
      <c r="R682" s="85"/>
      <c r="S682" s="85"/>
      <c r="T682" s="86"/>
      <c r="U682" s="39"/>
      <c r="V682" s="39"/>
      <c r="W682" s="39"/>
      <c r="X682" s="39"/>
      <c r="Y682" s="39"/>
      <c r="Z682" s="39"/>
      <c r="AA682" s="39"/>
      <c r="AB682" s="39"/>
      <c r="AC682" s="39"/>
      <c r="AD682" s="39"/>
      <c r="AE682" s="39"/>
      <c r="AT682" s="18" t="s">
        <v>189</v>
      </c>
      <c r="AU682" s="18" t="s">
        <v>83</v>
      </c>
    </row>
    <row r="683" s="2" customFormat="1" ht="16.5" customHeight="1">
      <c r="A683" s="39"/>
      <c r="B683" s="40"/>
      <c r="C683" s="213" t="s">
        <v>1030</v>
      </c>
      <c r="D683" s="213" t="s">
        <v>183</v>
      </c>
      <c r="E683" s="214" t="s">
        <v>1031</v>
      </c>
      <c r="F683" s="215" t="s">
        <v>1032</v>
      </c>
      <c r="G683" s="216" t="s">
        <v>449</v>
      </c>
      <c r="H683" s="217">
        <v>19</v>
      </c>
      <c r="I683" s="218"/>
      <c r="J683" s="219">
        <f>ROUND(I683*H683,2)</f>
        <v>0</v>
      </c>
      <c r="K683" s="215" t="s">
        <v>187</v>
      </c>
      <c r="L683" s="45"/>
      <c r="M683" s="220" t="s">
        <v>19</v>
      </c>
      <c r="N683" s="221" t="s">
        <v>44</v>
      </c>
      <c r="O683" s="85"/>
      <c r="P683" s="222">
        <f>O683*H683</f>
        <v>0</v>
      </c>
      <c r="Q683" s="222">
        <v>0.012460000000000001</v>
      </c>
      <c r="R683" s="222">
        <f>Q683*H683</f>
        <v>0.23674000000000001</v>
      </c>
      <c r="S683" s="222">
        <v>0</v>
      </c>
      <c r="T683" s="223">
        <f>S683*H683</f>
        <v>0</v>
      </c>
      <c r="U683" s="39"/>
      <c r="V683" s="39"/>
      <c r="W683" s="39"/>
      <c r="X683" s="39"/>
      <c r="Y683" s="39"/>
      <c r="Z683" s="39"/>
      <c r="AA683" s="39"/>
      <c r="AB683" s="39"/>
      <c r="AC683" s="39"/>
      <c r="AD683" s="39"/>
      <c r="AE683" s="39"/>
      <c r="AR683" s="224" t="s">
        <v>99</v>
      </c>
      <c r="AT683" s="224" t="s">
        <v>183</v>
      </c>
      <c r="AU683" s="224" t="s">
        <v>83</v>
      </c>
      <c r="AY683" s="18" t="s">
        <v>181</v>
      </c>
      <c r="BE683" s="225">
        <f>IF(N683="základní",J683,0)</f>
        <v>0</v>
      </c>
      <c r="BF683" s="225">
        <f>IF(N683="snížená",J683,0)</f>
        <v>0</v>
      </c>
      <c r="BG683" s="225">
        <f>IF(N683="zákl. přenesená",J683,0)</f>
        <v>0</v>
      </c>
      <c r="BH683" s="225">
        <f>IF(N683="sníž. přenesená",J683,0)</f>
        <v>0</v>
      </c>
      <c r="BI683" s="225">
        <f>IF(N683="nulová",J683,0)</f>
        <v>0</v>
      </c>
      <c r="BJ683" s="18" t="s">
        <v>81</v>
      </c>
      <c r="BK683" s="225">
        <f>ROUND(I683*H683,2)</f>
        <v>0</v>
      </c>
      <c r="BL683" s="18" t="s">
        <v>99</v>
      </c>
      <c r="BM683" s="224" t="s">
        <v>1033</v>
      </c>
    </row>
    <row r="684" s="2" customFormat="1">
      <c r="A684" s="39"/>
      <c r="B684" s="40"/>
      <c r="C684" s="41"/>
      <c r="D684" s="226" t="s">
        <v>189</v>
      </c>
      <c r="E684" s="41"/>
      <c r="F684" s="227" t="s">
        <v>1034</v>
      </c>
      <c r="G684" s="41"/>
      <c r="H684" s="41"/>
      <c r="I684" s="228"/>
      <c r="J684" s="41"/>
      <c r="K684" s="41"/>
      <c r="L684" s="45"/>
      <c r="M684" s="229"/>
      <c r="N684" s="230"/>
      <c r="O684" s="85"/>
      <c r="P684" s="85"/>
      <c r="Q684" s="85"/>
      <c r="R684" s="85"/>
      <c r="S684" s="85"/>
      <c r="T684" s="86"/>
      <c r="U684" s="39"/>
      <c r="V684" s="39"/>
      <c r="W684" s="39"/>
      <c r="X684" s="39"/>
      <c r="Y684" s="39"/>
      <c r="Z684" s="39"/>
      <c r="AA684" s="39"/>
      <c r="AB684" s="39"/>
      <c r="AC684" s="39"/>
      <c r="AD684" s="39"/>
      <c r="AE684" s="39"/>
      <c r="AT684" s="18" t="s">
        <v>189</v>
      </c>
      <c r="AU684" s="18" t="s">
        <v>83</v>
      </c>
    </row>
    <row r="685" s="2" customFormat="1">
      <c r="A685" s="39"/>
      <c r="B685" s="40"/>
      <c r="C685" s="41"/>
      <c r="D685" s="231" t="s">
        <v>191</v>
      </c>
      <c r="E685" s="41"/>
      <c r="F685" s="232" t="s">
        <v>1035</v>
      </c>
      <c r="G685" s="41"/>
      <c r="H685" s="41"/>
      <c r="I685" s="228"/>
      <c r="J685" s="41"/>
      <c r="K685" s="41"/>
      <c r="L685" s="45"/>
      <c r="M685" s="229"/>
      <c r="N685" s="230"/>
      <c r="O685" s="85"/>
      <c r="P685" s="85"/>
      <c r="Q685" s="85"/>
      <c r="R685" s="85"/>
      <c r="S685" s="85"/>
      <c r="T685" s="86"/>
      <c r="U685" s="39"/>
      <c r="V685" s="39"/>
      <c r="W685" s="39"/>
      <c r="X685" s="39"/>
      <c r="Y685" s="39"/>
      <c r="Z685" s="39"/>
      <c r="AA685" s="39"/>
      <c r="AB685" s="39"/>
      <c r="AC685" s="39"/>
      <c r="AD685" s="39"/>
      <c r="AE685" s="39"/>
      <c r="AT685" s="18" t="s">
        <v>191</v>
      </c>
      <c r="AU685" s="18" t="s">
        <v>83</v>
      </c>
    </row>
    <row r="686" s="12" customFormat="1" ht="22.8" customHeight="1">
      <c r="A686" s="12"/>
      <c r="B686" s="197"/>
      <c r="C686" s="198"/>
      <c r="D686" s="199" t="s">
        <v>72</v>
      </c>
      <c r="E686" s="211" t="s">
        <v>893</v>
      </c>
      <c r="F686" s="211" t="s">
        <v>1036</v>
      </c>
      <c r="G686" s="198"/>
      <c r="H686" s="198"/>
      <c r="I686" s="201"/>
      <c r="J686" s="212">
        <f>BK686</f>
        <v>0</v>
      </c>
      <c r="K686" s="198"/>
      <c r="L686" s="203"/>
      <c r="M686" s="204"/>
      <c r="N686" s="205"/>
      <c r="O686" s="205"/>
      <c r="P686" s="206">
        <f>SUM(P687:P733)</f>
        <v>0</v>
      </c>
      <c r="Q686" s="205"/>
      <c r="R686" s="206">
        <f>SUM(R687:R733)</f>
        <v>0.06202858</v>
      </c>
      <c r="S686" s="205"/>
      <c r="T686" s="207">
        <f>SUM(T687:T733)</f>
        <v>0</v>
      </c>
      <c r="U686" s="12"/>
      <c r="V686" s="12"/>
      <c r="W686" s="12"/>
      <c r="X686" s="12"/>
      <c r="Y686" s="12"/>
      <c r="Z686" s="12"/>
      <c r="AA686" s="12"/>
      <c r="AB686" s="12"/>
      <c r="AC686" s="12"/>
      <c r="AD686" s="12"/>
      <c r="AE686" s="12"/>
      <c r="AR686" s="208" t="s">
        <v>81</v>
      </c>
      <c r="AT686" s="209" t="s">
        <v>72</v>
      </c>
      <c r="AU686" s="209" t="s">
        <v>81</v>
      </c>
      <c r="AY686" s="208" t="s">
        <v>181</v>
      </c>
      <c r="BK686" s="210">
        <f>SUM(BK687:BK733)</f>
        <v>0</v>
      </c>
    </row>
    <row r="687" s="2" customFormat="1" ht="21.75" customHeight="1">
      <c r="A687" s="39"/>
      <c r="B687" s="40"/>
      <c r="C687" s="213" t="s">
        <v>1037</v>
      </c>
      <c r="D687" s="213" t="s">
        <v>183</v>
      </c>
      <c r="E687" s="214" t="s">
        <v>1038</v>
      </c>
      <c r="F687" s="215" t="s">
        <v>1039</v>
      </c>
      <c r="G687" s="216" t="s">
        <v>253</v>
      </c>
      <c r="H687" s="217">
        <v>271.67500000000001</v>
      </c>
      <c r="I687" s="218"/>
      <c r="J687" s="219">
        <f>ROUND(I687*H687,2)</f>
        <v>0</v>
      </c>
      <c r="K687" s="215" t="s">
        <v>187</v>
      </c>
      <c r="L687" s="45"/>
      <c r="M687" s="220" t="s">
        <v>19</v>
      </c>
      <c r="N687" s="221" t="s">
        <v>44</v>
      </c>
      <c r="O687" s="85"/>
      <c r="P687" s="222">
        <f>O687*H687</f>
        <v>0</v>
      </c>
      <c r="Q687" s="222">
        <v>0</v>
      </c>
      <c r="R687" s="222">
        <f>Q687*H687</f>
        <v>0</v>
      </c>
      <c r="S687" s="222">
        <v>0</v>
      </c>
      <c r="T687" s="223">
        <f>S687*H687</f>
        <v>0</v>
      </c>
      <c r="U687" s="39"/>
      <c r="V687" s="39"/>
      <c r="W687" s="39"/>
      <c r="X687" s="39"/>
      <c r="Y687" s="39"/>
      <c r="Z687" s="39"/>
      <c r="AA687" s="39"/>
      <c r="AB687" s="39"/>
      <c r="AC687" s="39"/>
      <c r="AD687" s="39"/>
      <c r="AE687" s="39"/>
      <c r="AR687" s="224" t="s">
        <v>99</v>
      </c>
      <c r="AT687" s="224" t="s">
        <v>183</v>
      </c>
      <c r="AU687" s="224" t="s">
        <v>83</v>
      </c>
      <c r="AY687" s="18" t="s">
        <v>181</v>
      </c>
      <c r="BE687" s="225">
        <f>IF(N687="základní",J687,0)</f>
        <v>0</v>
      </c>
      <c r="BF687" s="225">
        <f>IF(N687="snížená",J687,0)</f>
        <v>0</v>
      </c>
      <c r="BG687" s="225">
        <f>IF(N687="zákl. přenesená",J687,0)</f>
        <v>0</v>
      </c>
      <c r="BH687" s="225">
        <f>IF(N687="sníž. přenesená",J687,0)</f>
        <v>0</v>
      </c>
      <c r="BI687" s="225">
        <f>IF(N687="nulová",J687,0)</f>
        <v>0</v>
      </c>
      <c r="BJ687" s="18" t="s">
        <v>81</v>
      </c>
      <c r="BK687" s="225">
        <f>ROUND(I687*H687,2)</f>
        <v>0</v>
      </c>
      <c r="BL687" s="18" t="s">
        <v>99</v>
      </c>
      <c r="BM687" s="224" t="s">
        <v>1040</v>
      </c>
    </row>
    <row r="688" s="2" customFormat="1">
      <c r="A688" s="39"/>
      <c r="B688" s="40"/>
      <c r="C688" s="41"/>
      <c r="D688" s="226" t="s">
        <v>189</v>
      </c>
      <c r="E688" s="41"/>
      <c r="F688" s="227" t="s">
        <v>1041</v>
      </c>
      <c r="G688" s="41"/>
      <c r="H688" s="41"/>
      <c r="I688" s="228"/>
      <c r="J688" s="41"/>
      <c r="K688" s="41"/>
      <c r="L688" s="45"/>
      <c r="M688" s="229"/>
      <c r="N688" s="230"/>
      <c r="O688" s="85"/>
      <c r="P688" s="85"/>
      <c r="Q688" s="85"/>
      <c r="R688" s="85"/>
      <c r="S688" s="85"/>
      <c r="T688" s="86"/>
      <c r="U688" s="39"/>
      <c r="V688" s="39"/>
      <c r="W688" s="39"/>
      <c r="X688" s="39"/>
      <c r="Y688" s="39"/>
      <c r="Z688" s="39"/>
      <c r="AA688" s="39"/>
      <c r="AB688" s="39"/>
      <c r="AC688" s="39"/>
      <c r="AD688" s="39"/>
      <c r="AE688" s="39"/>
      <c r="AT688" s="18" t="s">
        <v>189</v>
      </c>
      <c r="AU688" s="18" t="s">
        <v>83</v>
      </c>
    </row>
    <row r="689" s="2" customFormat="1">
      <c r="A689" s="39"/>
      <c r="B689" s="40"/>
      <c r="C689" s="41"/>
      <c r="D689" s="231" t="s">
        <v>191</v>
      </c>
      <c r="E689" s="41"/>
      <c r="F689" s="232" t="s">
        <v>1042</v>
      </c>
      <c r="G689" s="41"/>
      <c r="H689" s="41"/>
      <c r="I689" s="228"/>
      <c r="J689" s="41"/>
      <c r="K689" s="41"/>
      <c r="L689" s="45"/>
      <c r="M689" s="229"/>
      <c r="N689" s="230"/>
      <c r="O689" s="85"/>
      <c r="P689" s="85"/>
      <c r="Q689" s="85"/>
      <c r="R689" s="85"/>
      <c r="S689" s="85"/>
      <c r="T689" s="86"/>
      <c r="U689" s="39"/>
      <c r="V689" s="39"/>
      <c r="W689" s="39"/>
      <c r="X689" s="39"/>
      <c r="Y689" s="39"/>
      <c r="Z689" s="39"/>
      <c r="AA689" s="39"/>
      <c r="AB689" s="39"/>
      <c r="AC689" s="39"/>
      <c r="AD689" s="39"/>
      <c r="AE689" s="39"/>
      <c r="AT689" s="18" t="s">
        <v>191</v>
      </c>
      <c r="AU689" s="18" t="s">
        <v>83</v>
      </c>
    </row>
    <row r="690" s="13" customFormat="1">
      <c r="A690" s="13"/>
      <c r="B690" s="233"/>
      <c r="C690" s="234"/>
      <c r="D690" s="226" t="s">
        <v>193</v>
      </c>
      <c r="E690" s="235" t="s">
        <v>19</v>
      </c>
      <c r="F690" s="236" t="s">
        <v>1043</v>
      </c>
      <c r="G690" s="234"/>
      <c r="H690" s="237">
        <v>52.780000000000001</v>
      </c>
      <c r="I690" s="238"/>
      <c r="J690" s="234"/>
      <c r="K690" s="234"/>
      <c r="L690" s="239"/>
      <c r="M690" s="240"/>
      <c r="N690" s="241"/>
      <c r="O690" s="241"/>
      <c r="P690" s="241"/>
      <c r="Q690" s="241"/>
      <c r="R690" s="241"/>
      <c r="S690" s="241"/>
      <c r="T690" s="242"/>
      <c r="U690" s="13"/>
      <c r="V690" s="13"/>
      <c r="W690" s="13"/>
      <c r="X690" s="13"/>
      <c r="Y690" s="13"/>
      <c r="Z690" s="13"/>
      <c r="AA690" s="13"/>
      <c r="AB690" s="13"/>
      <c r="AC690" s="13"/>
      <c r="AD690" s="13"/>
      <c r="AE690" s="13"/>
      <c r="AT690" s="243" t="s">
        <v>193</v>
      </c>
      <c r="AU690" s="243" t="s">
        <v>83</v>
      </c>
      <c r="AV690" s="13" t="s">
        <v>83</v>
      </c>
      <c r="AW690" s="13" t="s">
        <v>33</v>
      </c>
      <c r="AX690" s="13" t="s">
        <v>73</v>
      </c>
      <c r="AY690" s="243" t="s">
        <v>181</v>
      </c>
    </row>
    <row r="691" s="13" customFormat="1">
      <c r="A691" s="13"/>
      <c r="B691" s="233"/>
      <c r="C691" s="234"/>
      <c r="D691" s="226" t="s">
        <v>193</v>
      </c>
      <c r="E691" s="235" t="s">
        <v>19</v>
      </c>
      <c r="F691" s="236" t="s">
        <v>1044</v>
      </c>
      <c r="G691" s="234"/>
      <c r="H691" s="237">
        <v>102.309</v>
      </c>
      <c r="I691" s="238"/>
      <c r="J691" s="234"/>
      <c r="K691" s="234"/>
      <c r="L691" s="239"/>
      <c r="M691" s="240"/>
      <c r="N691" s="241"/>
      <c r="O691" s="241"/>
      <c r="P691" s="241"/>
      <c r="Q691" s="241"/>
      <c r="R691" s="241"/>
      <c r="S691" s="241"/>
      <c r="T691" s="242"/>
      <c r="U691" s="13"/>
      <c r="V691" s="13"/>
      <c r="W691" s="13"/>
      <c r="X691" s="13"/>
      <c r="Y691" s="13"/>
      <c r="Z691" s="13"/>
      <c r="AA691" s="13"/>
      <c r="AB691" s="13"/>
      <c r="AC691" s="13"/>
      <c r="AD691" s="13"/>
      <c r="AE691" s="13"/>
      <c r="AT691" s="243" t="s">
        <v>193</v>
      </c>
      <c r="AU691" s="243" t="s">
        <v>83</v>
      </c>
      <c r="AV691" s="13" t="s">
        <v>83</v>
      </c>
      <c r="AW691" s="13" t="s">
        <v>33</v>
      </c>
      <c r="AX691" s="13" t="s">
        <v>73</v>
      </c>
      <c r="AY691" s="243" t="s">
        <v>181</v>
      </c>
    </row>
    <row r="692" s="13" customFormat="1">
      <c r="A692" s="13"/>
      <c r="B692" s="233"/>
      <c r="C692" s="234"/>
      <c r="D692" s="226" t="s">
        <v>193</v>
      </c>
      <c r="E692" s="235" t="s">
        <v>19</v>
      </c>
      <c r="F692" s="236" t="s">
        <v>1045</v>
      </c>
      <c r="G692" s="234"/>
      <c r="H692" s="237">
        <v>116.586</v>
      </c>
      <c r="I692" s="238"/>
      <c r="J692" s="234"/>
      <c r="K692" s="234"/>
      <c r="L692" s="239"/>
      <c r="M692" s="240"/>
      <c r="N692" s="241"/>
      <c r="O692" s="241"/>
      <c r="P692" s="241"/>
      <c r="Q692" s="241"/>
      <c r="R692" s="241"/>
      <c r="S692" s="241"/>
      <c r="T692" s="242"/>
      <c r="U692" s="13"/>
      <c r="V692" s="13"/>
      <c r="W692" s="13"/>
      <c r="X692" s="13"/>
      <c r="Y692" s="13"/>
      <c r="Z692" s="13"/>
      <c r="AA692" s="13"/>
      <c r="AB692" s="13"/>
      <c r="AC692" s="13"/>
      <c r="AD692" s="13"/>
      <c r="AE692" s="13"/>
      <c r="AT692" s="243" t="s">
        <v>193</v>
      </c>
      <c r="AU692" s="243" t="s">
        <v>83</v>
      </c>
      <c r="AV692" s="13" t="s">
        <v>83</v>
      </c>
      <c r="AW692" s="13" t="s">
        <v>33</v>
      </c>
      <c r="AX692" s="13" t="s">
        <v>73</v>
      </c>
      <c r="AY692" s="243" t="s">
        <v>181</v>
      </c>
    </row>
    <row r="693" s="2" customFormat="1" ht="21.75" customHeight="1">
      <c r="A693" s="39"/>
      <c r="B693" s="40"/>
      <c r="C693" s="213" t="s">
        <v>1046</v>
      </c>
      <c r="D693" s="213" t="s">
        <v>183</v>
      </c>
      <c r="E693" s="214" t="s">
        <v>1047</v>
      </c>
      <c r="F693" s="215" t="s">
        <v>1048</v>
      </c>
      <c r="G693" s="216" t="s">
        <v>253</v>
      </c>
      <c r="H693" s="217">
        <v>16300.5</v>
      </c>
      <c r="I693" s="218"/>
      <c r="J693" s="219">
        <f>ROUND(I693*H693,2)</f>
        <v>0</v>
      </c>
      <c r="K693" s="215" t="s">
        <v>187</v>
      </c>
      <c r="L693" s="45"/>
      <c r="M693" s="220" t="s">
        <v>19</v>
      </c>
      <c r="N693" s="221" t="s">
        <v>44</v>
      </c>
      <c r="O693" s="85"/>
      <c r="P693" s="222">
        <f>O693*H693</f>
        <v>0</v>
      </c>
      <c r="Q693" s="222">
        <v>0</v>
      </c>
      <c r="R693" s="222">
        <f>Q693*H693</f>
        <v>0</v>
      </c>
      <c r="S693" s="222">
        <v>0</v>
      </c>
      <c r="T693" s="223">
        <f>S693*H693</f>
        <v>0</v>
      </c>
      <c r="U693" s="39"/>
      <c r="V693" s="39"/>
      <c r="W693" s="39"/>
      <c r="X693" s="39"/>
      <c r="Y693" s="39"/>
      <c r="Z693" s="39"/>
      <c r="AA693" s="39"/>
      <c r="AB693" s="39"/>
      <c r="AC693" s="39"/>
      <c r="AD693" s="39"/>
      <c r="AE693" s="39"/>
      <c r="AR693" s="224" t="s">
        <v>99</v>
      </c>
      <c r="AT693" s="224" t="s">
        <v>183</v>
      </c>
      <c r="AU693" s="224" t="s">
        <v>83</v>
      </c>
      <c r="AY693" s="18" t="s">
        <v>181</v>
      </c>
      <c r="BE693" s="225">
        <f>IF(N693="základní",J693,0)</f>
        <v>0</v>
      </c>
      <c r="BF693" s="225">
        <f>IF(N693="snížená",J693,0)</f>
        <v>0</v>
      </c>
      <c r="BG693" s="225">
        <f>IF(N693="zákl. přenesená",J693,0)</f>
        <v>0</v>
      </c>
      <c r="BH693" s="225">
        <f>IF(N693="sníž. přenesená",J693,0)</f>
        <v>0</v>
      </c>
      <c r="BI693" s="225">
        <f>IF(N693="nulová",J693,0)</f>
        <v>0</v>
      </c>
      <c r="BJ693" s="18" t="s">
        <v>81</v>
      </c>
      <c r="BK693" s="225">
        <f>ROUND(I693*H693,2)</f>
        <v>0</v>
      </c>
      <c r="BL693" s="18" t="s">
        <v>99</v>
      </c>
      <c r="BM693" s="224" t="s">
        <v>1049</v>
      </c>
    </row>
    <row r="694" s="2" customFormat="1">
      <c r="A694" s="39"/>
      <c r="B694" s="40"/>
      <c r="C694" s="41"/>
      <c r="D694" s="226" t="s">
        <v>189</v>
      </c>
      <c r="E694" s="41"/>
      <c r="F694" s="227" t="s">
        <v>1050</v>
      </c>
      <c r="G694" s="41"/>
      <c r="H694" s="41"/>
      <c r="I694" s="228"/>
      <c r="J694" s="41"/>
      <c r="K694" s="41"/>
      <c r="L694" s="45"/>
      <c r="M694" s="229"/>
      <c r="N694" s="230"/>
      <c r="O694" s="85"/>
      <c r="P694" s="85"/>
      <c r="Q694" s="85"/>
      <c r="R694" s="85"/>
      <c r="S694" s="85"/>
      <c r="T694" s="86"/>
      <c r="U694" s="39"/>
      <c r="V694" s="39"/>
      <c r="W694" s="39"/>
      <c r="X694" s="39"/>
      <c r="Y694" s="39"/>
      <c r="Z694" s="39"/>
      <c r="AA694" s="39"/>
      <c r="AB694" s="39"/>
      <c r="AC694" s="39"/>
      <c r="AD694" s="39"/>
      <c r="AE694" s="39"/>
      <c r="AT694" s="18" t="s">
        <v>189</v>
      </c>
      <c r="AU694" s="18" t="s">
        <v>83</v>
      </c>
    </row>
    <row r="695" s="2" customFormat="1">
      <c r="A695" s="39"/>
      <c r="B695" s="40"/>
      <c r="C695" s="41"/>
      <c r="D695" s="231" t="s">
        <v>191</v>
      </c>
      <c r="E695" s="41"/>
      <c r="F695" s="232" t="s">
        <v>1051</v>
      </c>
      <c r="G695" s="41"/>
      <c r="H695" s="41"/>
      <c r="I695" s="228"/>
      <c r="J695" s="41"/>
      <c r="K695" s="41"/>
      <c r="L695" s="45"/>
      <c r="M695" s="229"/>
      <c r="N695" s="230"/>
      <c r="O695" s="85"/>
      <c r="P695" s="85"/>
      <c r="Q695" s="85"/>
      <c r="R695" s="85"/>
      <c r="S695" s="85"/>
      <c r="T695" s="86"/>
      <c r="U695" s="39"/>
      <c r="V695" s="39"/>
      <c r="W695" s="39"/>
      <c r="X695" s="39"/>
      <c r="Y695" s="39"/>
      <c r="Z695" s="39"/>
      <c r="AA695" s="39"/>
      <c r="AB695" s="39"/>
      <c r="AC695" s="39"/>
      <c r="AD695" s="39"/>
      <c r="AE695" s="39"/>
      <c r="AT695" s="18" t="s">
        <v>191</v>
      </c>
      <c r="AU695" s="18" t="s">
        <v>83</v>
      </c>
    </row>
    <row r="696" s="13" customFormat="1">
      <c r="A696" s="13"/>
      <c r="B696" s="233"/>
      <c r="C696" s="234"/>
      <c r="D696" s="226" t="s">
        <v>193</v>
      </c>
      <c r="E696" s="234"/>
      <c r="F696" s="236" t="s">
        <v>1052</v>
      </c>
      <c r="G696" s="234"/>
      <c r="H696" s="237">
        <v>16300.5</v>
      </c>
      <c r="I696" s="238"/>
      <c r="J696" s="234"/>
      <c r="K696" s="234"/>
      <c r="L696" s="239"/>
      <c r="M696" s="240"/>
      <c r="N696" s="241"/>
      <c r="O696" s="241"/>
      <c r="P696" s="241"/>
      <c r="Q696" s="241"/>
      <c r="R696" s="241"/>
      <c r="S696" s="241"/>
      <c r="T696" s="242"/>
      <c r="U696" s="13"/>
      <c r="V696" s="13"/>
      <c r="W696" s="13"/>
      <c r="X696" s="13"/>
      <c r="Y696" s="13"/>
      <c r="Z696" s="13"/>
      <c r="AA696" s="13"/>
      <c r="AB696" s="13"/>
      <c r="AC696" s="13"/>
      <c r="AD696" s="13"/>
      <c r="AE696" s="13"/>
      <c r="AT696" s="243" t="s">
        <v>193</v>
      </c>
      <c r="AU696" s="243" t="s">
        <v>83</v>
      </c>
      <c r="AV696" s="13" t="s">
        <v>83</v>
      </c>
      <c r="AW696" s="13" t="s">
        <v>4</v>
      </c>
      <c r="AX696" s="13" t="s">
        <v>81</v>
      </c>
      <c r="AY696" s="243" t="s">
        <v>181</v>
      </c>
    </row>
    <row r="697" s="2" customFormat="1" ht="24.15" customHeight="1">
      <c r="A697" s="39"/>
      <c r="B697" s="40"/>
      <c r="C697" s="213" t="s">
        <v>1053</v>
      </c>
      <c r="D697" s="213" t="s">
        <v>183</v>
      </c>
      <c r="E697" s="214" t="s">
        <v>1054</v>
      </c>
      <c r="F697" s="215" t="s">
        <v>1055</v>
      </c>
      <c r="G697" s="216" t="s">
        <v>253</v>
      </c>
      <c r="H697" s="217">
        <v>271.67500000000001</v>
      </c>
      <c r="I697" s="218"/>
      <c r="J697" s="219">
        <f>ROUND(I697*H697,2)</f>
        <v>0</v>
      </c>
      <c r="K697" s="215" t="s">
        <v>187</v>
      </c>
      <c r="L697" s="45"/>
      <c r="M697" s="220" t="s">
        <v>19</v>
      </c>
      <c r="N697" s="221" t="s">
        <v>44</v>
      </c>
      <c r="O697" s="85"/>
      <c r="P697" s="222">
        <f>O697*H697</f>
        <v>0</v>
      </c>
      <c r="Q697" s="222">
        <v>0</v>
      </c>
      <c r="R697" s="222">
        <f>Q697*H697</f>
        <v>0</v>
      </c>
      <c r="S697" s="222">
        <v>0</v>
      </c>
      <c r="T697" s="223">
        <f>S697*H697</f>
        <v>0</v>
      </c>
      <c r="U697" s="39"/>
      <c r="V697" s="39"/>
      <c r="W697" s="39"/>
      <c r="X697" s="39"/>
      <c r="Y697" s="39"/>
      <c r="Z697" s="39"/>
      <c r="AA697" s="39"/>
      <c r="AB697" s="39"/>
      <c r="AC697" s="39"/>
      <c r="AD697" s="39"/>
      <c r="AE697" s="39"/>
      <c r="AR697" s="224" t="s">
        <v>99</v>
      </c>
      <c r="AT697" s="224" t="s">
        <v>183</v>
      </c>
      <c r="AU697" s="224" t="s">
        <v>83</v>
      </c>
      <c r="AY697" s="18" t="s">
        <v>181</v>
      </c>
      <c r="BE697" s="225">
        <f>IF(N697="základní",J697,0)</f>
        <v>0</v>
      </c>
      <c r="BF697" s="225">
        <f>IF(N697="snížená",J697,0)</f>
        <v>0</v>
      </c>
      <c r="BG697" s="225">
        <f>IF(N697="zákl. přenesená",J697,0)</f>
        <v>0</v>
      </c>
      <c r="BH697" s="225">
        <f>IF(N697="sníž. přenesená",J697,0)</f>
        <v>0</v>
      </c>
      <c r="BI697" s="225">
        <f>IF(N697="nulová",J697,0)</f>
        <v>0</v>
      </c>
      <c r="BJ697" s="18" t="s">
        <v>81</v>
      </c>
      <c r="BK697" s="225">
        <f>ROUND(I697*H697,2)</f>
        <v>0</v>
      </c>
      <c r="BL697" s="18" t="s">
        <v>99</v>
      </c>
      <c r="BM697" s="224" t="s">
        <v>1056</v>
      </c>
    </row>
    <row r="698" s="2" customFormat="1">
      <c r="A698" s="39"/>
      <c r="B698" s="40"/>
      <c r="C698" s="41"/>
      <c r="D698" s="226" t="s">
        <v>189</v>
      </c>
      <c r="E698" s="41"/>
      <c r="F698" s="227" t="s">
        <v>1057</v>
      </c>
      <c r="G698" s="41"/>
      <c r="H698" s="41"/>
      <c r="I698" s="228"/>
      <c r="J698" s="41"/>
      <c r="K698" s="41"/>
      <c r="L698" s="45"/>
      <c r="M698" s="229"/>
      <c r="N698" s="230"/>
      <c r="O698" s="85"/>
      <c r="P698" s="85"/>
      <c r="Q698" s="85"/>
      <c r="R698" s="85"/>
      <c r="S698" s="85"/>
      <c r="T698" s="86"/>
      <c r="U698" s="39"/>
      <c r="V698" s="39"/>
      <c r="W698" s="39"/>
      <c r="X698" s="39"/>
      <c r="Y698" s="39"/>
      <c r="Z698" s="39"/>
      <c r="AA698" s="39"/>
      <c r="AB698" s="39"/>
      <c r="AC698" s="39"/>
      <c r="AD698" s="39"/>
      <c r="AE698" s="39"/>
      <c r="AT698" s="18" t="s">
        <v>189</v>
      </c>
      <c r="AU698" s="18" t="s">
        <v>83</v>
      </c>
    </row>
    <row r="699" s="2" customFormat="1">
      <c r="A699" s="39"/>
      <c r="B699" s="40"/>
      <c r="C699" s="41"/>
      <c r="D699" s="231" t="s">
        <v>191</v>
      </c>
      <c r="E699" s="41"/>
      <c r="F699" s="232" t="s">
        <v>1058</v>
      </c>
      <c r="G699" s="41"/>
      <c r="H699" s="41"/>
      <c r="I699" s="228"/>
      <c r="J699" s="41"/>
      <c r="K699" s="41"/>
      <c r="L699" s="45"/>
      <c r="M699" s="229"/>
      <c r="N699" s="230"/>
      <c r="O699" s="85"/>
      <c r="P699" s="85"/>
      <c r="Q699" s="85"/>
      <c r="R699" s="85"/>
      <c r="S699" s="85"/>
      <c r="T699" s="86"/>
      <c r="U699" s="39"/>
      <c r="V699" s="39"/>
      <c r="W699" s="39"/>
      <c r="X699" s="39"/>
      <c r="Y699" s="39"/>
      <c r="Z699" s="39"/>
      <c r="AA699" s="39"/>
      <c r="AB699" s="39"/>
      <c r="AC699" s="39"/>
      <c r="AD699" s="39"/>
      <c r="AE699" s="39"/>
      <c r="AT699" s="18" t="s">
        <v>191</v>
      </c>
      <c r="AU699" s="18" t="s">
        <v>83</v>
      </c>
    </row>
    <row r="700" s="2" customFormat="1" ht="16.5" customHeight="1">
      <c r="A700" s="39"/>
      <c r="B700" s="40"/>
      <c r="C700" s="213" t="s">
        <v>1059</v>
      </c>
      <c r="D700" s="213" t="s">
        <v>183</v>
      </c>
      <c r="E700" s="214" t="s">
        <v>1060</v>
      </c>
      <c r="F700" s="215" t="s">
        <v>1061</v>
      </c>
      <c r="G700" s="216" t="s">
        <v>253</v>
      </c>
      <c r="H700" s="217">
        <v>271.67500000000001</v>
      </c>
      <c r="I700" s="218"/>
      <c r="J700" s="219">
        <f>ROUND(I700*H700,2)</f>
        <v>0</v>
      </c>
      <c r="K700" s="215" t="s">
        <v>187</v>
      </c>
      <c r="L700" s="45"/>
      <c r="M700" s="220" t="s">
        <v>19</v>
      </c>
      <c r="N700" s="221" t="s">
        <v>44</v>
      </c>
      <c r="O700" s="85"/>
      <c r="P700" s="222">
        <f>O700*H700</f>
        <v>0</v>
      </c>
      <c r="Q700" s="222">
        <v>0</v>
      </c>
      <c r="R700" s="222">
        <f>Q700*H700</f>
        <v>0</v>
      </c>
      <c r="S700" s="222">
        <v>0</v>
      </c>
      <c r="T700" s="223">
        <f>S700*H700</f>
        <v>0</v>
      </c>
      <c r="U700" s="39"/>
      <c r="V700" s="39"/>
      <c r="W700" s="39"/>
      <c r="X700" s="39"/>
      <c r="Y700" s="39"/>
      <c r="Z700" s="39"/>
      <c r="AA700" s="39"/>
      <c r="AB700" s="39"/>
      <c r="AC700" s="39"/>
      <c r="AD700" s="39"/>
      <c r="AE700" s="39"/>
      <c r="AR700" s="224" t="s">
        <v>99</v>
      </c>
      <c r="AT700" s="224" t="s">
        <v>183</v>
      </c>
      <c r="AU700" s="224" t="s">
        <v>83</v>
      </c>
      <c r="AY700" s="18" t="s">
        <v>181</v>
      </c>
      <c r="BE700" s="225">
        <f>IF(N700="základní",J700,0)</f>
        <v>0</v>
      </c>
      <c r="BF700" s="225">
        <f>IF(N700="snížená",J700,0)</f>
        <v>0</v>
      </c>
      <c r="BG700" s="225">
        <f>IF(N700="zákl. přenesená",J700,0)</f>
        <v>0</v>
      </c>
      <c r="BH700" s="225">
        <f>IF(N700="sníž. přenesená",J700,0)</f>
        <v>0</v>
      </c>
      <c r="BI700" s="225">
        <f>IF(N700="nulová",J700,0)</f>
        <v>0</v>
      </c>
      <c r="BJ700" s="18" t="s">
        <v>81</v>
      </c>
      <c r="BK700" s="225">
        <f>ROUND(I700*H700,2)</f>
        <v>0</v>
      </c>
      <c r="BL700" s="18" t="s">
        <v>99</v>
      </c>
      <c r="BM700" s="224" t="s">
        <v>1062</v>
      </c>
    </row>
    <row r="701" s="2" customFormat="1">
      <c r="A701" s="39"/>
      <c r="B701" s="40"/>
      <c r="C701" s="41"/>
      <c r="D701" s="226" t="s">
        <v>189</v>
      </c>
      <c r="E701" s="41"/>
      <c r="F701" s="227" t="s">
        <v>1063</v>
      </c>
      <c r="G701" s="41"/>
      <c r="H701" s="41"/>
      <c r="I701" s="228"/>
      <c r="J701" s="41"/>
      <c r="K701" s="41"/>
      <c r="L701" s="45"/>
      <c r="M701" s="229"/>
      <c r="N701" s="230"/>
      <c r="O701" s="85"/>
      <c r="P701" s="85"/>
      <c r="Q701" s="85"/>
      <c r="R701" s="85"/>
      <c r="S701" s="85"/>
      <c r="T701" s="86"/>
      <c r="U701" s="39"/>
      <c r="V701" s="39"/>
      <c r="W701" s="39"/>
      <c r="X701" s="39"/>
      <c r="Y701" s="39"/>
      <c r="Z701" s="39"/>
      <c r="AA701" s="39"/>
      <c r="AB701" s="39"/>
      <c r="AC701" s="39"/>
      <c r="AD701" s="39"/>
      <c r="AE701" s="39"/>
      <c r="AT701" s="18" t="s">
        <v>189</v>
      </c>
      <c r="AU701" s="18" t="s">
        <v>83</v>
      </c>
    </row>
    <row r="702" s="2" customFormat="1">
      <c r="A702" s="39"/>
      <c r="B702" s="40"/>
      <c r="C702" s="41"/>
      <c r="D702" s="231" t="s">
        <v>191</v>
      </c>
      <c r="E702" s="41"/>
      <c r="F702" s="232" t="s">
        <v>1064</v>
      </c>
      <c r="G702" s="41"/>
      <c r="H702" s="41"/>
      <c r="I702" s="228"/>
      <c r="J702" s="41"/>
      <c r="K702" s="41"/>
      <c r="L702" s="45"/>
      <c r="M702" s="229"/>
      <c r="N702" s="230"/>
      <c r="O702" s="85"/>
      <c r="P702" s="85"/>
      <c r="Q702" s="85"/>
      <c r="R702" s="85"/>
      <c r="S702" s="85"/>
      <c r="T702" s="86"/>
      <c r="U702" s="39"/>
      <c r="V702" s="39"/>
      <c r="W702" s="39"/>
      <c r="X702" s="39"/>
      <c r="Y702" s="39"/>
      <c r="Z702" s="39"/>
      <c r="AA702" s="39"/>
      <c r="AB702" s="39"/>
      <c r="AC702" s="39"/>
      <c r="AD702" s="39"/>
      <c r="AE702" s="39"/>
      <c r="AT702" s="18" t="s">
        <v>191</v>
      </c>
      <c r="AU702" s="18" t="s">
        <v>83</v>
      </c>
    </row>
    <row r="703" s="2" customFormat="1" ht="16.5" customHeight="1">
      <c r="A703" s="39"/>
      <c r="B703" s="40"/>
      <c r="C703" s="213" t="s">
        <v>1065</v>
      </c>
      <c r="D703" s="213" t="s">
        <v>183</v>
      </c>
      <c r="E703" s="214" t="s">
        <v>1066</v>
      </c>
      <c r="F703" s="215" t="s">
        <v>1067</v>
      </c>
      <c r="G703" s="216" t="s">
        <v>253</v>
      </c>
      <c r="H703" s="217">
        <v>16300.5</v>
      </c>
      <c r="I703" s="218"/>
      <c r="J703" s="219">
        <f>ROUND(I703*H703,2)</f>
        <v>0</v>
      </c>
      <c r="K703" s="215" t="s">
        <v>187</v>
      </c>
      <c r="L703" s="45"/>
      <c r="M703" s="220" t="s">
        <v>19</v>
      </c>
      <c r="N703" s="221" t="s">
        <v>44</v>
      </c>
      <c r="O703" s="85"/>
      <c r="P703" s="222">
        <f>O703*H703</f>
        <v>0</v>
      </c>
      <c r="Q703" s="222">
        <v>0</v>
      </c>
      <c r="R703" s="222">
        <f>Q703*H703</f>
        <v>0</v>
      </c>
      <c r="S703" s="222">
        <v>0</v>
      </c>
      <c r="T703" s="223">
        <f>S703*H703</f>
        <v>0</v>
      </c>
      <c r="U703" s="39"/>
      <c r="V703" s="39"/>
      <c r="W703" s="39"/>
      <c r="X703" s="39"/>
      <c r="Y703" s="39"/>
      <c r="Z703" s="39"/>
      <c r="AA703" s="39"/>
      <c r="AB703" s="39"/>
      <c r="AC703" s="39"/>
      <c r="AD703" s="39"/>
      <c r="AE703" s="39"/>
      <c r="AR703" s="224" t="s">
        <v>99</v>
      </c>
      <c r="AT703" s="224" t="s">
        <v>183</v>
      </c>
      <c r="AU703" s="224" t="s">
        <v>83</v>
      </c>
      <c r="AY703" s="18" t="s">
        <v>181</v>
      </c>
      <c r="BE703" s="225">
        <f>IF(N703="základní",J703,0)</f>
        <v>0</v>
      </c>
      <c r="BF703" s="225">
        <f>IF(N703="snížená",J703,0)</f>
        <v>0</v>
      </c>
      <c r="BG703" s="225">
        <f>IF(N703="zákl. přenesená",J703,0)</f>
        <v>0</v>
      </c>
      <c r="BH703" s="225">
        <f>IF(N703="sníž. přenesená",J703,0)</f>
        <v>0</v>
      </c>
      <c r="BI703" s="225">
        <f>IF(N703="nulová",J703,0)</f>
        <v>0</v>
      </c>
      <c r="BJ703" s="18" t="s">
        <v>81</v>
      </c>
      <c r="BK703" s="225">
        <f>ROUND(I703*H703,2)</f>
        <v>0</v>
      </c>
      <c r="BL703" s="18" t="s">
        <v>99</v>
      </c>
      <c r="BM703" s="224" t="s">
        <v>1068</v>
      </c>
    </row>
    <row r="704" s="2" customFormat="1">
      <c r="A704" s="39"/>
      <c r="B704" s="40"/>
      <c r="C704" s="41"/>
      <c r="D704" s="226" t="s">
        <v>189</v>
      </c>
      <c r="E704" s="41"/>
      <c r="F704" s="227" t="s">
        <v>1069</v>
      </c>
      <c r="G704" s="41"/>
      <c r="H704" s="41"/>
      <c r="I704" s="228"/>
      <c r="J704" s="41"/>
      <c r="K704" s="41"/>
      <c r="L704" s="45"/>
      <c r="M704" s="229"/>
      <c r="N704" s="230"/>
      <c r="O704" s="85"/>
      <c r="P704" s="85"/>
      <c r="Q704" s="85"/>
      <c r="R704" s="85"/>
      <c r="S704" s="85"/>
      <c r="T704" s="86"/>
      <c r="U704" s="39"/>
      <c r="V704" s="39"/>
      <c r="W704" s="39"/>
      <c r="X704" s="39"/>
      <c r="Y704" s="39"/>
      <c r="Z704" s="39"/>
      <c r="AA704" s="39"/>
      <c r="AB704" s="39"/>
      <c r="AC704" s="39"/>
      <c r="AD704" s="39"/>
      <c r="AE704" s="39"/>
      <c r="AT704" s="18" t="s">
        <v>189</v>
      </c>
      <c r="AU704" s="18" t="s">
        <v>83</v>
      </c>
    </row>
    <row r="705" s="2" customFormat="1">
      <c r="A705" s="39"/>
      <c r="B705" s="40"/>
      <c r="C705" s="41"/>
      <c r="D705" s="231" t="s">
        <v>191</v>
      </c>
      <c r="E705" s="41"/>
      <c r="F705" s="232" t="s">
        <v>1070</v>
      </c>
      <c r="G705" s="41"/>
      <c r="H705" s="41"/>
      <c r="I705" s="228"/>
      <c r="J705" s="41"/>
      <c r="K705" s="41"/>
      <c r="L705" s="45"/>
      <c r="M705" s="229"/>
      <c r="N705" s="230"/>
      <c r="O705" s="85"/>
      <c r="P705" s="85"/>
      <c r="Q705" s="85"/>
      <c r="R705" s="85"/>
      <c r="S705" s="85"/>
      <c r="T705" s="86"/>
      <c r="U705" s="39"/>
      <c r="V705" s="39"/>
      <c r="W705" s="39"/>
      <c r="X705" s="39"/>
      <c r="Y705" s="39"/>
      <c r="Z705" s="39"/>
      <c r="AA705" s="39"/>
      <c r="AB705" s="39"/>
      <c r="AC705" s="39"/>
      <c r="AD705" s="39"/>
      <c r="AE705" s="39"/>
      <c r="AT705" s="18" t="s">
        <v>191</v>
      </c>
      <c r="AU705" s="18" t="s">
        <v>83</v>
      </c>
    </row>
    <row r="706" s="13" customFormat="1">
      <c r="A706" s="13"/>
      <c r="B706" s="233"/>
      <c r="C706" s="234"/>
      <c r="D706" s="226" t="s">
        <v>193</v>
      </c>
      <c r="E706" s="234"/>
      <c r="F706" s="236" t="s">
        <v>1052</v>
      </c>
      <c r="G706" s="234"/>
      <c r="H706" s="237">
        <v>16300.5</v>
      </c>
      <c r="I706" s="238"/>
      <c r="J706" s="234"/>
      <c r="K706" s="234"/>
      <c r="L706" s="239"/>
      <c r="M706" s="240"/>
      <c r="N706" s="241"/>
      <c r="O706" s="241"/>
      <c r="P706" s="241"/>
      <c r="Q706" s="241"/>
      <c r="R706" s="241"/>
      <c r="S706" s="241"/>
      <c r="T706" s="242"/>
      <c r="U706" s="13"/>
      <c r="V706" s="13"/>
      <c r="W706" s="13"/>
      <c r="X706" s="13"/>
      <c r="Y706" s="13"/>
      <c r="Z706" s="13"/>
      <c r="AA706" s="13"/>
      <c r="AB706" s="13"/>
      <c r="AC706" s="13"/>
      <c r="AD706" s="13"/>
      <c r="AE706" s="13"/>
      <c r="AT706" s="243" t="s">
        <v>193</v>
      </c>
      <c r="AU706" s="243" t="s">
        <v>83</v>
      </c>
      <c r="AV706" s="13" t="s">
        <v>83</v>
      </c>
      <c r="AW706" s="13" t="s">
        <v>4</v>
      </c>
      <c r="AX706" s="13" t="s">
        <v>81</v>
      </c>
      <c r="AY706" s="243" t="s">
        <v>181</v>
      </c>
    </row>
    <row r="707" s="2" customFormat="1" ht="16.5" customHeight="1">
      <c r="A707" s="39"/>
      <c r="B707" s="40"/>
      <c r="C707" s="213" t="s">
        <v>1071</v>
      </c>
      <c r="D707" s="213" t="s">
        <v>183</v>
      </c>
      <c r="E707" s="214" t="s">
        <v>1072</v>
      </c>
      <c r="F707" s="215" t="s">
        <v>1073</v>
      </c>
      <c r="G707" s="216" t="s">
        <v>253</v>
      </c>
      <c r="H707" s="217">
        <v>271.67500000000001</v>
      </c>
      <c r="I707" s="218"/>
      <c r="J707" s="219">
        <f>ROUND(I707*H707,2)</f>
        <v>0</v>
      </c>
      <c r="K707" s="215" t="s">
        <v>187</v>
      </c>
      <c r="L707" s="45"/>
      <c r="M707" s="220" t="s">
        <v>19</v>
      </c>
      <c r="N707" s="221" t="s">
        <v>44</v>
      </c>
      <c r="O707" s="85"/>
      <c r="P707" s="222">
        <f>O707*H707</f>
        <v>0</v>
      </c>
      <c r="Q707" s="222">
        <v>0</v>
      </c>
      <c r="R707" s="222">
        <f>Q707*H707</f>
        <v>0</v>
      </c>
      <c r="S707" s="222">
        <v>0</v>
      </c>
      <c r="T707" s="223">
        <f>S707*H707</f>
        <v>0</v>
      </c>
      <c r="U707" s="39"/>
      <c r="V707" s="39"/>
      <c r="W707" s="39"/>
      <c r="X707" s="39"/>
      <c r="Y707" s="39"/>
      <c r="Z707" s="39"/>
      <c r="AA707" s="39"/>
      <c r="AB707" s="39"/>
      <c r="AC707" s="39"/>
      <c r="AD707" s="39"/>
      <c r="AE707" s="39"/>
      <c r="AR707" s="224" t="s">
        <v>99</v>
      </c>
      <c r="AT707" s="224" t="s">
        <v>183</v>
      </c>
      <c r="AU707" s="224" t="s">
        <v>83</v>
      </c>
      <c r="AY707" s="18" t="s">
        <v>181</v>
      </c>
      <c r="BE707" s="225">
        <f>IF(N707="základní",J707,0)</f>
        <v>0</v>
      </c>
      <c r="BF707" s="225">
        <f>IF(N707="snížená",J707,0)</f>
        <v>0</v>
      </c>
      <c r="BG707" s="225">
        <f>IF(N707="zákl. přenesená",J707,0)</f>
        <v>0</v>
      </c>
      <c r="BH707" s="225">
        <f>IF(N707="sníž. přenesená",J707,0)</f>
        <v>0</v>
      </c>
      <c r="BI707" s="225">
        <f>IF(N707="nulová",J707,0)</f>
        <v>0</v>
      </c>
      <c r="BJ707" s="18" t="s">
        <v>81</v>
      </c>
      <c r="BK707" s="225">
        <f>ROUND(I707*H707,2)</f>
        <v>0</v>
      </c>
      <c r="BL707" s="18" t="s">
        <v>99</v>
      </c>
      <c r="BM707" s="224" t="s">
        <v>1074</v>
      </c>
    </row>
    <row r="708" s="2" customFormat="1">
      <c r="A708" s="39"/>
      <c r="B708" s="40"/>
      <c r="C708" s="41"/>
      <c r="D708" s="226" t="s">
        <v>189</v>
      </c>
      <c r="E708" s="41"/>
      <c r="F708" s="227" t="s">
        <v>1075</v>
      </c>
      <c r="G708" s="41"/>
      <c r="H708" s="41"/>
      <c r="I708" s="228"/>
      <c r="J708" s="41"/>
      <c r="K708" s="41"/>
      <c r="L708" s="45"/>
      <c r="M708" s="229"/>
      <c r="N708" s="230"/>
      <c r="O708" s="85"/>
      <c r="P708" s="85"/>
      <c r="Q708" s="85"/>
      <c r="R708" s="85"/>
      <c r="S708" s="85"/>
      <c r="T708" s="86"/>
      <c r="U708" s="39"/>
      <c r="V708" s="39"/>
      <c r="W708" s="39"/>
      <c r="X708" s="39"/>
      <c r="Y708" s="39"/>
      <c r="Z708" s="39"/>
      <c r="AA708" s="39"/>
      <c r="AB708" s="39"/>
      <c r="AC708" s="39"/>
      <c r="AD708" s="39"/>
      <c r="AE708" s="39"/>
      <c r="AT708" s="18" t="s">
        <v>189</v>
      </c>
      <c r="AU708" s="18" t="s">
        <v>83</v>
      </c>
    </row>
    <row r="709" s="2" customFormat="1">
      <c r="A709" s="39"/>
      <c r="B709" s="40"/>
      <c r="C709" s="41"/>
      <c r="D709" s="231" t="s">
        <v>191</v>
      </c>
      <c r="E709" s="41"/>
      <c r="F709" s="232" t="s">
        <v>1076</v>
      </c>
      <c r="G709" s="41"/>
      <c r="H709" s="41"/>
      <c r="I709" s="228"/>
      <c r="J709" s="41"/>
      <c r="K709" s="41"/>
      <c r="L709" s="45"/>
      <c r="M709" s="229"/>
      <c r="N709" s="230"/>
      <c r="O709" s="85"/>
      <c r="P709" s="85"/>
      <c r="Q709" s="85"/>
      <c r="R709" s="85"/>
      <c r="S709" s="85"/>
      <c r="T709" s="86"/>
      <c r="U709" s="39"/>
      <c r="V709" s="39"/>
      <c r="W709" s="39"/>
      <c r="X709" s="39"/>
      <c r="Y709" s="39"/>
      <c r="Z709" s="39"/>
      <c r="AA709" s="39"/>
      <c r="AB709" s="39"/>
      <c r="AC709" s="39"/>
      <c r="AD709" s="39"/>
      <c r="AE709" s="39"/>
      <c r="AT709" s="18" t="s">
        <v>191</v>
      </c>
      <c r="AU709" s="18" t="s">
        <v>83</v>
      </c>
    </row>
    <row r="710" s="2" customFormat="1" ht="16.5" customHeight="1">
      <c r="A710" s="39"/>
      <c r="B710" s="40"/>
      <c r="C710" s="213" t="s">
        <v>1077</v>
      </c>
      <c r="D710" s="213" t="s">
        <v>183</v>
      </c>
      <c r="E710" s="214" t="s">
        <v>1078</v>
      </c>
      <c r="F710" s="215" t="s">
        <v>1079</v>
      </c>
      <c r="G710" s="216" t="s">
        <v>263</v>
      </c>
      <c r="H710" s="217">
        <v>3.25</v>
      </c>
      <c r="I710" s="218"/>
      <c r="J710" s="219">
        <f>ROUND(I710*H710,2)</f>
        <v>0</v>
      </c>
      <c r="K710" s="215" t="s">
        <v>187</v>
      </c>
      <c r="L710" s="45"/>
      <c r="M710" s="220" t="s">
        <v>19</v>
      </c>
      <c r="N710" s="221" t="s">
        <v>44</v>
      </c>
      <c r="O710" s="85"/>
      <c r="P710" s="222">
        <f>O710*H710</f>
        <v>0</v>
      </c>
      <c r="Q710" s="222">
        <v>0</v>
      </c>
      <c r="R710" s="222">
        <f>Q710*H710</f>
        <v>0</v>
      </c>
      <c r="S710" s="222">
        <v>0</v>
      </c>
      <c r="T710" s="223">
        <f>S710*H710</f>
        <v>0</v>
      </c>
      <c r="U710" s="39"/>
      <c r="V710" s="39"/>
      <c r="W710" s="39"/>
      <c r="X710" s="39"/>
      <c r="Y710" s="39"/>
      <c r="Z710" s="39"/>
      <c r="AA710" s="39"/>
      <c r="AB710" s="39"/>
      <c r="AC710" s="39"/>
      <c r="AD710" s="39"/>
      <c r="AE710" s="39"/>
      <c r="AR710" s="224" t="s">
        <v>99</v>
      </c>
      <c r="AT710" s="224" t="s">
        <v>183</v>
      </c>
      <c r="AU710" s="224" t="s">
        <v>83</v>
      </c>
      <c r="AY710" s="18" t="s">
        <v>181</v>
      </c>
      <c r="BE710" s="225">
        <f>IF(N710="základní",J710,0)</f>
        <v>0</v>
      </c>
      <c r="BF710" s="225">
        <f>IF(N710="snížená",J710,0)</f>
        <v>0</v>
      </c>
      <c r="BG710" s="225">
        <f>IF(N710="zákl. přenesená",J710,0)</f>
        <v>0</v>
      </c>
      <c r="BH710" s="225">
        <f>IF(N710="sníž. přenesená",J710,0)</f>
        <v>0</v>
      </c>
      <c r="BI710" s="225">
        <f>IF(N710="nulová",J710,0)</f>
        <v>0</v>
      </c>
      <c r="BJ710" s="18" t="s">
        <v>81</v>
      </c>
      <c r="BK710" s="225">
        <f>ROUND(I710*H710,2)</f>
        <v>0</v>
      </c>
      <c r="BL710" s="18" t="s">
        <v>99</v>
      </c>
      <c r="BM710" s="224" t="s">
        <v>1080</v>
      </c>
    </row>
    <row r="711" s="2" customFormat="1">
      <c r="A711" s="39"/>
      <c r="B711" s="40"/>
      <c r="C711" s="41"/>
      <c r="D711" s="226" t="s">
        <v>189</v>
      </c>
      <c r="E711" s="41"/>
      <c r="F711" s="227" t="s">
        <v>1081</v>
      </c>
      <c r="G711" s="41"/>
      <c r="H711" s="41"/>
      <c r="I711" s="228"/>
      <c r="J711" s="41"/>
      <c r="K711" s="41"/>
      <c r="L711" s="45"/>
      <c r="M711" s="229"/>
      <c r="N711" s="230"/>
      <c r="O711" s="85"/>
      <c r="P711" s="85"/>
      <c r="Q711" s="85"/>
      <c r="R711" s="85"/>
      <c r="S711" s="85"/>
      <c r="T711" s="86"/>
      <c r="U711" s="39"/>
      <c r="V711" s="39"/>
      <c r="W711" s="39"/>
      <c r="X711" s="39"/>
      <c r="Y711" s="39"/>
      <c r="Z711" s="39"/>
      <c r="AA711" s="39"/>
      <c r="AB711" s="39"/>
      <c r="AC711" s="39"/>
      <c r="AD711" s="39"/>
      <c r="AE711" s="39"/>
      <c r="AT711" s="18" t="s">
        <v>189</v>
      </c>
      <c r="AU711" s="18" t="s">
        <v>83</v>
      </c>
    </row>
    <row r="712" s="2" customFormat="1">
      <c r="A712" s="39"/>
      <c r="B712" s="40"/>
      <c r="C712" s="41"/>
      <c r="D712" s="231" t="s">
        <v>191</v>
      </c>
      <c r="E712" s="41"/>
      <c r="F712" s="232" t="s">
        <v>1082</v>
      </c>
      <c r="G712" s="41"/>
      <c r="H712" s="41"/>
      <c r="I712" s="228"/>
      <c r="J712" s="41"/>
      <c r="K712" s="41"/>
      <c r="L712" s="45"/>
      <c r="M712" s="229"/>
      <c r="N712" s="230"/>
      <c r="O712" s="85"/>
      <c r="P712" s="85"/>
      <c r="Q712" s="85"/>
      <c r="R712" s="85"/>
      <c r="S712" s="85"/>
      <c r="T712" s="86"/>
      <c r="U712" s="39"/>
      <c r="V712" s="39"/>
      <c r="W712" s="39"/>
      <c r="X712" s="39"/>
      <c r="Y712" s="39"/>
      <c r="Z712" s="39"/>
      <c r="AA712" s="39"/>
      <c r="AB712" s="39"/>
      <c r="AC712" s="39"/>
      <c r="AD712" s="39"/>
      <c r="AE712" s="39"/>
      <c r="AT712" s="18" t="s">
        <v>191</v>
      </c>
      <c r="AU712" s="18" t="s">
        <v>83</v>
      </c>
    </row>
    <row r="713" s="2" customFormat="1" ht="16.5" customHeight="1">
      <c r="A713" s="39"/>
      <c r="B713" s="40"/>
      <c r="C713" s="213" t="s">
        <v>1083</v>
      </c>
      <c r="D713" s="213" t="s">
        <v>183</v>
      </c>
      <c r="E713" s="214" t="s">
        <v>1084</v>
      </c>
      <c r="F713" s="215" t="s">
        <v>1085</v>
      </c>
      <c r="G713" s="216" t="s">
        <v>263</v>
      </c>
      <c r="H713" s="217">
        <v>195</v>
      </c>
      <c r="I713" s="218"/>
      <c r="J713" s="219">
        <f>ROUND(I713*H713,2)</f>
        <v>0</v>
      </c>
      <c r="K713" s="215" t="s">
        <v>187</v>
      </c>
      <c r="L713" s="45"/>
      <c r="M713" s="220" t="s">
        <v>19</v>
      </c>
      <c r="N713" s="221" t="s">
        <v>44</v>
      </c>
      <c r="O713" s="85"/>
      <c r="P713" s="222">
        <f>O713*H713</f>
        <v>0</v>
      </c>
      <c r="Q713" s="222">
        <v>0</v>
      </c>
      <c r="R713" s="222">
        <f>Q713*H713</f>
        <v>0</v>
      </c>
      <c r="S713" s="222">
        <v>0</v>
      </c>
      <c r="T713" s="223">
        <f>S713*H713</f>
        <v>0</v>
      </c>
      <c r="U713" s="39"/>
      <c r="V713" s="39"/>
      <c r="W713" s="39"/>
      <c r="X713" s="39"/>
      <c r="Y713" s="39"/>
      <c r="Z713" s="39"/>
      <c r="AA713" s="39"/>
      <c r="AB713" s="39"/>
      <c r="AC713" s="39"/>
      <c r="AD713" s="39"/>
      <c r="AE713" s="39"/>
      <c r="AR713" s="224" t="s">
        <v>99</v>
      </c>
      <c r="AT713" s="224" t="s">
        <v>183</v>
      </c>
      <c r="AU713" s="224" t="s">
        <v>83</v>
      </c>
      <c r="AY713" s="18" t="s">
        <v>181</v>
      </c>
      <c r="BE713" s="225">
        <f>IF(N713="základní",J713,0)</f>
        <v>0</v>
      </c>
      <c r="BF713" s="225">
        <f>IF(N713="snížená",J713,0)</f>
        <v>0</v>
      </c>
      <c r="BG713" s="225">
        <f>IF(N713="zákl. přenesená",J713,0)</f>
        <v>0</v>
      </c>
      <c r="BH713" s="225">
        <f>IF(N713="sníž. přenesená",J713,0)</f>
        <v>0</v>
      </c>
      <c r="BI713" s="225">
        <f>IF(N713="nulová",J713,0)</f>
        <v>0</v>
      </c>
      <c r="BJ713" s="18" t="s">
        <v>81</v>
      </c>
      <c r="BK713" s="225">
        <f>ROUND(I713*H713,2)</f>
        <v>0</v>
      </c>
      <c r="BL713" s="18" t="s">
        <v>99</v>
      </c>
      <c r="BM713" s="224" t="s">
        <v>1086</v>
      </c>
    </row>
    <row r="714" s="2" customFormat="1">
      <c r="A714" s="39"/>
      <c r="B714" s="40"/>
      <c r="C714" s="41"/>
      <c r="D714" s="226" t="s">
        <v>189</v>
      </c>
      <c r="E714" s="41"/>
      <c r="F714" s="227" t="s">
        <v>1087</v>
      </c>
      <c r="G714" s="41"/>
      <c r="H714" s="41"/>
      <c r="I714" s="228"/>
      <c r="J714" s="41"/>
      <c r="K714" s="41"/>
      <c r="L714" s="45"/>
      <c r="M714" s="229"/>
      <c r="N714" s="230"/>
      <c r="O714" s="85"/>
      <c r="P714" s="85"/>
      <c r="Q714" s="85"/>
      <c r="R714" s="85"/>
      <c r="S714" s="85"/>
      <c r="T714" s="86"/>
      <c r="U714" s="39"/>
      <c r="V714" s="39"/>
      <c r="W714" s="39"/>
      <c r="X714" s="39"/>
      <c r="Y714" s="39"/>
      <c r="Z714" s="39"/>
      <c r="AA714" s="39"/>
      <c r="AB714" s="39"/>
      <c r="AC714" s="39"/>
      <c r="AD714" s="39"/>
      <c r="AE714" s="39"/>
      <c r="AT714" s="18" t="s">
        <v>189</v>
      </c>
      <c r="AU714" s="18" t="s">
        <v>83</v>
      </c>
    </row>
    <row r="715" s="2" customFormat="1">
      <c r="A715" s="39"/>
      <c r="B715" s="40"/>
      <c r="C715" s="41"/>
      <c r="D715" s="231" t="s">
        <v>191</v>
      </c>
      <c r="E715" s="41"/>
      <c r="F715" s="232" t="s">
        <v>1088</v>
      </c>
      <c r="G715" s="41"/>
      <c r="H715" s="41"/>
      <c r="I715" s="228"/>
      <c r="J715" s="41"/>
      <c r="K715" s="41"/>
      <c r="L715" s="45"/>
      <c r="M715" s="229"/>
      <c r="N715" s="230"/>
      <c r="O715" s="85"/>
      <c r="P715" s="85"/>
      <c r="Q715" s="85"/>
      <c r="R715" s="85"/>
      <c r="S715" s="85"/>
      <c r="T715" s="86"/>
      <c r="U715" s="39"/>
      <c r="V715" s="39"/>
      <c r="W715" s="39"/>
      <c r="X715" s="39"/>
      <c r="Y715" s="39"/>
      <c r="Z715" s="39"/>
      <c r="AA715" s="39"/>
      <c r="AB715" s="39"/>
      <c r="AC715" s="39"/>
      <c r="AD715" s="39"/>
      <c r="AE715" s="39"/>
      <c r="AT715" s="18" t="s">
        <v>191</v>
      </c>
      <c r="AU715" s="18" t="s">
        <v>83</v>
      </c>
    </row>
    <row r="716" s="13" customFormat="1">
      <c r="A716" s="13"/>
      <c r="B716" s="233"/>
      <c r="C716" s="234"/>
      <c r="D716" s="226" t="s">
        <v>193</v>
      </c>
      <c r="E716" s="234"/>
      <c r="F716" s="236" t="s">
        <v>1089</v>
      </c>
      <c r="G716" s="234"/>
      <c r="H716" s="237">
        <v>195</v>
      </c>
      <c r="I716" s="238"/>
      <c r="J716" s="234"/>
      <c r="K716" s="234"/>
      <c r="L716" s="239"/>
      <c r="M716" s="240"/>
      <c r="N716" s="241"/>
      <c r="O716" s="241"/>
      <c r="P716" s="241"/>
      <c r="Q716" s="241"/>
      <c r="R716" s="241"/>
      <c r="S716" s="241"/>
      <c r="T716" s="242"/>
      <c r="U716" s="13"/>
      <c r="V716" s="13"/>
      <c r="W716" s="13"/>
      <c r="X716" s="13"/>
      <c r="Y716" s="13"/>
      <c r="Z716" s="13"/>
      <c r="AA716" s="13"/>
      <c r="AB716" s="13"/>
      <c r="AC716" s="13"/>
      <c r="AD716" s="13"/>
      <c r="AE716" s="13"/>
      <c r="AT716" s="243" t="s">
        <v>193</v>
      </c>
      <c r="AU716" s="243" t="s">
        <v>83</v>
      </c>
      <c r="AV716" s="13" t="s">
        <v>83</v>
      </c>
      <c r="AW716" s="13" t="s">
        <v>4</v>
      </c>
      <c r="AX716" s="13" t="s">
        <v>81</v>
      </c>
      <c r="AY716" s="243" t="s">
        <v>181</v>
      </c>
    </row>
    <row r="717" s="2" customFormat="1" ht="16.5" customHeight="1">
      <c r="A717" s="39"/>
      <c r="B717" s="40"/>
      <c r="C717" s="213" t="s">
        <v>1090</v>
      </c>
      <c r="D717" s="213" t="s">
        <v>183</v>
      </c>
      <c r="E717" s="214" t="s">
        <v>1091</v>
      </c>
      <c r="F717" s="215" t="s">
        <v>1092</v>
      </c>
      <c r="G717" s="216" t="s">
        <v>263</v>
      </c>
      <c r="H717" s="217">
        <v>3.25</v>
      </c>
      <c r="I717" s="218"/>
      <c r="J717" s="219">
        <f>ROUND(I717*H717,2)</f>
        <v>0</v>
      </c>
      <c r="K717" s="215" t="s">
        <v>187</v>
      </c>
      <c r="L717" s="45"/>
      <c r="M717" s="220" t="s">
        <v>19</v>
      </c>
      <c r="N717" s="221" t="s">
        <v>44</v>
      </c>
      <c r="O717" s="85"/>
      <c r="P717" s="222">
        <f>O717*H717</f>
        <v>0</v>
      </c>
      <c r="Q717" s="222">
        <v>0</v>
      </c>
      <c r="R717" s="222">
        <f>Q717*H717</f>
        <v>0</v>
      </c>
      <c r="S717" s="222">
        <v>0</v>
      </c>
      <c r="T717" s="223">
        <f>S717*H717</f>
        <v>0</v>
      </c>
      <c r="U717" s="39"/>
      <c r="V717" s="39"/>
      <c r="W717" s="39"/>
      <c r="X717" s="39"/>
      <c r="Y717" s="39"/>
      <c r="Z717" s="39"/>
      <c r="AA717" s="39"/>
      <c r="AB717" s="39"/>
      <c r="AC717" s="39"/>
      <c r="AD717" s="39"/>
      <c r="AE717" s="39"/>
      <c r="AR717" s="224" t="s">
        <v>99</v>
      </c>
      <c r="AT717" s="224" t="s">
        <v>183</v>
      </c>
      <c r="AU717" s="224" t="s">
        <v>83</v>
      </c>
      <c r="AY717" s="18" t="s">
        <v>181</v>
      </c>
      <c r="BE717" s="225">
        <f>IF(N717="základní",J717,0)</f>
        <v>0</v>
      </c>
      <c r="BF717" s="225">
        <f>IF(N717="snížená",J717,0)</f>
        <v>0</v>
      </c>
      <c r="BG717" s="225">
        <f>IF(N717="zákl. přenesená",J717,0)</f>
        <v>0</v>
      </c>
      <c r="BH717" s="225">
        <f>IF(N717="sníž. přenesená",J717,0)</f>
        <v>0</v>
      </c>
      <c r="BI717" s="225">
        <f>IF(N717="nulová",J717,0)</f>
        <v>0</v>
      </c>
      <c r="BJ717" s="18" t="s">
        <v>81</v>
      </c>
      <c r="BK717" s="225">
        <f>ROUND(I717*H717,2)</f>
        <v>0</v>
      </c>
      <c r="BL717" s="18" t="s">
        <v>99</v>
      </c>
      <c r="BM717" s="224" t="s">
        <v>1093</v>
      </c>
    </row>
    <row r="718" s="2" customFormat="1">
      <c r="A718" s="39"/>
      <c r="B718" s="40"/>
      <c r="C718" s="41"/>
      <c r="D718" s="226" t="s">
        <v>189</v>
      </c>
      <c r="E718" s="41"/>
      <c r="F718" s="227" t="s">
        <v>1094</v>
      </c>
      <c r="G718" s="41"/>
      <c r="H718" s="41"/>
      <c r="I718" s="228"/>
      <c r="J718" s="41"/>
      <c r="K718" s="41"/>
      <c r="L718" s="45"/>
      <c r="M718" s="229"/>
      <c r="N718" s="230"/>
      <c r="O718" s="85"/>
      <c r="P718" s="85"/>
      <c r="Q718" s="85"/>
      <c r="R718" s="85"/>
      <c r="S718" s="85"/>
      <c r="T718" s="86"/>
      <c r="U718" s="39"/>
      <c r="V718" s="39"/>
      <c r="W718" s="39"/>
      <c r="X718" s="39"/>
      <c r="Y718" s="39"/>
      <c r="Z718" s="39"/>
      <c r="AA718" s="39"/>
      <c r="AB718" s="39"/>
      <c r="AC718" s="39"/>
      <c r="AD718" s="39"/>
      <c r="AE718" s="39"/>
      <c r="AT718" s="18" t="s">
        <v>189</v>
      </c>
      <c r="AU718" s="18" t="s">
        <v>83</v>
      </c>
    </row>
    <row r="719" s="2" customFormat="1">
      <c r="A719" s="39"/>
      <c r="B719" s="40"/>
      <c r="C719" s="41"/>
      <c r="D719" s="231" t="s">
        <v>191</v>
      </c>
      <c r="E719" s="41"/>
      <c r="F719" s="232" t="s">
        <v>1095</v>
      </c>
      <c r="G719" s="41"/>
      <c r="H719" s="41"/>
      <c r="I719" s="228"/>
      <c r="J719" s="41"/>
      <c r="K719" s="41"/>
      <c r="L719" s="45"/>
      <c r="M719" s="229"/>
      <c r="N719" s="230"/>
      <c r="O719" s="85"/>
      <c r="P719" s="85"/>
      <c r="Q719" s="85"/>
      <c r="R719" s="85"/>
      <c r="S719" s="85"/>
      <c r="T719" s="86"/>
      <c r="U719" s="39"/>
      <c r="V719" s="39"/>
      <c r="W719" s="39"/>
      <c r="X719" s="39"/>
      <c r="Y719" s="39"/>
      <c r="Z719" s="39"/>
      <c r="AA719" s="39"/>
      <c r="AB719" s="39"/>
      <c r="AC719" s="39"/>
      <c r="AD719" s="39"/>
      <c r="AE719" s="39"/>
      <c r="AT719" s="18" t="s">
        <v>191</v>
      </c>
      <c r="AU719" s="18" t="s">
        <v>83</v>
      </c>
    </row>
    <row r="720" s="2" customFormat="1" ht="21.75" customHeight="1">
      <c r="A720" s="39"/>
      <c r="B720" s="40"/>
      <c r="C720" s="213" t="s">
        <v>1096</v>
      </c>
      <c r="D720" s="213" t="s">
        <v>183</v>
      </c>
      <c r="E720" s="214" t="s">
        <v>1097</v>
      </c>
      <c r="F720" s="215" t="s">
        <v>1098</v>
      </c>
      <c r="G720" s="216" t="s">
        <v>253</v>
      </c>
      <c r="H720" s="217">
        <v>431.98000000000002</v>
      </c>
      <c r="I720" s="218"/>
      <c r="J720" s="219">
        <f>ROUND(I720*H720,2)</f>
        <v>0</v>
      </c>
      <c r="K720" s="215" t="s">
        <v>187</v>
      </c>
      <c r="L720" s="45"/>
      <c r="M720" s="220" t="s">
        <v>19</v>
      </c>
      <c r="N720" s="221" t="s">
        <v>44</v>
      </c>
      <c r="O720" s="85"/>
      <c r="P720" s="222">
        <f>O720*H720</f>
        <v>0</v>
      </c>
      <c r="Q720" s="222">
        <v>0.00012999999999999999</v>
      </c>
      <c r="R720" s="222">
        <f>Q720*H720</f>
        <v>0.056157399999999996</v>
      </c>
      <c r="S720" s="222">
        <v>0</v>
      </c>
      <c r="T720" s="223">
        <f>S720*H720</f>
        <v>0</v>
      </c>
      <c r="U720" s="39"/>
      <c r="V720" s="39"/>
      <c r="W720" s="39"/>
      <c r="X720" s="39"/>
      <c r="Y720" s="39"/>
      <c r="Z720" s="39"/>
      <c r="AA720" s="39"/>
      <c r="AB720" s="39"/>
      <c r="AC720" s="39"/>
      <c r="AD720" s="39"/>
      <c r="AE720" s="39"/>
      <c r="AR720" s="224" t="s">
        <v>99</v>
      </c>
      <c r="AT720" s="224" t="s">
        <v>183</v>
      </c>
      <c r="AU720" s="224" t="s">
        <v>83</v>
      </c>
      <c r="AY720" s="18" t="s">
        <v>181</v>
      </c>
      <c r="BE720" s="225">
        <f>IF(N720="základní",J720,0)</f>
        <v>0</v>
      </c>
      <c r="BF720" s="225">
        <f>IF(N720="snížená",J720,0)</f>
        <v>0</v>
      </c>
      <c r="BG720" s="225">
        <f>IF(N720="zákl. přenesená",J720,0)</f>
        <v>0</v>
      </c>
      <c r="BH720" s="225">
        <f>IF(N720="sníž. přenesená",J720,0)</f>
        <v>0</v>
      </c>
      <c r="BI720" s="225">
        <f>IF(N720="nulová",J720,0)</f>
        <v>0</v>
      </c>
      <c r="BJ720" s="18" t="s">
        <v>81</v>
      </c>
      <c r="BK720" s="225">
        <f>ROUND(I720*H720,2)</f>
        <v>0</v>
      </c>
      <c r="BL720" s="18" t="s">
        <v>99</v>
      </c>
      <c r="BM720" s="224" t="s">
        <v>1099</v>
      </c>
    </row>
    <row r="721" s="2" customFormat="1">
      <c r="A721" s="39"/>
      <c r="B721" s="40"/>
      <c r="C721" s="41"/>
      <c r="D721" s="226" t="s">
        <v>189</v>
      </c>
      <c r="E721" s="41"/>
      <c r="F721" s="227" t="s">
        <v>1100</v>
      </c>
      <c r="G721" s="41"/>
      <c r="H721" s="41"/>
      <c r="I721" s="228"/>
      <c r="J721" s="41"/>
      <c r="K721" s="41"/>
      <c r="L721" s="45"/>
      <c r="M721" s="229"/>
      <c r="N721" s="230"/>
      <c r="O721" s="85"/>
      <c r="P721" s="85"/>
      <c r="Q721" s="85"/>
      <c r="R721" s="85"/>
      <c r="S721" s="85"/>
      <c r="T721" s="86"/>
      <c r="U721" s="39"/>
      <c r="V721" s="39"/>
      <c r="W721" s="39"/>
      <c r="X721" s="39"/>
      <c r="Y721" s="39"/>
      <c r="Z721" s="39"/>
      <c r="AA721" s="39"/>
      <c r="AB721" s="39"/>
      <c r="AC721" s="39"/>
      <c r="AD721" s="39"/>
      <c r="AE721" s="39"/>
      <c r="AT721" s="18" t="s">
        <v>189</v>
      </c>
      <c r="AU721" s="18" t="s">
        <v>83</v>
      </c>
    </row>
    <row r="722" s="2" customFormat="1">
      <c r="A722" s="39"/>
      <c r="B722" s="40"/>
      <c r="C722" s="41"/>
      <c r="D722" s="231" t="s">
        <v>191</v>
      </c>
      <c r="E722" s="41"/>
      <c r="F722" s="232" t="s">
        <v>1101</v>
      </c>
      <c r="G722" s="41"/>
      <c r="H722" s="41"/>
      <c r="I722" s="228"/>
      <c r="J722" s="41"/>
      <c r="K722" s="41"/>
      <c r="L722" s="45"/>
      <c r="M722" s="229"/>
      <c r="N722" s="230"/>
      <c r="O722" s="85"/>
      <c r="P722" s="85"/>
      <c r="Q722" s="85"/>
      <c r="R722" s="85"/>
      <c r="S722" s="85"/>
      <c r="T722" s="86"/>
      <c r="U722" s="39"/>
      <c r="V722" s="39"/>
      <c r="W722" s="39"/>
      <c r="X722" s="39"/>
      <c r="Y722" s="39"/>
      <c r="Z722" s="39"/>
      <c r="AA722" s="39"/>
      <c r="AB722" s="39"/>
      <c r="AC722" s="39"/>
      <c r="AD722" s="39"/>
      <c r="AE722" s="39"/>
      <c r="AT722" s="18" t="s">
        <v>191</v>
      </c>
      <c r="AU722" s="18" t="s">
        <v>83</v>
      </c>
    </row>
    <row r="723" s="14" customFormat="1">
      <c r="A723" s="14"/>
      <c r="B723" s="244"/>
      <c r="C723" s="245"/>
      <c r="D723" s="226" t="s">
        <v>193</v>
      </c>
      <c r="E723" s="246" t="s">
        <v>19</v>
      </c>
      <c r="F723" s="247" t="s">
        <v>1102</v>
      </c>
      <c r="G723" s="245"/>
      <c r="H723" s="246" t="s">
        <v>19</v>
      </c>
      <c r="I723" s="248"/>
      <c r="J723" s="245"/>
      <c r="K723" s="245"/>
      <c r="L723" s="249"/>
      <c r="M723" s="250"/>
      <c r="N723" s="251"/>
      <c r="O723" s="251"/>
      <c r="P723" s="251"/>
      <c r="Q723" s="251"/>
      <c r="R723" s="251"/>
      <c r="S723" s="251"/>
      <c r="T723" s="252"/>
      <c r="U723" s="14"/>
      <c r="V723" s="14"/>
      <c r="W723" s="14"/>
      <c r="X723" s="14"/>
      <c r="Y723" s="14"/>
      <c r="Z723" s="14"/>
      <c r="AA723" s="14"/>
      <c r="AB723" s="14"/>
      <c r="AC723" s="14"/>
      <c r="AD723" s="14"/>
      <c r="AE723" s="14"/>
      <c r="AT723" s="253" t="s">
        <v>193</v>
      </c>
      <c r="AU723" s="253" t="s">
        <v>83</v>
      </c>
      <c r="AV723" s="14" t="s">
        <v>81</v>
      </c>
      <c r="AW723" s="14" t="s">
        <v>33</v>
      </c>
      <c r="AX723" s="14" t="s">
        <v>73</v>
      </c>
      <c r="AY723" s="253" t="s">
        <v>181</v>
      </c>
    </row>
    <row r="724" s="13" customFormat="1">
      <c r="A724" s="13"/>
      <c r="B724" s="233"/>
      <c r="C724" s="234"/>
      <c r="D724" s="226" t="s">
        <v>193</v>
      </c>
      <c r="E724" s="235" t="s">
        <v>19</v>
      </c>
      <c r="F724" s="236" t="s">
        <v>1103</v>
      </c>
      <c r="G724" s="234"/>
      <c r="H724" s="237">
        <v>221.91</v>
      </c>
      <c r="I724" s="238"/>
      <c r="J724" s="234"/>
      <c r="K724" s="234"/>
      <c r="L724" s="239"/>
      <c r="M724" s="240"/>
      <c r="N724" s="241"/>
      <c r="O724" s="241"/>
      <c r="P724" s="241"/>
      <c r="Q724" s="241"/>
      <c r="R724" s="241"/>
      <c r="S724" s="241"/>
      <c r="T724" s="242"/>
      <c r="U724" s="13"/>
      <c r="V724" s="13"/>
      <c r="W724" s="13"/>
      <c r="X724" s="13"/>
      <c r="Y724" s="13"/>
      <c r="Z724" s="13"/>
      <c r="AA724" s="13"/>
      <c r="AB724" s="13"/>
      <c r="AC724" s="13"/>
      <c r="AD724" s="13"/>
      <c r="AE724" s="13"/>
      <c r="AT724" s="243" t="s">
        <v>193</v>
      </c>
      <c r="AU724" s="243" t="s">
        <v>83</v>
      </c>
      <c r="AV724" s="13" t="s">
        <v>83</v>
      </c>
      <c r="AW724" s="13" t="s">
        <v>33</v>
      </c>
      <c r="AX724" s="13" t="s">
        <v>73</v>
      </c>
      <c r="AY724" s="243" t="s">
        <v>181</v>
      </c>
    </row>
    <row r="725" s="13" customFormat="1">
      <c r="A725" s="13"/>
      <c r="B725" s="233"/>
      <c r="C725" s="234"/>
      <c r="D725" s="226" t="s">
        <v>193</v>
      </c>
      <c r="E725" s="235" t="s">
        <v>19</v>
      </c>
      <c r="F725" s="236" t="s">
        <v>700</v>
      </c>
      <c r="G725" s="234"/>
      <c r="H725" s="237">
        <v>21.300000000000001</v>
      </c>
      <c r="I725" s="238"/>
      <c r="J725" s="234"/>
      <c r="K725" s="234"/>
      <c r="L725" s="239"/>
      <c r="M725" s="240"/>
      <c r="N725" s="241"/>
      <c r="O725" s="241"/>
      <c r="P725" s="241"/>
      <c r="Q725" s="241"/>
      <c r="R725" s="241"/>
      <c r="S725" s="241"/>
      <c r="T725" s="242"/>
      <c r="U725" s="13"/>
      <c r="V725" s="13"/>
      <c r="W725" s="13"/>
      <c r="X725" s="13"/>
      <c r="Y725" s="13"/>
      <c r="Z725" s="13"/>
      <c r="AA725" s="13"/>
      <c r="AB725" s="13"/>
      <c r="AC725" s="13"/>
      <c r="AD725" s="13"/>
      <c r="AE725" s="13"/>
      <c r="AT725" s="243" t="s">
        <v>193</v>
      </c>
      <c r="AU725" s="243" t="s">
        <v>83</v>
      </c>
      <c r="AV725" s="13" t="s">
        <v>83</v>
      </c>
      <c r="AW725" s="13" t="s">
        <v>33</v>
      </c>
      <c r="AX725" s="13" t="s">
        <v>73</v>
      </c>
      <c r="AY725" s="243" t="s">
        <v>181</v>
      </c>
    </row>
    <row r="726" s="14" customFormat="1">
      <c r="A726" s="14"/>
      <c r="B726" s="244"/>
      <c r="C726" s="245"/>
      <c r="D726" s="226" t="s">
        <v>193</v>
      </c>
      <c r="E726" s="246" t="s">
        <v>19</v>
      </c>
      <c r="F726" s="247" t="s">
        <v>1104</v>
      </c>
      <c r="G726" s="245"/>
      <c r="H726" s="246" t="s">
        <v>19</v>
      </c>
      <c r="I726" s="248"/>
      <c r="J726" s="245"/>
      <c r="K726" s="245"/>
      <c r="L726" s="249"/>
      <c r="M726" s="250"/>
      <c r="N726" s="251"/>
      <c r="O726" s="251"/>
      <c r="P726" s="251"/>
      <c r="Q726" s="251"/>
      <c r="R726" s="251"/>
      <c r="S726" s="251"/>
      <c r="T726" s="252"/>
      <c r="U726" s="14"/>
      <c r="V726" s="14"/>
      <c r="W726" s="14"/>
      <c r="X726" s="14"/>
      <c r="Y726" s="14"/>
      <c r="Z726" s="14"/>
      <c r="AA726" s="14"/>
      <c r="AB726" s="14"/>
      <c r="AC726" s="14"/>
      <c r="AD726" s="14"/>
      <c r="AE726" s="14"/>
      <c r="AT726" s="253" t="s">
        <v>193</v>
      </c>
      <c r="AU726" s="253" t="s">
        <v>83</v>
      </c>
      <c r="AV726" s="14" t="s">
        <v>81</v>
      </c>
      <c r="AW726" s="14" t="s">
        <v>33</v>
      </c>
      <c r="AX726" s="14" t="s">
        <v>73</v>
      </c>
      <c r="AY726" s="253" t="s">
        <v>181</v>
      </c>
    </row>
    <row r="727" s="13" customFormat="1">
      <c r="A727" s="13"/>
      <c r="B727" s="233"/>
      <c r="C727" s="234"/>
      <c r="D727" s="226" t="s">
        <v>193</v>
      </c>
      <c r="E727" s="235" t="s">
        <v>19</v>
      </c>
      <c r="F727" s="236" t="s">
        <v>1105</v>
      </c>
      <c r="G727" s="234"/>
      <c r="H727" s="237">
        <v>188.77000000000001</v>
      </c>
      <c r="I727" s="238"/>
      <c r="J727" s="234"/>
      <c r="K727" s="234"/>
      <c r="L727" s="239"/>
      <c r="M727" s="240"/>
      <c r="N727" s="241"/>
      <c r="O727" s="241"/>
      <c r="P727" s="241"/>
      <c r="Q727" s="241"/>
      <c r="R727" s="241"/>
      <c r="S727" s="241"/>
      <c r="T727" s="242"/>
      <c r="U727" s="13"/>
      <c r="V727" s="13"/>
      <c r="W727" s="13"/>
      <c r="X727" s="13"/>
      <c r="Y727" s="13"/>
      <c r="Z727" s="13"/>
      <c r="AA727" s="13"/>
      <c r="AB727" s="13"/>
      <c r="AC727" s="13"/>
      <c r="AD727" s="13"/>
      <c r="AE727" s="13"/>
      <c r="AT727" s="243" t="s">
        <v>193</v>
      </c>
      <c r="AU727" s="243" t="s">
        <v>83</v>
      </c>
      <c r="AV727" s="13" t="s">
        <v>83</v>
      </c>
      <c r="AW727" s="13" t="s">
        <v>33</v>
      </c>
      <c r="AX727" s="13" t="s">
        <v>73</v>
      </c>
      <c r="AY727" s="243" t="s">
        <v>181</v>
      </c>
    </row>
    <row r="728" s="2" customFormat="1" ht="24.15" customHeight="1">
      <c r="A728" s="39"/>
      <c r="B728" s="40"/>
      <c r="C728" s="213" t="s">
        <v>1106</v>
      </c>
      <c r="D728" s="213" t="s">
        <v>183</v>
      </c>
      <c r="E728" s="214" t="s">
        <v>1107</v>
      </c>
      <c r="F728" s="215" t="s">
        <v>1108</v>
      </c>
      <c r="G728" s="216" t="s">
        <v>253</v>
      </c>
      <c r="H728" s="217">
        <v>27.957999999999998</v>
      </c>
      <c r="I728" s="218"/>
      <c r="J728" s="219">
        <f>ROUND(I728*H728,2)</f>
        <v>0</v>
      </c>
      <c r="K728" s="215" t="s">
        <v>187</v>
      </c>
      <c r="L728" s="45"/>
      <c r="M728" s="220" t="s">
        <v>19</v>
      </c>
      <c r="N728" s="221" t="s">
        <v>44</v>
      </c>
      <c r="O728" s="85"/>
      <c r="P728" s="222">
        <f>O728*H728</f>
        <v>0</v>
      </c>
      <c r="Q728" s="222">
        <v>0.00021000000000000001</v>
      </c>
      <c r="R728" s="222">
        <f>Q728*H728</f>
        <v>0.0058711800000000001</v>
      </c>
      <c r="S728" s="222">
        <v>0</v>
      </c>
      <c r="T728" s="223">
        <f>S728*H728</f>
        <v>0</v>
      </c>
      <c r="U728" s="39"/>
      <c r="V728" s="39"/>
      <c r="W728" s="39"/>
      <c r="X728" s="39"/>
      <c r="Y728" s="39"/>
      <c r="Z728" s="39"/>
      <c r="AA728" s="39"/>
      <c r="AB728" s="39"/>
      <c r="AC728" s="39"/>
      <c r="AD728" s="39"/>
      <c r="AE728" s="39"/>
      <c r="AR728" s="224" t="s">
        <v>99</v>
      </c>
      <c r="AT728" s="224" t="s">
        <v>183</v>
      </c>
      <c r="AU728" s="224" t="s">
        <v>83</v>
      </c>
      <c r="AY728" s="18" t="s">
        <v>181</v>
      </c>
      <c r="BE728" s="225">
        <f>IF(N728="základní",J728,0)</f>
        <v>0</v>
      </c>
      <c r="BF728" s="225">
        <f>IF(N728="snížená",J728,0)</f>
        <v>0</v>
      </c>
      <c r="BG728" s="225">
        <f>IF(N728="zákl. přenesená",J728,0)</f>
        <v>0</v>
      </c>
      <c r="BH728" s="225">
        <f>IF(N728="sníž. přenesená",J728,0)</f>
        <v>0</v>
      </c>
      <c r="BI728" s="225">
        <f>IF(N728="nulová",J728,0)</f>
        <v>0</v>
      </c>
      <c r="BJ728" s="18" t="s">
        <v>81</v>
      </c>
      <c r="BK728" s="225">
        <f>ROUND(I728*H728,2)</f>
        <v>0</v>
      </c>
      <c r="BL728" s="18" t="s">
        <v>99</v>
      </c>
      <c r="BM728" s="224" t="s">
        <v>1109</v>
      </c>
    </row>
    <row r="729" s="2" customFormat="1">
      <c r="A729" s="39"/>
      <c r="B729" s="40"/>
      <c r="C729" s="41"/>
      <c r="D729" s="226" t="s">
        <v>189</v>
      </c>
      <c r="E729" s="41"/>
      <c r="F729" s="227" t="s">
        <v>1110</v>
      </c>
      <c r="G729" s="41"/>
      <c r="H729" s="41"/>
      <c r="I729" s="228"/>
      <c r="J729" s="41"/>
      <c r="K729" s="41"/>
      <c r="L729" s="45"/>
      <c r="M729" s="229"/>
      <c r="N729" s="230"/>
      <c r="O729" s="85"/>
      <c r="P729" s="85"/>
      <c r="Q729" s="85"/>
      <c r="R729" s="85"/>
      <c r="S729" s="85"/>
      <c r="T729" s="86"/>
      <c r="U729" s="39"/>
      <c r="V729" s="39"/>
      <c r="W729" s="39"/>
      <c r="X729" s="39"/>
      <c r="Y729" s="39"/>
      <c r="Z729" s="39"/>
      <c r="AA729" s="39"/>
      <c r="AB729" s="39"/>
      <c r="AC729" s="39"/>
      <c r="AD729" s="39"/>
      <c r="AE729" s="39"/>
      <c r="AT729" s="18" t="s">
        <v>189</v>
      </c>
      <c r="AU729" s="18" t="s">
        <v>83</v>
      </c>
    </row>
    <row r="730" s="2" customFormat="1">
      <c r="A730" s="39"/>
      <c r="B730" s="40"/>
      <c r="C730" s="41"/>
      <c r="D730" s="231" t="s">
        <v>191</v>
      </c>
      <c r="E730" s="41"/>
      <c r="F730" s="232" t="s">
        <v>1111</v>
      </c>
      <c r="G730" s="41"/>
      <c r="H730" s="41"/>
      <c r="I730" s="228"/>
      <c r="J730" s="41"/>
      <c r="K730" s="41"/>
      <c r="L730" s="45"/>
      <c r="M730" s="229"/>
      <c r="N730" s="230"/>
      <c r="O730" s="85"/>
      <c r="P730" s="85"/>
      <c r="Q730" s="85"/>
      <c r="R730" s="85"/>
      <c r="S730" s="85"/>
      <c r="T730" s="86"/>
      <c r="U730" s="39"/>
      <c r="V730" s="39"/>
      <c r="W730" s="39"/>
      <c r="X730" s="39"/>
      <c r="Y730" s="39"/>
      <c r="Z730" s="39"/>
      <c r="AA730" s="39"/>
      <c r="AB730" s="39"/>
      <c r="AC730" s="39"/>
      <c r="AD730" s="39"/>
      <c r="AE730" s="39"/>
      <c r="AT730" s="18" t="s">
        <v>191</v>
      </c>
      <c r="AU730" s="18" t="s">
        <v>83</v>
      </c>
    </row>
    <row r="731" s="13" customFormat="1">
      <c r="A731" s="13"/>
      <c r="B731" s="233"/>
      <c r="C731" s="234"/>
      <c r="D731" s="226" t="s">
        <v>193</v>
      </c>
      <c r="E731" s="235" t="s">
        <v>19</v>
      </c>
      <c r="F731" s="236" t="s">
        <v>1112</v>
      </c>
      <c r="G731" s="234"/>
      <c r="H731" s="237">
        <v>13.475</v>
      </c>
      <c r="I731" s="238"/>
      <c r="J731" s="234"/>
      <c r="K731" s="234"/>
      <c r="L731" s="239"/>
      <c r="M731" s="240"/>
      <c r="N731" s="241"/>
      <c r="O731" s="241"/>
      <c r="P731" s="241"/>
      <c r="Q731" s="241"/>
      <c r="R731" s="241"/>
      <c r="S731" s="241"/>
      <c r="T731" s="242"/>
      <c r="U731" s="13"/>
      <c r="V731" s="13"/>
      <c r="W731" s="13"/>
      <c r="X731" s="13"/>
      <c r="Y731" s="13"/>
      <c r="Z731" s="13"/>
      <c r="AA731" s="13"/>
      <c r="AB731" s="13"/>
      <c r="AC731" s="13"/>
      <c r="AD731" s="13"/>
      <c r="AE731" s="13"/>
      <c r="AT731" s="243" t="s">
        <v>193</v>
      </c>
      <c r="AU731" s="243" t="s">
        <v>83</v>
      </c>
      <c r="AV731" s="13" t="s">
        <v>83</v>
      </c>
      <c r="AW731" s="13" t="s">
        <v>33</v>
      </c>
      <c r="AX731" s="13" t="s">
        <v>73</v>
      </c>
      <c r="AY731" s="243" t="s">
        <v>181</v>
      </c>
    </row>
    <row r="732" s="14" customFormat="1">
      <c r="A732" s="14"/>
      <c r="B732" s="244"/>
      <c r="C732" s="245"/>
      <c r="D732" s="226" t="s">
        <v>193</v>
      </c>
      <c r="E732" s="246" t="s">
        <v>19</v>
      </c>
      <c r="F732" s="247" t="s">
        <v>1113</v>
      </c>
      <c r="G732" s="245"/>
      <c r="H732" s="246" t="s">
        <v>19</v>
      </c>
      <c r="I732" s="248"/>
      <c r="J732" s="245"/>
      <c r="K732" s="245"/>
      <c r="L732" s="249"/>
      <c r="M732" s="250"/>
      <c r="N732" s="251"/>
      <c r="O732" s="251"/>
      <c r="P732" s="251"/>
      <c r="Q732" s="251"/>
      <c r="R732" s="251"/>
      <c r="S732" s="251"/>
      <c r="T732" s="252"/>
      <c r="U732" s="14"/>
      <c r="V732" s="14"/>
      <c r="W732" s="14"/>
      <c r="X732" s="14"/>
      <c r="Y732" s="14"/>
      <c r="Z732" s="14"/>
      <c r="AA732" s="14"/>
      <c r="AB732" s="14"/>
      <c r="AC732" s="14"/>
      <c r="AD732" s="14"/>
      <c r="AE732" s="14"/>
      <c r="AT732" s="253" t="s">
        <v>193</v>
      </c>
      <c r="AU732" s="253" t="s">
        <v>83</v>
      </c>
      <c r="AV732" s="14" t="s">
        <v>81</v>
      </c>
      <c r="AW732" s="14" t="s">
        <v>33</v>
      </c>
      <c r="AX732" s="14" t="s">
        <v>73</v>
      </c>
      <c r="AY732" s="253" t="s">
        <v>181</v>
      </c>
    </row>
    <row r="733" s="13" customFormat="1">
      <c r="A733" s="13"/>
      <c r="B733" s="233"/>
      <c r="C733" s="234"/>
      <c r="D733" s="226" t="s">
        <v>193</v>
      </c>
      <c r="E733" s="235" t="s">
        <v>19</v>
      </c>
      <c r="F733" s="236" t="s">
        <v>1114</v>
      </c>
      <c r="G733" s="234"/>
      <c r="H733" s="237">
        <v>14.483000000000001</v>
      </c>
      <c r="I733" s="238"/>
      <c r="J733" s="234"/>
      <c r="K733" s="234"/>
      <c r="L733" s="239"/>
      <c r="M733" s="240"/>
      <c r="N733" s="241"/>
      <c r="O733" s="241"/>
      <c r="P733" s="241"/>
      <c r="Q733" s="241"/>
      <c r="R733" s="241"/>
      <c r="S733" s="241"/>
      <c r="T733" s="242"/>
      <c r="U733" s="13"/>
      <c r="V733" s="13"/>
      <c r="W733" s="13"/>
      <c r="X733" s="13"/>
      <c r="Y733" s="13"/>
      <c r="Z733" s="13"/>
      <c r="AA733" s="13"/>
      <c r="AB733" s="13"/>
      <c r="AC733" s="13"/>
      <c r="AD733" s="13"/>
      <c r="AE733" s="13"/>
      <c r="AT733" s="243" t="s">
        <v>193</v>
      </c>
      <c r="AU733" s="243" t="s">
        <v>83</v>
      </c>
      <c r="AV733" s="13" t="s">
        <v>83</v>
      </c>
      <c r="AW733" s="13" t="s">
        <v>33</v>
      </c>
      <c r="AX733" s="13" t="s">
        <v>73</v>
      </c>
      <c r="AY733" s="243" t="s">
        <v>181</v>
      </c>
    </row>
    <row r="734" s="12" customFormat="1" ht="22.8" customHeight="1">
      <c r="A734" s="12"/>
      <c r="B734" s="197"/>
      <c r="C734" s="198"/>
      <c r="D734" s="199" t="s">
        <v>72</v>
      </c>
      <c r="E734" s="211" t="s">
        <v>898</v>
      </c>
      <c r="F734" s="211" t="s">
        <v>1115</v>
      </c>
      <c r="G734" s="198"/>
      <c r="H734" s="198"/>
      <c r="I734" s="201"/>
      <c r="J734" s="212">
        <f>BK734</f>
        <v>0</v>
      </c>
      <c r="K734" s="198"/>
      <c r="L734" s="203"/>
      <c r="M734" s="204"/>
      <c r="N734" s="205"/>
      <c r="O734" s="205"/>
      <c r="P734" s="206">
        <f>SUM(P735:P749)</f>
        <v>0</v>
      </c>
      <c r="Q734" s="205"/>
      <c r="R734" s="206">
        <f>SUM(R735:R749)</f>
        <v>0.018544084999999998</v>
      </c>
      <c r="S734" s="205"/>
      <c r="T734" s="207">
        <f>SUM(T735:T749)</f>
        <v>0</v>
      </c>
      <c r="U734" s="12"/>
      <c r="V734" s="12"/>
      <c r="W734" s="12"/>
      <c r="X734" s="12"/>
      <c r="Y734" s="12"/>
      <c r="Z734" s="12"/>
      <c r="AA734" s="12"/>
      <c r="AB734" s="12"/>
      <c r="AC734" s="12"/>
      <c r="AD734" s="12"/>
      <c r="AE734" s="12"/>
      <c r="AR734" s="208" t="s">
        <v>81</v>
      </c>
      <c r="AT734" s="209" t="s">
        <v>72</v>
      </c>
      <c r="AU734" s="209" t="s">
        <v>81</v>
      </c>
      <c r="AY734" s="208" t="s">
        <v>181</v>
      </c>
      <c r="BK734" s="210">
        <f>SUM(BK735:BK749)</f>
        <v>0</v>
      </c>
    </row>
    <row r="735" s="2" customFormat="1" ht="16.5" customHeight="1">
      <c r="A735" s="39"/>
      <c r="B735" s="40"/>
      <c r="C735" s="213" t="s">
        <v>1116</v>
      </c>
      <c r="D735" s="213" t="s">
        <v>183</v>
      </c>
      <c r="E735" s="214" t="s">
        <v>1117</v>
      </c>
      <c r="F735" s="215" t="s">
        <v>1118</v>
      </c>
      <c r="G735" s="216" t="s">
        <v>253</v>
      </c>
      <c r="H735" s="217">
        <v>529.83100000000002</v>
      </c>
      <c r="I735" s="218"/>
      <c r="J735" s="219">
        <f>ROUND(I735*H735,2)</f>
        <v>0</v>
      </c>
      <c r="K735" s="215" t="s">
        <v>187</v>
      </c>
      <c r="L735" s="45"/>
      <c r="M735" s="220" t="s">
        <v>19</v>
      </c>
      <c r="N735" s="221" t="s">
        <v>44</v>
      </c>
      <c r="O735" s="85"/>
      <c r="P735" s="222">
        <f>O735*H735</f>
        <v>0</v>
      </c>
      <c r="Q735" s="222">
        <v>3.4999999999999997E-05</v>
      </c>
      <c r="R735" s="222">
        <f>Q735*H735</f>
        <v>0.018544084999999998</v>
      </c>
      <c r="S735" s="222">
        <v>0</v>
      </c>
      <c r="T735" s="223">
        <f>S735*H735</f>
        <v>0</v>
      </c>
      <c r="U735" s="39"/>
      <c r="V735" s="39"/>
      <c r="W735" s="39"/>
      <c r="X735" s="39"/>
      <c r="Y735" s="39"/>
      <c r="Z735" s="39"/>
      <c r="AA735" s="39"/>
      <c r="AB735" s="39"/>
      <c r="AC735" s="39"/>
      <c r="AD735" s="39"/>
      <c r="AE735" s="39"/>
      <c r="AR735" s="224" t="s">
        <v>99</v>
      </c>
      <c r="AT735" s="224" t="s">
        <v>183</v>
      </c>
      <c r="AU735" s="224" t="s">
        <v>83</v>
      </c>
      <c r="AY735" s="18" t="s">
        <v>181</v>
      </c>
      <c r="BE735" s="225">
        <f>IF(N735="základní",J735,0)</f>
        <v>0</v>
      </c>
      <c r="BF735" s="225">
        <f>IF(N735="snížená",J735,0)</f>
        <v>0</v>
      </c>
      <c r="BG735" s="225">
        <f>IF(N735="zákl. přenesená",J735,0)</f>
        <v>0</v>
      </c>
      <c r="BH735" s="225">
        <f>IF(N735="sníž. přenesená",J735,0)</f>
        <v>0</v>
      </c>
      <c r="BI735" s="225">
        <f>IF(N735="nulová",J735,0)</f>
        <v>0</v>
      </c>
      <c r="BJ735" s="18" t="s">
        <v>81</v>
      </c>
      <c r="BK735" s="225">
        <f>ROUND(I735*H735,2)</f>
        <v>0</v>
      </c>
      <c r="BL735" s="18" t="s">
        <v>99</v>
      </c>
      <c r="BM735" s="224" t="s">
        <v>1119</v>
      </c>
    </row>
    <row r="736" s="2" customFormat="1">
      <c r="A736" s="39"/>
      <c r="B736" s="40"/>
      <c r="C736" s="41"/>
      <c r="D736" s="226" t="s">
        <v>189</v>
      </c>
      <c r="E736" s="41"/>
      <c r="F736" s="227" t="s">
        <v>1120</v>
      </c>
      <c r="G736" s="41"/>
      <c r="H736" s="41"/>
      <c r="I736" s="228"/>
      <c r="J736" s="41"/>
      <c r="K736" s="41"/>
      <c r="L736" s="45"/>
      <c r="M736" s="229"/>
      <c r="N736" s="230"/>
      <c r="O736" s="85"/>
      <c r="P736" s="85"/>
      <c r="Q736" s="85"/>
      <c r="R736" s="85"/>
      <c r="S736" s="85"/>
      <c r="T736" s="86"/>
      <c r="U736" s="39"/>
      <c r="V736" s="39"/>
      <c r="W736" s="39"/>
      <c r="X736" s="39"/>
      <c r="Y736" s="39"/>
      <c r="Z736" s="39"/>
      <c r="AA736" s="39"/>
      <c r="AB736" s="39"/>
      <c r="AC736" s="39"/>
      <c r="AD736" s="39"/>
      <c r="AE736" s="39"/>
      <c r="AT736" s="18" t="s">
        <v>189</v>
      </c>
      <c r="AU736" s="18" t="s">
        <v>83</v>
      </c>
    </row>
    <row r="737" s="2" customFormat="1">
      <c r="A737" s="39"/>
      <c r="B737" s="40"/>
      <c r="C737" s="41"/>
      <c r="D737" s="231" t="s">
        <v>191</v>
      </c>
      <c r="E737" s="41"/>
      <c r="F737" s="232" t="s">
        <v>1121</v>
      </c>
      <c r="G737" s="41"/>
      <c r="H737" s="41"/>
      <c r="I737" s="228"/>
      <c r="J737" s="41"/>
      <c r="K737" s="41"/>
      <c r="L737" s="45"/>
      <c r="M737" s="229"/>
      <c r="N737" s="230"/>
      <c r="O737" s="85"/>
      <c r="P737" s="85"/>
      <c r="Q737" s="85"/>
      <c r="R737" s="85"/>
      <c r="S737" s="85"/>
      <c r="T737" s="86"/>
      <c r="U737" s="39"/>
      <c r="V737" s="39"/>
      <c r="W737" s="39"/>
      <c r="X737" s="39"/>
      <c r="Y737" s="39"/>
      <c r="Z737" s="39"/>
      <c r="AA737" s="39"/>
      <c r="AB737" s="39"/>
      <c r="AC737" s="39"/>
      <c r="AD737" s="39"/>
      <c r="AE737" s="39"/>
      <c r="AT737" s="18" t="s">
        <v>191</v>
      </c>
      <c r="AU737" s="18" t="s">
        <v>83</v>
      </c>
    </row>
    <row r="738" s="13" customFormat="1">
      <c r="A738" s="13"/>
      <c r="B738" s="233"/>
      <c r="C738" s="234"/>
      <c r="D738" s="226" t="s">
        <v>193</v>
      </c>
      <c r="E738" s="235" t="s">
        <v>19</v>
      </c>
      <c r="F738" s="236" t="s">
        <v>257</v>
      </c>
      <c r="G738" s="234"/>
      <c r="H738" s="237">
        <v>44.780999999999999</v>
      </c>
      <c r="I738" s="238"/>
      <c r="J738" s="234"/>
      <c r="K738" s="234"/>
      <c r="L738" s="239"/>
      <c r="M738" s="240"/>
      <c r="N738" s="241"/>
      <c r="O738" s="241"/>
      <c r="P738" s="241"/>
      <c r="Q738" s="241"/>
      <c r="R738" s="241"/>
      <c r="S738" s="241"/>
      <c r="T738" s="242"/>
      <c r="U738" s="13"/>
      <c r="V738" s="13"/>
      <c r="W738" s="13"/>
      <c r="X738" s="13"/>
      <c r="Y738" s="13"/>
      <c r="Z738" s="13"/>
      <c r="AA738" s="13"/>
      <c r="AB738" s="13"/>
      <c r="AC738" s="13"/>
      <c r="AD738" s="13"/>
      <c r="AE738" s="13"/>
      <c r="AT738" s="243" t="s">
        <v>193</v>
      </c>
      <c r="AU738" s="243" t="s">
        <v>83</v>
      </c>
      <c r="AV738" s="13" t="s">
        <v>83</v>
      </c>
      <c r="AW738" s="13" t="s">
        <v>33</v>
      </c>
      <c r="AX738" s="13" t="s">
        <v>73</v>
      </c>
      <c r="AY738" s="243" t="s">
        <v>181</v>
      </c>
    </row>
    <row r="739" s="13" customFormat="1">
      <c r="A739" s="13"/>
      <c r="B739" s="233"/>
      <c r="C739" s="234"/>
      <c r="D739" s="226" t="s">
        <v>193</v>
      </c>
      <c r="E739" s="235" t="s">
        <v>19</v>
      </c>
      <c r="F739" s="236" t="s">
        <v>258</v>
      </c>
      <c r="G739" s="234"/>
      <c r="H739" s="237">
        <v>235.97499999999999</v>
      </c>
      <c r="I739" s="238"/>
      <c r="J739" s="234"/>
      <c r="K739" s="234"/>
      <c r="L739" s="239"/>
      <c r="M739" s="240"/>
      <c r="N739" s="241"/>
      <c r="O739" s="241"/>
      <c r="P739" s="241"/>
      <c r="Q739" s="241"/>
      <c r="R739" s="241"/>
      <c r="S739" s="241"/>
      <c r="T739" s="242"/>
      <c r="U739" s="13"/>
      <c r="V739" s="13"/>
      <c r="W739" s="13"/>
      <c r="X739" s="13"/>
      <c r="Y739" s="13"/>
      <c r="Z739" s="13"/>
      <c r="AA739" s="13"/>
      <c r="AB739" s="13"/>
      <c r="AC739" s="13"/>
      <c r="AD739" s="13"/>
      <c r="AE739" s="13"/>
      <c r="AT739" s="243" t="s">
        <v>193</v>
      </c>
      <c r="AU739" s="243" t="s">
        <v>83</v>
      </c>
      <c r="AV739" s="13" t="s">
        <v>83</v>
      </c>
      <c r="AW739" s="13" t="s">
        <v>33</v>
      </c>
      <c r="AX739" s="13" t="s">
        <v>73</v>
      </c>
      <c r="AY739" s="243" t="s">
        <v>181</v>
      </c>
    </row>
    <row r="740" s="13" customFormat="1">
      <c r="A740" s="13"/>
      <c r="B740" s="233"/>
      <c r="C740" s="234"/>
      <c r="D740" s="226" t="s">
        <v>193</v>
      </c>
      <c r="E740" s="235" t="s">
        <v>19</v>
      </c>
      <c r="F740" s="236" t="s">
        <v>1122</v>
      </c>
      <c r="G740" s="234"/>
      <c r="H740" s="237">
        <v>249.07499999999999</v>
      </c>
      <c r="I740" s="238"/>
      <c r="J740" s="234"/>
      <c r="K740" s="234"/>
      <c r="L740" s="239"/>
      <c r="M740" s="240"/>
      <c r="N740" s="241"/>
      <c r="O740" s="241"/>
      <c r="P740" s="241"/>
      <c r="Q740" s="241"/>
      <c r="R740" s="241"/>
      <c r="S740" s="241"/>
      <c r="T740" s="242"/>
      <c r="U740" s="13"/>
      <c r="V740" s="13"/>
      <c r="W740" s="13"/>
      <c r="X740" s="13"/>
      <c r="Y740" s="13"/>
      <c r="Z740" s="13"/>
      <c r="AA740" s="13"/>
      <c r="AB740" s="13"/>
      <c r="AC740" s="13"/>
      <c r="AD740" s="13"/>
      <c r="AE740" s="13"/>
      <c r="AT740" s="243" t="s">
        <v>193</v>
      </c>
      <c r="AU740" s="243" t="s">
        <v>83</v>
      </c>
      <c r="AV740" s="13" t="s">
        <v>83</v>
      </c>
      <c r="AW740" s="13" t="s">
        <v>33</v>
      </c>
      <c r="AX740" s="13" t="s">
        <v>73</v>
      </c>
      <c r="AY740" s="243" t="s">
        <v>181</v>
      </c>
    </row>
    <row r="741" s="2" customFormat="1" ht="21.75" customHeight="1">
      <c r="A741" s="39"/>
      <c r="B741" s="40"/>
      <c r="C741" s="213" t="s">
        <v>1123</v>
      </c>
      <c r="D741" s="213" t="s">
        <v>183</v>
      </c>
      <c r="E741" s="214" t="s">
        <v>1124</v>
      </c>
      <c r="F741" s="215" t="s">
        <v>1125</v>
      </c>
      <c r="G741" s="216" t="s">
        <v>449</v>
      </c>
      <c r="H741" s="217">
        <v>1</v>
      </c>
      <c r="I741" s="218"/>
      <c r="J741" s="219">
        <f>ROUND(I741*H741,2)</f>
        <v>0</v>
      </c>
      <c r="K741" s="215" t="s">
        <v>394</v>
      </c>
      <c r="L741" s="45"/>
      <c r="M741" s="220" t="s">
        <v>19</v>
      </c>
      <c r="N741" s="221" t="s">
        <v>44</v>
      </c>
      <c r="O741" s="85"/>
      <c r="P741" s="222">
        <f>O741*H741</f>
        <v>0</v>
      </c>
      <c r="Q741" s="222">
        <v>0</v>
      </c>
      <c r="R741" s="222">
        <f>Q741*H741</f>
        <v>0</v>
      </c>
      <c r="S741" s="222">
        <v>0</v>
      </c>
      <c r="T741" s="223">
        <f>S741*H741</f>
        <v>0</v>
      </c>
      <c r="U741" s="39"/>
      <c r="V741" s="39"/>
      <c r="W741" s="39"/>
      <c r="X741" s="39"/>
      <c r="Y741" s="39"/>
      <c r="Z741" s="39"/>
      <c r="AA741" s="39"/>
      <c r="AB741" s="39"/>
      <c r="AC741" s="39"/>
      <c r="AD741" s="39"/>
      <c r="AE741" s="39"/>
      <c r="AR741" s="224" t="s">
        <v>99</v>
      </c>
      <c r="AT741" s="224" t="s">
        <v>183</v>
      </c>
      <c r="AU741" s="224" t="s">
        <v>83</v>
      </c>
      <c r="AY741" s="18" t="s">
        <v>181</v>
      </c>
      <c r="BE741" s="225">
        <f>IF(N741="základní",J741,0)</f>
        <v>0</v>
      </c>
      <c r="BF741" s="225">
        <f>IF(N741="snížená",J741,0)</f>
        <v>0</v>
      </c>
      <c r="BG741" s="225">
        <f>IF(N741="zákl. přenesená",J741,0)</f>
        <v>0</v>
      </c>
      <c r="BH741" s="225">
        <f>IF(N741="sníž. přenesená",J741,0)</f>
        <v>0</v>
      </c>
      <c r="BI741" s="225">
        <f>IF(N741="nulová",J741,0)</f>
        <v>0</v>
      </c>
      <c r="BJ741" s="18" t="s">
        <v>81</v>
      </c>
      <c r="BK741" s="225">
        <f>ROUND(I741*H741,2)</f>
        <v>0</v>
      </c>
      <c r="BL741" s="18" t="s">
        <v>99</v>
      </c>
      <c r="BM741" s="224" t="s">
        <v>1126</v>
      </c>
    </row>
    <row r="742" s="2" customFormat="1">
      <c r="A742" s="39"/>
      <c r="B742" s="40"/>
      <c r="C742" s="41"/>
      <c r="D742" s="226" t="s">
        <v>189</v>
      </c>
      <c r="E742" s="41"/>
      <c r="F742" s="227" t="s">
        <v>1127</v>
      </c>
      <c r="G742" s="41"/>
      <c r="H742" s="41"/>
      <c r="I742" s="228"/>
      <c r="J742" s="41"/>
      <c r="K742" s="41"/>
      <c r="L742" s="45"/>
      <c r="M742" s="229"/>
      <c r="N742" s="230"/>
      <c r="O742" s="85"/>
      <c r="P742" s="85"/>
      <c r="Q742" s="85"/>
      <c r="R742" s="85"/>
      <c r="S742" s="85"/>
      <c r="T742" s="86"/>
      <c r="U742" s="39"/>
      <c r="V742" s="39"/>
      <c r="W742" s="39"/>
      <c r="X742" s="39"/>
      <c r="Y742" s="39"/>
      <c r="Z742" s="39"/>
      <c r="AA742" s="39"/>
      <c r="AB742" s="39"/>
      <c r="AC742" s="39"/>
      <c r="AD742" s="39"/>
      <c r="AE742" s="39"/>
      <c r="AT742" s="18" t="s">
        <v>189</v>
      </c>
      <c r="AU742" s="18" t="s">
        <v>83</v>
      </c>
    </row>
    <row r="743" s="2" customFormat="1" ht="16.5" customHeight="1">
      <c r="A743" s="39"/>
      <c r="B743" s="40"/>
      <c r="C743" s="213" t="s">
        <v>1128</v>
      </c>
      <c r="D743" s="213" t="s">
        <v>183</v>
      </c>
      <c r="E743" s="214" t="s">
        <v>1129</v>
      </c>
      <c r="F743" s="215" t="s">
        <v>1130</v>
      </c>
      <c r="G743" s="216" t="s">
        <v>393</v>
      </c>
      <c r="H743" s="217">
        <v>1</v>
      </c>
      <c r="I743" s="218"/>
      <c r="J743" s="219">
        <f>ROUND(I743*H743,2)</f>
        <v>0</v>
      </c>
      <c r="K743" s="215" t="s">
        <v>394</v>
      </c>
      <c r="L743" s="45"/>
      <c r="M743" s="220" t="s">
        <v>19</v>
      </c>
      <c r="N743" s="221" t="s">
        <v>44</v>
      </c>
      <c r="O743" s="85"/>
      <c r="P743" s="222">
        <f>O743*H743</f>
        <v>0</v>
      </c>
      <c r="Q743" s="222">
        <v>0</v>
      </c>
      <c r="R743" s="222">
        <f>Q743*H743</f>
        <v>0</v>
      </c>
      <c r="S743" s="222">
        <v>0</v>
      </c>
      <c r="T743" s="223">
        <f>S743*H743</f>
        <v>0</v>
      </c>
      <c r="U743" s="39"/>
      <c r="V743" s="39"/>
      <c r="W743" s="39"/>
      <c r="X743" s="39"/>
      <c r="Y743" s="39"/>
      <c r="Z743" s="39"/>
      <c r="AA743" s="39"/>
      <c r="AB743" s="39"/>
      <c r="AC743" s="39"/>
      <c r="AD743" s="39"/>
      <c r="AE743" s="39"/>
      <c r="AR743" s="224" t="s">
        <v>99</v>
      </c>
      <c r="AT743" s="224" t="s">
        <v>183</v>
      </c>
      <c r="AU743" s="224" t="s">
        <v>83</v>
      </c>
      <c r="AY743" s="18" t="s">
        <v>181</v>
      </c>
      <c r="BE743" s="225">
        <f>IF(N743="základní",J743,0)</f>
        <v>0</v>
      </c>
      <c r="BF743" s="225">
        <f>IF(N743="snížená",J743,0)</f>
        <v>0</v>
      </c>
      <c r="BG743" s="225">
        <f>IF(N743="zákl. přenesená",J743,0)</f>
        <v>0</v>
      </c>
      <c r="BH743" s="225">
        <f>IF(N743="sníž. přenesená",J743,0)</f>
        <v>0</v>
      </c>
      <c r="BI743" s="225">
        <f>IF(N743="nulová",J743,0)</f>
        <v>0</v>
      </c>
      <c r="BJ743" s="18" t="s">
        <v>81</v>
      </c>
      <c r="BK743" s="225">
        <f>ROUND(I743*H743,2)</f>
        <v>0</v>
      </c>
      <c r="BL743" s="18" t="s">
        <v>99</v>
      </c>
      <c r="BM743" s="224" t="s">
        <v>1131</v>
      </c>
    </row>
    <row r="744" s="2" customFormat="1">
      <c r="A744" s="39"/>
      <c r="B744" s="40"/>
      <c r="C744" s="41"/>
      <c r="D744" s="226" t="s">
        <v>189</v>
      </c>
      <c r="E744" s="41"/>
      <c r="F744" s="227" t="s">
        <v>1130</v>
      </c>
      <c r="G744" s="41"/>
      <c r="H744" s="41"/>
      <c r="I744" s="228"/>
      <c r="J744" s="41"/>
      <c r="K744" s="41"/>
      <c r="L744" s="45"/>
      <c r="M744" s="229"/>
      <c r="N744" s="230"/>
      <c r="O744" s="85"/>
      <c r="P744" s="85"/>
      <c r="Q744" s="85"/>
      <c r="R744" s="85"/>
      <c r="S744" s="85"/>
      <c r="T744" s="86"/>
      <c r="U744" s="39"/>
      <c r="V744" s="39"/>
      <c r="W744" s="39"/>
      <c r="X744" s="39"/>
      <c r="Y744" s="39"/>
      <c r="Z744" s="39"/>
      <c r="AA744" s="39"/>
      <c r="AB744" s="39"/>
      <c r="AC744" s="39"/>
      <c r="AD744" s="39"/>
      <c r="AE744" s="39"/>
      <c r="AT744" s="18" t="s">
        <v>189</v>
      </c>
      <c r="AU744" s="18" t="s">
        <v>83</v>
      </c>
    </row>
    <row r="745" s="2" customFormat="1" ht="16.5" customHeight="1">
      <c r="A745" s="39"/>
      <c r="B745" s="40"/>
      <c r="C745" s="213" t="s">
        <v>1132</v>
      </c>
      <c r="D745" s="213" t="s">
        <v>183</v>
      </c>
      <c r="E745" s="214" t="s">
        <v>1133</v>
      </c>
      <c r="F745" s="215" t="s">
        <v>1134</v>
      </c>
      <c r="G745" s="216" t="s">
        <v>263</v>
      </c>
      <c r="H745" s="217">
        <v>32.5</v>
      </c>
      <c r="I745" s="218"/>
      <c r="J745" s="219">
        <f>ROUND(I745*H745,2)</f>
        <v>0</v>
      </c>
      <c r="K745" s="215" t="s">
        <v>394</v>
      </c>
      <c r="L745" s="45"/>
      <c r="M745" s="220" t="s">
        <v>19</v>
      </c>
      <c r="N745" s="221" t="s">
        <v>44</v>
      </c>
      <c r="O745" s="85"/>
      <c r="P745" s="222">
        <f>O745*H745</f>
        <v>0</v>
      </c>
      <c r="Q745" s="222">
        <v>0</v>
      </c>
      <c r="R745" s="222">
        <f>Q745*H745</f>
        <v>0</v>
      </c>
      <c r="S745" s="222">
        <v>0</v>
      </c>
      <c r="T745" s="223">
        <f>S745*H745</f>
        <v>0</v>
      </c>
      <c r="U745" s="39"/>
      <c r="V745" s="39"/>
      <c r="W745" s="39"/>
      <c r="X745" s="39"/>
      <c r="Y745" s="39"/>
      <c r="Z745" s="39"/>
      <c r="AA745" s="39"/>
      <c r="AB745" s="39"/>
      <c r="AC745" s="39"/>
      <c r="AD745" s="39"/>
      <c r="AE745" s="39"/>
      <c r="AR745" s="224" t="s">
        <v>99</v>
      </c>
      <c r="AT745" s="224" t="s">
        <v>183</v>
      </c>
      <c r="AU745" s="224" t="s">
        <v>83</v>
      </c>
      <c r="AY745" s="18" t="s">
        <v>181</v>
      </c>
      <c r="BE745" s="225">
        <f>IF(N745="základní",J745,0)</f>
        <v>0</v>
      </c>
      <c r="BF745" s="225">
        <f>IF(N745="snížená",J745,0)</f>
        <v>0</v>
      </c>
      <c r="BG745" s="225">
        <f>IF(N745="zákl. přenesená",J745,0)</f>
        <v>0</v>
      </c>
      <c r="BH745" s="225">
        <f>IF(N745="sníž. přenesená",J745,0)</f>
        <v>0</v>
      </c>
      <c r="BI745" s="225">
        <f>IF(N745="nulová",J745,0)</f>
        <v>0</v>
      </c>
      <c r="BJ745" s="18" t="s">
        <v>81</v>
      </c>
      <c r="BK745" s="225">
        <f>ROUND(I745*H745,2)</f>
        <v>0</v>
      </c>
      <c r="BL745" s="18" t="s">
        <v>99</v>
      </c>
      <c r="BM745" s="224" t="s">
        <v>1135</v>
      </c>
    </row>
    <row r="746" s="2" customFormat="1">
      <c r="A746" s="39"/>
      <c r="B746" s="40"/>
      <c r="C746" s="41"/>
      <c r="D746" s="226" t="s">
        <v>189</v>
      </c>
      <c r="E746" s="41"/>
      <c r="F746" s="227" t="s">
        <v>1134</v>
      </c>
      <c r="G746" s="41"/>
      <c r="H746" s="41"/>
      <c r="I746" s="228"/>
      <c r="J746" s="41"/>
      <c r="K746" s="41"/>
      <c r="L746" s="45"/>
      <c r="M746" s="229"/>
      <c r="N746" s="230"/>
      <c r="O746" s="85"/>
      <c r="P746" s="85"/>
      <c r="Q746" s="85"/>
      <c r="R746" s="85"/>
      <c r="S746" s="85"/>
      <c r="T746" s="86"/>
      <c r="U746" s="39"/>
      <c r="V746" s="39"/>
      <c r="W746" s="39"/>
      <c r="X746" s="39"/>
      <c r="Y746" s="39"/>
      <c r="Z746" s="39"/>
      <c r="AA746" s="39"/>
      <c r="AB746" s="39"/>
      <c r="AC746" s="39"/>
      <c r="AD746" s="39"/>
      <c r="AE746" s="39"/>
      <c r="AT746" s="18" t="s">
        <v>189</v>
      </c>
      <c r="AU746" s="18" t="s">
        <v>83</v>
      </c>
    </row>
    <row r="747" s="13" customFormat="1">
      <c r="A747" s="13"/>
      <c r="B747" s="233"/>
      <c r="C747" s="234"/>
      <c r="D747" s="226" t="s">
        <v>193</v>
      </c>
      <c r="E747" s="235" t="s">
        <v>19</v>
      </c>
      <c r="F747" s="236" t="s">
        <v>935</v>
      </c>
      <c r="G747" s="234"/>
      <c r="H747" s="237">
        <v>32.5</v>
      </c>
      <c r="I747" s="238"/>
      <c r="J747" s="234"/>
      <c r="K747" s="234"/>
      <c r="L747" s="239"/>
      <c r="M747" s="240"/>
      <c r="N747" s="241"/>
      <c r="O747" s="241"/>
      <c r="P747" s="241"/>
      <c r="Q747" s="241"/>
      <c r="R747" s="241"/>
      <c r="S747" s="241"/>
      <c r="T747" s="242"/>
      <c r="U747" s="13"/>
      <c r="V747" s="13"/>
      <c r="W747" s="13"/>
      <c r="X747" s="13"/>
      <c r="Y747" s="13"/>
      <c r="Z747" s="13"/>
      <c r="AA747" s="13"/>
      <c r="AB747" s="13"/>
      <c r="AC747" s="13"/>
      <c r="AD747" s="13"/>
      <c r="AE747" s="13"/>
      <c r="AT747" s="243" t="s">
        <v>193</v>
      </c>
      <c r="AU747" s="243" t="s">
        <v>83</v>
      </c>
      <c r="AV747" s="13" t="s">
        <v>83</v>
      </c>
      <c r="AW747" s="13" t="s">
        <v>33</v>
      </c>
      <c r="AX747" s="13" t="s">
        <v>73</v>
      </c>
      <c r="AY747" s="243" t="s">
        <v>181</v>
      </c>
    </row>
    <row r="748" s="2" customFormat="1" ht="16.5" customHeight="1">
      <c r="A748" s="39"/>
      <c r="B748" s="40"/>
      <c r="C748" s="213" t="s">
        <v>1136</v>
      </c>
      <c r="D748" s="213" t="s">
        <v>183</v>
      </c>
      <c r="E748" s="214" t="s">
        <v>1137</v>
      </c>
      <c r="F748" s="215" t="s">
        <v>1138</v>
      </c>
      <c r="G748" s="216" t="s">
        <v>1139</v>
      </c>
      <c r="H748" s="217">
        <v>1</v>
      </c>
      <c r="I748" s="218"/>
      <c r="J748" s="219">
        <f>ROUND(I748*H748,2)</f>
        <v>0</v>
      </c>
      <c r="K748" s="215" t="s">
        <v>394</v>
      </c>
      <c r="L748" s="45"/>
      <c r="M748" s="220" t="s">
        <v>19</v>
      </c>
      <c r="N748" s="221" t="s">
        <v>44</v>
      </c>
      <c r="O748" s="85"/>
      <c r="P748" s="222">
        <f>O748*H748</f>
        <v>0</v>
      </c>
      <c r="Q748" s="222">
        <v>0</v>
      </c>
      <c r="R748" s="222">
        <f>Q748*H748</f>
        <v>0</v>
      </c>
      <c r="S748" s="222">
        <v>0</v>
      </c>
      <c r="T748" s="223">
        <f>S748*H748</f>
        <v>0</v>
      </c>
      <c r="U748" s="39"/>
      <c r="V748" s="39"/>
      <c r="W748" s="39"/>
      <c r="X748" s="39"/>
      <c r="Y748" s="39"/>
      <c r="Z748" s="39"/>
      <c r="AA748" s="39"/>
      <c r="AB748" s="39"/>
      <c r="AC748" s="39"/>
      <c r="AD748" s="39"/>
      <c r="AE748" s="39"/>
      <c r="AR748" s="224" t="s">
        <v>99</v>
      </c>
      <c r="AT748" s="224" t="s">
        <v>183</v>
      </c>
      <c r="AU748" s="224" t="s">
        <v>83</v>
      </c>
      <c r="AY748" s="18" t="s">
        <v>181</v>
      </c>
      <c r="BE748" s="225">
        <f>IF(N748="základní",J748,0)</f>
        <v>0</v>
      </c>
      <c r="BF748" s="225">
        <f>IF(N748="snížená",J748,0)</f>
        <v>0</v>
      </c>
      <c r="BG748" s="225">
        <f>IF(N748="zákl. přenesená",J748,0)</f>
        <v>0</v>
      </c>
      <c r="BH748" s="225">
        <f>IF(N748="sníž. přenesená",J748,0)</f>
        <v>0</v>
      </c>
      <c r="BI748" s="225">
        <f>IF(N748="nulová",J748,0)</f>
        <v>0</v>
      </c>
      <c r="BJ748" s="18" t="s">
        <v>81</v>
      </c>
      <c r="BK748" s="225">
        <f>ROUND(I748*H748,2)</f>
        <v>0</v>
      </c>
      <c r="BL748" s="18" t="s">
        <v>99</v>
      </c>
      <c r="BM748" s="224" t="s">
        <v>1140</v>
      </c>
    </row>
    <row r="749" s="2" customFormat="1">
      <c r="A749" s="39"/>
      <c r="B749" s="40"/>
      <c r="C749" s="41"/>
      <c r="D749" s="226" t="s">
        <v>189</v>
      </c>
      <c r="E749" s="41"/>
      <c r="F749" s="227" t="s">
        <v>1138</v>
      </c>
      <c r="G749" s="41"/>
      <c r="H749" s="41"/>
      <c r="I749" s="228"/>
      <c r="J749" s="41"/>
      <c r="K749" s="41"/>
      <c r="L749" s="45"/>
      <c r="M749" s="229"/>
      <c r="N749" s="230"/>
      <c r="O749" s="85"/>
      <c r="P749" s="85"/>
      <c r="Q749" s="85"/>
      <c r="R749" s="85"/>
      <c r="S749" s="85"/>
      <c r="T749" s="86"/>
      <c r="U749" s="39"/>
      <c r="V749" s="39"/>
      <c r="W749" s="39"/>
      <c r="X749" s="39"/>
      <c r="Y749" s="39"/>
      <c r="Z749" s="39"/>
      <c r="AA749" s="39"/>
      <c r="AB749" s="39"/>
      <c r="AC749" s="39"/>
      <c r="AD749" s="39"/>
      <c r="AE749" s="39"/>
      <c r="AT749" s="18" t="s">
        <v>189</v>
      </c>
      <c r="AU749" s="18" t="s">
        <v>83</v>
      </c>
    </row>
    <row r="750" s="12" customFormat="1" ht="22.8" customHeight="1">
      <c r="A750" s="12"/>
      <c r="B750" s="197"/>
      <c r="C750" s="198"/>
      <c r="D750" s="199" t="s">
        <v>72</v>
      </c>
      <c r="E750" s="211" t="s">
        <v>903</v>
      </c>
      <c r="F750" s="211" t="s">
        <v>1141</v>
      </c>
      <c r="G750" s="198"/>
      <c r="H750" s="198"/>
      <c r="I750" s="201"/>
      <c r="J750" s="212">
        <f>BK750</f>
        <v>0</v>
      </c>
      <c r="K750" s="198"/>
      <c r="L750" s="203"/>
      <c r="M750" s="204"/>
      <c r="N750" s="205"/>
      <c r="O750" s="205"/>
      <c r="P750" s="206">
        <f>SUM(P751:P849)</f>
        <v>0</v>
      </c>
      <c r="Q750" s="205"/>
      <c r="R750" s="206">
        <f>SUM(R751:R849)</f>
        <v>0</v>
      </c>
      <c r="S750" s="205"/>
      <c r="T750" s="207">
        <f>SUM(T751:T849)</f>
        <v>84.118664799999976</v>
      </c>
      <c r="U750" s="12"/>
      <c r="V750" s="12"/>
      <c r="W750" s="12"/>
      <c r="X750" s="12"/>
      <c r="Y750" s="12"/>
      <c r="Z750" s="12"/>
      <c r="AA750" s="12"/>
      <c r="AB750" s="12"/>
      <c r="AC750" s="12"/>
      <c r="AD750" s="12"/>
      <c r="AE750" s="12"/>
      <c r="AR750" s="208" t="s">
        <v>81</v>
      </c>
      <c r="AT750" s="209" t="s">
        <v>72</v>
      </c>
      <c r="AU750" s="209" t="s">
        <v>81</v>
      </c>
      <c r="AY750" s="208" t="s">
        <v>181</v>
      </c>
      <c r="BK750" s="210">
        <f>SUM(BK751:BK849)</f>
        <v>0</v>
      </c>
    </row>
    <row r="751" s="2" customFormat="1" ht="16.5" customHeight="1">
      <c r="A751" s="39"/>
      <c r="B751" s="40"/>
      <c r="C751" s="213" t="s">
        <v>1142</v>
      </c>
      <c r="D751" s="213" t="s">
        <v>183</v>
      </c>
      <c r="E751" s="214" t="s">
        <v>1143</v>
      </c>
      <c r="F751" s="215" t="s">
        <v>1144</v>
      </c>
      <c r="G751" s="216" t="s">
        <v>253</v>
      </c>
      <c r="H751" s="217">
        <v>9.0749999999999993</v>
      </c>
      <c r="I751" s="218"/>
      <c r="J751" s="219">
        <f>ROUND(I751*H751,2)</f>
        <v>0</v>
      </c>
      <c r="K751" s="215" t="s">
        <v>187</v>
      </c>
      <c r="L751" s="45"/>
      <c r="M751" s="220" t="s">
        <v>19</v>
      </c>
      <c r="N751" s="221" t="s">
        <v>44</v>
      </c>
      <c r="O751" s="85"/>
      <c r="P751" s="222">
        <f>O751*H751</f>
        <v>0</v>
      </c>
      <c r="Q751" s="222">
        <v>0</v>
      </c>
      <c r="R751" s="222">
        <f>Q751*H751</f>
        <v>0</v>
      </c>
      <c r="S751" s="222">
        <v>0.41699999999999998</v>
      </c>
      <c r="T751" s="223">
        <f>S751*H751</f>
        <v>3.7842749999999996</v>
      </c>
      <c r="U751" s="39"/>
      <c r="V751" s="39"/>
      <c r="W751" s="39"/>
      <c r="X751" s="39"/>
      <c r="Y751" s="39"/>
      <c r="Z751" s="39"/>
      <c r="AA751" s="39"/>
      <c r="AB751" s="39"/>
      <c r="AC751" s="39"/>
      <c r="AD751" s="39"/>
      <c r="AE751" s="39"/>
      <c r="AR751" s="224" t="s">
        <v>99</v>
      </c>
      <c r="AT751" s="224" t="s">
        <v>183</v>
      </c>
      <c r="AU751" s="224" t="s">
        <v>83</v>
      </c>
      <c r="AY751" s="18" t="s">
        <v>181</v>
      </c>
      <c r="BE751" s="225">
        <f>IF(N751="základní",J751,0)</f>
        <v>0</v>
      </c>
      <c r="BF751" s="225">
        <f>IF(N751="snížená",J751,0)</f>
        <v>0</v>
      </c>
      <c r="BG751" s="225">
        <f>IF(N751="zákl. přenesená",J751,0)</f>
        <v>0</v>
      </c>
      <c r="BH751" s="225">
        <f>IF(N751="sníž. přenesená",J751,0)</f>
        <v>0</v>
      </c>
      <c r="BI751" s="225">
        <f>IF(N751="nulová",J751,0)</f>
        <v>0</v>
      </c>
      <c r="BJ751" s="18" t="s">
        <v>81</v>
      </c>
      <c r="BK751" s="225">
        <f>ROUND(I751*H751,2)</f>
        <v>0</v>
      </c>
      <c r="BL751" s="18" t="s">
        <v>99</v>
      </c>
      <c r="BM751" s="224" t="s">
        <v>1145</v>
      </c>
    </row>
    <row r="752" s="2" customFormat="1">
      <c r="A752" s="39"/>
      <c r="B752" s="40"/>
      <c r="C752" s="41"/>
      <c r="D752" s="226" t="s">
        <v>189</v>
      </c>
      <c r="E752" s="41"/>
      <c r="F752" s="227" t="s">
        <v>1146</v>
      </c>
      <c r="G752" s="41"/>
      <c r="H752" s="41"/>
      <c r="I752" s="228"/>
      <c r="J752" s="41"/>
      <c r="K752" s="41"/>
      <c r="L752" s="45"/>
      <c r="M752" s="229"/>
      <c r="N752" s="230"/>
      <c r="O752" s="85"/>
      <c r="P752" s="85"/>
      <c r="Q752" s="85"/>
      <c r="R752" s="85"/>
      <c r="S752" s="85"/>
      <c r="T752" s="86"/>
      <c r="U752" s="39"/>
      <c r="V752" s="39"/>
      <c r="W752" s="39"/>
      <c r="X752" s="39"/>
      <c r="Y752" s="39"/>
      <c r="Z752" s="39"/>
      <c r="AA752" s="39"/>
      <c r="AB752" s="39"/>
      <c r="AC752" s="39"/>
      <c r="AD752" s="39"/>
      <c r="AE752" s="39"/>
      <c r="AT752" s="18" t="s">
        <v>189</v>
      </c>
      <c r="AU752" s="18" t="s">
        <v>83</v>
      </c>
    </row>
    <row r="753" s="2" customFormat="1">
      <c r="A753" s="39"/>
      <c r="B753" s="40"/>
      <c r="C753" s="41"/>
      <c r="D753" s="231" t="s">
        <v>191</v>
      </c>
      <c r="E753" s="41"/>
      <c r="F753" s="232" t="s">
        <v>1147</v>
      </c>
      <c r="G753" s="41"/>
      <c r="H753" s="41"/>
      <c r="I753" s="228"/>
      <c r="J753" s="41"/>
      <c r="K753" s="41"/>
      <c r="L753" s="45"/>
      <c r="M753" s="229"/>
      <c r="N753" s="230"/>
      <c r="O753" s="85"/>
      <c r="P753" s="85"/>
      <c r="Q753" s="85"/>
      <c r="R753" s="85"/>
      <c r="S753" s="85"/>
      <c r="T753" s="86"/>
      <c r="U753" s="39"/>
      <c r="V753" s="39"/>
      <c r="W753" s="39"/>
      <c r="X753" s="39"/>
      <c r="Y753" s="39"/>
      <c r="Z753" s="39"/>
      <c r="AA753" s="39"/>
      <c r="AB753" s="39"/>
      <c r="AC753" s="39"/>
      <c r="AD753" s="39"/>
      <c r="AE753" s="39"/>
      <c r="AT753" s="18" t="s">
        <v>191</v>
      </c>
      <c r="AU753" s="18" t="s">
        <v>83</v>
      </c>
    </row>
    <row r="754" s="13" customFormat="1">
      <c r="A754" s="13"/>
      <c r="B754" s="233"/>
      <c r="C754" s="234"/>
      <c r="D754" s="226" t="s">
        <v>193</v>
      </c>
      <c r="E754" s="235" t="s">
        <v>19</v>
      </c>
      <c r="F754" s="236" t="s">
        <v>1148</v>
      </c>
      <c r="G754" s="234"/>
      <c r="H754" s="237">
        <v>9.0749999999999993</v>
      </c>
      <c r="I754" s="238"/>
      <c r="J754" s="234"/>
      <c r="K754" s="234"/>
      <c r="L754" s="239"/>
      <c r="M754" s="240"/>
      <c r="N754" s="241"/>
      <c r="O754" s="241"/>
      <c r="P754" s="241"/>
      <c r="Q754" s="241"/>
      <c r="R754" s="241"/>
      <c r="S754" s="241"/>
      <c r="T754" s="242"/>
      <c r="U754" s="13"/>
      <c r="V754" s="13"/>
      <c r="W754" s="13"/>
      <c r="X754" s="13"/>
      <c r="Y754" s="13"/>
      <c r="Z754" s="13"/>
      <c r="AA754" s="13"/>
      <c r="AB754" s="13"/>
      <c r="AC754" s="13"/>
      <c r="AD754" s="13"/>
      <c r="AE754" s="13"/>
      <c r="AT754" s="243" t="s">
        <v>193</v>
      </c>
      <c r="AU754" s="243" t="s">
        <v>83</v>
      </c>
      <c r="AV754" s="13" t="s">
        <v>83</v>
      </c>
      <c r="AW754" s="13" t="s">
        <v>33</v>
      </c>
      <c r="AX754" s="13" t="s">
        <v>73</v>
      </c>
      <c r="AY754" s="243" t="s">
        <v>181</v>
      </c>
    </row>
    <row r="755" s="2" customFormat="1" ht="16.5" customHeight="1">
      <c r="A755" s="39"/>
      <c r="B755" s="40"/>
      <c r="C755" s="213" t="s">
        <v>1149</v>
      </c>
      <c r="D755" s="213" t="s">
        <v>183</v>
      </c>
      <c r="E755" s="214" t="s">
        <v>1150</v>
      </c>
      <c r="F755" s="215" t="s">
        <v>1151</v>
      </c>
      <c r="G755" s="216" t="s">
        <v>253</v>
      </c>
      <c r="H755" s="217">
        <v>9.0749999999999993</v>
      </c>
      <c r="I755" s="218"/>
      <c r="J755" s="219">
        <f>ROUND(I755*H755,2)</f>
        <v>0</v>
      </c>
      <c r="K755" s="215" t="s">
        <v>187</v>
      </c>
      <c r="L755" s="45"/>
      <c r="M755" s="220" t="s">
        <v>19</v>
      </c>
      <c r="N755" s="221" t="s">
        <v>44</v>
      </c>
      <c r="O755" s="85"/>
      <c r="P755" s="222">
        <f>O755*H755</f>
        <v>0</v>
      </c>
      <c r="Q755" s="222">
        <v>0</v>
      </c>
      <c r="R755" s="222">
        <f>Q755*H755</f>
        <v>0</v>
      </c>
      <c r="S755" s="222">
        <v>0.29999999999999999</v>
      </c>
      <c r="T755" s="223">
        <f>S755*H755</f>
        <v>2.7224999999999997</v>
      </c>
      <c r="U755" s="39"/>
      <c r="V755" s="39"/>
      <c r="W755" s="39"/>
      <c r="X755" s="39"/>
      <c r="Y755" s="39"/>
      <c r="Z755" s="39"/>
      <c r="AA755" s="39"/>
      <c r="AB755" s="39"/>
      <c r="AC755" s="39"/>
      <c r="AD755" s="39"/>
      <c r="AE755" s="39"/>
      <c r="AR755" s="224" t="s">
        <v>99</v>
      </c>
      <c r="AT755" s="224" t="s">
        <v>183</v>
      </c>
      <c r="AU755" s="224" t="s">
        <v>83</v>
      </c>
      <c r="AY755" s="18" t="s">
        <v>181</v>
      </c>
      <c r="BE755" s="225">
        <f>IF(N755="základní",J755,0)</f>
        <v>0</v>
      </c>
      <c r="BF755" s="225">
        <f>IF(N755="snížená",J755,0)</f>
        <v>0</v>
      </c>
      <c r="BG755" s="225">
        <f>IF(N755="zákl. přenesená",J755,0)</f>
        <v>0</v>
      </c>
      <c r="BH755" s="225">
        <f>IF(N755="sníž. přenesená",J755,0)</f>
        <v>0</v>
      </c>
      <c r="BI755" s="225">
        <f>IF(N755="nulová",J755,0)</f>
        <v>0</v>
      </c>
      <c r="BJ755" s="18" t="s">
        <v>81</v>
      </c>
      <c r="BK755" s="225">
        <f>ROUND(I755*H755,2)</f>
        <v>0</v>
      </c>
      <c r="BL755" s="18" t="s">
        <v>99</v>
      </c>
      <c r="BM755" s="224" t="s">
        <v>1152</v>
      </c>
    </row>
    <row r="756" s="2" customFormat="1">
      <c r="A756" s="39"/>
      <c r="B756" s="40"/>
      <c r="C756" s="41"/>
      <c r="D756" s="226" t="s">
        <v>189</v>
      </c>
      <c r="E756" s="41"/>
      <c r="F756" s="227" t="s">
        <v>1153</v>
      </c>
      <c r="G756" s="41"/>
      <c r="H756" s="41"/>
      <c r="I756" s="228"/>
      <c r="J756" s="41"/>
      <c r="K756" s="41"/>
      <c r="L756" s="45"/>
      <c r="M756" s="229"/>
      <c r="N756" s="230"/>
      <c r="O756" s="85"/>
      <c r="P756" s="85"/>
      <c r="Q756" s="85"/>
      <c r="R756" s="85"/>
      <c r="S756" s="85"/>
      <c r="T756" s="86"/>
      <c r="U756" s="39"/>
      <c r="V756" s="39"/>
      <c r="W756" s="39"/>
      <c r="X756" s="39"/>
      <c r="Y756" s="39"/>
      <c r="Z756" s="39"/>
      <c r="AA756" s="39"/>
      <c r="AB756" s="39"/>
      <c r="AC756" s="39"/>
      <c r="AD756" s="39"/>
      <c r="AE756" s="39"/>
      <c r="AT756" s="18" t="s">
        <v>189</v>
      </c>
      <c r="AU756" s="18" t="s">
        <v>83</v>
      </c>
    </row>
    <row r="757" s="2" customFormat="1">
      <c r="A757" s="39"/>
      <c r="B757" s="40"/>
      <c r="C757" s="41"/>
      <c r="D757" s="231" t="s">
        <v>191</v>
      </c>
      <c r="E757" s="41"/>
      <c r="F757" s="232" t="s">
        <v>1154</v>
      </c>
      <c r="G757" s="41"/>
      <c r="H757" s="41"/>
      <c r="I757" s="228"/>
      <c r="J757" s="41"/>
      <c r="K757" s="41"/>
      <c r="L757" s="45"/>
      <c r="M757" s="229"/>
      <c r="N757" s="230"/>
      <c r="O757" s="85"/>
      <c r="P757" s="85"/>
      <c r="Q757" s="85"/>
      <c r="R757" s="85"/>
      <c r="S757" s="85"/>
      <c r="T757" s="86"/>
      <c r="U757" s="39"/>
      <c r="V757" s="39"/>
      <c r="W757" s="39"/>
      <c r="X757" s="39"/>
      <c r="Y757" s="39"/>
      <c r="Z757" s="39"/>
      <c r="AA757" s="39"/>
      <c r="AB757" s="39"/>
      <c r="AC757" s="39"/>
      <c r="AD757" s="39"/>
      <c r="AE757" s="39"/>
      <c r="AT757" s="18" t="s">
        <v>191</v>
      </c>
      <c r="AU757" s="18" t="s">
        <v>83</v>
      </c>
    </row>
    <row r="758" s="13" customFormat="1">
      <c r="A758" s="13"/>
      <c r="B758" s="233"/>
      <c r="C758" s="234"/>
      <c r="D758" s="226" t="s">
        <v>193</v>
      </c>
      <c r="E758" s="235" t="s">
        <v>19</v>
      </c>
      <c r="F758" s="236" t="s">
        <v>1148</v>
      </c>
      <c r="G758" s="234"/>
      <c r="H758" s="237">
        <v>9.0749999999999993</v>
      </c>
      <c r="I758" s="238"/>
      <c r="J758" s="234"/>
      <c r="K758" s="234"/>
      <c r="L758" s="239"/>
      <c r="M758" s="240"/>
      <c r="N758" s="241"/>
      <c r="O758" s="241"/>
      <c r="P758" s="241"/>
      <c r="Q758" s="241"/>
      <c r="R758" s="241"/>
      <c r="S758" s="241"/>
      <c r="T758" s="242"/>
      <c r="U758" s="13"/>
      <c r="V758" s="13"/>
      <c r="W758" s="13"/>
      <c r="X758" s="13"/>
      <c r="Y758" s="13"/>
      <c r="Z758" s="13"/>
      <c r="AA758" s="13"/>
      <c r="AB758" s="13"/>
      <c r="AC758" s="13"/>
      <c r="AD758" s="13"/>
      <c r="AE758" s="13"/>
      <c r="AT758" s="243" t="s">
        <v>193</v>
      </c>
      <c r="AU758" s="243" t="s">
        <v>83</v>
      </c>
      <c r="AV758" s="13" t="s">
        <v>83</v>
      </c>
      <c r="AW758" s="13" t="s">
        <v>33</v>
      </c>
      <c r="AX758" s="13" t="s">
        <v>73</v>
      </c>
      <c r="AY758" s="243" t="s">
        <v>181</v>
      </c>
    </row>
    <row r="759" s="2" customFormat="1" ht="16.5" customHeight="1">
      <c r="A759" s="39"/>
      <c r="B759" s="40"/>
      <c r="C759" s="213" t="s">
        <v>1155</v>
      </c>
      <c r="D759" s="213" t="s">
        <v>183</v>
      </c>
      <c r="E759" s="214" t="s">
        <v>1156</v>
      </c>
      <c r="F759" s="215" t="s">
        <v>1157</v>
      </c>
      <c r="G759" s="216" t="s">
        <v>263</v>
      </c>
      <c r="H759" s="217">
        <v>18.649999999999999</v>
      </c>
      <c r="I759" s="218"/>
      <c r="J759" s="219">
        <f>ROUND(I759*H759,2)</f>
        <v>0</v>
      </c>
      <c r="K759" s="215" t="s">
        <v>187</v>
      </c>
      <c r="L759" s="45"/>
      <c r="M759" s="220" t="s">
        <v>19</v>
      </c>
      <c r="N759" s="221" t="s">
        <v>44</v>
      </c>
      <c r="O759" s="85"/>
      <c r="P759" s="222">
        <f>O759*H759</f>
        <v>0</v>
      </c>
      <c r="Q759" s="222">
        <v>0</v>
      </c>
      <c r="R759" s="222">
        <f>Q759*H759</f>
        <v>0</v>
      </c>
      <c r="S759" s="222">
        <v>0.20499999999999999</v>
      </c>
      <c r="T759" s="223">
        <f>S759*H759</f>
        <v>3.8232499999999994</v>
      </c>
      <c r="U759" s="39"/>
      <c r="V759" s="39"/>
      <c r="W759" s="39"/>
      <c r="X759" s="39"/>
      <c r="Y759" s="39"/>
      <c r="Z759" s="39"/>
      <c r="AA759" s="39"/>
      <c r="AB759" s="39"/>
      <c r="AC759" s="39"/>
      <c r="AD759" s="39"/>
      <c r="AE759" s="39"/>
      <c r="AR759" s="224" t="s">
        <v>99</v>
      </c>
      <c r="AT759" s="224" t="s">
        <v>183</v>
      </c>
      <c r="AU759" s="224" t="s">
        <v>83</v>
      </c>
      <c r="AY759" s="18" t="s">
        <v>181</v>
      </c>
      <c r="BE759" s="225">
        <f>IF(N759="základní",J759,0)</f>
        <v>0</v>
      </c>
      <c r="BF759" s="225">
        <f>IF(N759="snížená",J759,0)</f>
        <v>0</v>
      </c>
      <c r="BG759" s="225">
        <f>IF(N759="zákl. přenesená",J759,0)</f>
        <v>0</v>
      </c>
      <c r="BH759" s="225">
        <f>IF(N759="sníž. přenesená",J759,0)</f>
        <v>0</v>
      </c>
      <c r="BI759" s="225">
        <f>IF(N759="nulová",J759,0)</f>
        <v>0</v>
      </c>
      <c r="BJ759" s="18" t="s">
        <v>81</v>
      </c>
      <c r="BK759" s="225">
        <f>ROUND(I759*H759,2)</f>
        <v>0</v>
      </c>
      <c r="BL759" s="18" t="s">
        <v>99</v>
      </c>
      <c r="BM759" s="224" t="s">
        <v>1158</v>
      </c>
    </row>
    <row r="760" s="2" customFormat="1">
      <c r="A760" s="39"/>
      <c r="B760" s="40"/>
      <c r="C760" s="41"/>
      <c r="D760" s="226" t="s">
        <v>189</v>
      </c>
      <c r="E760" s="41"/>
      <c r="F760" s="227" t="s">
        <v>1159</v>
      </c>
      <c r="G760" s="41"/>
      <c r="H760" s="41"/>
      <c r="I760" s="228"/>
      <c r="J760" s="41"/>
      <c r="K760" s="41"/>
      <c r="L760" s="45"/>
      <c r="M760" s="229"/>
      <c r="N760" s="230"/>
      <c r="O760" s="85"/>
      <c r="P760" s="85"/>
      <c r="Q760" s="85"/>
      <c r="R760" s="85"/>
      <c r="S760" s="85"/>
      <c r="T760" s="86"/>
      <c r="U760" s="39"/>
      <c r="V760" s="39"/>
      <c r="W760" s="39"/>
      <c r="X760" s="39"/>
      <c r="Y760" s="39"/>
      <c r="Z760" s="39"/>
      <c r="AA760" s="39"/>
      <c r="AB760" s="39"/>
      <c r="AC760" s="39"/>
      <c r="AD760" s="39"/>
      <c r="AE760" s="39"/>
      <c r="AT760" s="18" t="s">
        <v>189</v>
      </c>
      <c r="AU760" s="18" t="s">
        <v>83</v>
      </c>
    </row>
    <row r="761" s="2" customFormat="1">
      <c r="A761" s="39"/>
      <c r="B761" s="40"/>
      <c r="C761" s="41"/>
      <c r="D761" s="231" t="s">
        <v>191</v>
      </c>
      <c r="E761" s="41"/>
      <c r="F761" s="232" t="s">
        <v>1160</v>
      </c>
      <c r="G761" s="41"/>
      <c r="H761" s="41"/>
      <c r="I761" s="228"/>
      <c r="J761" s="41"/>
      <c r="K761" s="41"/>
      <c r="L761" s="45"/>
      <c r="M761" s="229"/>
      <c r="N761" s="230"/>
      <c r="O761" s="85"/>
      <c r="P761" s="85"/>
      <c r="Q761" s="85"/>
      <c r="R761" s="85"/>
      <c r="S761" s="85"/>
      <c r="T761" s="86"/>
      <c r="U761" s="39"/>
      <c r="V761" s="39"/>
      <c r="W761" s="39"/>
      <c r="X761" s="39"/>
      <c r="Y761" s="39"/>
      <c r="Z761" s="39"/>
      <c r="AA761" s="39"/>
      <c r="AB761" s="39"/>
      <c r="AC761" s="39"/>
      <c r="AD761" s="39"/>
      <c r="AE761" s="39"/>
      <c r="AT761" s="18" t="s">
        <v>191</v>
      </c>
      <c r="AU761" s="18" t="s">
        <v>83</v>
      </c>
    </row>
    <row r="762" s="13" customFormat="1">
      <c r="A762" s="13"/>
      <c r="B762" s="233"/>
      <c r="C762" s="234"/>
      <c r="D762" s="226" t="s">
        <v>193</v>
      </c>
      <c r="E762" s="235" t="s">
        <v>19</v>
      </c>
      <c r="F762" s="236" t="s">
        <v>1161</v>
      </c>
      <c r="G762" s="234"/>
      <c r="H762" s="237">
        <v>18.649999999999999</v>
      </c>
      <c r="I762" s="238"/>
      <c r="J762" s="234"/>
      <c r="K762" s="234"/>
      <c r="L762" s="239"/>
      <c r="M762" s="240"/>
      <c r="N762" s="241"/>
      <c r="O762" s="241"/>
      <c r="P762" s="241"/>
      <c r="Q762" s="241"/>
      <c r="R762" s="241"/>
      <c r="S762" s="241"/>
      <c r="T762" s="242"/>
      <c r="U762" s="13"/>
      <c r="V762" s="13"/>
      <c r="W762" s="13"/>
      <c r="X762" s="13"/>
      <c r="Y762" s="13"/>
      <c r="Z762" s="13"/>
      <c r="AA762" s="13"/>
      <c r="AB762" s="13"/>
      <c r="AC762" s="13"/>
      <c r="AD762" s="13"/>
      <c r="AE762" s="13"/>
      <c r="AT762" s="243" t="s">
        <v>193</v>
      </c>
      <c r="AU762" s="243" t="s">
        <v>83</v>
      </c>
      <c r="AV762" s="13" t="s">
        <v>83</v>
      </c>
      <c r="AW762" s="13" t="s">
        <v>33</v>
      </c>
      <c r="AX762" s="13" t="s">
        <v>73</v>
      </c>
      <c r="AY762" s="243" t="s">
        <v>181</v>
      </c>
    </row>
    <row r="763" s="2" customFormat="1" ht="16.5" customHeight="1">
      <c r="A763" s="39"/>
      <c r="B763" s="40"/>
      <c r="C763" s="213" t="s">
        <v>1162</v>
      </c>
      <c r="D763" s="213" t="s">
        <v>183</v>
      </c>
      <c r="E763" s="214" t="s">
        <v>1163</v>
      </c>
      <c r="F763" s="215" t="s">
        <v>1164</v>
      </c>
      <c r="G763" s="216" t="s">
        <v>253</v>
      </c>
      <c r="H763" s="217">
        <v>36.920999999999999</v>
      </c>
      <c r="I763" s="218"/>
      <c r="J763" s="219">
        <f>ROUND(I763*H763,2)</f>
        <v>0</v>
      </c>
      <c r="K763" s="215" t="s">
        <v>187</v>
      </c>
      <c r="L763" s="45"/>
      <c r="M763" s="220" t="s">
        <v>19</v>
      </c>
      <c r="N763" s="221" t="s">
        <v>44</v>
      </c>
      <c r="O763" s="85"/>
      <c r="P763" s="222">
        <f>O763*H763</f>
        <v>0</v>
      </c>
      <c r="Q763" s="222">
        <v>0</v>
      </c>
      <c r="R763" s="222">
        <f>Q763*H763</f>
        <v>0</v>
      </c>
      <c r="S763" s="222">
        <v>0.0040000000000000001</v>
      </c>
      <c r="T763" s="223">
        <f>S763*H763</f>
        <v>0.14768400000000001</v>
      </c>
      <c r="U763" s="39"/>
      <c r="V763" s="39"/>
      <c r="W763" s="39"/>
      <c r="X763" s="39"/>
      <c r="Y763" s="39"/>
      <c r="Z763" s="39"/>
      <c r="AA763" s="39"/>
      <c r="AB763" s="39"/>
      <c r="AC763" s="39"/>
      <c r="AD763" s="39"/>
      <c r="AE763" s="39"/>
      <c r="AR763" s="224" t="s">
        <v>99</v>
      </c>
      <c r="AT763" s="224" t="s">
        <v>183</v>
      </c>
      <c r="AU763" s="224" t="s">
        <v>83</v>
      </c>
      <c r="AY763" s="18" t="s">
        <v>181</v>
      </c>
      <c r="BE763" s="225">
        <f>IF(N763="základní",J763,0)</f>
        <v>0</v>
      </c>
      <c r="BF763" s="225">
        <f>IF(N763="snížená",J763,0)</f>
        <v>0</v>
      </c>
      <c r="BG763" s="225">
        <f>IF(N763="zákl. přenesená",J763,0)</f>
        <v>0</v>
      </c>
      <c r="BH763" s="225">
        <f>IF(N763="sníž. přenesená",J763,0)</f>
        <v>0</v>
      </c>
      <c r="BI763" s="225">
        <f>IF(N763="nulová",J763,0)</f>
        <v>0</v>
      </c>
      <c r="BJ763" s="18" t="s">
        <v>81</v>
      </c>
      <c r="BK763" s="225">
        <f>ROUND(I763*H763,2)</f>
        <v>0</v>
      </c>
      <c r="BL763" s="18" t="s">
        <v>99</v>
      </c>
      <c r="BM763" s="224" t="s">
        <v>1165</v>
      </c>
    </row>
    <row r="764" s="2" customFormat="1">
      <c r="A764" s="39"/>
      <c r="B764" s="40"/>
      <c r="C764" s="41"/>
      <c r="D764" s="226" t="s">
        <v>189</v>
      </c>
      <c r="E764" s="41"/>
      <c r="F764" s="227" t="s">
        <v>1166</v>
      </c>
      <c r="G764" s="41"/>
      <c r="H764" s="41"/>
      <c r="I764" s="228"/>
      <c r="J764" s="41"/>
      <c r="K764" s="41"/>
      <c r="L764" s="45"/>
      <c r="M764" s="229"/>
      <c r="N764" s="230"/>
      <c r="O764" s="85"/>
      <c r="P764" s="85"/>
      <c r="Q764" s="85"/>
      <c r="R764" s="85"/>
      <c r="S764" s="85"/>
      <c r="T764" s="86"/>
      <c r="U764" s="39"/>
      <c r="V764" s="39"/>
      <c r="W764" s="39"/>
      <c r="X764" s="39"/>
      <c r="Y764" s="39"/>
      <c r="Z764" s="39"/>
      <c r="AA764" s="39"/>
      <c r="AB764" s="39"/>
      <c r="AC764" s="39"/>
      <c r="AD764" s="39"/>
      <c r="AE764" s="39"/>
      <c r="AT764" s="18" t="s">
        <v>189</v>
      </c>
      <c r="AU764" s="18" t="s">
        <v>83</v>
      </c>
    </row>
    <row r="765" s="2" customFormat="1">
      <c r="A765" s="39"/>
      <c r="B765" s="40"/>
      <c r="C765" s="41"/>
      <c r="D765" s="231" t="s">
        <v>191</v>
      </c>
      <c r="E765" s="41"/>
      <c r="F765" s="232" t="s">
        <v>1167</v>
      </c>
      <c r="G765" s="41"/>
      <c r="H765" s="41"/>
      <c r="I765" s="228"/>
      <c r="J765" s="41"/>
      <c r="K765" s="41"/>
      <c r="L765" s="45"/>
      <c r="M765" s="229"/>
      <c r="N765" s="230"/>
      <c r="O765" s="85"/>
      <c r="P765" s="85"/>
      <c r="Q765" s="85"/>
      <c r="R765" s="85"/>
      <c r="S765" s="85"/>
      <c r="T765" s="86"/>
      <c r="U765" s="39"/>
      <c r="V765" s="39"/>
      <c r="W765" s="39"/>
      <c r="X765" s="39"/>
      <c r="Y765" s="39"/>
      <c r="Z765" s="39"/>
      <c r="AA765" s="39"/>
      <c r="AB765" s="39"/>
      <c r="AC765" s="39"/>
      <c r="AD765" s="39"/>
      <c r="AE765" s="39"/>
      <c r="AT765" s="18" t="s">
        <v>191</v>
      </c>
      <c r="AU765" s="18" t="s">
        <v>83</v>
      </c>
    </row>
    <row r="766" s="13" customFormat="1">
      <c r="A766" s="13"/>
      <c r="B766" s="233"/>
      <c r="C766" s="234"/>
      <c r="D766" s="226" t="s">
        <v>193</v>
      </c>
      <c r="E766" s="235" t="s">
        <v>19</v>
      </c>
      <c r="F766" s="236" t="s">
        <v>1168</v>
      </c>
      <c r="G766" s="234"/>
      <c r="H766" s="237">
        <v>36.920999999999999</v>
      </c>
      <c r="I766" s="238"/>
      <c r="J766" s="234"/>
      <c r="K766" s="234"/>
      <c r="L766" s="239"/>
      <c r="M766" s="240"/>
      <c r="N766" s="241"/>
      <c r="O766" s="241"/>
      <c r="P766" s="241"/>
      <c r="Q766" s="241"/>
      <c r="R766" s="241"/>
      <c r="S766" s="241"/>
      <c r="T766" s="242"/>
      <c r="U766" s="13"/>
      <c r="V766" s="13"/>
      <c r="W766" s="13"/>
      <c r="X766" s="13"/>
      <c r="Y766" s="13"/>
      <c r="Z766" s="13"/>
      <c r="AA766" s="13"/>
      <c r="AB766" s="13"/>
      <c r="AC766" s="13"/>
      <c r="AD766" s="13"/>
      <c r="AE766" s="13"/>
      <c r="AT766" s="243" t="s">
        <v>193</v>
      </c>
      <c r="AU766" s="243" t="s">
        <v>83</v>
      </c>
      <c r="AV766" s="13" t="s">
        <v>83</v>
      </c>
      <c r="AW766" s="13" t="s">
        <v>33</v>
      </c>
      <c r="AX766" s="13" t="s">
        <v>73</v>
      </c>
      <c r="AY766" s="243" t="s">
        <v>181</v>
      </c>
    </row>
    <row r="767" s="2" customFormat="1" ht="21.75" customHeight="1">
      <c r="A767" s="39"/>
      <c r="B767" s="40"/>
      <c r="C767" s="213" t="s">
        <v>1169</v>
      </c>
      <c r="D767" s="213" t="s">
        <v>183</v>
      </c>
      <c r="E767" s="214" t="s">
        <v>1170</v>
      </c>
      <c r="F767" s="215" t="s">
        <v>1171</v>
      </c>
      <c r="G767" s="216" t="s">
        <v>253</v>
      </c>
      <c r="H767" s="217">
        <v>36.920999999999999</v>
      </c>
      <c r="I767" s="218"/>
      <c r="J767" s="219">
        <f>ROUND(I767*H767,2)</f>
        <v>0</v>
      </c>
      <c r="K767" s="215" t="s">
        <v>187</v>
      </c>
      <c r="L767" s="45"/>
      <c r="M767" s="220" t="s">
        <v>19</v>
      </c>
      <c r="N767" s="221" t="s">
        <v>44</v>
      </c>
      <c r="O767" s="85"/>
      <c r="P767" s="222">
        <f>O767*H767</f>
        <v>0</v>
      </c>
      <c r="Q767" s="222">
        <v>0</v>
      </c>
      <c r="R767" s="222">
        <f>Q767*H767</f>
        <v>0</v>
      </c>
      <c r="S767" s="222">
        <v>0.010999999999999999</v>
      </c>
      <c r="T767" s="223">
        <f>S767*H767</f>
        <v>0.40613099999999996</v>
      </c>
      <c r="U767" s="39"/>
      <c r="V767" s="39"/>
      <c r="W767" s="39"/>
      <c r="X767" s="39"/>
      <c r="Y767" s="39"/>
      <c r="Z767" s="39"/>
      <c r="AA767" s="39"/>
      <c r="AB767" s="39"/>
      <c r="AC767" s="39"/>
      <c r="AD767" s="39"/>
      <c r="AE767" s="39"/>
      <c r="AR767" s="224" t="s">
        <v>300</v>
      </c>
      <c r="AT767" s="224" t="s">
        <v>183</v>
      </c>
      <c r="AU767" s="224" t="s">
        <v>83</v>
      </c>
      <c r="AY767" s="18" t="s">
        <v>181</v>
      </c>
      <c r="BE767" s="225">
        <f>IF(N767="základní",J767,0)</f>
        <v>0</v>
      </c>
      <c r="BF767" s="225">
        <f>IF(N767="snížená",J767,0)</f>
        <v>0</v>
      </c>
      <c r="BG767" s="225">
        <f>IF(N767="zákl. přenesená",J767,0)</f>
        <v>0</v>
      </c>
      <c r="BH767" s="225">
        <f>IF(N767="sníž. přenesená",J767,0)</f>
        <v>0</v>
      </c>
      <c r="BI767" s="225">
        <f>IF(N767="nulová",J767,0)</f>
        <v>0</v>
      </c>
      <c r="BJ767" s="18" t="s">
        <v>81</v>
      </c>
      <c r="BK767" s="225">
        <f>ROUND(I767*H767,2)</f>
        <v>0</v>
      </c>
      <c r="BL767" s="18" t="s">
        <v>300</v>
      </c>
      <c r="BM767" s="224" t="s">
        <v>1172</v>
      </c>
    </row>
    <row r="768" s="2" customFormat="1">
      <c r="A768" s="39"/>
      <c r="B768" s="40"/>
      <c r="C768" s="41"/>
      <c r="D768" s="226" t="s">
        <v>189</v>
      </c>
      <c r="E768" s="41"/>
      <c r="F768" s="227" t="s">
        <v>1173</v>
      </c>
      <c r="G768" s="41"/>
      <c r="H768" s="41"/>
      <c r="I768" s="228"/>
      <c r="J768" s="41"/>
      <c r="K768" s="41"/>
      <c r="L768" s="45"/>
      <c r="M768" s="229"/>
      <c r="N768" s="230"/>
      <c r="O768" s="85"/>
      <c r="P768" s="85"/>
      <c r="Q768" s="85"/>
      <c r="R768" s="85"/>
      <c r="S768" s="85"/>
      <c r="T768" s="86"/>
      <c r="U768" s="39"/>
      <c r="V768" s="39"/>
      <c r="W768" s="39"/>
      <c r="X768" s="39"/>
      <c r="Y768" s="39"/>
      <c r="Z768" s="39"/>
      <c r="AA768" s="39"/>
      <c r="AB768" s="39"/>
      <c r="AC768" s="39"/>
      <c r="AD768" s="39"/>
      <c r="AE768" s="39"/>
      <c r="AT768" s="18" t="s">
        <v>189</v>
      </c>
      <c r="AU768" s="18" t="s">
        <v>83</v>
      </c>
    </row>
    <row r="769" s="2" customFormat="1">
      <c r="A769" s="39"/>
      <c r="B769" s="40"/>
      <c r="C769" s="41"/>
      <c r="D769" s="231" t="s">
        <v>191</v>
      </c>
      <c r="E769" s="41"/>
      <c r="F769" s="232" t="s">
        <v>1174</v>
      </c>
      <c r="G769" s="41"/>
      <c r="H769" s="41"/>
      <c r="I769" s="228"/>
      <c r="J769" s="41"/>
      <c r="K769" s="41"/>
      <c r="L769" s="45"/>
      <c r="M769" s="229"/>
      <c r="N769" s="230"/>
      <c r="O769" s="85"/>
      <c r="P769" s="85"/>
      <c r="Q769" s="85"/>
      <c r="R769" s="85"/>
      <c r="S769" s="85"/>
      <c r="T769" s="86"/>
      <c r="U769" s="39"/>
      <c r="V769" s="39"/>
      <c r="W769" s="39"/>
      <c r="X769" s="39"/>
      <c r="Y769" s="39"/>
      <c r="Z769" s="39"/>
      <c r="AA769" s="39"/>
      <c r="AB769" s="39"/>
      <c r="AC769" s="39"/>
      <c r="AD769" s="39"/>
      <c r="AE769" s="39"/>
      <c r="AT769" s="18" t="s">
        <v>191</v>
      </c>
      <c r="AU769" s="18" t="s">
        <v>83</v>
      </c>
    </row>
    <row r="770" s="13" customFormat="1">
      <c r="A770" s="13"/>
      <c r="B770" s="233"/>
      <c r="C770" s="234"/>
      <c r="D770" s="226" t="s">
        <v>193</v>
      </c>
      <c r="E770" s="235" t="s">
        <v>19</v>
      </c>
      <c r="F770" s="236" t="s">
        <v>1168</v>
      </c>
      <c r="G770" s="234"/>
      <c r="H770" s="237">
        <v>36.920999999999999</v>
      </c>
      <c r="I770" s="238"/>
      <c r="J770" s="234"/>
      <c r="K770" s="234"/>
      <c r="L770" s="239"/>
      <c r="M770" s="240"/>
      <c r="N770" s="241"/>
      <c r="O770" s="241"/>
      <c r="P770" s="241"/>
      <c r="Q770" s="241"/>
      <c r="R770" s="241"/>
      <c r="S770" s="241"/>
      <c r="T770" s="242"/>
      <c r="U770" s="13"/>
      <c r="V770" s="13"/>
      <c r="W770" s="13"/>
      <c r="X770" s="13"/>
      <c r="Y770" s="13"/>
      <c r="Z770" s="13"/>
      <c r="AA770" s="13"/>
      <c r="AB770" s="13"/>
      <c r="AC770" s="13"/>
      <c r="AD770" s="13"/>
      <c r="AE770" s="13"/>
      <c r="AT770" s="243" t="s">
        <v>193</v>
      </c>
      <c r="AU770" s="243" t="s">
        <v>83</v>
      </c>
      <c r="AV770" s="13" t="s">
        <v>83</v>
      </c>
      <c r="AW770" s="13" t="s">
        <v>33</v>
      </c>
      <c r="AX770" s="13" t="s">
        <v>73</v>
      </c>
      <c r="AY770" s="243" t="s">
        <v>181</v>
      </c>
    </row>
    <row r="771" s="2" customFormat="1" ht="21.75" customHeight="1">
      <c r="A771" s="39"/>
      <c r="B771" s="40"/>
      <c r="C771" s="213" t="s">
        <v>1175</v>
      </c>
      <c r="D771" s="213" t="s">
        <v>183</v>
      </c>
      <c r="E771" s="214" t="s">
        <v>1176</v>
      </c>
      <c r="F771" s="215" t="s">
        <v>1177</v>
      </c>
      <c r="G771" s="216" t="s">
        <v>253</v>
      </c>
      <c r="H771" s="217">
        <v>36.920999999999999</v>
      </c>
      <c r="I771" s="218"/>
      <c r="J771" s="219">
        <f>ROUND(I771*H771,2)</f>
        <v>0</v>
      </c>
      <c r="K771" s="215" t="s">
        <v>187</v>
      </c>
      <c r="L771" s="45"/>
      <c r="M771" s="220" t="s">
        <v>19</v>
      </c>
      <c r="N771" s="221" t="s">
        <v>44</v>
      </c>
      <c r="O771" s="85"/>
      <c r="P771" s="222">
        <f>O771*H771</f>
        <v>0</v>
      </c>
      <c r="Q771" s="222">
        <v>0</v>
      </c>
      <c r="R771" s="222">
        <f>Q771*H771</f>
        <v>0</v>
      </c>
      <c r="S771" s="222">
        <v>0.0053</v>
      </c>
      <c r="T771" s="223">
        <f>S771*H771</f>
        <v>0.1956813</v>
      </c>
      <c r="U771" s="39"/>
      <c r="V771" s="39"/>
      <c r="W771" s="39"/>
      <c r="X771" s="39"/>
      <c r="Y771" s="39"/>
      <c r="Z771" s="39"/>
      <c r="AA771" s="39"/>
      <c r="AB771" s="39"/>
      <c r="AC771" s="39"/>
      <c r="AD771" s="39"/>
      <c r="AE771" s="39"/>
      <c r="AR771" s="224" t="s">
        <v>300</v>
      </c>
      <c r="AT771" s="224" t="s">
        <v>183</v>
      </c>
      <c r="AU771" s="224" t="s">
        <v>83</v>
      </c>
      <c r="AY771" s="18" t="s">
        <v>181</v>
      </c>
      <c r="BE771" s="225">
        <f>IF(N771="základní",J771,0)</f>
        <v>0</v>
      </c>
      <c r="BF771" s="225">
        <f>IF(N771="snížená",J771,0)</f>
        <v>0</v>
      </c>
      <c r="BG771" s="225">
        <f>IF(N771="zákl. přenesená",J771,0)</f>
        <v>0</v>
      </c>
      <c r="BH771" s="225">
        <f>IF(N771="sníž. přenesená",J771,0)</f>
        <v>0</v>
      </c>
      <c r="BI771" s="225">
        <f>IF(N771="nulová",J771,0)</f>
        <v>0</v>
      </c>
      <c r="BJ771" s="18" t="s">
        <v>81</v>
      </c>
      <c r="BK771" s="225">
        <f>ROUND(I771*H771,2)</f>
        <v>0</v>
      </c>
      <c r="BL771" s="18" t="s">
        <v>300</v>
      </c>
      <c r="BM771" s="224" t="s">
        <v>1178</v>
      </c>
    </row>
    <row r="772" s="2" customFormat="1">
      <c r="A772" s="39"/>
      <c r="B772" s="40"/>
      <c r="C772" s="41"/>
      <c r="D772" s="226" t="s">
        <v>189</v>
      </c>
      <c r="E772" s="41"/>
      <c r="F772" s="227" t="s">
        <v>1179</v>
      </c>
      <c r="G772" s="41"/>
      <c r="H772" s="41"/>
      <c r="I772" s="228"/>
      <c r="J772" s="41"/>
      <c r="K772" s="41"/>
      <c r="L772" s="45"/>
      <c r="M772" s="229"/>
      <c r="N772" s="230"/>
      <c r="O772" s="85"/>
      <c r="P772" s="85"/>
      <c r="Q772" s="85"/>
      <c r="R772" s="85"/>
      <c r="S772" s="85"/>
      <c r="T772" s="86"/>
      <c r="U772" s="39"/>
      <c r="V772" s="39"/>
      <c r="W772" s="39"/>
      <c r="X772" s="39"/>
      <c r="Y772" s="39"/>
      <c r="Z772" s="39"/>
      <c r="AA772" s="39"/>
      <c r="AB772" s="39"/>
      <c r="AC772" s="39"/>
      <c r="AD772" s="39"/>
      <c r="AE772" s="39"/>
      <c r="AT772" s="18" t="s">
        <v>189</v>
      </c>
      <c r="AU772" s="18" t="s">
        <v>83</v>
      </c>
    </row>
    <row r="773" s="2" customFormat="1">
      <c r="A773" s="39"/>
      <c r="B773" s="40"/>
      <c r="C773" s="41"/>
      <c r="D773" s="231" t="s">
        <v>191</v>
      </c>
      <c r="E773" s="41"/>
      <c r="F773" s="232" t="s">
        <v>1180</v>
      </c>
      <c r="G773" s="41"/>
      <c r="H773" s="41"/>
      <c r="I773" s="228"/>
      <c r="J773" s="41"/>
      <c r="K773" s="41"/>
      <c r="L773" s="45"/>
      <c r="M773" s="229"/>
      <c r="N773" s="230"/>
      <c r="O773" s="85"/>
      <c r="P773" s="85"/>
      <c r="Q773" s="85"/>
      <c r="R773" s="85"/>
      <c r="S773" s="85"/>
      <c r="T773" s="86"/>
      <c r="U773" s="39"/>
      <c r="V773" s="39"/>
      <c r="W773" s="39"/>
      <c r="X773" s="39"/>
      <c r="Y773" s="39"/>
      <c r="Z773" s="39"/>
      <c r="AA773" s="39"/>
      <c r="AB773" s="39"/>
      <c r="AC773" s="39"/>
      <c r="AD773" s="39"/>
      <c r="AE773" s="39"/>
      <c r="AT773" s="18" t="s">
        <v>191</v>
      </c>
      <c r="AU773" s="18" t="s">
        <v>83</v>
      </c>
    </row>
    <row r="774" s="13" customFormat="1">
      <c r="A774" s="13"/>
      <c r="B774" s="233"/>
      <c r="C774" s="234"/>
      <c r="D774" s="226" t="s">
        <v>193</v>
      </c>
      <c r="E774" s="235" t="s">
        <v>19</v>
      </c>
      <c r="F774" s="236" t="s">
        <v>1168</v>
      </c>
      <c r="G774" s="234"/>
      <c r="H774" s="237">
        <v>36.920999999999999</v>
      </c>
      <c r="I774" s="238"/>
      <c r="J774" s="234"/>
      <c r="K774" s="234"/>
      <c r="L774" s="239"/>
      <c r="M774" s="240"/>
      <c r="N774" s="241"/>
      <c r="O774" s="241"/>
      <c r="P774" s="241"/>
      <c r="Q774" s="241"/>
      <c r="R774" s="241"/>
      <c r="S774" s="241"/>
      <c r="T774" s="242"/>
      <c r="U774" s="13"/>
      <c r="V774" s="13"/>
      <c r="W774" s="13"/>
      <c r="X774" s="13"/>
      <c r="Y774" s="13"/>
      <c r="Z774" s="13"/>
      <c r="AA774" s="13"/>
      <c r="AB774" s="13"/>
      <c r="AC774" s="13"/>
      <c r="AD774" s="13"/>
      <c r="AE774" s="13"/>
      <c r="AT774" s="243" t="s">
        <v>193</v>
      </c>
      <c r="AU774" s="243" t="s">
        <v>83</v>
      </c>
      <c r="AV774" s="13" t="s">
        <v>83</v>
      </c>
      <c r="AW774" s="13" t="s">
        <v>33</v>
      </c>
      <c r="AX774" s="13" t="s">
        <v>73</v>
      </c>
      <c r="AY774" s="243" t="s">
        <v>181</v>
      </c>
    </row>
    <row r="775" s="2" customFormat="1" ht="16.5" customHeight="1">
      <c r="A775" s="39"/>
      <c r="B775" s="40"/>
      <c r="C775" s="213" t="s">
        <v>1181</v>
      </c>
      <c r="D775" s="213" t="s">
        <v>183</v>
      </c>
      <c r="E775" s="214" t="s">
        <v>1182</v>
      </c>
      <c r="F775" s="215" t="s">
        <v>1183</v>
      </c>
      <c r="G775" s="216" t="s">
        <v>263</v>
      </c>
      <c r="H775" s="217">
        <v>15.225</v>
      </c>
      <c r="I775" s="218"/>
      <c r="J775" s="219">
        <f>ROUND(I775*H775,2)</f>
        <v>0</v>
      </c>
      <c r="K775" s="215" t="s">
        <v>187</v>
      </c>
      <c r="L775" s="45"/>
      <c r="M775" s="220" t="s">
        <v>19</v>
      </c>
      <c r="N775" s="221" t="s">
        <v>44</v>
      </c>
      <c r="O775" s="85"/>
      <c r="P775" s="222">
        <f>O775*H775</f>
        <v>0</v>
      </c>
      <c r="Q775" s="222">
        <v>0</v>
      </c>
      <c r="R775" s="222">
        <f>Q775*H775</f>
        <v>0</v>
      </c>
      <c r="S775" s="222">
        <v>0.0017600000000000001</v>
      </c>
      <c r="T775" s="223">
        <f>S775*H775</f>
        <v>0.026796</v>
      </c>
      <c r="U775" s="39"/>
      <c r="V775" s="39"/>
      <c r="W775" s="39"/>
      <c r="X775" s="39"/>
      <c r="Y775" s="39"/>
      <c r="Z775" s="39"/>
      <c r="AA775" s="39"/>
      <c r="AB775" s="39"/>
      <c r="AC775" s="39"/>
      <c r="AD775" s="39"/>
      <c r="AE775" s="39"/>
      <c r="AR775" s="224" t="s">
        <v>300</v>
      </c>
      <c r="AT775" s="224" t="s">
        <v>183</v>
      </c>
      <c r="AU775" s="224" t="s">
        <v>83</v>
      </c>
      <c r="AY775" s="18" t="s">
        <v>181</v>
      </c>
      <c r="BE775" s="225">
        <f>IF(N775="základní",J775,0)</f>
        <v>0</v>
      </c>
      <c r="BF775" s="225">
        <f>IF(N775="snížená",J775,0)</f>
        <v>0</v>
      </c>
      <c r="BG775" s="225">
        <f>IF(N775="zákl. přenesená",J775,0)</f>
        <v>0</v>
      </c>
      <c r="BH775" s="225">
        <f>IF(N775="sníž. přenesená",J775,0)</f>
        <v>0</v>
      </c>
      <c r="BI775" s="225">
        <f>IF(N775="nulová",J775,0)</f>
        <v>0</v>
      </c>
      <c r="BJ775" s="18" t="s">
        <v>81</v>
      </c>
      <c r="BK775" s="225">
        <f>ROUND(I775*H775,2)</f>
        <v>0</v>
      </c>
      <c r="BL775" s="18" t="s">
        <v>300</v>
      </c>
      <c r="BM775" s="224" t="s">
        <v>1184</v>
      </c>
    </row>
    <row r="776" s="2" customFormat="1">
      <c r="A776" s="39"/>
      <c r="B776" s="40"/>
      <c r="C776" s="41"/>
      <c r="D776" s="226" t="s">
        <v>189</v>
      </c>
      <c r="E776" s="41"/>
      <c r="F776" s="227" t="s">
        <v>1185</v>
      </c>
      <c r="G776" s="41"/>
      <c r="H776" s="41"/>
      <c r="I776" s="228"/>
      <c r="J776" s="41"/>
      <c r="K776" s="41"/>
      <c r="L776" s="45"/>
      <c r="M776" s="229"/>
      <c r="N776" s="230"/>
      <c r="O776" s="85"/>
      <c r="P776" s="85"/>
      <c r="Q776" s="85"/>
      <c r="R776" s="85"/>
      <c r="S776" s="85"/>
      <c r="T776" s="86"/>
      <c r="U776" s="39"/>
      <c r="V776" s="39"/>
      <c r="W776" s="39"/>
      <c r="X776" s="39"/>
      <c r="Y776" s="39"/>
      <c r="Z776" s="39"/>
      <c r="AA776" s="39"/>
      <c r="AB776" s="39"/>
      <c r="AC776" s="39"/>
      <c r="AD776" s="39"/>
      <c r="AE776" s="39"/>
      <c r="AT776" s="18" t="s">
        <v>189</v>
      </c>
      <c r="AU776" s="18" t="s">
        <v>83</v>
      </c>
    </row>
    <row r="777" s="2" customFormat="1">
      <c r="A777" s="39"/>
      <c r="B777" s="40"/>
      <c r="C777" s="41"/>
      <c r="D777" s="231" t="s">
        <v>191</v>
      </c>
      <c r="E777" s="41"/>
      <c r="F777" s="232" t="s">
        <v>1186</v>
      </c>
      <c r="G777" s="41"/>
      <c r="H777" s="41"/>
      <c r="I777" s="228"/>
      <c r="J777" s="41"/>
      <c r="K777" s="41"/>
      <c r="L777" s="45"/>
      <c r="M777" s="229"/>
      <c r="N777" s="230"/>
      <c r="O777" s="85"/>
      <c r="P777" s="85"/>
      <c r="Q777" s="85"/>
      <c r="R777" s="85"/>
      <c r="S777" s="85"/>
      <c r="T777" s="86"/>
      <c r="U777" s="39"/>
      <c r="V777" s="39"/>
      <c r="W777" s="39"/>
      <c r="X777" s="39"/>
      <c r="Y777" s="39"/>
      <c r="Z777" s="39"/>
      <c r="AA777" s="39"/>
      <c r="AB777" s="39"/>
      <c r="AC777" s="39"/>
      <c r="AD777" s="39"/>
      <c r="AE777" s="39"/>
      <c r="AT777" s="18" t="s">
        <v>191</v>
      </c>
      <c r="AU777" s="18" t="s">
        <v>83</v>
      </c>
    </row>
    <row r="778" s="2" customFormat="1" ht="16.5" customHeight="1">
      <c r="A778" s="39"/>
      <c r="B778" s="40"/>
      <c r="C778" s="213" t="s">
        <v>1187</v>
      </c>
      <c r="D778" s="213" t="s">
        <v>183</v>
      </c>
      <c r="E778" s="214" t="s">
        <v>1188</v>
      </c>
      <c r="F778" s="215" t="s">
        <v>1189</v>
      </c>
      <c r="G778" s="216" t="s">
        <v>263</v>
      </c>
      <c r="H778" s="217">
        <v>15.225</v>
      </c>
      <c r="I778" s="218"/>
      <c r="J778" s="219">
        <f>ROUND(I778*H778,2)</f>
        <v>0</v>
      </c>
      <c r="K778" s="215" t="s">
        <v>187</v>
      </c>
      <c r="L778" s="45"/>
      <c r="M778" s="220" t="s">
        <v>19</v>
      </c>
      <c r="N778" s="221" t="s">
        <v>44</v>
      </c>
      <c r="O778" s="85"/>
      <c r="P778" s="222">
        <f>O778*H778</f>
        <v>0</v>
      </c>
      <c r="Q778" s="222">
        <v>0</v>
      </c>
      <c r="R778" s="222">
        <f>Q778*H778</f>
        <v>0</v>
      </c>
      <c r="S778" s="222">
        <v>0.0017700000000000001</v>
      </c>
      <c r="T778" s="223">
        <f>S778*H778</f>
        <v>0.02694825</v>
      </c>
      <c r="U778" s="39"/>
      <c r="V778" s="39"/>
      <c r="W778" s="39"/>
      <c r="X778" s="39"/>
      <c r="Y778" s="39"/>
      <c r="Z778" s="39"/>
      <c r="AA778" s="39"/>
      <c r="AB778" s="39"/>
      <c r="AC778" s="39"/>
      <c r="AD778" s="39"/>
      <c r="AE778" s="39"/>
      <c r="AR778" s="224" t="s">
        <v>300</v>
      </c>
      <c r="AT778" s="224" t="s">
        <v>183</v>
      </c>
      <c r="AU778" s="224" t="s">
        <v>83</v>
      </c>
      <c r="AY778" s="18" t="s">
        <v>181</v>
      </c>
      <c r="BE778" s="225">
        <f>IF(N778="základní",J778,0)</f>
        <v>0</v>
      </c>
      <c r="BF778" s="225">
        <f>IF(N778="snížená",J778,0)</f>
        <v>0</v>
      </c>
      <c r="BG778" s="225">
        <f>IF(N778="zákl. přenesená",J778,0)</f>
        <v>0</v>
      </c>
      <c r="BH778" s="225">
        <f>IF(N778="sníž. přenesená",J778,0)</f>
        <v>0</v>
      </c>
      <c r="BI778" s="225">
        <f>IF(N778="nulová",J778,0)</f>
        <v>0</v>
      </c>
      <c r="BJ778" s="18" t="s">
        <v>81</v>
      </c>
      <c r="BK778" s="225">
        <f>ROUND(I778*H778,2)</f>
        <v>0</v>
      </c>
      <c r="BL778" s="18" t="s">
        <v>300</v>
      </c>
      <c r="BM778" s="224" t="s">
        <v>1190</v>
      </c>
    </row>
    <row r="779" s="2" customFormat="1">
      <c r="A779" s="39"/>
      <c r="B779" s="40"/>
      <c r="C779" s="41"/>
      <c r="D779" s="226" t="s">
        <v>189</v>
      </c>
      <c r="E779" s="41"/>
      <c r="F779" s="227" t="s">
        <v>1191</v>
      </c>
      <c r="G779" s="41"/>
      <c r="H779" s="41"/>
      <c r="I779" s="228"/>
      <c r="J779" s="41"/>
      <c r="K779" s="41"/>
      <c r="L779" s="45"/>
      <c r="M779" s="229"/>
      <c r="N779" s="230"/>
      <c r="O779" s="85"/>
      <c r="P779" s="85"/>
      <c r="Q779" s="85"/>
      <c r="R779" s="85"/>
      <c r="S779" s="85"/>
      <c r="T779" s="86"/>
      <c r="U779" s="39"/>
      <c r="V779" s="39"/>
      <c r="W779" s="39"/>
      <c r="X779" s="39"/>
      <c r="Y779" s="39"/>
      <c r="Z779" s="39"/>
      <c r="AA779" s="39"/>
      <c r="AB779" s="39"/>
      <c r="AC779" s="39"/>
      <c r="AD779" s="39"/>
      <c r="AE779" s="39"/>
      <c r="AT779" s="18" t="s">
        <v>189</v>
      </c>
      <c r="AU779" s="18" t="s">
        <v>83</v>
      </c>
    </row>
    <row r="780" s="2" customFormat="1">
      <c r="A780" s="39"/>
      <c r="B780" s="40"/>
      <c r="C780" s="41"/>
      <c r="D780" s="231" t="s">
        <v>191</v>
      </c>
      <c r="E780" s="41"/>
      <c r="F780" s="232" t="s">
        <v>1192</v>
      </c>
      <c r="G780" s="41"/>
      <c r="H780" s="41"/>
      <c r="I780" s="228"/>
      <c r="J780" s="41"/>
      <c r="K780" s="41"/>
      <c r="L780" s="45"/>
      <c r="M780" s="229"/>
      <c r="N780" s="230"/>
      <c r="O780" s="85"/>
      <c r="P780" s="85"/>
      <c r="Q780" s="85"/>
      <c r="R780" s="85"/>
      <c r="S780" s="85"/>
      <c r="T780" s="86"/>
      <c r="U780" s="39"/>
      <c r="V780" s="39"/>
      <c r="W780" s="39"/>
      <c r="X780" s="39"/>
      <c r="Y780" s="39"/>
      <c r="Z780" s="39"/>
      <c r="AA780" s="39"/>
      <c r="AB780" s="39"/>
      <c r="AC780" s="39"/>
      <c r="AD780" s="39"/>
      <c r="AE780" s="39"/>
      <c r="AT780" s="18" t="s">
        <v>191</v>
      </c>
      <c r="AU780" s="18" t="s">
        <v>83</v>
      </c>
    </row>
    <row r="781" s="2" customFormat="1" ht="16.5" customHeight="1">
      <c r="A781" s="39"/>
      <c r="B781" s="40"/>
      <c r="C781" s="213" t="s">
        <v>1193</v>
      </c>
      <c r="D781" s="213" t="s">
        <v>183</v>
      </c>
      <c r="E781" s="214" t="s">
        <v>1194</v>
      </c>
      <c r="F781" s="215" t="s">
        <v>1195</v>
      </c>
      <c r="G781" s="216" t="s">
        <v>263</v>
      </c>
      <c r="H781" s="217">
        <v>2.4249999999999998</v>
      </c>
      <c r="I781" s="218"/>
      <c r="J781" s="219">
        <f>ROUND(I781*H781,2)</f>
        <v>0</v>
      </c>
      <c r="K781" s="215" t="s">
        <v>187</v>
      </c>
      <c r="L781" s="45"/>
      <c r="M781" s="220" t="s">
        <v>19</v>
      </c>
      <c r="N781" s="221" t="s">
        <v>44</v>
      </c>
      <c r="O781" s="85"/>
      <c r="P781" s="222">
        <f>O781*H781</f>
        <v>0</v>
      </c>
      <c r="Q781" s="222">
        <v>0</v>
      </c>
      <c r="R781" s="222">
        <f>Q781*H781</f>
        <v>0</v>
      </c>
      <c r="S781" s="222">
        <v>0.00191</v>
      </c>
      <c r="T781" s="223">
        <f>S781*H781</f>
        <v>0.0046317499999999996</v>
      </c>
      <c r="U781" s="39"/>
      <c r="V781" s="39"/>
      <c r="W781" s="39"/>
      <c r="X781" s="39"/>
      <c r="Y781" s="39"/>
      <c r="Z781" s="39"/>
      <c r="AA781" s="39"/>
      <c r="AB781" s="39"/>
      <c r="AC781" s="39"/>
      <c r="AD781" s="39"/>
      <c r="AE781" s="39"/>
      <c r="AR781" s="224" t="s">
        <v>300</v>
      </c>
      <c r="AT781" s="224" t="s">
        <v>183</v>
      </c>
      <c r="AU781" s="224" t="s">
        <v>83</v>
      </c>
      <c r="AY781" s="18" t="s">
        <v>181</v>
      </c>
      <c r="BE781" s="225">
        <f>IF(N781="základní",J781,0)</f>
        <v>0</v>
      </c>
      <c r="BF781" s="225">
        <f>IF(N781="snížená",J781,0)</f>
        <v>0</v>
      </c>
      <c r="BG781" s="225">
        <f>IF(N781="zákl. přenesená",J781,0)</f>
        <v>0</v>
      </c>
      <c r="BH781" s="225">
        <f>IF(N781="sníž. přenesená",J781,0)</f>
        <v>0</v>
      </c>
      <c r="BI781" s="225">
        <f>IF(N781="nulová",J781,0)</f>
        <v>0</v>
      </c>
      <c r="BJ781" s="18" t="s">
        <v>81</v>
      </c>
      <c r="BK781" s="225">
        <f>ROUND(I781*H781,2)</f>
        <v>0</v>
      </c>
      <c r="BL781" s="18" t="s">
        <v>300</v>
      </c>
      <c r="BM781" s="224" t="s">
        <v>1196</v>
      </c>
    </row>
    <row r="782" s="2" customFormat="1">
      <c r="A782" s="39"/>
      <c r="B782" s="40"/>
      <c r="C782" s="41"/>
      <c r="D782" s="226" t="s">
        <v>189</v>
      </c>
      <c r="E782" s="41"/>
      <c r="F782" s="227" t="s">
        <v>1197</v>
      </c>
      <c r="G782" s="41"/>
      <c r="H782" s="41"/>
      <c r="I782" s="228"/>
      <c r="J782" s="41"/>
      <c r="K782" s="41"/>
      <c r="L782" s="45"/>
      <c r="M782" s="229"/>
      <c r="N782" s="230"/>
      <c r="O782" s="85"/>
      <c r="P782" s="85"/>
      <c r="Q782" s="85"/>
      <c r="R782" s="85"/>
      <c r="S782" s="85"/>
      <c r="T782" s="86"/>
      <c r="U782" s="39"/>
      <c r="V782" s="39"/>
      <c r="W782" s="39"/>
      <c r="X782" s="39"/>
      <c r="Y782" s="39"/>
      <c r="Z782" s="39"/>
      <c r="AA782" s="39"/>
      <c r="AB782" s="39"/>
      <c r="AC782" s="39"/>
      <c r="AD782" s="39"/>
      <c r="AE782" s="39"/>
      <c r="AT782" s="18" t="s">
        <v>189</v>
      </c>
      <c r="AU782" s="18" t="s">
        <v>83</v>
      </c>
    </row>
    <row r="783" s="2" customFormat="1">
      <c r="A783" s="39"/>
      <c r="B783" s="40"/>
      <c r="C783" s="41"/>
      <c r="D783" s="231" t="s">
        <v>191</v>
      </c>
      <c r="E783" s="41"/>
      <c r="F783" s="232" t="s">
        <v>1198</v>
      </c>
      <c r="G783" s="41"/>
      <c r="H783" s="41"/>
      <c r="I783" s="228"/>
      <c r="J783" s="41"/>
      <c r="K783" s="41"/>
      <c r="L783" s="45"/>
      <c r="M783" s="229"/>
      <c r="N783" s="230"/>
      <c r="O783" s="85"/>
      <c r="P783" s="85"/>
      <c r="Q783" s="85"/>
      <c r="R783" s="85"/>
      <c r="S783" s="85"/>
      <c r="T783" s="86"/>
      <c r="U783" s="39"/>
      <c r="V783" s="39"/>
      <c r="W783" s="39"/>
      <c r="X783" s="39"/>
      <c r="Y783" s="39"/>
      <c r="Z783" s="39"/>
      <c r="AA783" s="39"/>
      <c r="AB783" s="39"/>
      <c r="AC783" s="39"/>
      <c r="AD783" s="39"/>
      <c r="AE783" s="39"/>
      <c r="AT783" s="18" t="s">
        <v>191</v>
      </c>
      <c r="AU783" s="18" t="s">
        <v>83</v>
      </c>
    </row>
    <row r="784" s="2" customFormat="1" ht="16.5" customHeight="1">
      <c r="A784" s="39"/>
      <c r="B784" s="40"/>
      <c r="C784" s="213" t="s">
        <v>1199</v>
      </c>
      <c r="D784" s="213" t="s">
        <v>183</v>
      </c>
      <c r="E784" s="214" t="s">
        <v>1200</v>
      </c>
      <c r="F784" s="215" t="s">
        <v>1201</v>
      </c>
      <c r="G784" s="216" t="s">
        <v>263</v>
      </c>
      <c r="H784" s="217">
        <v>3</v>
      </c>
      <c r="I784" s="218"/>
      <c r="J784" s="219">
        <f>ROUND(I784*H784,2)</f>
        <v>0</v>
      </c>
      <c r="K784" s="215" t="s">
        <v>187</v>
      </c>
      <c r="L784" s="45"/>
      <c r="M784" s="220" t="s">
        <v>19</v>
      </c>
      <c r="N784" s="221" t="s">
        <v>44</v>
      </c>
      <c r="O784" s="85"/>
      <c r="P784" s="222">
        <f>O784*H784</f>
        <v>0</v>
      </c>
      <c r="Q784" s="222">
        <v>0</v>
      </c>
      <c r="R784" s="222">
        <f>Q784*H784</f>
        <v>0</v>
      </c>
      <c r="S784" s="222">
        <v>0.00167</v>
      </c>
      <c r="T784" s="223">
        <f>S784*H784</f>
        <v>0.0050100000000000006</v>
      </c>
      <c r="U784" s="39"/>
      <c r="V784" s="39"/>
      <c r="W784" s="39"/>
      <c r="X784" s="39"/>
      <c r="Y784" s="39"/>
      <c r="Z784" s="39"/>
      <c r="AA784" s="39"/>
      <c r="AB784" s="39"/>
      <c r="AC784" s="39"/>
      <c r="AD784" s="39"/>
      <c r="AE784" s="39"/>
      <c r="AR784" s="224" t="s">
        <v>300</v>
      </c>
      <c r="AT784" s="224" t="s">
        <v>183</v>
      </c>
      <c r="AU784" s="224" t="s">
        <v>83</v>
      </c>
      <c r="AY784" s="18" t="s">
        <v>181</v>
      </c>
      <c r="BE784" s="225">
        <f>IF(N784="základní",J784,0)</f>
        <v>0</v>
      </c>
      <c r="BF784" s="225">
        <f>IF(N784="snížená",J784,0)</f>
        <v>0</v>
      </c>
      <c r="BG784" s="225">
        <f>IF(N784="zákl. přenesená",J784,0)</f>
        <v>0</v>
      </c>
      <c r="BH784" s="225">
        <f>IF(N784="sníž. přenesená",J784,0)</f>
        <v>0</v>
      </c>
      <c r="BI784" s="225">
        <f>IF(N784="nulová",J784,0)</f>
        <v>0</v>
      </c>
      <c r="BJ784" s="18" t="s">
        <v>81</v>
      </c>
      <c r="BK784" s="225">
        <f>ROUND(I784*H784,2)</f>
        <v>0</v>
      </c>
      <c r="BL784" s="18" t="s">
        <v>300</v>
      </c>
      <c r="BM784" s="224" t="s">
        <v>1202</v>
      </c>
    </row>
    <row r="785" s="2" customFormat="1">
      <c r="A785" s="39"/>
      <c r="B785" s="40"/>
      <c r="C785" s="41"/>
      <c r="D785" s="226" t="s">
        <v>189</v>
      </c>
      <c r="E785" s="41"/>
      <c r="F785" s="227" t="s">
        <v>1203</v>
      </c>
      <c r="G785" s="41"/>
      <c r="H785" s="41"/>
      <c r="I785" s="228"/>
      <c r="J785" s="41"/>
      <c r="K785" s="41"/>
      <c r="L785" s="45"/>
      <c r="M785" s="229"/>
      <c r="N785" s="230"/>
      <c r="O785" s="85"/>
      <c r="P785" s="85"/>
      <c r="Q785" s="85"/>
      <c r="R785" s="85"/>
      <c r="S785" s="85"/>
      <c r="T785" s="86"/>
      <c r="U785" s="39"/>
      <c r="V785" s="39"/>
      <c r="W785" s="39"/>
      <c r="X785" s="39"/>
      <c r="Y785" s="39"/>
      <c r="Z785" s="39"/>
      <c r="AA785" s="39"/>
      <c r="AB785" s="39"/>
      <c r="AC785" s="39"/>
      <c r="AD785" s="39"/>
      <c r="AE785" s="39"/>
      <c r="AT785" s="18" t="s">
        <v>189</v>
      </c>
      <c r="AU785" s="18" t="s">
        <v>83</v>
      </c>
    </row>
    <row r="786" s="2" customFormat="1">
      <c r="A786" s="39"/>
      <c r="B786" s="40"/>
      <c r="C786" s="41"/>
      <c r="D786" s="231" t="s">
        <v>191</v>
      </c>
      <c r="E786" s="41"/>
      <c r="F786" s="232" t="s">
        <v>1204</v>
      </c>
      <c r="G786" s="41"/>
      <c r="H786" s="41"/>
      <c r="I786" s="228"/>
      <c r="J786" s="41"/>
      <c r="K786" s="41"/>
      <c r="L786" s="45"/>
      <c r="M786" s="229"/>
      <c r="N786" s="230"/>
      <c r="O786" s="85"/>
      <c r="P786" s="85"/>
      <c r="Q786" s="85"/>
      <c r="R786" s="85"/>
      <c r="S786" s="85"/>
      <c r="T786" s="86"/>
      <c r="U786" s="39"/>
      <c r="V786" s="39"/>
      <c r="W786" s="39"/>
      <c r="X786" s="39"/>
      <c r="Y786" s="39"/>
      <c r="Z786" s="39"/>
      <c r="AA786" s="39"/>
      <c r="AB786" s="39"/>
      <c r="AC786" s="39"/>
      <c r="AD786" s="39"/>
      <c r="AE786" s="39"/>
      <c r="AT786" s="18" t="s">
        <v>191</v>
      </c>
      <c r="AU786" s="18" t="s">
        <v>83</v>
      </c>
    </row>
    <row r="787" s="13" customFormat="1">
      <c r="A787" s="13"/>
      <c r="B787" s="233"/>
      <c r="C787" s="234"/>
      <c r="D787" s="226" t="s">
        <v>193</v>
      </c>
      <c r="E787" s="235" t="s">
        <v>19</v>
      </c>
      <c r="F787" s="236" t="s">
        <v>1205</v>
      </c>
      <c r="G787" s="234"/>
      <c r="H787" s="237">
        <v>3</v>
      </c>
      <c r="I787" s="238"/>
      <c r="J787" s="234"/>
      <c r="K787" s="234"/>
      <c r="L787" s="239"/>
      <c r="M787" s="240"/>
      <c r="N787" s="241"/>
      <c r="O787" s="241"/>
      <c r="P787" s="241"/>
      <c r="Q787" s="241"/>
      <c r="R787" s="241"/>
      <c r="S787" s="241"/>
      <c r="T787" s="242"/>
      <c r="U787" s="13"/>
      <c r="V787" s="13"/>
      <c r="W787" s="13"/>
      <c r="X787" s="13"/>
      <c r="Y787" s="13"/>
      <c r="Z787" s="13"/>
      <c r="AA787" s="13"/>
      <c r="AB787" s="13"/>
      <c r="AC787" s="13"/>
      <c r="AD787" s="13"/>
      <c r="AE787" s="13"/>
      <c r="AT787" s="243" t="s">
        <v>193</v>
      </c>
      <c r="AU787" s="243" t="s">
        <v>83</v>
      </c>
      <c r="AV787" s="13" t="s">
        <v>83</v>
      </c>
      <c r="AW787" s="13" t="s">
        <v>33</v>
      </c>
      <c r="AX787" s="13" t="s">
        <v>73</v>
      </c>
      <c r="AY787" s="243" t="s">
        <v>181</v>
      </c>
    </row>
    <row r="788" s="2" customFormat="1" ht="16.5" customHeight="1">
      <c r="A788" s="39"/>
      <c r="B788" s="40"/>
      <c r="C788" s="213" t="s">
        <v>1206</v>
      </c>
      <c r="D788" s="213" t="s">
        <v>183</v>
      </c>
      <c r="E788" s="214" t="s">
        <v>1207</v>
      </c>
      <c r="F788" s="215" t="s">
        <v>1208</v>
      </c>
      <c r="G788" s="216" t="s">
        <v>263</v>
      </c>
      <c r="H788" s="217">
        <v>17.649999999999999</v>
      </c>
      <c r="I788" s="218"/>
      <c r="J788" s="219">
        <f>ROUND(I788*H788,2)</f>
        <v>0</v>
      </c>
      <c r="K788" s="215" t="s">
        <v>187</v>
      </c>
      <c r="L788" s="45"/>
      <c r="M788" s="220" t="s">
        <v>19</v>
      </c>
      <c r="N788" s="221" t="s">
        <v>44</v>
      </c>
      <c r="O788" s="85"/>
      <c r="P788" s="222">
        <f>O788*H788</f>
        <v>0</v>
      </c>
      <c r="Q788" s="222">
        <v>0</v>
      </c>
      <c r="R788" s="222">
        <f>Q788*H788</f>
        <v>0</v>
      </c>
      <c r="S788" s="222">
        <v>0.00175</v>
      </c>
      <c r="T788" s="223">
        <f>S788*H788</f>
        <v>0.030887499999999998</v>
      </c>
      <c r="U788" s="39"/>
      <c r="V788" s="39"/>
      <c r="W788" s="39"/>
      <c r="X788" s="39"/>
      <c r="Y788" s="39"/>
      <c r="Z788" s="39"/>
      <c r="AA788" s="39"/>
      <c r="AB788" s="39"/>
      <c r="AC788" s="39"/>
      <c r="AD788" s="39"/>
      <c r="AE788" s="39"/>
      <c r="AR788" s="224" t="s">
        <v>300</v>
      </c>
      <c r="AT788" s="224" t="s">
        <v>183</v>
      </c>
      <c r="AU788" s="224" t="s">
        <v>83</v>
      </c>
      <c r="AY788" s="18" t="s">
        <v>181</v>
      </c>
      <c r="BE788" s="225">
        <f>IF(N788="základní",J788,0)</f>
        <v>0</v>
      </c>
      <c r="BF788" s="225">
        <f>IF(N788="snížená",J788,0)</f>
        <v>0</v>
      </c>
      <c r="BG788" s="225">
        <f>IF(N788="zákl. přenesená",J788,0)</f>
        <v>0</v>
      </c>
      <c r="BH788" s="225">
        <f>IF(N788="sníž. přenesená",J788,0)</f>
        <v>0</v>
      </c>
      <c r="BI788" s="225">
        <f>IF(N788="nulová",J788,0)</f>
        <v>0</v>
      </c>
      <c r="BJ788" s="18" t="s">
        <v>81</v>
      </c>
      <c r="BK788" s="225">
        <f>ROUND(I788*H788,2)</f>
        <v>0</v>
      </c>
      <c r="BL788" s="18" t="s">
        <v>300</v>
      </c>
      <c r="BM788" s="224" t="s">
        <v>1209</v>
      </c>
    </row>
    <row r="789" s="2" customFormat="1">
      <c r="A789" s="39"/>
      <c r="B789" s="40"/>
      <c r="C789" s="41"/>
      <c r="D789" s="226" t="s">
        <v>189</v>
      </c>
      <c r="E789" s="41"/>
      <c r="F789" s="227" t="s">
        <v>1210</v>
      </c>
      <c r="G789" s="41"/>
      <c r="H789" s="41"/>
      <c r="I789" s="228"/>
      <c r="J789" s="41"/>
      <c r="K789" s="41"/>
      <c r="L789" s="45"/>
      <c r="M789" s="229"/>
      <c r="N789" s="230"/>
      <c r="O789" s="85"/>
      <c r="P789" s="85"/>
      <c r="Q789" s="85"/>
      <c r="R789" s="85"/>
      <c r="S789" s="85"/>
      <c r="T789" s="86"/>
      <c r="U789" s="39"/>
      <c r="V789" s="39"/>
      <c r="W789" s="39"/>
      <c r="X789" s="39"/>
      <c r="Y789" s="39"/>
      <c r="Z789" s="39"/>
      <c r="AA789" s="39"/>
      <c r="AB789" s="39"/>
      <c r="AC789" s="39"/>
      <c r="AD789" s="39"/>
      <c r="AE789" s="39"/>
      <c r="AT789" s="18" t="s">
        <v>189</v>
      </c>
      <c r="AU789" s="18" t="s">
        <v>83</v>
      </c>
    </row>
    <row r="790" s="2" customFormat="1">
      <c r="A790" s="39"/>
      <c r="B790" s="40"/>
      <c r="C790" s="41"/>
      <c r="D790" s="231" t="s">
        <v>191</v>
      </c>
      <c r="E790" s="41"/>
      <c r="F790" s="232" t="s">
        <v>1211</v>
      </c>
      <c r="G790" s="41"/>
      <c r="H790" s="41"/>
      <c r="I790" s="228"/>
      <c r="J790" s="41"/>
      <c r="K790" s="41"/>
      <c r="L790" s="45"/>
      <c r="M790" s="229"/>
      <c r="N790" s="230"/>
      <c r="O790" s="85"/>
      <c r="P790" s="85"/>
      <c r="Q790" s="85"/>
      <c r="R790" s="85"/>
      <c r="S790" s="85"/>
      <c r="T790" s="86"/>
      <c r="U790" s="39"/>
      <c r="V790" s="39"/>
      <c r="W790" s="39"/>
      <c r="X790" s="39"/>
      <c r="Y790" s="39"/>
      <c r="Z790" s="39"/>
      <c r="AA790" s="39"/>
      <c r="AB790" s="39"/>
      <c r="AC790" s="39"/>
      <c r="AD790" s="39"/>
      <c r="AE790" s="39"/>
      <c r="AT790" s="18" t="s">
        <v>191</v>
      </c>
      <c r="AU790" s="18" t="s">
        <v>83</v>
      </c>
    </row>
    <row r="791" s="13" customFormat="1">
      <c r="A791" s="13"/>
      <c r="B791" s="233"/>
      <c r="C791" s="234"/>
      <c r="D791" s="226" t="s">
        <v>193</v>
      </c>
      <c r="E791" s="235" t="s">
        <v>19</v>
      </c>
      <c r="F791" s="236" t="s">
        <v>1212</v>
      </c>
      <c r="G791" s="234"/>
      <c r="H791" s="237">
        <v>17.649999999999999</v>
      </c>
      <c r="I791" s="238"/>
      <c r="J791" s="234"/>
      <c r="K791" s="234"/>
      <c r="L791" s="239"/>
      <c r="M791" s="240"/>
      <c r="N791" s="241"/>
      <c r="O791" s="241"/>
      <c r="P791" s="241"/>
      <c r="Q791" s="241"/>
      <c r="R791" s="241"/>
      <c r="S791" s="241"/>
      <c r="T791" s="242"/>
      <c r="U791" s="13"/>
      <c r="V791" s="13"/>
      <c r="W791" s="13"/>
      <c r="X791" s="13"/>
      <c r="Y791" s="13"/>
      <c r="Z791" s="13"/>
      <c r="AA791" s="13"/>
      <c r="AB791" s="13"/>
      <c r="AC791" s="13"/>
      <c r="AD791" s="13"/>
      <c r="AE791" s="13"/>
      <c r="AT791" s="243" t="s">
        <v>193</v>
      </c>
      <c r="AU791" s="243" t="s">
        <v>83</v>
      </c>
      <c r="AV791" s="13" t="s">
        <v>83</v>
      </c>
      <c r="AW791" s="13" t="s">
        <v>33</v>
      </c>
      <c r="AX791" s="13" t="s">
        <v>73</v>
      </c>
      <c r="AY791" s="243" t="s">
        <v>181</v>
      </c>
    </row>
    <row r="792" s="2" customFormat="1" ht="16.5" customHeight="1">
      <c r="A792" s="39"/>
      <c r="B792" s="40"/>
      <c r="C792" s="213" t="s">
        <v>1213</v>
      </c>
      <c r="D792" s="213" t="s">
        <v>183</v>
      </c>
      <c r="E792" s="214" t="s">
        <v>1214</v>
      </c>
      <c r="F792" s="215" t="s">
        <v>1215</v>
      </c>
      <c r="G792" s="216" t="s">
        <v>253</v>
      </c>
      <c r="H792" s="217">
        <v>4.0380000000000003</v>
      </c>
      <c r="I792" s="218"/>
      <c r="J792" s="219">
        <f>ROUND(I792*H792,2)</f>
        <v>0</v>
      </c>
      <c r="K792" s="215" t="s">
        <v>187</v>
      </c>
      <c r="L792" s="45"/>
      <c r="M792" s="220" t="s">
        <v>19</v>
      </c>
      <c r="N792" s="221" t="s">
        <v>44</v>
      </c>
      <c r="O792" s="85"/>
      <c r="P792" s="222">
        <f>O792*H792</f>
        <v>0</v>
      </c>
      <c r="Q792" s="222">
        <v>0</v>
      </c>
      <c r="R792" s="222">
        <f>Q792*H792</f>
        <v>0</v>
      </c>
      <c r="S792" s="222">
        <v>0.13100000000000001</v>
      </c>
      <c r="T792" s="223">
        <f>S792*H792</f>
        <v>0.52897800000000006</v>
      </c>
      <c r="U792" s="39"/>
      <c r="V792" s="39"/>
      <c r="W792" s="39"/>
      <c r="X792" s="39"/>
      <c r="Y792" s="39"/>
      <c r="Z792" s="39"/>
      <c r="AA792" s="39"/>
      <c r="AB792" s="39"/>
      <c r="AC792" s="39"/>
      <c r="AD792" s="39"/>
      <c r="AE792" s="39"/>
      <c r="AR792" s="224" t="s">
        <v>300</v>
      </c>
      <c r="AT792" s="224" t="s">
        <v>183</v>
      </c>
      <c r="AU792" s="224" t="s">
        <v>83</v>
      </c>
      <c r="AY792" s="18" t="s">
        <v>181</v>
      </c>
      <c r="BE792" s="225">
        <f>IF(N792="základní",J792,0)</f>
        <v>0</v>
      </c>
      <c r="BF792" s="225">
        <f>IF(N792="snížená",J792,0)</f>
        <v>0</v>
      </c>
      <c r="BG792" s="225">
        <f>IF(N792="zákl. přenesená",J792,0)</f>
        <v>0</v>
      </c>
      <c r="BH792" s="225">
        <f>IF(N792="sníž. přenesená",J792,0)</f>
        <v>0</v>
      </c>
      <c r="BI792" s="225">
        <f>IF(N792="nulová",J792,0)</f>
        <v>0</v>
      </c>
      <c r="BJ792" s="18" t="s">
        <v>81</v>
      </c>
      <c r="BK792" s="225">
        <f>ROUND(I792*H792,2)</f>
        <v>0</v>
      </c>
      <c r="BL792" s="18" t="s">
        <v>300</v>
      </c>
      <c r="BM792" s="224" t="s">
        <v>1216</v>
      </c>
    </row>
    <row r="793" s="2" customFormat="1">
      <c r="A793" s="39"/>
      <c r="B793" s="40"/>
      <c r="C793" s="41"/>
      <c r="D793" s="226" t="s">
        <v>189</v>
      </c>
      <c r="E793" s="41"/>
      <c r="F793" s="227" t="s">
        <v>1217</v>
      </c>
      <c r="G793" s="41"/>
      <c r="H793" s="41"/>
      <c r="I793" s="228"/>
      <c r="J793" s="41"/>
      <c r="K793" s="41"/>
      <c r="L793" s="45"/>
      <c r="M793" s="229"/>
      <c r="N793" s="230"/>
      <c r="O793" s="85"/>
      <c r="P793" s="85"/>
      <c r="Q793" s="85"/>
      <c r="R793" s="85"/>
      <c r="S793" s="85"/>
      <c r="T793" s="86"/>
      <c r="U793" s="39"/>
      <c r="V793" s="39"/>
      <c r="W793" s="39"/>
      <c r="X793" s="39"/>
      <c r="Y793" s="39"/>
      <c r="Z793" s="39"/>
      <c r="AA793" s="39"/>
      <c r="AB793" s="39"/>
      <c r="AC793" s="39"/>
      <c r="AD793" s="39"/>
      <c r="AE793" s="39"/>
      <c r="AT793" s="18" t="s">
        <v>189</v>
      </c>
      <c r="AU793" s="18" t="s">
        <v>83</v>
      </c>
    </row>
    <row r="794" s="2" customFormat="1">
      <c r="A794" s="39"/>
      <c r="B794" s="40"/>
      <c r="C794" s="41"/>
      <c r="D794" s="231" t="s">
        <v>191</v>
      </c>
      <c r="E794" s="41"/>
      <c r="F794" s="232" t="s">
        <v>1218</v>
      </c>
      <c r="G794" s="41"/>
      <c r="H794" s="41"/>
      <c r="I794" s="228"/>
      <c r="J794" s="41"/>
      <c r="K794" s="41"/>
      <c r="L794" s="45"/>
      <c r="M794" s="229"/>
      <c r="N794" s="230"/>
      <c r="O794" s="85"/>
      <c r="P794" s="85"/>
      <c r="Q794" s="85"/>
      <c r="R794" s="85"/>
      <c r="S794" s="85"/>
      <c r="T794" s="86"/>
      <c r="U794" s="39"/>
      <c r="V794" s="39"/>
      <c r="W794" s="39"/>
      <c r="X794" s="39"/>
      <c r="Y794" s="39"/>
      <c r="Z794" s="39"/>
      <c r="AA794" s="39"/>
      <c r="AB794" s="39"/>
      <c r="AC794" s="39"/>
      <c r="AD794" s="39"/>
      <c r="AE794" s="39"/>
      <c r="AT794" s="18" t="s">
        <v>191</v>
      </c>
      <c r="AU794" s="18" t="s">
        <v>83</v>
      </c>
    </row>
    <row r="795" s="13" customFormat="1">
      <c r="A795" s="13"/>
      <c r="B795" s="233"/>
      <c r="C795" s="234"/>
      <c r="D795" s="226" t="s">
        <v>193</v>
      </c>
      <c r="E795" s="235" t="s">
        <v>19</v>
      </c>
      <c r="F795" s="236" t="s">
        <v>1219</v>
      </c>
      <c r="G795" s="234"/>
      <c r="H795" s="237">
        <v>4.0380000000000003</v>
      </c>
      <c r="I795" s="238"/>
      <c r="J795" s="234"/>
      <c r="K795" s="234"/>
      <c r="L795" s="239"/>
      <c r="M795" s="240"/>
      <c r="N795" s="241"/>
      <c r="O795" s="241"/>
      <c r="P795" s="241"/>
      <c r="Q795" s="241"/>
      <c r="R795" s="241"/>
      <c r="S795" s="241"/>
      <c r="T795" s="242"/>
      <c r="U795" s="13"/>
      <c r="V795" s="13"/>
      <c r="W795" s="13"/>
      <c r="X795" s="13"/>
      <c r="Y795" s="13"/>
      <c r="Z795" s="13"/>
      <c r="AA795" s="13"/>
      <c r="AB795" s="13"/>
      <c r="AC795" s="13"/>
      <c r="AD795" s="13"/>
      <c r="AE795" s="13"/>
      <c r="AT795" s="243" t="s">
        <v>193</v>
      </c>
      <c r="AU795" s="243" t="s">
        <v>83</v>
      </c>
      <c r="AV795" s="13" t="s">
        <v>83</v>
      </c>
      <c r="AW795" s="13" t="s">
        <v>33</v>
      </c>
      <c r="AX795" s="13" t="s">
        <v>73</v>
      </c>
      <c r="AY795" s="243" t="s">
        <v>181</v>
      </c>
    </row>
    <row r="796" s="2" customFormat="1" ht="16.5" customHeight="1">
      <c r="A796" s="39"/>
      <c r="B796" s="40"/>
      <c r="C796" s="213" t="s">
        <v>1220</v>
      </c>
      <c r="D796" s="213" t="s">
        <v>183</v>
      </c>
      <c r="E796" s="214" t="s">
        <v>1221</v>
      </c>
      <c r="F796" s="215" t="s">
        <v>1222</v>
      </c>
      <c r="G796" s="216" t="s">
        <v>186</v>
      </c>
      <c r="H796" s="217">
        <v>7.0599999999999996</v>
      </c>
      <c r="I796" s="218"/>
      <c r="J796" s="219">
        <f>ROUND(I796*H796,2)</f>
        <v>0</v>
      </c>
      <c r="K796" s="215" t="s">
        <v>187</v>
      </c>
      <c r="L796" s="45"/>
      <c r="M796" s="220" t="s">
        <v>19</v>
      </c>
      <c r="N796" s="221" t="s">
        <v>44</v>
      </c>
      <c r="O796" s="85"/>
      <c r="P796" s="222">
        <f>O796*H796</f>
        <v>0</v>
      </c>
      <c r="Q796" s="222">
        <v>0</v>
      </c>
      <c r="R796" s="222">
        <f>Q796*H796</f>
        <v>0</v>
      </c>
      <c r="S796" s="222">
        <v>2</v>
      </c>
      <c r="T796" s="223">
        <f>S796*H796</f>
        <v>14.119999999999999</v>
      </c>
      <c r="U796" s="39"/>
      <c r="V796" s="39"/>
      <c r="W796" s="39"/>
      <c r="X796" s="39"/>
      <c r="Y796" s="39"/>
      <c r="Z796" s="39"/>
      <c r="AA796" s="39"/>
      <c r="AB796" s="39"/>
      <c r="AC796" s="39"/>
      <c r="AD796" s="39"/>
      <c r="AE796" s="39"/>
      <c r="AR796" s="224" t="s">
        <v>300</v>
      </c>
      <c r="AT796" s="224" t="s">
        <v>183</v>
      </c>
      <c r="AU796" s="224" t="s">
        <v>83</v>
      </c>
      <c r="AY796" s="18" t="s">
        <v>181</v>
      </c>
      <c r="BE796" s="225">
        <f>IF(N796="základní",J796,0)</f>
        <v>0</v>
      </c>
      <c r="BF796" s="225">
        <f>IF(N796="snížená",J796,0)</f>
        <v>0</v>
      </c>
      <c r="BG796" s="225">
        <f>IF(N796="zákl. přenesená",J796,0)</f>
        <v>0</v>
      </c>
      <c r="BH796" s="225">
        <f>IF(N796="sníž. přenesená",J796,0)</f>
        <v>0</v>
      </c>
      <c r="BI796" s="225">
        <f>IF(N796="nulová",J796,0)</f>
        <v>0</v>
      </c>
      <c r="BJ796" s="18" t="s">
        <v>81</v>
      </c>
      <c r="BK796" s="225">
        <f>ROUND(I796*H796,2)</f>
        <v>0</v>
      </c>
      <c r="BL796" s="18" t="s">
        <v>300</v>
      </c>
      <c r="BM796" s="224" t="s">
        <v>1223</v>
      </c>
    </row>
    <row r="797" s="2" customFormat="1">
      <c r="A797" s="39"/>
      <c r="B797" s="40"/>
      <c r="C797" s="41"/>
      <c r="D797" s="226" t="s">
        <v>189</v>
      </c>
      <c r="E797" s="41"/>
      <c r="F797" s="227" t="s">
        <v>1224</v>
      </c>
      <c r="G797" s="41"/>
      <c r="H797" s="41"/>
      <c r="I797" s="228"/>
      <c r="J797" s="41"/>
      <c r="K797" s="41"/>
      <c r="L797" s="45"/>
      <c r="M797" s="229"/>
      <c r="N797" s="230"/>
      <c r="O797" s="85"/>
      <c r="P797" s="85"/>
      <c r="Q797" s="85"/>
      <c r="R797" s="85"/>
      <c r="S797" s="85"/>
      <c r="T797" s="86"/>
      <c r="U797" s="39"/>
      <c r="V797" s="39"/>
      <c r="W797" s="39"/>
      <c r="X797" s="39"/>
      <c r="Y797" s="39"/>
      <c r="Z797" s="39"/>
      <c r="AA797" s="39"/>
      <c r="AB797" s="39"/>
      <c r="AC797" s="39"/>
      <c r="AD797" s="39"/>
      <c r="AE797" s="39"/>
      <c r="AT797" s="18" t="s">
        <v>189</v>
      </c>
      <c r="AU797" s="18" t="s">
        <v>83</v>
      </c>
    </row>
    <row r="798" s="2" customFormat="1">
      <c r="A798" s="39"/>
      <c r="B798" s="40"/>
      <c r="C798" s="41"/>
      <c r="D798" s="231" t="s">
        <v>191</v>
      </c>
      <c r="E798" s="41"/>
      <c r="F798" s="232" t="s">
        <v>1225</v>
      </c>
      <c r="G798" s="41"/>
      <c r="H798" s="41"/>
      <c r="I798" s="228"/>
      <c r="J798" s="41"/>
      <c r="K798" s="41"/>
      <c r="L798" s="45"/>
      <c r="M798" s="229"/>
      <c r="N798" s="230"/>
      <c r="O798" s="85"/>
      <c r="P798" s="85"/>
      <c r="Q798" s="85"/>
      <c r="R798" s="85"/>
      <c r="S798" s="85"/>
      <c r="T798" s="86"/>
      <c r="U798" s="39"/>
      <c r="V798" s="39"/>
      <c r="W798" s="39"/>
      <c r="X798" s="39"/>
      <c r="Y798" s="39"/>
      <c r="Z798" s="39"/>
      <c r="AA798" s="39"/>
      <c r="AB798" s="39"/>
      <c r="AC798" s="39"/>
      <c r="AD798" s="39"/>
      <c r="AE798" s="39"/>
      <c r="AT798" s="18" t="s">
        <v>191</v>
      </c>
      <c r="AU798" s="18" t="s">
        <v>83</v>
      </c>
    </row>
    <row r="799" s="13" customFormat="1">
      <c r="A799" s="13"/>
      <c r="B799" s="233"/>
      <c r="C799" s="234"/>
      <c r="D799" s="226" t="s">
        <v>193</v>
      </c>
      <c r="E799" s="235" t="s">
        <v>19</v>
      </c>
      <c r="F799" s="236" t="s">
        <v>1226</v>
      </c>
      <c r="G799" s="234"/>
      <c r="H799" s="237">
        <v>7.0599999999999996</v>
      </c>
      <c r="I799" s="238"/>
      <c r="J799" s="234"/>
      <c r="K799" s="234"/>
      <c r="L799" s="239"/>
      <c r="M799" s="240"/>
      <c r="N799" s="241"/>
      <c r="O799" s="241"/>
      <c r="P799" s="241"/>
      <c r="Q799" s="241"/>
      <c r="R799" s="241"/>
      <c r="S799" s="241"/>
      <c r="T799" s="242"/>
      <c r="U799" s="13"/>
      <c r="V799" s="13"/>
      <c r="W799" s="13"/>
      <c r="X799" s="13"/>
      <c r="Y799" s="13"/>
      <c r="Z799" s="13"/>
      <c r="AA799" s="13"/>
      <c r="AB799" s="13"/>
      <c r="AC799" s="13"/>
      <c r="AD799" s="13"/>
      <c r="AE799" s="13"/>
      <c r="AT799" s="243" t="s">
        <v>193</v>
      </c>
      <c r="AU799" s="243" t="s">
        <v>83</v>
      </c>
      <c r="AV799" s="13" t="s">
        <v>83</v>
      </c>
      <c r="AW799" s="13" t="s">
        <v>33</v>
      </c>
      <c r="AX799" s="13" t="s">
        <v>73</v>
      </c>
      <c r="AY799" s="243" t="s">
        <v>181</v>
      </c>
    </row>
    <row r="800" s="2" customFormat="1" ht="21.75" customHeight="1">
      <c r="A800" s="39"/>
      <c r="B800" s="40"/>
      <c r="C800" s="213" t="s">
        <v>1227</v>
      </c>
      <c r="D800" s="213" t="s">
        <v>183</v>
      </c>
      <c r="E800" s="214" t="s">
        <v>1228</v>
      </c>
      <c r="F800" s="215" t="s">
        <v>1229</v>
      </c>
      <c r="G800" s="216" t="s">
        <v>186</v>
      </c>
      <c r="H800" s="217">
        <v>15.452</v>
      </c>
      <c r="I800" s="218"/>
      <c r="J800" s="219">
        <f>ROUND(I800*H800,2)</f>
        <v>0</v>
      </c>
      <c r="K800" s="215" t="s">
        <v>187</v>
      </c>
      <c r="L800" s="45"/>
      <c r="M800" s="220" t="s">
        <v>19</v>
      </c>
      <c r="N800" s="221" t="s">
        <v>44</v>
      </c>
      <c r="O800" s="85"/>
      <c r="P800" s="222">
        <f>O800*H800</f>
        <v>0</v>
      </c>
      <c r="Q800" s="222">
        <v>0</v>
      </c>
      <c r="R800" s="222">
        <f>Q800*H800</f>
        <v>0</v>
      </c>
      <c r="S800" s="222">
        <v>1.175</v>
      </c>
      <c r="T800" s="223">
        <f>S800*H800</f>
        <v>18.156100000000002</v>
      </c>
      <c r="U800" s="39"/>
      <c r="V800" s="39"/>
      <c r="W800" s="39"/>
      <c r="X800" s="39"/>
      <c r="Y800" s="39"/>
      <c r="Z800" s="39"/>
      <c r="AA800" s="39"/>
      <c r="AB800" s="39"/>
      <c r="AC800" s="39"/>
      <c r="AD800" s="39"/>
      <c r="AE800" s="39"/>
      <c r="AR800" s="224" t="s">
        <v>300</v>
      </c>
      <c r="AT800" s="224" t="s">
        <v>183</v>
      </c>
      <c r="AU800" s="224" t="s">
        <v>83</v>
      </c>
      <c r="AY800" s="18" t="s">
        <v>181</v>
      </c>
      <c r="BE800" s="225">
        <f>IF(N800="základní",J800,0)</f>
        <v>0</v>
      </c>
      <c r="BF800" s="225">
        <f>IF(N800="snížená",J800,0)</f>
        <v>0</v>
      </c>
      <c r="BG800" s="225">
        <f>IF(N800="zákl. přenesená",J800,0)</f>
        <v>0</v>
      </c>
      <c r="BH800" s="225">
        <f>IF(N800="sníž. přenesená",J800,0)</f>
        <v>0</v>
      </c>
      <c r="BI800" s="225">
        <f>IF(N800="nulová",J800,0)</f>
        <v>0</v>
      </c>
      <c r="BJ800" s="18" t="s">
        <v>81</v>
      </c>
      <c r="BK800" s="225">
        <f>ROUND(I800*H800,2)</f>
        <v>0</v>
      </c>
      <c r="BL800" s="18" t="s">
        <v>300</v>
      </c>
      <c r="BM800" s="224" t="s">
        <v>1230</v>
      </c>
    </row>
    <row r="801" s="2" customFormat="1">
      <c r="A801" s="39"/>
      <c r="B801" s="40"/>
      <c r="C801" s="41"/>
      <c r="D801" s="226" t="s">
        <v>189</v>
      </c>
      <c r="E801" s="41"/>
      <c r="F801" s="227" t="s">
        <v>1231</v>
      </c>
      <c r="G801" s="41"/>
      <c r="H801" s="41"/>
      <c r="I801" s="228"/>
      <c r="J801" s="41"/>
      <c r="K801" s="41"/>
      <c r="L801" s="45"/>
      <c r="M801" s="229"/>
      <c r="N801" s="230"/>
      <c r="O801" s="85"/>
      <c r="P801" s="85"/>
      <c r="Q801" s="85"/>
      <c r="R801" s="85"/>
      <c r="S801" s="85"/>
      <c r="T801" s="86"/>
      <c r="U801" s="39"/>
      <c r="V801" s="39"/>
      <c r="W801" s="39"/>
      <c r="X801" s="39"/>
      <c r="Y801" s="39"/>
      <c r="Z801" s="39"/>
      <c r="AA801" s="39"/>
      <c r="AB801" s="39"/>
      <c r="AC801" s="39"/>
      <c r="AD801" s="39"/>
      <c r="AE801" s="39"/>
      <c r="AT801" s="18" t="s">
        <v>189</v>
      </c>
      <c r="AU801" s="18" t="s">
        <v>83</v>
      </c>
    </row>
    <row r="802" s="2" customFormat="1">
      <c r="A802" s="39"/>
      <c r="B802" s="40"/>
      <c r="C802" s="41"/>
      <c r="D802" s="231" t="s">
        <v>191</v>
      </c>
      <c r="E802" s="41"/>
      <c r="F802" s="232" t="s">
        <v>1232</v>
      </c>
      <c r="G802" s="41"/>
      <c r="H802" s="41"/>
      <c r="I802" s="228"/>
      <c r="J802" s="41"/>
      <c r="K802" s="41"/>
      <c r="L802" s="45"/>
      <c r="M802" s="229"/>
      <c r="N802" s="230"/>
      <c r="O802" s="85"/>
      <c r="P802" s="85"/>
      <c r="Q802" s="85"/>
      <c r="R802" s="85"/>
      <c r="S802" s="85"/>
      <c r="T802" s="86"/>
      <c r="U802" s="39"/>
      <c r="V802" s="39"/>
      <c r="W802" s="39"/>
      <c r="X802" s="39"/>
      <c r="Y802" s="39"/>
      <c r="Z802" s="39"/>
      <c r="AA802" s="39"/>
      <c r="AB802" s="39"/>
      <c r="AC802" s="39"/>
      <c r="AD802" s="39"/>
      <c r="AE802" s="39"/>
      <c r="AT802" s="18" t="s">
        <v>191</v>
      </c>
      <c r="AU802" s="18" t="s">
        <v>83</v>
      </c>
    </row>
    <row r="803" s="13" customFormat="1">
      <c r="A803" s="13"/>
      <c r="B803" s="233"/>
      <c r="C803" s="234"/>
      <c r="D803" s="226" t="s">
        <v>193</v>
      </c>
      <c r="E803" s="235" t="s">
        <v>19</v>
      </c>
      <c r="F803" s="236" t="s">
        <v>1233</v>
      </c>
      <c r="G803" s="234"/>
      <c r="H803" s="237">
        <v>15.452</v>
      </c>
      <c r="I803" s="238"/>
      <c r="J803" s="234"/>
      <c r="K803" s="234"/>
      <c r="L803" s="239"/>
      <c r="M803" s="240"/>
      <c r="N803" s="241"/>
      <c r="O803" s="241"/>
      <c r="P803" s="241"/>
      <c r="Q803" s="241"/>
      <c r="R803" s="241"/>
      <c r="S803" s="241"/>
      <c r="T803" s="242"/>
      <c r="U803" s="13"/>
      <c r="V803" s="13"/>
      <c r="W803" s="13"/>
      <c r="X803" s="13"/>
      <c r="Y803" s="13"/>
      <c r="Z803" s="13"/>
      <c r="AA803" s="13"/>
      <c r="AB803" s="13"/>
      <c r="AC803" s="13"/>
      <c r="AD803" s="13"/>
      <c r="AE803" s="13"/>
      <c r="AT803" s="243" t="s">
        <v>193</v>
      </c>
      <c r="AU803" s="243" t="s">
        <v>83</v>
      </c>
      <c r="AV803" s="13" t="s">
        <v>83</v>
      </c>
      <c r="AW803" s="13" t="s">
        <v>33</v>
      </c>
      <c r="AX803" s="13" t="s">
        <v>73</v>
      </c>
      <c r="AY803" s="243" t="s">
        <v>181</v>
      </c>
    </row>
    <row r="804" s="2" customFormat="1" ht="16.5" customHeight="1">
      <c r="A804" s="39"/>
      <c r="B804" s="40"/>
      <c r="C804" s="213" t="s">
        <v>1234</v>
      </c>
      <c r="D804" s="213" t="s">
        <v>183</v>
      </c>
      <c r="E804" s="214" t="s">
        <v>1235</v>
      </c>
      <c r="F804" s="215" t="s">
        <v>1236</v>
      </c>
      <c r="G804" s="216" t="s">
        <v>253</v>
      </c>
      <c r="H804" s="217">
        <v>30.199999999999999</v>
      </c>
      <c r="I804" s="218"/>
      <c r="J804" s="219">
        <f>ROUND(I804*H804,2)</f>
        <v>0</v>
      </c>
      <c r="K804" s="215" t="s">
        <v>187</v>
      </c>
      <c r="L804" s="45"/>
      <c r="M804" s="220" t="s">
        <v>19</v>
      </c>
      <c r="N804" s="221" t="s">
        <v>44</v>
      </c>
      <c r="O804" s="85"/>
      <c r="P804" s="222">
        <f>O804*H804</f>
        <v>0</v>
      </c>
      <c r="Q804" s="222">
        <v>0</v>
      </c>
      <c r="R804" s="222">
        <f>Q804*H804</f>
        <v>0</v>
      </c>
      <c r="S804" s="222">
        <v>0.044999999999999998</v>
      </c>
      <c r="T804" s="223">
        <f>S804*H804</f>
        <v>1.359</v>
      </c>
      <c r="U804" s="39"/>
      <c r="V804" s="39"/>
      <c r="W804" s="39"/>
      <c r="X804" s="39"/>
      <c r="Y804" s="39"/>
      <c r="Z804" s="39"/>
      <c r="AA804" s="39"/>
      <c r="AB804" s="39"/>
      <c r="AC804" s="39"/>
      <c r="AD804" s="39"/>
      <c r="AE804" s="39"/>
      <c r="AR804" s="224" t="s">
        <v>300</v>
      </c>
      <c r="AT804" s="224" t="s">
        <v>183</v>
      </c>
      <c r="AU804" s="224" t="s">
        <v>83</v>
      </c>
      <c r="AY804" s="18" t="s">
        <v>181</v>
      </c>
      <c r="BE804" s="225">
        <f>IF(N804="základní",J804,0)</f>
        <v>0</v>
      </c>
      <c r="BF804" s="225">
        <f>IF(N804="snížená",J804,0)</f>
        <v>0</v>
      </c>
      <c r="BG804" s="225">
        <f>IF(N804="zákl. přenesená",J804,0)</f>
        <v>0</v>
      </c>
      <c r="BH804" s="225">
        <f>IF(N804="sníž. přenesená",J804,0)</f>
        <v>0</v>
      </c>
      <c r="BI804" s="225">
        <f>IF(N804="nulová",J804,0)</f>
        <v>0</v>
      </c>
      <c r="BJ804" s="18" t="s">
        <v>81</v>
      </c>
      <c r="BK804" s="225">
        <f>ROUND(I804*H804,2)</f>
        <v>0</v>
      </c>
      <c r="BL804" s="18" t="s">
        <v>300</v>
      </c>
      <c r="BM804" s="224" t="s">
        <v>1237</v>
      </c>
    </row>
    <row r="805" s="2" customFormat="1">
      <c r="A805" s="39"/>
      <c r="B805" s="40"/>
      <c r="C805" s="41"/>
      <c r="D805" s="226" t="s">
        <v>189</v>
      </c>
      <c r="E805" s="41"/>
      <c r="F805" s="227" t="s">
        <v>1238</v>
      </c>
      <c r="G805" s="41"/>
      <c r="H805" s="41"/>
      <c r="I805" s="228"/>
      <c r="J805" s="41"/>
      <c r="K805" s="41"/>
      <c r="L805" s="45"/>
      <c r="M805" s="229"/>
      <c r="N805" s="230"/>
      <c r="O805" s="85"/>
      <c r="P805" s="85"/>
      <c r="Q805" s="85"/>
      <c r="R805" s="85"/>
      <c r="S805" s="85"/>
      <c r="T805" s="86"/>
      <c r="U805" s="39"/>
      <c r="V805" s="39"/>
      <c r="W805" s="39"/>
      <c r="X805" s="39"/>
      <c r="Y805" s="39"/>
      <c r="Z805" s="39"/>
      <c r="AA805" s="39"/>
      <c r="AB805" s="39"/>
      <c r="AC805" s="39"/>
      <c r="AD805" s="39"/>
      <c r="AE805" s="39"/>
      <c r="AT805" s="18" t="s">
        <v>189</v>
      </c>
      <c r="AU805" s="18" t="s">
        <v>83</v>
      </c>
    </row>
    <row r="806" s="2" customFormat="1">
      <c r="A806" s="39"/>
      <c r="B806" s="40"/>
      <c r="C806" s="41"/>
      <c r="D806" s="231" t="s">
        <v>191</v>
      </c>
      <c r="E806" s="41"/>
      <c r="F806" s="232" t="s">
        <v>1239</v>
      </c>
      <c r="G806" s="41"/>
      <c r="H806" s="41"/>
      <c r="I806" s="228"/>
      <c r="J806" s="41"/>
      <c r="K806" s="41"/>
      <c r="L806" s="45"/>
      <c r="M806" s="229"/>
      <c r="N806" s="230"/>
      <c r="O806" s="85"/>
      <c r="P806" s="85"/>
      <c r="Q806" s="85"/>
      <c r="R806" s="85"/>
      <c r="S806" s="85"/>
      <c r="T806" s="86"/>
      <c r="U806" s="39"/>
      <c r="V806" s="39"/>
      <c r="W806" s="39"/>
      <c r="X806" s="39"/>
      <c r="Y806" s="39"/>
      <c r="Z806" s="39"/>
      <c r="AA806" s="39"/>
      <c r="AB806" s="39"/>
      <c r="AC806" s="39"/>
      <c r="AD806" s="39"/>
      <c r="AE806" s="39"/>
      <c r="AT806" s="18" t="s">
        <v>191</v>
      </c>
      <c r="AU806" s="18" t="s">
        <v>83</v>
      </c>
    </row>
    <row r="807" s="13" customFormat="1">
      <c r="A807" s="13"/>
      <c r="B807" s="233"/>
      <c r="C807" s="234"/>
      <c r="D807" s="226" t="s">
        <v>193</v>
      </c>
      <c r="E807" s="235" t="s">
        <v>19</v>
      </c>
      <c r="F807" s="236" t="s">
        <v>1240</v>
      </c>
      <c r="G807" s="234"/>
      <c r="H807" s="237">
        <v>30.199999999999999</v>
      </c>
      <c r="I807" s="238"/>
      <c r="J807" s="234"/>
      <c r="K807" s="234"/>
      <c r="L807" s="239"/>
      <c r="M807" s="240"/>
      <c r="N807" s="241"/>
      <c r="O807" s="241"/>
      <c r="P807" s="241"/>
      <c r="Q807" s="241"/>
      <c r="R807" s="241"/>
      <c r="S807" s="241"/>
      <c r="T807" s="242"/>
      <c r="U807" s="13"/>
      <c r="V807" s="13"/>
      <c r="W807" s="13"/>
      <c r="X807" s="13"/>
      <c r="Y807" s="13"/>
      <c r="Z807" s="13"/>
      <c r="AA807" s="13"/>
      <c r="AB807" s="13"/>
      <c r="AC807" s="13"/>
      <c r="AD807" s="13"/>
      <c r="AE807" s="13"/>
      <c r="AT807" s="243" t="s">
        <v>193</v>
      </c>
      <c r="AU807" s="243" t="s">
        <v>83</v>
      </c>
      <c r="AV807" s="13" t="s">
        <v>83</v>
      </c>
      <c r="AW807" s="13" t="s">
        <v>33</v>
      </c>
      <c r="AX807" s="13" t="s">
        <v>73</v>
      </c>
      <c r="AY807" s="243" t="s">
        <v>181</v>
      </c>
    </row>
    <row r="808" s="2" customFormat="1" ht="16.5" customHeight="1">
      <c r="A808" s="39"/>
      <c r="B808" s="40"/>
      <c r="C808" s="213" t="s">
        <v>1241</v>
      </c>
      <c r="D808" s="213" t="s">
        <v>183</v>
      </c>
      <c r="E808" s="214" t="s">
        <v>1242</v>
      </c>
      <c r="F808" s="215" t="s">
        <v>1243</v>
      </c>
      <c r="G808" s="216" t="s">
        <v>186</v>
      </c>
      <c r="H808" s="217">
        <v>1.51</v>
      </c>
      <c r="I808" s="218"/>
      <c r="J808" s="219">
        <f>ROUND(I808*H808,2)</f>
        <v>0</v>
      </c>
      <c r="K808" s="215" t="s">
        <v>187</v>
      </c>
      <c r="L808" s="45"/>
      <c r="M808" s="220" t="s">
        <v>19</v>
      </c>
      <c r="N808" s="221" t="s">
        <v>44</v>
      </c>
      <c r="O808" s="85"/>
      <c r="P808" s="222">
        <f>O808*H808</f>
        <v>0</v>
      </c>
      <c r="Q808" s="222">
        <v>0</v>
      </c>
      <c r="R808" s="222">
        <f>Q808*H808</f>
        <v>0</v>
      </c>
      <c r="S808" s="222">
        <v>1.6000000000000001</v>
      </c>
      <c r="T808" s="223">
        <f>S808*H808</f>
        <v>2.4160000000000004</v>
      </c>
      <c r="U808" s="39"/>
      <c r="V808" s="39"/>
      <c r="W808" s="39"/>
      <c r="X808" s="39"/>
      <c r="Y808" s="39"/>
      <c r="Z808" s="39"/>
      <c r="AA808" s="39"/>
      <c r="AB808" s="39"/>
      <c r="AC808" s="39"/>
      <c r="AD808" s="39"/>
      <c r="AE808" s="39"/>
      <c r="AR808" s="224" t="s">
        <v>300</v>
      </c>
      <c r="AT808" s="224" t="s">
        <v>183</v>
      </c>
      <c r="AU808" s="224" t="s">
        <v>83</v>
      </c>
      <c r="AY808" s="18" t="s">
        <v>181</v>
      </c>
      <c r="BE808" s="225">
        <f>IF(N808="základní",J808,0)</f>
        <v>0</v>
      </c>
      <c r="BF808" s="225">
        <f>IF(N808="snížená",J808,0)</f>
        <v>0</v>
      </c>
      <c r="BG808" s="225">
        <f>IF(N808="zákl. přenesená",J808,0)</f>
        <v>0</v>
      </c>
      <c r="BH808" s="225">
        <f>IF(N808="sníž. přenesená",J808,0)</f>
        <v>0</v>
      </c>
      <c r="BI808" s="225">
        <f>IF(N808="nulová",J808,0)</f>
        <v>0</v>
      </c>
      <c r="BJ808" s="18" t="s">
        <v>81</v>
      </c>
      <c r="BK808" s="225">
        <f>ROUND(I808*H808,2)</f>
        <v>0</v>
      </c>
      <c r="BL808" s="18" t="s">
        <v>300</v>
      </c>
      <c r="BM808" s="224" t="s">
        <v>1244</v>
      </c>
    </row>
    <row r="809" s="2" customFormat="1">
      <c r="A809" s="39"/>
      <c r="B809" s="40"/>
      <c r="C809" s="41"/>
      <c r="D809" s="226" t="s">
        <v>189</v>
      </c>
      <c r="E809" s="41"/>
      <c r="F809" s="227" t="s">
        <v>1245</v>
      </c>
      <c r="G809" s="41"/>
      <c r="H809" s="41"/>
      <c r="I809" s="228"/>
      <c r="J809" s="41"/>
      <c r="K809" s="41"/>
      <c r="L809" s="45"/>
      <c r="M809" s="229"/>
      <c r="N809" s="230"/>
      <c r="O809" s="85"/>
      <c r="P809" s="85"/>
      <c r="Q809" s="85"/>
      <c r="R809" s="85"/>
      <c r="S809" s="85"/>
      <c r="T809" s="86"/>
      <c r="U809" s="39"/>
      <c r="V809" s="39"/>
      <c r="W809" s="39"/>
      <c r="X809" s="39"/>
      <c r="Y809" s="39"/>
      <c r="Z809" s="39"/>
      <c r="AA809" s="39"/>
      <c r="AB809" s="39"/>
      <c r="AC809" s="39"/>
      <c r="AD809" s="39"/>
      <c r="AE809" s="39"/>
      <c r="AT809" s="18" t="s">
        <v>189</v>
      </c>
      <c r="AU809" s="18" t="s">
        <v>83</v>
      </c>
    </row>
    <row r="810" s="2" customFormat="1">
      <c r="A810" s="39"/>
      <c r="B810" s="40"/>
      <c r="C810" s="41"/>
      <c r="D810" s="231" t="s">
        <v>191</v>
      </c>
      <c r="E810" s="41"/>
      <c r="F810" s="232" t="s">
        <v>1246</v>
      </c>
      <c r="G810" s="41"/>
      <c r="H810" s="41"/>
      <c r="I810" s="228"/>
      <c r="J810" s="41"/>
      <c r="K810" s="41"/>
      <c r="L810" s="45"/>
      <c r="M810" s="229"/>
      <c r="N810" s="230"/>
      <c r="O810" s="85"/>
      <c r="P810" s="85"/>
      <c r="Q810" s="85"/>
      <c r="R810" s="85"/>
      <c r="S810" s="85"/>
      <c r="T810" s="86"/>
      <c r="U810" s="39"/>
      <c r="V810" s="39"/>
      <c r="W810" s="39"/>
      <c r="X810" s="39"/>
      <c r="Y810" s="39"/>
      <c r="Z810" s="39"/>
      <c r="AA810" s="39"/>
      <c r="AB810" s="39"/>
      <c r="AC810" s="39"/>
      <c r="AD810" s="39"/>
      <c r="AE810" s="39"/>
      <c r="AT810" s="18" t="s">
        <v>191</v>
      </c>
      <c r="AU810" s="18" t="s">
        <v>83</v>
      </c>
    </row>
    <row r="811" s="13" customFormat="1">
      <c r="A811" s="13"/>
      <c r="B811" s="233"/>
      <c r="C811" s="234"/>
      <c r="D811" s="226" t="s">
        <v>193</v>
      </c>
      <c r="E811" s="235" t="s">
        <v>19</v>
      </c>
      <c r="F811" s="236" t="s">
        <v>1247</v>
      </c>
      <c r="G811" s="234"/>
      <c r="H811" s="237">
        <v>1.51</v>
      </c>
      <c r="I811" s="238"/>
      <c r="J811" s="234"/>
      <c r="K811" s="234"/>
      <c r="L811" s="239"/>
      <c r="M811" s="240"/>
      <c r="N811" s="241"/>
      <c r="O811" s="241"/>
      <c r="P811" s="241"/>
      <c r="Q811" s="241"/>
      <c r="R811" s="241"/>
      <c r="S811" s="241"/>
      <c r="T811" s="242"/>
      <c r="U811" s="13"/>
      <c r="V811" s="13"/>
      <c r="W811" s="13"/>
      <c r="X811" s="13"/>
      <c r="Y811" s="13"/>
      <c r="Z811" s="13"/>
      <c r="AA811" s="13"/>
      <c r="AB811" s="13"/>
      <c r="AC811" s="13"/>
      <c r="AD811" s="13"/>
      <c r="AE811" s="13"/>
      <c r="AT811" s="243" t="s">
        <v>193</v>
      </c>
      <c r="AU811" s="243" t="s">
        <v>83</v>
      </c>
      <c r="AV811" s="13" t="s">
        <v>83</v>
      </c>
      <c r="AW811" s="13" t="s">
        <v>33</v>
      </c>
      <c r="AX811" s="13" t="s">
        <v>73</v>
      </c>
      <c r="AY811" s="243" t="s">
        <v>181</v>
      </c>
    </row>
    <row r="812" s="2" customFormat="1" ht="21.75" customHeight="1">
      <c r="A812" s="39"/>
      <c r="B812" s="40"/>
      <c r="C812" s="213" t="s">
        <v>1248</v>
      </c>
      <c r="D812" s="213" t="s">
        <v>183</v>
      </c>
      <c r="E812" s="214" t="s">
        <v>1249</v>
      </c>
      <c r="F812" s="215" t="s">
        <v>1250</v>
      </c>
      <c r="G812" s="216" t="s">
        <v>186</v>
      </c>
      <c r="H812" s="217">
        <v>5.5380000000000003</v>
      </c>
      <c r="I812" s="218"/>
      <c r="J812" s="219">
        <f>ROUND(I812*H812,2)</f>
        <v>0</v>
      </c>
      <c r="K812" s="215" t="s">
        <v>187</v>
      </c>
      <c r="L812" s="45"/>
      <c r="M812" s="220" t="s">
        <v>19</v>
      </c>
      <c r="N812" s="221" t="s">
        <v>44</v>
      </c>
      <c r="O812" s="85"/>
      <c r="P812" s="222">
        <f>O812*H812</f>
        <v>0</v>
      </c>
      <c r="Q812" s="222">
        <v>0</v>
      </c>
      <c r="R812" s="222">
        <f>Q812*H812</f>
        <v>0</v>
      </c>
      <c r="S812" s="222">
        <v>2.2000000000000002</v>
      </c>
      <c r="T812" s="223">
        <f>S812*H812</f>
        <v>12.183600000000002</v>
      </c>
      <c r="U812" s="39"/>
      <c r="V812" s="39"/>
      <c r="W812" s="39"/>
      <c r="X812" s="39"/>
      <c r="Y812" s="39"/>
      <c r="Z812" s="39"/>
      <c r="AA812" s="39"/>
      <c r="AB812" s="39"/>
      <c r="AC812" s="39"/>
      <c r="AD812" s="39"/>
      <c r="AE812" s="39"/>
      <c r="AR812" s="224" t="s">
        <v>300</v>
      </c>
      <c r="AT812" s="224" t="s">
        <v>183</v>
      </c>
      <c r="AU812" s="224" t="s">
        <v>83</v>
      </c>
      <c r="AY812" s="18" t="s">
        <v>181</v>
      </c>
      <c r="BE812" s="225">
        <f>IF(N812="základní",J812,0)</f>
        <v>0</v>
      </c>
      <c r="BF812" s="225">
        <f>IF(N812="snížená",J812,0)</f>
        <v>0</v>
      </c>
      <c r="BG812" s="225">
        <f>IF(N812="zákl. přenesená",J812,0)</f>
        <v>0</v>
      </c>
      <c r="BH812" s="225">
        <f>IF(N812="sníž. přenesená",J812,0)</f>
        <v>0</v>
      </c>
      <c r="BI812" s="225">
        <f>IF(N812="nulová",J812,0)</f>
        <v>0</v>
      </c>
      <c r="BJ812" s="18" t="s">
        <v>81</v>
      </c>
      <c r="BK812" s="225">
        <f>ROUND(I812*H812,2)</f>
        <v>0</v>
      </c>
      <c r="BL812" s="18" t="s">
        <v>300</v>
      </c>
      <c r="BM812" s="224" t="s">
        <v>1251</v>
      </c>
    </row>
    <row r="813" s="2" customFormat="1">
      <c r="A813" s="39"/>
      <c r="B813" s="40"/>
      <c r="C813" s="41"/>
      <c r="D813" s="226" t="s">
        <v>189</v>
      </c>
      <c r="E813" s="41"/>
      <c r="F813" s="227" t="s">
        <v>1252</v>
      </c>
      <c r="G813" s="41"/>
      <c r="H813" s="41"/>
      <c r="I813" s="228"/>
      <c r="J813" s="41"/>
      <c r="K813" s="41"/>
      <c r="L813" s="45"/>
      <c r="M813" s="229"/>
      <c r="N813" s="230"/>
      <c r="O813" s="85"/>
      <c r="P813" s="85"/>
      <c r="Q813" s="85"/>
      <c r="R813" s="85"/>
      <c r="S813" s="85"/>
      <c r="T813" s="86"/>
      <c r="U813" s="39"/>
      <c r="V813" s="39"/>
      <c r="W813" s="39"/>
      <c r="X813" s="39"/>
      <c r="Y813" s="39"/>
      <c r="Z813" s="39"/>
      <c r="AA813" s="39"/>
      <c r="AB813" s="39"/>
      <c r="AC813" s="39"/>
      <c r="AD813" s="39"/>
      <c r="AE813" s="39"/>
      <c r="AT813" s="18" t="s">
        <v>189</v>
      </c>
      <c r="AU813" s="18" t="s">
        <v>83</v>
      </c>
    </row>
    <row r="814" s="2" customFormat="1">
      <c r="A814" s="39"/>
      <c r="B814" s="40"/>
      <c r="C814" s="41"/>
      <c r="D814" s="231" t="s">
        <v>191</v>
      </c>
      <c r="E814" s="41"/>
      <c r="F814" s="232" t="s">
        <v>1253</v>
      </c>
      <c r="G814" s="41"/>
      <c r="H814" s="41"/>
      <c r="I814" s="228"/>
      <c r="J814" s="41"/>
      <c r="K814" s="41"/>
      <c r="L814" s="45"/>
      <c r="M814" s="229"/>
      <c r="N814" s="230"/>
      <c r="O814" s="85"/>
      <c r="P814" s="85"/>
      <c r="Q814" s="85"/>
      <c r="R814" s="85"/>
      <c r="S814" s="85"/>
      <c r="T814" s="86"/>
      <c r="U814" s="39"/>
      <c r="V814" s="39"/>
      <c r="W814" s="39"/>
      <c r="X814" s="39"/>
      <c r="Y814" s="39"/>
      <c r="Z814" s="39"/>
      <c r="AA814" s="39"/>
      <c r="AB814" s="39"/>
      <c r="AC814" s="39"/>
      <c r="AD814" s="39"/>
      <c r="AE814" s="39"/>
      <c r="AT814" s="18" t="s">
        <v>191</v>
      </c>
      <c r="AU814" s="18" t="s">
        <v>83</v>
      </c>
    </row>
    <row r="815" s="13" customFormat="1">
      <c r="A815" s="13"/>
      <c r="B815" s="233"/>
      <c r="C815" s="234"/>
      <c r="D815" s="226" t="s">
        <v>193</v>
      </c>
      <c r="E815" s="235" t="s">
        <v>19</v>
      </c>
      <c r="F815" s="236" t="s">
        <v>1254</v>
      </c>
      <c r="G815" s="234"/>
      <c r="H815" s="237">
        <v>5.5380000000000003</v>
      </c>
      <c r="I815" s="238"/>
      <c r="J815" s="234"/>
      <c r="K815" s="234"/>
      <c r="L815" s="239"/>
      <c r="M815" s="240"/>
      <c r="N815" s="241"/>
      <c r="O815" s="241"/>
      <c r="P815" s="241"/>
      <c r="Q815" s="241"/>
      <c r="R815" s="241"/>
      <c r="S815" s="241"/>
      <c r="T815" s="242"/>
      <c r="U815" s="13"/>
      <c r="V815" s="13"/>
      <c r="W815" s="13"/>
      <c r="X815" s="13"/>
      <c r="Y815" s="13"/>
      <c r="Z815" s="13"/>
      <c r="AA815" s="13"/>
      <c r="AB815" s="13"/>
      <c r="AC815" s="13"/>
      <c r="AD815" s="13"/>
      <c r="AE815" s="13"/>
      <c r="AT815" s="243" t="s">
        <v>193</v>
      </c>
      <c r="AU815" s="243" t="s">
        <v>83</v>
      </c>
      <c r="AV815" s="13" t="s">
        <v>83</v>
      </c>
      <c r="AW815" s="13" t="s">
        <v>33</v>
      </c>
      <c r="AX815" s="13" t="s">
        <v>73</v>
      </c>
      <c r="AY815" s="243" t="s">
        <v>181</v>
      </c>
    </row>
    <row r="816" s="2" customFormat="1" ht="16.5" customHeight="1">
      <c r="A816" s="39"/>
      <c r="B816" s="40"/>
      <c r="C816" s="213" t="s">
        <v>1255</v>
      </c>
      <c r="D816" s="213" t="s">
        <v>183</v>
      </c>
      <c r="E816" s="214" t="s">
        <v>1256</v>
      </c>
      <c r="F816" s="215" t="s">
        <v>1257</v>
      </c>
      <c r="G816" s="216" t="s">
        <v>186</v>
      </c>
      <c r="H816" s="217">
        <v>5.5380000000000003</v>
      </c>
      <c r="I816" s="218"/>
      <c r="J816" s="219">
        <f>ROUND(I816*H816,2)</f>
        <v>0</v>
      </c>
      <c r="K816" s="215" t="s">
        <v>187</v>
      </c>
      <c r="L816" s="45"/>
      <c r="M816" s="220" t="s">
        <v>19</v>
      </c>
      <c r="N816" s="221" t="s">
        <v>44</v>
      </c>
      <c r="O816" s="85"/>
      <c r="P816" s="222">
        <f>O816*H816</f>
        <v>0</v>
      </c>
      <c r="Q816" s="222">
        <v>0</v>
      </c>
      <c r="R816" s="222">
        <f>Q816*H816</f>
        <v>0</v>
      </c>
      <c r="S816" s="222">
        <v>0.029000000000000001</v>
      </c>
      <c r="T816" s="223">
        <f>S816*H816</f>
        <v>0.16060200000000002</v>
      </c>
      <c r="U816" s="39"/>
      <c r="V816" s="39"/>
      <c r="W816" s="39"/>
      <c r="X816" s="39"/>
      <c r="Y816" s="39"/>
      <c r="Z816" s="39"/>
      <c r="AA816" s="39"/>
      <c r="AB816" s="39"/>
      <c r="AC816" s="39"/>
      <c r="AD816" s="39"/>
      <c r="AE816" s="39"/>
      <c r="AR816" s="224" t="s">
        <v>300</v>
      </c>
      <c r="AT816" s="224" t="s">
        <v>183</v>
      </c>
      <c r="AU816" s="224" t="s">
        <v>83</v>
      </c>
      <c r="AY816" s="18" t="s">
        <v>181</v>
      </c>
      <c r="BE816" s="225">
        <f>IF(N816="základní",J816,0)</f>
        <v>0</v>
      </c>
      <c r="BF816" s="225">
        <f>IF(N816="snížená",J816,0)</f>
        <v>0</v>
      </c>
      <c r="BG816" s="225">
        <f>IF(N816="zákl. přenesená",J816,0)</f>
        <v>0</v>
      </c>
      <c r="BH816" s="225">
        <f>IF(N816="sníž. přenesená",J816,0)</f>
        <v>0</v>
      </c>
      <c r="BI816" s="225">
        <f>IF(N816="nulová",J816,0)</f>
        <v>0</v>
      </c>
      <c r="BJ816" s="18" t="s">
        <v>81</v>
      </c>
      <c r="BK816" s="225">
        <f>ROUND(I816*H816,2)</f>
        <v>0</v>
      </c>
      <c r="BL816" s="18" t="s">
        <v>300</v>
      </c>
      <c r="BM816" s="224" t="s">
        <v>1258</v>
      </c>
    </row>
    <row r="817" s="2" customFormat="1">
      <c r="A817" s="39"/>
      <c r="B817" s="40"/>
      <c r="C817" s="41"/>
      <c r="D817" s="226" t="s">
        <v>189</v>
      </c>
      <c r="E817" s="41"/>
      <c r="F817" s="227" t="s">
        <v>1259</v>
      </c>
      <c r="G817" s="41"/>
      <c r="H817" s="41"/>
      <c r="I817" s="228"/>
      <c r="J817" s="41"/>
      <c r="K817" s="41"/>
      <c r="L817" s="45"/>
      <c r="M817" s="229"/>
      <c r="N817" s="230"/>
      <c r="O817" s="85"/>
      <c r="P817" s="85"/>
      <c r="Q817" s="85"/>
      <c r="R817" s="85"/>
      <c r="S817" s="85"/>
      <c r="T817" s="86"/>
      <c r="U817" s="39"/>
      <c r="V817" s="39"/>
      <c r="W817" s="39"/>
      <c r="X817" s="39"/>
      <c r="Y817" s="39"/>
      <c r="Z817" s="39"/>
      <c r="AA817" s="39"/>
      <c r="AB817" s="39"/>
      <c r="AC817" s="39"/>
      <c r="AD817" s="39"/>
      <c r="AE817" s="39"/>
      <c r="AT817" s="18" t="s">
        <v>189</v>
      </c>
      <c r="AU817" s="18" t="s">
        <v>83</v>
      </c>
    </row>
    <row r="818" s="2" customFormat="1">
      <c r="A818" s="39"/>
      <c r="B818" s="40"/>
      <c r="C818" s="41"/>
      <c r="D818" s="231" t="s">
        <v>191</v>
      </c>
      <c r="E818" s="41"/>
      <c r="F818" s="232" t="s">
        <v>1260</v>
      </c>
      <c r="G818" s="41"/>
      <c r="H818" s="41"/>
      <c r="I818" s="228"/>
      <c r="J818" s="41"/>
      <c r="K818" s="41"/>
      <c r="L818" s="45"/>
      <c r="M818" s="229"/>
      <c r="N818" s="230"/>
      <c r="O818" s="85"/>
      <c r="P818" s="85"/>
      <c r="Q818" s="85"/>
      <c r="R818" s="85"/>
      <c r="S818" s="85"/>
      <c r="T818" s="86"/>
      <c r="U818" s="39"/>
      <c r="V818" s="39"/>
      <c r="W818" s="39"/>
      <c r="X818" s="39"/>
      <c r="Y818" s="39"/>
      <c r="Z818" s="39"/>
      <c r="AA818" s="39"/>
      <c r="AB818" s="39"/>
      <c r="AC818" s="39"/>
      <c r="AD818" s="39"/>
      <c r="AE818" s="39"/>
      <c r="AT818" s="18" t="s">
        <v>191</v>
      </c>
      <c r="AU818" s="18" t="s">
        <v>83</v>
      </c>
    </row>
    <row r="819" s="2" customFormat="1" ht="16.5" customHeight="1">
      <c r="A819" s="39"/>
      <c r="B819" s="40"/>
      <c r="C819" s="213" t="s">
        <v>1261</v>
      </c>
      <c r="D819" s="213" t="s">
        <v>183</v>
      </c>
      <c r="E819" s="214" t="s">
        <v>1262</v>
      </c>
      <c r="F819" s="215" t="s">
        <v>1263</v>
      </c>
      <c r="G819" s="216" t="s">
        <v>253</v>
      </c>
      <c r="H819" s="217">
        <v>67.120999999999995</v>
      </c>
      <c r="I819" s="218"/>
      <c r="J819" s="219">
        <f>ROUND(I819*H819,2)</f>
        <v>0</v>
      </c>
      <c r="K819" s="215" t="s">
        <v>187</v>
      </c>
      <c r="L819" s="45"/>
      <c r="M819" s="220" t="s">
        <v>19</v>
      </c>
      <c r="N819" s="221" t="s">
        <v>44</v>
      </c>
      <c r="O819" s="85"/>
      <c r="P819" s="222">
        <f>O819*H819</f>
        <v>0</v>
      </c>
      <c r="Q819" s="222">
        <v>0</v>
      </c>
      <c r="R819" s="222">
        <f>Q819*H819</f>
        <v>0</v>
      </c>
      <c r="S819" s="222">
        <v>0.089999999999999997</v>
      </c>
      <c r="T819" s="223">
        <f>S819*H819</f>
        <v>6.0408899999999992</v>
      </c>
      <c r="U819" s="39"/>
      <c r="V819" s="39"/>
      <c r="W819" s="39"/>
      <c r="X819" s="39"/>
      <c r="Y819" s="39"/>
      <c r="Z819" s="39"/>
      <c r="AA819" s="39"/>
      <c r="AB819" s="39"/>
      <c r="AC819" s="39"/>
      <c r="AD819" s="39"/>
      <c r="AE819" s="39"/>
      <c r="AR819" s="224" t="s">
        <v>300</v>
      </c>
      <c r="AT819" s="224" t="s">
        <v>183</v>
      </c>
      <c r="AU819" s="224" t="s">
        <v>83</v>
      </c>
      <c r="AY819" s="18" t="s">
        <v>181</v>
      </c>
      <c r="BE819" s="225">
        <f>IF(N819="základní",J819,0)</f>
        <v>0</v>
      </c>
      <c r="BF819" s="225">
        <f>IF(N819="snížená",J819,0)</f>
        <v>0</v>
      </c>
      <c r="BG819" s="225">
        <f>IF(N819="zákl. přenesená",J819,0)</f>
        <v>0</v>
      </c>
      <c r="BH819" s="225">
        <f>IF(N819="sníž. přenesená",J819,0)</f>
        <v>0</v>
      </c>
      <c r="BI819" s="225">
        <f>IF(N819="nulová",J819,0)</f>
        <v>0</v>
      </c>
      <c r="BJ819" s="18" t="s">
        <v>81</v>
      </c>
      <c r="BK819" s="225">
        <f>ROUND(I819*H819,2)</f>
        <v>0</v>
      </c>
      <c r="BL819" s="18" t="s">
        <v>300</v>
      </c>
      <c r="BM819" s="224" t="s">
        <v>1264</v>
      </c>
    </row>
    <row r="820" s="2" customFormat="1">
      <c r="A820" s="39"/>
      <c r="B820" s="40"/>
      <c r="C820" s="41"/>
      <c r="D820" s="226" t="s">
        <v>189</v>
      </c>
      <c r="E820" s="41"/>
      <c r="F820" s="227" t="s">
        <v>1265</v>
      </c>
      <c r="G820" s="41"/>
      <c r="H820" s="41"/>
      <c r="I820" s="228"/>
      <c r="J820" s="41"/>
      <c r="K820" s="41"/>
      <c r="L820" s="45"/>
      <c r="M820" s="229"/>
      <c r="N820" s="230"/>
      <c r="O820" s="85"/>
      <c r="P820" s="85"/>
      <c r="Q820" s="85"/>
      <c r="R820" s="85"/>
      <c r="S820" s="85"/>
      <c r="T820" s="86"/>
      <c r="U820" s="39"/>
      <c r="V820" s="39"/>
      <c r="W820" s="39"/>
      <c r="X820" s="39"/>
      <c r="Y820" s="39"/>
      <c r="Z820" s="39"/>
      <c r="AA820" s="39"/>
      <c r="AB820" s="39"/>
      <c r="AC820" s="39"/>
      <c r="AD820" s="39"/>
      <c r="AE820" s="39"/>
      <c r="AT820" s="18" t="s">
        <v>189</v>
      </c>
      <c r="AU820" s="18" t="s">
        <v>83</v>
      </c>
    </row>
    <row r="821" s="2" customFormat="1">
      <c r="A821" s="39"/>
      <c r="B821" s="40"/>
      <c r="C821" s="41"/>
      <c r="D821" s="231" t="s">
        <v>191</v>
      </c>
      <c r="E821" s="41"/>
      <c r="F821" s="232" t="s">
        <v>1266</v>
      </c>
      <c r="G821" s="41"/>
      <c r="H821" s="41"/>
      <c r="I821" s="228"/>
      <c r="J821" s="41"/>
      <c r="K821" s="41"/>
      <c r="L821" s="45"/>
      <c r="M821" s="229"/>
      <c r="N821" s="230"/>
      <c r="O821" s="85"/>
      <c r="P821" s="85"/>
      <c r="Q821" s="85"/>
      <c r="R821" s="85"/>
      <c r="S821" s="85"/>
      <c r="T821" s="86"/>
      <c r="U821" s="39"/>
      <c r="V821" s="39"/>
      <c r="W821" s="39"/>
      <c r="X821" s="39"/>
      <c r="Y821" s="39"/>
      <c r="Z821" s="39"/>
      <c r="AA821" s="39"/>
      <c r="AB821" s="39"/>
      <c r="AC821" s="39"/>
      <c r="AD821" s="39"/>
      <c r="AE821" s="39"/>
      <c r="AT821" s="18" t="s">
        <v>191</v>
      </c>
      <c r="AU821" s="18" t="s">
        <v>83</v>
      </c>
    </row>
    <row r="822" s="13" customFormat="1">
      <c r="A822" s="13"/>
      <c r="B822" s="233"/>
      <c r="C822" s="234"/>
      <c r="D822" s="226" t="s">
        <v>193</v>
      </c>
      <c r="E822" s="235" t="s">
        <v>19</v>
      </c>
      <c r="F822" s="236" t="s">
        <v>1168</v>
      </c>
      <c r="G822" s="234"/>
      <c r="H822" s="237">
        <v>36.920999999999999</v>
      </c>
      <c r="I822" s="238"/>
      <c r="J822" s="234"/>
      <c r="K822" s="234"/>
      <c r="L822" s="239"/>
      <c r="M822" s="240"/>
      <c r="N822" s="241"/>
      <c r="O822" s="241"/>
      <c r="P822" s="241"/>
      <c r="Q822" s="241"/>
      <c r="R822" s="241"/>
      <c r="S822" s="241"/>
      <c r="T822" s="242"/>
      <c r="U822" s="13"/>
      <c r="V822" s="13"/>
      <c r="W822" s="13"/>
      <c r="X822" s="13"/>
      <c r="Y822" s="13"/>
      <c r="Z822" s="13"/>
      <c r="AA822" s="13"/>
      <c r="AB822" s="13"/>
      <c r="AC822" s="13"/>
      <c r="AD822" s="13"/>
      <c r="AE822" s="13"/>
      <c r="AT822" s="243" t="s">
        <v>193</v>
      </c>
      <c r="AU822" s="243" t="s">
        <v>83</v>
      </c>
      <c r="AV822" s="13" t="s">
        <v>83</v>
      </c>
      <c r="AW822" s="13" t="s">
        <v>33</v>
      </c>
      <c r="AX822" s="13" t="s">
        <v>73</v>
      </c>
      <c r="AY822" s="243" t="s">
        <v>181</v>
      </c>
    </row>
    <row r="823" s="14" customFormat="1">
      <c r="A823" s="14"/>
      <c r="B823" s="244"/>
      <c r="C823" s="245"/>
      <c r="D823" s="226" t="s">
        <v>193</v>
      </c>
      <c r="E823" s="246" t="s">
        <v>19</v>
      </c>
      <c r="F823" s="247" t="s">
        <v>1267</v>
      </c>
      <c r="G823" s="245"/>
      <c r="H823" s="246" t="s">
        <v>19</v>
      </c>
      <c r="I823" s="248"/>
      <c r="J823" s="245"/>
      <c r="K823" s="245"/>
      <c r="L823" s="249"/>
      <c r="M823" s="250"/>
      <c r="N823" s="251"/>
      <c r="O823" s="251"/>
      <c r="P823" s="251"/>
      <c r="Q823" s="251"/>
      <c r="R823" s="251"/>
      <c r="S823" s="251"/>
      <c r="T823" s="252"/>
      <c r="U823" s="14"/>
      <c r="V823" s="14"/>
      <c r="W823" s="14"/>
      <c r="X823" s="14"/>
      <c r="Y823" s="14"/>
      <c r="Z823" s="14"/>
      <c r="AA823" s="14"/>
      <c r="AB823" s="14"/>
      <c r="AC823" s="14"/>
      <c r="AD823" s="14"/>
      <c r="AE823" s="14"/>
      <c r="AT823" s="253" t="s">
        <v>193</v>
      </c>
      <c r="AU823" s="253" t="s">
        <v>83</v>
      </c>
      <c r="AV823" s="14" t="s">
        <v>81</v>
      </c>
      <c r="AW823" s="14" t="s">
        <v>33</v>
      </c>
      <c r="AX823" s="14" t="s">
        <v>73</v>
      </c>
      <c r="AY823" s="253" t="s">
        <v>181</v>
      </c>
    </row>
    <row r="824" s="13" customFormat="1">
      <c r="A824" s="13"/>
      <c r="B824" s="233"/>
      <c r="C824" s="234"/>
      <c r="D824" s="226" t="s">
        <v>193</v>
      </c>
      <c r="E824" s="235" t="s">
        <v>19</v>
      </c>
      <c r="F824" s="236" t="s">
        <v>1240</v>
      </c>
      <c r="G824" s="234"/>
      <c r="H824" s="237">
        <v>30.199999999999999</v>
      </c>
      <c r="I824" s="238"/>
      <c r="J824" s="234"/>
      <c r="K824" s="234"/>
      <c r="L824" s="239"/>
      <c r="M824" s="240"/>
      <c r="N824" s="241"/>
      <c r="O824" s="241"/>
      <c r="P824" s="241"/>
      <c r="Q824" s="241"/>
      <c r="R824" s="241"/>
      <c r="S824" s="241"/>
      <c r="T824" s="242"/>
      <c r="U824" s="13"/>
      <c r="V824" s="13"/>
      <c r="W824" s="13"/>
      <c r="X824" s="13"/>
      <c r="Y824" s="13"/>
      <c r="Z824" s="13"/>
      <c r="AA824" s="13"/>
      <c r="AB824" s="13"/>
      <c r="AC824" s="13"/>
      <c r="AD824" s="13"/>
      <c r="AE824" s="13"/>
      <c r="AT824" s="243" t="s">
        <v>193</v>
      </c>
      <c r="AU824" s="243" t="s">
        <v>83</v>
      </c>
      <c r="AV824" s="13" t="s">
        <v>83</v>
      </c>
      <c r="AW824" s="13" t="s">
        <v>33</v>
      </c>
      <c r="AX824" s="13" t="s">
        <v>73</v>
      </c>
      <c r="AY824" s="243" t="s">
        <v>181</v>
      </c>
    </row>
    <row r="825" s="2" customFormat="1" ht="16.5" customHeight="1">
      <c r="A825" s="39"/>
      <c r="B825" s="40"/>
      <c r="C825" s="213" t="s">
        <v>1268</v>
      </c>
      <c r="D825" s="213" t="s">
        <v>183</v>
      </c>
      <c r="E825" s="214" t="s">
        <v>1269</v>
      </c>
      <c r="F825" s="215" t="s">
        <v>1270</v>
      </c>
      <c r="G825" s="216" t="s">
        <v>186</v>
      </c>
      <c r="H825" s="217">
        <v>4.3849999999999998</v>
      </c>
      <c r="I825" s="218"/>
      <c r="J825" s="219">
        <f>ROUND(I825*H825,2)</f>
        <v>0</v>
      </c>
      <c r="K825" s="215" t="s">
        <v>187</v>
      </c>
      <c r="L825" s="45"/>
      <c r="M825" s="220" t="s">
        <v>19</v>
      </c>
      <c r="N825" s="221" t="s">
        <v>44</v>
      </c>
      <c r="O825" s="85"/>
      <c r="P825" s="222">
        <f>O825*H825</f>
        <v>0</v>
      </c>
      <c r="Q825" s="222">
        <v>0</v>
      </c>
      <c r="R825" s="222">
        <f>Q825*H825</f>
        <v>0</v>
      </c>
      <c r="S825" s="222">
        <v>2.1000000000000001</v>
      </c>
      <c r="T825" s="223">
        <f>S825*H825</f>
        <v>9.2085000000000008</v>
      </c>
      <c r="U825" s="39"/>
      <c r="V825" s="39"/>
      <c r="W825" s="39"/>
      <c r="X825" s="39"/>
      <c r="Y825" s="39"/>
      <c r="Z825" s="39"/>
      <c r="AA825" s="39"/>
      <c r="AB825" s="39"/>
      <c r="AC825" s="39"/>
      <c r="AD825" s="39"/>
      <c r="AE825" s="39"/>
      <c r="AR825" s="224" t="s">
        <v>300</v>
      </c>
      <c r="AT825" s="224" t="s">
        <v>183</v>
      </c>
      <c r="AU825" s="224" t="s">
        <v>83</v>
      </c>
      <c r="AY825" s="18" t="s">
        <v>181</v>
      </c>
      <c r="BE825" s="225">
        <f>IF(N825="základní",J825,0)</f>
        <v>0</v>
      </c>
      <c r="BF825" s="225">
        <f>IF(N825="snížená",J825,0)</f>
        <v>0</v>
      </c>
      <c r="BG825" s="225">
        <f>IF(N825="zákl. přenesená",J825,0)</f>
        <v>0</v>
      </c>
      <c r="BH825" s="225">
        <f>IF(N825="sníž. přenesená",J825,0)</f>
        <v>0</v>
      </c>
      <c r="BI825" s="225">
        <f>IF(N825="nulová",J825,0)</f>
        <v>0</v>
      </c>
      <c r="BJ825" s="18" t="s">
        <v>81</v>
      </c>
      <c r="BK825" s="225">
        <f>ROUND(I825*H825,2)</f>
        <v>0</v>
      </c>
      <c r="BL825" s="18" t="s">
        <v>300</v>
      </c>
      <c r="BM825" s="224" t="s">
        <v>1271</v>
      </c>
    </row>
    <row r="826" s="2" customFormat="1">
      <c r="A826" s="39"/>
      <c r="B826" s="40"/>
      <c r="C826" s="41"/>
      <c r="D826" s="226" t="s">
        <v>189</v>
      </c>
      <c r="E826" s="41"/>
      <c r="F826" s="227" t="s">
        <v>1272</v>
      </c>
      <c r="G826" s="41"/>
      <c r="H826" s="41"/>
      <c r="I826" s="228"/>
      <c r="J826" s="41"/>
      <c r="K826" s="41"/>
      <c r="L826" s="45"/>
      <c r="M826" s="229"/>
      <c r="N826" s="230"/>
      <c r="O826" s="85"/>
      <c r="P826" s="85"/>
      <c r="Q826" s="85"/>
      <c r="R826" s="85"/>
      <c r="S826" s="85"/>
      <c r="T826" s="86"/>
      <c r="U826" s="39"/>
      <c r="V826" s="39"/>
      <c r="W826" s="39"/>
      <c r="X826" s="39"/>
      <c r="Y826" s="39"/>
      <c r="Z826" s="39"/>
      <c r="AA826" s="39"/>
      <c r="AB826" s="39"/>
      <c r="AC826" s="39"/>
      <c r="AD826" s="39"/>
      <c r="AE826" s="39"/>
      <c r="AT826" s="18" t="s">
        <v>189</v>
      </c>
      <c r="AU826" s="18" t="s">
        <v>83</v>
      </c>
    </row>
    <row r="827" s="2" customFormat="1">
      <c r="A827" s="39"/>
      <c r="B827" s="40"/>
      <c r="C827" s="41"/>
      <c r="D827" s="231" t="s">
        <v>191</v>
      </c>
      <c r="E827" s="41"/>
      <c r="F827" s="232" t="s">
        <v>1273</v>
      </c>
      <c r="G827" s="41"/>
      <c r="H827" s="41"/>
      <c r="I827" s="228"/>
      <c r="J827" s="41"/>
      <c r="K827" s="41"/>
      <c r="L827" s="45"/>
      <c r="M827" s="229"/>
      <c r="N827" s="230"/>
      <c r="O827" s="85"/>
      <c r="P827" s="85"/>
      <c r="Q827" s="85"/>
      <c r="R827" s="85"/>
      <c r="S827" s="85"/>
      <c r="T827" s="86"/>
      <c r="U827" s="39"/>
      <c r="V827" s="39"/>
      <c r="W827" s="39"/>
      <c r="X827" s="39"/>
      <c r="Y827" s="39"/>
      <c r="Z827" s="39"/>
      <c r="AA827" s="39"/>
      <c r="AB827" s="39"/>
      <c r="AC827" s="39"/>
      <c r="AD827" s="39"/>
      <c r="AE827" s="39"/>
      <c r="AT827" s="18" t="s">
        <v>191</v>
      </c>
      <c r="AU827" s="18" t="s">
        <v>83</v>
      </c>
    </row>
    <row r="828" s="13" customFormat="1">
      <c r="A828" s="13"/>
      <c r="B828" s="233"/>
      <c r="C828" s="234"/>
      <c r="D828" s="226" t="s">
        <v>193</v>
      </c>
      <c r="E828" s="235" t="s">
        <v>19</v>
      </c>
      <c r="F828" s="236" t="s">
        <v>1274</v>
      </c>
      <c r="G828" s="234"/>
      <c r="H828" s="237">
        <v>4.3849999999999998</v>
      </c>
      <c r="I828" s="238"/>
      <c r="J828" s="234"/>
      <c r="K828" s="234"/>
      <c r="L828" s="239"/>
      <c r="M828" s="240"/>
      <c r="N828" s="241"/>
      <c r="O828" s="241"/>
      <c r="P828" s="241"/>
      <c r="Q828" s="241"/>
      <c r="R828" s="241"/>
      <c r="S828" s="241"/>
      <c r="T828" s="242"/>
      <c r="U828" s="13"/>
      <c r="V828" s="13"/>
      <c r="W828" s="13"/>
      <c r="X828" s="13"/>
      <c r="Y828" s="13"/>
      <c r="Z828" s="13"/>
      <c r="AA828" s="13"/>
      <c r="AB828" s="13"/>
      <c r="AC828" s="13"/>
      <c r="AD828" s="13"/>
      <c r="AE828" s="13"/>
      <c r="AT828" s="243" t="s">
        <v>193</v>
      </c>
      <c r="AU828" s="243" t="s">
        <v>83</v>
      </c>
      <c r="AV828" s="13" t="s">
        <v>83</v>
      </c>
      <c r="AW828" s="13" t="s">
        <v>33</v>
      </c>
      <c r="AX828" s="13" t="s">
        <v>73</v>
      </c>
      <c r="AY828" s="243" t="s">
        <v>181</v>
      </c>
    </row>
    <row r="829" s="2" customFormat="1" ht="16.5" customHeight="1">
      <c r="A829" s="39"/>
      <c r="B829" s="40"/>
      <c r="C829" s="213" t="s">
        <v>1275</v>
      </c>
      <c r="D829" s="213" t="s">
        <v>183</v>
      </c>
      <c r="E829" s="214" t="s">
        <v>1276</v>
      </c>
      <c r="F829" s="215" t="s">
        <v>1277</v>
      </c>
      <c r="G829" s="216" t="s">
        <v>186</v>
      </c>
      <c r="H829" s="217">
        <v>3.6920000000000002</v>
      </c>
      <c r="I829" s="218"/>
      <c r="J829" s="219">
        <f>ROUND(I829*H829,2)</f>
        <v>0</v>
      </c>
      <c r="K829" s="215" t="s">
        <v>187</v>
      </c>
      <c r="L829" s="45"/>
      <c r="M829" s="220" t="s">
        <v>19</v>
      </c>
      <c r="N829" s="221" t="s">
        <v>44</v>
      </c>
      <c r="O829" s="85"/>
      <c r="P829" s="222">
        <f>O829*H829</f>
        <v>0</v>
      </c>
      <c r="Q829" s="222">
        <v>0</v>
      </c>
      <c r="R829" s="222">
        <f>Q829*H829</f>
        <v>0</v>
      </c>
      <c r="S829" s="222">
        <v>1.3999999999999999</v>
      </c>
      <c r="T829" s="223">
        <f>S829*H829</f>
        <v>5.1688000000000001</v>
      </c>
      <c r="U829" s="39"/>
      <c r="V829" s="39"/>
      <c r="W829" s="39"/>
      <c r="X829" s="39"/>
      <c r="Y829" s="39"/>
      <c r="Z829" s="39"/>
      <c r="AA829" s="39"/>
      <c r="AB829" s="39"/>
      <c r="AC829" s="39"/>
      <c r="AD829" s="39"/>
      <c r="AE829" s="39"/>
      <c r="AR829" s="224" t="s">
        <v>300</v>
      </c>
      <c r="AT829" s="224" t="s">
        <v>183</v>
      </c>
      <c r="AU829" s="224" t="s">
        <v>83</v>
      </c>
      <c r="AY829" s="18" t="s">
        <v>181</v>
      </c>
      <c r="BE829" s="225">
        <f>IF(N829="základní",J829,0)</f>
        <v>0</v>
      </c>
      <c r="BF829" s="225">
        <f>IF(N829="snížená",J829,0)</f>
        <v>0</v>
      </c>
      <c r="BG829" s="225">
        <f>IF(N829="zákl. přenesená",J829,0)</f>
        <v>0</v>
      </c>
      <c r="BH829" s="225">
        <f>IF(N829="sníž. přenesená",J829,0)</f>
        <v>0</v>
      </c>
      <c r="BI829" s="225">
        <f>IF(N829="nulová",J829,0)</f>
        <v>0</v>
      </c>
      <c r="BJ829" s="18" t="s">
        <v>81</v>
      </c>
      <c r="BK829" s="225">
        <f>ROUND(I829*H829,2)</f>
        <v>0</v>
      </c>
      <c r="BL829" s="18" t="s">
        <v>300</v>
      </c>
      <c r="BM829" s="224" t="s">
        <v>1278</v>
      </c>
    </row>
    <row r="830" s="2" customFormat="1">
      <c r="A830" s="39"/>
      <c r="B830" s="40"/>
      <c r="C830" s="41"/>
      <c r="D830" s="226" t="s">
        <v>189</v>
      </c>
      <c r="E830" s="41"/>
      <c r="F830" s="227" t="s">
        <v>1279</v>
      </c>
      <c r="G830" s="41"/>
      <c r="H830" s="41"/>
      <c r="I830" s="228"/>
      <c r="J830" s="41"/>
      <c r="K830" s="41"/>
      <c r="L830" s="45"/>
      <c r="M830" s="229"/>
      <c r="N830" s="230"/>
      <c r="O830" s="85"/>
      <c r="P830" s="85"/>
      <c r="Q830" s="85"/>
      <c r="R830" s="85"/>
      <c r="S830" s="85"/>
      <c r="T830" s="86"/>
      <c r="U830" s="39"/>
      <c r="V830" s="39"/>
      <c r="W830" s="39"/>
      <c r="X830" s="39"/>
      <c r="Y830" s="39"/>
      <c r="Z830" s="39"/>
      <c r="AA830" s="39"/>
      <c r="AB830" s="39"/>
      <c r="AC830" s="39"/>
      <c r="AD830" s="39"/>
      <c r="AE830" s="39"/>
      <c r="AT830" s="18" t="s">
        <v>189</v>
      </c>
      <c r="AU830" s="18" t="s">
        <v>83</v>
      </c>
    </row>
    <row r="831" s="2" customFormat="1">
      <c r="A831" s="39"/>
      <c r="B831" s="40"/>
      <c r="C831" s="41"/>
      <c r="D831" s="231" t="s">
        <v>191</v>
      </c>
      <c r="E831" s="41"/>
      <c r="F831" s="232" t="s">
        <v>1280</v>
      </c>
      <c r="G831" s="41"/>
      <c r="H831" s="41"/>
      <c r="I831" s="228"/>
      <c r="J831" s="41"/>
      <c r="K831" s="41"/>
      <c r="L831" s="45"/>
      <c r="M831" s="229"/>
      <c r="N831" s="230"/>
      <c r="O831" s="85"/>
      <c r="P831" s="85"/>
      <c r="Q831" s="85"/>
      <c r="R831" s="85"/>
      <c r="S831" s="85"/>
      <c r="T831" s="86"/>
      <c r="U831" s="39"/>
      <c r="V831" s="39"/>
      <c r="W831" s="39"/>
      <c r="X831" s="39"/>
      <c r="Y831" s="39"/>
      <c r="Z831" s="39"/>
      <c r="AA831" s="39"/>
      <c r="AB831" s="39"/>
      <c r="AC831" s="39"/>
      <c r="AD831" s="39"/>
      <c r="AE831" s="39"/>
      <c r="AT831" s="18" t="s">
        <v>191</v>
      </c>
      <c r="AU831" s="18" t="s">
        <v>83</v>
      </c>
    </row>
    <row r="832" s="14" customFormat="1">
      <c r="A832" s="14"/>
      <c r="B832" s="244"/>
      <c r="C832" s="245"/>
      <c r="D832" s="226" t="s">
        <v>193</v>
      </c>
      <c r="E832" s="246" t="s">
        <v>19</v>
      </c>
      <c r="F832" s="247" t="s">
        <v>1281</v>
      </c>
      <c r="G832" s="245"/>
      <c r="H832" s="246" t="s">
        <v>19</v>
      </c>
      <c r="I832" s="248"/>
      <c r="J832" s="245"/>
      <c r="K832" s="245"/>
      <c r="L832" s="249"/>
      <c r="M832" s="250"/>
      <c r="N832" s="251"/>
      <c r="O832" s="251"/>
      <c r="P832" s="251"/>
      <c r="Q832" s="251"/>
      <c r="R832" s="251"/>
      <c r="S832" s="251"/>
      <c r="T832" s="252"/>
      <c r="U832" s="14"/>
      <c r="V832" s="14"/>
      <c r="W832" s="14"/>
      <c r="X832" s="14"/>
      <c r="Y832" s="14"/>
      <c r="Z832" s="14"/>
      <c r="AA832" s="14"/>
      <c r="AB832" s="14"/>
      <c r="AC832" s="14"/>
      <c r="AD832" s="14"/>
      <c r="AE832" s="14"/>
      <c r="AT832" s="253" t="s">
        <v>193</v>
      </c>
      <c r="AU832" s="253" t="s">
        <v>83</v>
      </c>
      <c r="AV832" s="14" t="s">
        <v>81</v>
      </c>
      <c r="AW832" s="14" t="s">
        <v>33</v>
      </c>
      <c r="AX832" s="14" t="s">
        <v>73</v>
      </c>
      <c r="AY832" s="253" t="s">
        <v>181</v>
      </c>
    </row>
    <row r="833" s="13" customFormat="1">
      <c r="A833" s="13"/>
      <c r="B833" s="233"/>
      <c r="C833" s="234"/>
      <c r="D833" s="226" t="s">
        <v>193</v>
      </c>
      <c r="E833" s="235" t="s">
        <v>19</v>
      </c>
      <c r="F833" s="236" t="s">
        <v>1282</v>
      </c>
      <c r="G833" s="234"/>
      <c r="H833" s="237">
        <v>3.6920000000000002</v>
      </c>
      <c r="I833" s="238"/>
      <c r="J833" s="234"/>
      <c r="K833" s="234"/>
      <c r="L833" s="239"/>
      <c r="M833" s="240"/>
      <c r="N833" s="241"/>
      <c r="O833" s="241"/>
      <c r="P833" s="241"/>
      <c r="Q833" s="241"/>
      <c r="R833" s="241"/>
      <c r="S833" s="241"/>
      <c r="T833" s="242"/>
      <c r="U833" s="13"/>
      <c r="V833" s="13"/>
      <c r="W833" s="13"/>
      <c r="X833" s="13"/>
      <c r="Y833" s="13"/>
      <c r="Z833" s="13"/>
      <c r="AA833" s="13"/>
      <c r="AB833" s="13"/>
      <c r="AC833" s="13"/>
      <c r="AD833" s="13"/>
      <c r="AE833" s="13"/>
      <c r="AT833" s="243" t="s">
        <v>193</v>
      </c>
      <c r="AU833" s="243" t="s">
        <v>83</v>
      </c>
      <c r="AV833" s="13" t="s">
        <v>83</v>
      </c>
      <c r="AW833" s="13" t="s">
        <v>33</v>
      </c>
      <c r="AX833" s="13" t="s">
        <v>73</v>
      </c>
      <c r="AY833" s="243" t="s">
        <v>181</v>
      </c>
    </row>
    <row r="834" s="2" customFormat="1" ht="16.5" customHeight="1">
      <c r="A834" s="39"/>
      <c r="B834" s="40"/>
      <c r="C834" s="213" t="s">
        <v>1283</v>
      </c>
      <c r="D834" s="213" t="s">
        <v>183</v>
      </c>
      <c r="E834" s="214" t="s">
        <v>1284</v>
      </c>
      <c r="F834" s="215" t="s">
        <v>1285</v>
      </c>
      <c r="G834" s="216" t="s">
        <v>253</v>
      </c>
      <c r="H834" s="217">
        <v>6.2999999999999998</v>
      </c>
      <c r="I834" s="218"/>
      <c r="J834" s="219">
        <f>ROUND(I834*H834,2)</f>
        <v>0</v>
      </c>
      <c r="K834" s="215" t="s">
        <v>187</v>
      </c>
      <c r="L834" s="45"/>
      <c r="M834" s="220" t="s">
        <v>19</v>
      </c>
      <c r="N834" s="221" t="s">
        <v>44</v>
      </c>
      <c r="O834" s="85"/>
      <c r="P834" s="222">
        <f>O834*H834</f>
        <v>0</v>
      </c>
      <c r="Q834" s="222">
        <v>0</v>
      </c>
      <c r="R834" s="222">
        <f>Q834*H834</f>
        <v>0</v>
      </c>
      <c r="S834" s="222">
        <v>0.050999999999999997</v>
      </c>
      <c r="T834" s="223">
        <f>S834*H834</f>
        <v>0.32129999999999997</v>
      </c>
      <c r="U834" s="39"/>
      <c r="V834" s="39"/>
      <c r="W834" s="39"/>
      <c r="X834" s="39"/>
      <c r="Y834" s="39"/>
      <c r="Z834" s="39"/>
      <c r="AA834" s="39"/>
      <c r="AB834" s="39"/>
      <c r="AC834" s="39"/>
      <c r="AD834" s="39"/>
      <c r="AE834" s="39"/>
      <c r="AR834" s="224" t="s">
        <v>300</v>
      </c>
      <c r="AT834" s="224" t="s">
        <v>183</v>
      </c>
      <c r="AU834" s="224" t="s">
        <v>83</v>
      </c>
      <c r="AY834" s="18" t="s">
        <v>181</v>
      </c>
      <c r="BE834" s="225">
        <f>IF(N834="základní",J834,0)</f>
        <v>0</v>
      </c>
      <c r="BF834" s="225">
        <f>IF(N834="snížená",J834,0)</f>
        <v>0</v>
      </c>
      <c r="BG834" s="225">
        <f>IF(N834="zákl. přenesená",J834,0)</f>
        <v>0</v>
      </c>
      <c r="BH834" s="225">
        <f>IF(N834="sníž. přenesená",J834,0)</f>
        <v>0</v>
      </c>
      <c r="BI834" s="225">
        <f>IF(N834="nulová",J834,0)</f>
        <v>0</v>
      </c>
      <c r="BJ834" s="18" t="s">
        <v>81</v>
      </c>
      <c r="BK834" s="225">
        <f>ROUND(I834*H834,2)</f>
        <v>0</v>
      </c>
      <c r="BL834" s="18" t="s">
        <v>300</v>
      </c>
      <c r="BM834" s="224" t="s">
        <v>1286</v>
      </c>
    </row>
    <row r="835" s="2" customFormat="1">
      <c r="A835" s="39"/>
      <c r="B835" s="40"/>
      <c r="C835" s="41"/>
      <c r="D835" s="226" t="s">
        <v>189</v>
      </c>
      <c r="E835" s="41"/>
      <c r="F835" s="227" t="s">
        <v>1287</v>
      </c>
      <c r="G835" s="41"/>
      <c r="H835" s="41"/>
      <c r="I835" s="228"/>
      <c r="J835" s="41"/>
      <c r="K835" s="41"/>
      <c r="L835" s="45"/>
      <c r="M835" s="229"/>
      <c r="N835" s="230"/>
      <c r="O835" s="85"/>
      <c r="P835" s="85"/>
      <c r="Q835" s="85"/>
      <c r="R835" s="85"/>
      <c r="S835" s="85"/>
      <c r="T835" s="86"/>
      <c r="U835" s="39"/>
      <c r="V835" s="39"/>
      <c r="W835" s="39"/>
      <c r="X835" s="39"/>
      <c r="Y835" s="39"/>
      <c r="Z835" s="39"/>
      <c r="AA835" s="39"/>
      <c r="AB835" s="39"/>
      <c r="AC835" s="39"/>
      <c r="AD835" s="39"/>
      <c r="AE835" s="39"/>
      <c r="AT835" s="18" t="s">
        <v>189</v>
      </c>
      <c r="AU835" s="18" t="s">
        <v>83</v>
      </c>
    </row>
    <row r="836" s="2" customFormat="1">
      <c r="A836" s="39"/>
      <c r="B836" s="40"/>
      <c r="C836" s="41"/>
      <c r="D836" s="231" t="s">
        <v>191</v>
      </c>
      <c r="E836" s="41"/>
      <c r="F836" s="232" t="s">
        <v>1288</v>
      </c>
      <c r="G836" s="41"/>
      <c r="H836" s="41"/>
      <c r="I836" s="228"/>
      <c r="J836" s="41"/>
      <c r="K836" s="41"/>
      <c r="L836" s="45"/>
      <c r="M836" s="229"/>
      <c r="N836" s="230"/>
      <c r="O836" s="85"/>
      <c r="P836" s="85"/>
      <c r="Q836" s="85"/>
      <c r="R836" s="85"/>
      <c r="S836" s="85"/>
      <c r="T836" s="86"/>
      <c r="U836" s="39"/>
      <c r="V836" s="39"/>
      <c r="W836" s="39"/>
      <c r="X836" s="39"/>
      <c r="Y836" s="39"/>
      <c r="Z836" s="39"/>
      <c r="AA836" s="39"/>
      <c r="AB836" s="39"/>
      <c r="AC836" s="39"/>
      <c r="AD836" s="39"/>
      <c r="AE836" s="39"/>
      <c r="AT836" s="18" t="s">
        <v>191</v>
      </c>
      <c r="AU836" s="18" t="s">
        <v>83</v>
      </c>
    </row>
    <row r="837" s="13" customFormat="1">
      <c r="A837" s="13"/>
      <c r="B837" s="233"/>
      <c r="C837" s="234"/>
      <c r="D837" s="226" t="s">
        <v>193</v>
      </c>
      <c r="E837" s="235" t="s">
        <v>19</v>
      </c>
      <c r="F837" s="236" t="s">
        <v>1289</v>
      </c>
      <c r="G837" s="234"/>
      <c r="H837" s="237">
        <v>6.2999999999999998</v>
      </c>
      <c r="I837" s="238"/>
      <c r="J837" s="234"/>
      <c r="K837" s="234"/>
      <c r="L837" s="239"/>
      <c r="M837" s="240"/>
      <c r="N837" s="241"/>
      <c r="O837" s="241"/>
      <c r="P837" s="241"/>
      <c r="Q837" s="241"/>
      <c r="R837" s="241"/>
      <c r="S837" s="241"/>
      <c r="T837" s="242"/>
      <c r="U837" s="13"/>
      <c r="V837" s="13"/>
      <c r="W837" s="13"/>
      <c r="X837" s="13"/>
      <c r="Y837" s="13"/>
      <c r="Z837" s="13"/>
      <c r="AA837" s="13"/>
      <c r="AB837" s="13"/>
      <c r="AC837" s="13"/>
      <c r="AD837" s="13"/>
      <c r="AE837" s="13"/>
      <c r="AT837" s="243" t="s">
        <v>193</v>
      </c>
      <c r="AU837" s="243" t="s">
        <v>83</v>
      </c>
      <c r="AV837" s="13" t="s">
        <v>83</v>
      </c>
      <c r="AW837" s="13" t="s">
        <v>33</v>
      </c>
      <c r="AX837" s="13" t="s">
        <v>73</v>
      </c>
      <c r="AY837" s="243" t="s">
        <v>181</v>
      </c>
    </row>
    <row r="838" s="2" customFormat="1" ht="16.5" customHeight="1">
      <c r="A838" s="39"/>
      <c r="B838" s="40"/>
      <c r="C838" s="213" t="s">
        <v>1290</v>
      </c>
      <c r="D838" s="213" t="s">
        <v>183</v>
      </c>
      <c r="E838" s="214" t="s">
        <v>1291</v>
      </c>
      <c r="F838" s="215" t="s">
        <v>1292</v>
      </c>
      <c r="G838" s="216" t="s">
        <v>253</v>
      </c>
      <c r="H838" s="217">
        <v>1.6000000000000001</v>
      </c>
      <c r="I838" s="218"/>
      <c r="J838" s="219">
        <f>ROUND(I838*H838,2)</f>
        <v>0</v>
      </c>
      <c r="K838" s="215" t="s">
        <v>187</v>
      </c>
      <c r="L838" s="45"/>
      <c r="M838" s="220" t="s">
        <v>19</v>
      </c>
      <c r="N838" s="221" t="s">
        <v>44</v>
      </c>
      <c r="O838" s="85"/>
      <c r="P838" s="222">
        <f>O838*H838</f>
        <v>0</v>
      </c>
      <c r="Q838" s="222">
        <v>0</v>
      </c>
      <c r="R838" s="222">
        <f>Q838*H838</f>
        <v>0</v>
      </c>
      <c r="S838" s="222">
        <v>0.075999999999999998</v>
      </c>
      <c r="T838" s="223">
        <f>S838*H838</f>
        <v>0.1216</v>
      </c>
      <c r="U838" s="39"/>
      <c r="V838" s="39"/>
      <c r="W838" s="39"/>
      <c r="X838" s="39"/>
      <c r="Y838" s="39"/>
      <c r="Z838" s="39"/>
      <c r="AA838" s="39"/>
      <c r="AB838" s="39"/>
      <c r="AC838" s="39"/>
      <c r="AD838" s="39"/>
      <c r="AE838" s="39"/>
      <c r="AR838" s="224" t="s">
        <v>300</v>
      </c>
      <c r="AT838" s="224" t="s">
        <v>183</v>
      </c>
      <c r="AU838" s="224" t="s">
        <v>83</v>
      </c>
      <c r="AY838" s="18" t="s">
        <v>181</v>
      </c>
      <c r="BE838" s="225">
        <f>IF(N838="základní",J838,0)</f>
        <v>0</v>
      </c>
      <c r="BF838" s="225">
        <f>IF(N838="snížená",J838,0)</f>
        <v>0</v>
      </c>
      <c r="BG838" s="225">
        <f>IF(N838="zákl. přenesená",J838,0)</f>
        <v>0</v>
      </c>
      <c r="BH838" s="225">
        <f>IF(N838="sníž. přenesená",J838,0)</f>
        <v>0</v>
      </c>
      <c r="BI838" s="225">
        <f>IF(N838="nulová",J838,0)</f>
        <v>0</v>
      </c>
      <c r="BJ838" s="18" t="s">
        <v>81</v>
      </c>
      <c r="BK838" s="225">
        <f>ROUND(I838*H838,2)</f>
        <v>0</v>
      </c>
      <c r="BL838" s="18" t="s">
        <v>300</v>
      </c>
      <c r="BM838" s="224" t="s">
        <v>1293</v>
      </c>
    </row>
    <row r="839" s="2" customFormat="1">
      <c r="A839" s="39"/>
      <c r="B839" s="40"/>
      <c r="C839" s="41"/>
      <c r="D839" s="226" t="s">
        <v>189</v>
      </c>
      <c r="E839" s="41"/>
      <c r="F839" s="227" t="s">
        <v>1294</v>
      </c>
      <c r="G839" s="41"/>
      <c r="H839" s="41"/>
      <c r="I839" s="228"/>
      <c r="J839" s="41"/>
      <c r="K839" s="41"/>
      <c r="L839" s="45"/>
      <c r="M839" s="229"/>
      <c r="N839" s="230"/>
      <c r="O839" s="85"/>
      <c r="P839" s="85"/>
      <c r="Q839" s="85"/>
      <c r="R839" s="85"/>
      <c r="S839" s="85"/>
      <c r="T839" s="86"/>
      <c r="U839" s="39"/>
      <c r="V839" s="39"/>
      <c r="W839" s="39"/>
      <c r="X839" s="39"/>
      <c r="Y839" s="39"/>
      <c r="Z839" s="39"/>
      <c r="AA839" s="39"/>
      <c r="AB839" s="39"/>
      <c r="AC839" s="39"/>
      <c r="AD839" s="39"/>
      <c r="AE839" s="39"/>
      <c r="AT839" s="18" t="s">
        <v>189</v>
      </c>
      <c r="AU839" s="18" t="s">
        <v>83</v>
      </c>
    </row>
    <row r="840" s="2" customFormat="1">
      <c r="A840" s="39"/>
      <c r="B840" s="40"/>
      <c r="C840" s="41"/>
      <c r="D840" s="231" t="s">
        <v>191</v>
      </c>
      <c r="E840" s="41"/>
      <c r="F840" s="232" t="s">
        <v>1295</v>
      </c>
      <c r="G840" s="41"/>
      <c r="H840" s="41"/>
      <c r="I840" s="228"/>
      <c r="J840" s="41"/>
      <c r="K840" s="41"/>
      <c r="L840" s="45"/>
      <c r="M840" s="229"/>
      <c r="N840" s="230"/>
      <c r="O840" s="85"/>
      <c r="P840" s="85"/>
      <c r="Q840" s="85"/>
      <c r="R840" s="85"/>
      <c r="S840" s="85"/>
      <c r="T840" s="86"/>
      <c r="U840" s="39"/>
      <c r="V840" s="39"/>
      <c r="W840" s="39"/>
      <c r="X840" s="39"/>
      <c r="Y840" s="39"/>
      <c r="Z840" s="39"/>
      <c r="AA840" s="39"/>
      <c r="AB840" s="39"/>
      <c r="AC840" s="39"/>
      <c r="AD840" s="39"/>
      <c r="AE840" s="39"/>
      <c r="AT840" s="18" t="s">
        <v>191</v>
      </c>
      <c r="AU840" s="18" t="s">
        <v>83</v>
      </c>
    </row>
    <row r="841" s="13" customFormat="1">
      <c r="A841" s="13"/>
      <c r="B841" s="233"/>
      <c r="C841" s="234"/>
      <c r="D841" s="226" t="s">
        <v>193</v>
      </c>
      <c r="E841" s="235" t="s">
        <v>19</v>
      </c>
      <c r="F841" s="236" t="s">
        <v>1296</v>
      </c>
      <c r="G841" s="234"/>
      <c r="H841" s="237">
        <v>1.6000000000000001</v>
      </c>
      <c r="I841" s="238"/>
      <c r="J841" s="234"/>
      <c r="K841" s="234"/>
      <c r="L841" s="239"/>
      <c r="M841" s="240"/>
      <c r="N841" s="241"/>
      <c r="O841" s="241"/>
      <c r="P841" s="241"/>
      <c r="Q841" s="241"/>
      <c r="R841" s="241"/>
      <c r="S841" s="241"/>
      <c r="T841" s="242"/>
      <c r="U841" s="13"/>
      <c r="V841" s="13"/>
      <c r="W841" s="13"/>
      <c r="X841" s="13"/>
      <c r="Y841" s="13"/>
      <c r="Z841" s="13"/>
      <c r="AA841" s="13"/>
      <c r="AB841" s="13"/>
      <c r="AC841" s="13"/>
      <c r="AD841" s="13"/>
      <c r="AE841" s="13"/>
      <c r="AT841" s="243" t="s">
        <v>193</v>
      </c>
      <c r="AU841" s="243" t="s">
        <v>83</v>
      </c>
      <c r="AV841" s="13" t="s">
        <v>83</v>
      </c>
      <c r="AW841" s="13" t="s">
        <v>33</v>
      </c>
      <c r="AX841" s="13" t="s">
        <v>73</v>
      </c>
      <c r="AY841" s="243" t="s">
        <v>181</v>
      </c>
    </row>
    <row r="842" s="2" customFormat="1" ht="16.5" customHeight="1">
      <c r="A842" s="39"/>
      <c r="B842" s="40"/>
      <c r="C842" s="213" t="s">
        <v>1297</v>
      </c>
      <c r="D842" s="213" t="s">
        <v>183</v>
      </c>
      <c r="E842" s="214" t="s">
        <v>1298</v>
      </c>
      <c r="F842" s="215" t="s">
        <v>1299</v>
      </c>
      <c r="G842" s="216" t="s">
        <v>253</v>
      </c>
      <c r="H842" s="217">
        <v>52.828000000000003</v>
      </c>
      <c r="I842" s="218"/>
      <c r="J842" s="219">
        <f>ROUND(I842*H842,2)</f>
        <v>0</v>
      </c>
      <c r="K842" s="215" t="s">
        <v>187</v>
      </c>
      <c r="L842" s="45"/>
      <c r="M842" s="220" t="s">
        <v>19</v>
      </c>
      <c r="N842" s="221" t="s">
        <v>44</v>
      </c>
      <c r="O842" s="85"/>
      <c r="P842" s="222">
        <f>O842*H842</f>
        <v>0</v>
      </c>
      <c r="Q842" s="222">
        <v>0</v>
      </c>
      <c r="R842" s="222">
        <f>Q842*H842</f>
        <v>0</v>
      </c>
      <c r="S842" s="222">
        <v>0.014999999999999999</v>
      </c>
      <c r="T842" s="223">
        <f>S842*H842</f>
        <v>0.79242000000000001</v>
      </c>
      <c r="U842" s="39"/>
      <c r="V842" s="39"/>
      <c r="W842" s="39"/>
      <c r="X842" s="39"/>
      <c r="Y842" s="39"/>
      <c r="Z842" s="39"/>
      <c r="AA842" s="39"/>
      <c r="AB842" s="39"/>
      <c r="AC842" s="39"/>
      <c r="AD842" s="39"/>
      <c r="AE842" s="39"/>
      <c r="AR842" s="224" t="s">
        <v>99</v>
      </c>
      <c r="AT842" s="224" t="s">
        <v>183</v>
      </c>
      <c r="AU842" s="224" t="s">
        <v>83</v>
      </c>
      <c r="AY842" s="18" t="s">
        <v>181</v>
      </c>
      <c r="BE842" s="225">
        <f>IF(N842="základní",J842,0)</f>
        <v>0</v>
      </c>
      <c r="BF842" s="225">
        <f>IF(N842="snížená",J842,0)</f>
        <v>0</v>
      </c>
      <c r="BG842" s="225">
        <f>IF(N842="zákl. přenesená",J842,0)</f>
        <v>0</v>
      </c>
      <c r="BH842" s="225">
        <f>IF(N842="sníž. přenesená",J842,0)</f>
        <v>0</v>
      </c>
      <c r="BI842" s="225">
        <f>IF(N842="nulová",J842,0)</f>
        <v>0</v>
      </c>
      <c r="BJ842" s="18" t="s">
        <v>81</v>
      </c>
      <c r="BK842" s="225">
        <f>ROUND(I842*H842,2)</f>
        <v>0</v>
      </c>
      <c r="BL842" s="18" t="s">
        <v>99</v>
      </c>
      <c r="BM842" s="224" t="s">
        <v>1300</v>
      </c>
    </row>
    <row r="843" s="2" customFormat="1">
      <c r="A843" s="39"/>
      <c r="B843" s="40"/>
      <c r="C843" s="41"/>
      <c r="D843" s="226" t="s">
        <v>189</v>
      </c>
      <c r="E843" s="41"/>
      <c r="F843" s="227" t="s">
        <v>1301</v>
      </c>
      <c r="G843" s="41"/>
      <c r="H843" s="41"/>
      <c r="I843" s="228"/>
      <c r="J843" s="41"/>
      <c r="K843" s="41"/>
      <c r="L843" s="45"/>
      <c r="M843" s="229"/>
      <c r="N843" s="230"/>
      <c r="O843" s="85"/>
      <c r="P843" s="85"/>
      <c r="Q843" s="85"/>
      <c r="R843" s="85"/>
      <c r="S843" s="85"/>
      <c r="T843" s="86"/>
      <c r="U843" s="39"/>
      <c r="V843" s="39"/>
      <c r="W843" s="39"/>
      <c r="X843" s="39"/>
      <c r="Y843" s="39"/>
      <c r="Z843" s="39"/>
      <c r="AA843" s="39"/>
      <c r="AB843" s="39"/>
      <c r="AC843" s="39"/>
      <c r="AD843" s="39"/>
      <c r="AE843" s="39"/>
      <c r="AT843" s="18" t="s">
        <v>189</v>
      </c>
      <c r="AU843" s="18" t="s">
        <v>83</v>
      </c>
    </row>
    <row r="844" s="2" customFormat="1">
      <c r="A844" s="39"/>
      <c r="B844" s="40"/>
      <c r="C844" s="41"/>
      <c r="D844" s="231" t="s">
        <v>191</v>
      </c>
      <c r="E844" s="41"/>
      <c r="F844" s="232" t="s">
        <v>1302</v>
      </c>
      <c r="G844" s="41"/>
      <c r="H844" s="41"/>
      <c r="I844" s="228"/>
      <c r="J844" s="41"/>
      <c r="K844" s="41"/>
      <c r="L844" s="45"/>
      <c r="M844" s="229"/>
      <c r="N844" s="230"/>
      <c r="O844" s="85"/>
      <c r="P844" s="85"/>
      <c r="Q844" s="85"/>
      <c r="R844" s="85"/>
      <c r="S844" s="85"/>
      <c r="T844" s="86"/>
      <c r="U844" s="39"/>
      <c r="V844" s="39"/>
      <c r="W844" s="39"/>
      <c r="X844" s="39"/>
      <c r="Y844" s="39"/>
      <c r="Z844" s="39"/>
      <c r="AA844" s="39"/>
      <c r="AB844" s="39"/>
      <c r="AC844" s="39"/>
      <c r="AD844" s="39"/>
      <c r="AE844" s="39"/>
      <c r="AT844" s="18" t="s">
        <v>191</v>
      </c>
      <c r="AU844" s="18" t="s">
        <v>83</v>
      </c>
    </row>
    <row r="845" s="13" customFormat="1">
      <c r="A845" s="13"/>
      <c r="B845" s="233"/>
      <c r="C845" s="234"/>
      <c r="D845" s="226" t="s">
        <v>193</v>
      </c>
      <c r="E845" s="235" t="s">
        <v>19</v>
      </c>
      <c r="F845" s="236" t="s">
        <v>1303</v>
      </c>
      <c r="G845" s="234"/>
      <c r="H845" s="237">
        <v>52.828000000000003</v>
      </c>
      <c r="I845" s="238"/>
      <c r="J845" s="234"/>
      <c r="K845" s="234"/>
      <c r="L845" s="239"/>
      <c r="M845" s="240"/>
      <c r="N845" s="241"/>
      <c r="O845" s="241"/>
      <c r="P845" s="241"/>
      <c r="Q845" s="241"/>
      <c r="R845" s="241"/>
      <c r="S845" s="241"/>
      <c r="T845" s="242"/>
      <c r="U845" s="13"/>
      <c r="V845" s="13"/>
      <c r="W845" s="13"/>
      <c r="X845" s="13"/>
      <c r="Y845" s="13"/>
      <c r="Z845" s="13"/>
      <c r="AA845" s="13"/>
      <c r="AB845" s="13"/>
      <c r="AC845" s="13"/>
      <c r="AD845" s="13"/>
      <c r="AE845" s="13"/>
      <c r="AT845" s="243" t="s">
        <v>193</v>
      </c>
      <c r="AU845" s="243" t="s">
        <v>83</v>
      </c>
      <c r="AV845" s="13" t="s">
        <v>83</v>
      </c>
      <c r="AW845" s="13" t="s">
        <v>33</v>
      </c>
      <c r="AX845" s="13" t="s">
        <v>73</v>
      </c>
      <c r="AY845" s="243" t="s">
        <v>181</v>
      </c>
    </row>
    <row r="846" s="2" customFormat="1" ht="24.15" customHeight="1">
      <c r="A846" s="39"/>
      <c r="B846" s="40"/>
      <c r="C846" s="213" t="s">
        <v>1304</v>
      </c>
      <c r="D846" s="213" t="s">
        <v>183</v>
      </c>
      <c r="E846" s="214" t="s">
        <v>1305</v>
      </c>
      <c r="F846" s="215" t="s">
        <v>1306</v>
      </c>
      <c r="G846" s="216" t="s">
        <v>253</v>
      </c>
      <c r="H846" s="217">
        <v>40.119999999999997</v>
      </c>
      <c r="I846" s="218"/>
      <c r="J846" s="219">
        <f>ROUND(I846*H846,2)</f>
        <v>0</v>
      </c>
      <c r="K846" s="215" t="s">
        <v>187</v>
      </c>
      <c r="L846" s="45"/>
      <c r="M846" s="220" t="s">
        <v>19</v>
      </c>
      <c r="N846" s="221" t="s">
        <v>44</v>
      </c>
      <c r="O846" s="85"/>
      <c r="P846" s="222">
        <f>O846*H846</f>
        <v>0</v>
      </c>
      <c r="Q846" s="222">
        <v>0</v>
      </c>
      <c r="R846" s="222">
        <f>Q846*H846</f>
        <v>0</v>
      </c>
      <c r="S846" s="222">
        <v>0.058999999999999997</v>
      </c>
      <c r="T846" s="223">
        <f>S846*H846</f>
        <v>2.3670799999999996</v>
      </c>
      <c r="U846" s="39"/>
      <c r="V846" s="39"/>
      <c r="W846" s="39"/>
      <c r="X846" s="39"/>
      <c r="Y846" s="39"/>
      <c r="Z846" s="39"/>
      <c r="AA846" s="39"/>
      <c r="AB846" s="39"/>
      <c r="AC846" s="39"/>
      <c r="AD846" s="39"/>
      <c r="AE846" s="39"/>
      <c r="AR846" s="224" t="s">
        <v>300</v>
      </c>
      <c r="AT846" s="224" t="s">
        <v>183</v>
      </c>
      <c r="AU846" s="224" t="s">
        <v>83</v>
      </c>
      <c r="AY846" s="18" t="s">
        <v>181</v>
      </c>
      <c r="BE846" s="225">
        <f>IF(N846="základní",J846,0)</f>
        <v>0</v>
      </c>
      <c r="BF846" s="225">
        <f>IF(N846="snížená",J846,0)</f>
        <v>0</v>
      </c>
      <c r="BG846" s="225">
        <f>IF(N846="zákl. přenesená",J846,0)</f>
        <v>0</v>
      </c>
      <c r="BH846" s="225">
        <f>IF(N846="sníž. přenesená",J846,0)</f>
        <v>0</v>
      </c>
      <c r="BI846" s="225">
        <f>IF(N846="nulová",J846,0)</f>
        <v>0</v>
      </c>
      <c r="BJ846" s="18" t="s">
        <v>81</v>
      </c>
      <c r="BK846" s="225">
        <f>ROUND(I846*H846,2)</f>
        <v>0</v>
      </c>
      <c r="BL846" s="18" t="s">
        <v>300</v>
      </c>
      <c r="BM846" s="224" t="s">
        <v>1307</v>
      </c>
    </row>
    <row r="847" s="2" customFormat="1">
      <c r="A847" s="39"/>
      <c r="B847" s="40"/>
      <c r="C847" s="41"/>
      <c r="D847" s="226" t="s">
        <v>189</v>
      </c>
      <c r="E847" s="41"/>
      <c r="F847" s="227" t="s">
        <v>1308</v>
      </c>
      <c r="G847" s="41"/>
      <c r="H847" s="41"/>
      <c r="I847" s="228"/>
      <c r="J847" s="41"/>
      <c r="K847" s="41"/>
      <c r="L847" s="45"/>
      <c r="M847" s="229"/>
      <c r="N847" s="230"/>
      <c r="O847" s="85"/>
      <c r="P847" s="85"/>
      <c r="Q847" s="85"/>
      <c r="R847" s="85"/>
      <c r="S847" s="85"/>
      <c r="T847" s="86"/>
      <c r="U847" s="39"/>
      <c r="V847" s="39"/>
      <c r="W847" s="39"/>
      <c r="X847" s="39"/>
      <c r="Y847" s="39"/>
      <c r="Z847" s="39"/>
      <c r="AA847" s="39"/>
      <c r="AB847" s="39"/>
      <c r="AC847" s="39"/>
      <c r="AD847" s="39"/>
      <c r="AE847" s="39"/>
      <c r="AT847" s="18" t="s">
        <v>189</v>
      </c>
      <c r="AU847" s="18" t="s">
        <v>83</v>
      </c>
    </row>
    <row r="848" s="2" customFormat="1">
      <c r="A848" s="39"/>
      <c r="B848" s="40"/>
      <c r="C848" s="41"/>
      <c r="D848" s="231" t="s">
        <v>191</v>
      </c>
      <c r="E848" s="41"/>
      <c r="F848" s="232" t="s">
        <v>1309</v>
      </c>
      <c r="G848" s="41"/>
      <c r="H848" s="41"/>
      <c r="I848" s="228"/>
      <c r="J848" s="41"/>
      <c r="K848" s="41"/>
      <c r="L848" s="45"/>
      <c r="M848" s="229"/>
      <c r="N848" s="230"/>
      <c r="O848" s="85"/>
      <c r="P848" s="85"/>
      <c r="Q848" s="85"/>
      <c r="R848" s="85"/>
      <c r="S848" s="85"/>
      <c r="T848" s="86"/>
      <c r="U848" s="39"/>
      <c r="V848" s="39"/>
      <c r="W848" s="39"/>
      <c r="X848" s="39"/>
      <c r="Y848" s="39"/>
      <c r="Z848" s="39"/>
      <c r="AA848" s="39"/>
      <c r="AB848" s="39"/>
      <c r="AC848" s="39"/>
      <c r="AD848" s="39"/>
      <c r="AE848" s="39"/>
      <c r="AT848" s="18" t="s">
        <v>191</v>
      </c>
      <c r="AU848" s="18" t="s">
        <v>83</v>
      </c>
    </row>
    <row r="849" s="13" customFormat="1">
      <c r="A849" s="13"/>
      <c r="B849" s="233"/>
      <c r="C849" s="234"/>
      <c r="D849" s="226" t="s">
        <v>193</v>
      </c>
      <c r="E849" s="235" t="s">
        <v>19</v>
      </c>
      <c r="F849" s="236" t="s">
        <v>1310</v>
      </c>
      <c r="G849" s="234"/>
      <c r="H849" s="237">
        <v>40.119999999999997</v>
      </c>
      <c r="I849" s="238"/>
      <c r="J849" s="234"/>
      <c r="K849" s="234"/>
      <c r="L849" s="239"/>
      <c r="M849" s="240"/>
      <c r="N849" s="241"/>
      <c r="O849" s="241"/>
      <c r="P849" s="241"/>
      <c r="Q849" s="241"/>
      <c r="R849" s="241"/>
      <c r="S849" s="241"/>
      <c r="T849" s="242"/>
      <c r="U849" s="13"/>
      <c r="V849" s="13"/>
      <c r="W849" s="13"/>
      <c r="X849" s="13"/>
      <c r="Y849" s="13"/>
      <c r="Z849" s="13"/>
      <c r="AA849" s="13"/>
      <c r="AB849" s="13"/>
      <c r="AC849" s="13"/>
      <c r="AD849" s="13"/>
      <c r="AE849" s="13"/>
      <c r="AT849" s="243" t="s">
        <v>193</v>
      </c>
      <c r="AU849" s="243" t="s">
        <v>83</v>
      </c>
      <c r="AV849" s="13" t="s">
        <v>83</v>
      </c>
      <c r="AW849" s="13" t="s">
        <v>33</v>
      </c>
      <c r="AX849" s="13" t="s">
        <v>73</v>
      </c>
      <c r="AY849" s="243" t="s">
        <v>181</v>
      </c>
    </row>
    <row r="850" s="12" customFormat="1" ht="22.8" customHeight="1">
      <c r="A850" s="12"/>
      <c r="B850" s="197"/>
      <c r="C850" s="198"/>
      <c r="D850" s="199" t="s">
        <v>72</v>
      </c>
      <c r="E850" s="211" t="s">
        <v>1311</v>
      </c>
      <c r="F850" s="211" t="s">
        <v>1312</v>
      </c>
      <c r="G850" s="198"/>
      <c r="H850" s="198"/>
      <c r="I850" s="201"/>
      <c r="J850" s="212">
        <f>BK850</f>
        <v>0</v>
      </c>
      <c r="K850" s="198"/>
      <c r="L850" s="203"/>
      <c r="M850" s="204"/>
      <c r="N850" s="205"/>
      <c r="O850" s="205"/>
      <c r="P850" s="206">
        <f>SUM(P851:P880)</f>
        <v>0</v>
      </c>
      <c r="Q850" s="205"/>
      <c r="R850" s="206">
        <f>SUM(R851:R880)</f>
        <v>0</v>
      </c>
      <c r="S850" s="205"/>
      <c r="T850" s="207">
        <f>SUM(T851:T880)</f>
        <v>0</v>
      </c>
      <c r="U850" s="12"/>
      <c r="V850" s="12"/>
      <c r="W850" s="12"/>
      <c r="X850" s="12"/>
      <c r="Y850" s="12"/>
      <c r="Z850" s="12"/>
      <c r="AA850" s="12"/>
      <c r="AB850" s="12"/>
      <c r="AC850" s="12"/>
      <c r="AD850" s="12"/>
      <c r="AE850" s="12"/>
      <c r="AR850" s="208" t="s">
        <v>81</v>
      </c>
      <c r="AT850" s="209" t="s">
        <v>72</v>
      </c>
      <c r="AU850" s="209" t="s">
        <v>81</v>
      </c>
      <c r="AY850" s="208" t="s">
        <v>181</v>
      </c>
      <c r="BK850" s="210">
        <f>SUM(BK851:BK880)</f>
        <v>0</v>
      </c>
    </row>
    <row r="851" s="2" customFormat="1" ht="16.5" customHeight="1">
      <c r="A851" s="39"/>
      <c r="B851" s="40"/>
      <c r="C851" s="213" t="s">
        <v>1313</v>
      </c>
      <c r="D851" s="213" t="s">
        <v>183</v>
      </c>
      <c r="E851" s="214" t="s">
        <v>1314</v>
      </c>
      <c r="F851" s="215" t="s">
        <v>1315</v>
      </c>
      <c r="G851" s="216" t="s">
        <v>377</v>
      </c>
      <c r="H851" s="217">
        <v>85.953999999999994</v>
      </c>
      <c r="I851" s="218"/>
      <c r="J851" s="219">
        <f>ROUND(I851*H851,2)</f>
        <v>0</v>
      </c>
      <c r="K851" s="215" t="s">
        <v>187</v>
      </c>
      <c r="L851" s="45"/>
      <c r="M851" s="220" t="s">
        <v>19</v>
      </c>
      <c r="N851" s="221" t="s">
        <v>44</v>
      </c>
      <c r="O851" s="85"/>
      <c r="P851" s="222">
        <f>O851*H851</f>
        <v>0</v>
      </c>
      <c r="Q851" s="222">
        <v>0</v>
      </c>
      <c r="R851" s="222">
        <f>Q851*H851</f>
        <v>0</v>
      </c>
      <c r="S851" s="222">
        <v>0</v>
      </c>
      <c r="T851" s="223">
        <f>S851*H851</f>
        <v>0</v>
      </c>
      <c r="U851" s="39"/>
      <c r="V851" s="39"/>
      <c r="W851" s="39"/>
      <c r="X851" s="39"/>
      <c r="Y851" s="39"/>
      <c r="Z851" s="39"/>
      <c r="AA851" s="39"/>
      <c r="AB851" s="39"/>
      <c r="AC851" s="39"/>
      <c r="AD851" s="39"/>
      <c r="AE851" s="39"/>
      <c r="AR851" s="224" t="s">
        <v>99</v>
      </c>
      <c r="AT851" s="224" t="s">
        <v>183</v>
      </c>
      <c r="AU851" s="224" t="s">
        <v>83</v>
      </c>
      <c r="AY851" s="18" t="s">
        <v>181</v>
      </c>
      <c r="BE851" s="225">
        <f>IF(N851="základní",J851,0)</f>
        <v>0</v>
      </c>
      <c r="BF851" s="225">
        <f>IF(N851="snížená",J851,0)</f>
        <v>0</v>
      </c>
      <c r="BG851" s="225">
        <f>IF(N851="zákl. přenesená",J851,0)</f>
        <v>0</v>
      </c>
      <c r="BH851" s="225">
        <f>IF(N851="sníž. přenesená",J851,0)</f>
        <v>0</v>
      </c>
      <c r="BI851" s="225">
        <f>IF(N851="nulová",J851,0)</f>
        <v>0</v>
      </c>
      <c r="BJ851" s="18" t="s">
        <v>81</v>
      </c>
      <c r="BK851" s="225">
        <f>ROUND(I851*H851,2)</f>
        <v>0</v>
      </c>
      <c r="BL851" s="18" t="s">
        <v>99</v>
      </c>
      <c r="BM851" s="224" t="s">
        <v>1316</v>
      </c>
    </row>
    <row r="852" s="2" customFormat="1">
      <c r="A852" s="39"/>
      <c r="B852" s="40"/>
      <c r="C852" s="41"/>
      <c r="D852" s="226" t="s">
        <v>189</v>
      </c>
      <c r="E852" s="41"/>
      <c r="F852" s="227" t="s">
        <v>1317</v>
      </c>
      <c r="G852" s="41"/>
      <c r="H852" s="41"/>
      <c r="I852" s="228"/>
      <c r="J852" s="41"/>
      <c r="K852" s="41"/>
      <c r="L852" s="45"/>
      <c r="M852" s="229"/>
      <c r="N852" s="230"/>
      <c r="O852" s="85"/>
      <c r="P852" s="85"/>
      <c r="Q852" s="85"/>
      <c r="R852" s="85"/>
      <c r="S852" s="85"/>
      <c r="T852" s="86"/>
      <c r="U852" s="39"/>
      <c r="V852" s="39"/>
      <c r="W852" s="39"/>
      <c r="X852" s="39"/>
      <c r="Y852" s="39"/>
      <c r="Z852" s="39"/>
      <c r="AA852" s="39"/>
      <c r="AB852" s="39"/>
      <c r="AC852" s="39"/>
      <c r="AD852" s="39"/>
      <c r="AE852" s="39"/>
      <c r="AT852" s="18" t="s">
        <v>189</v>
      </c>
      <c r="AU852" s="18" t="s">
        <v>83</v>
      </c>
    </row>
    <row r="853" s="2" customFormat="1">
      <c r="A853" s="39"/>
      <c r="B853" s="40"/>
      <c r="C853" s="41"/>
      <c r="D853" s="231" t="s">
        <v>191</v>
      </c>
      <c r="E853" s="41"/>
      <c r="F853" s="232" t="s">
        <v>1318</v>
      </c>
      <c r="G853" s="41"/>
      <c r="H853" s="41"/>
      <c r="I853" s="228"/>
      <c r="J853" s="41"/>
      <c r="K853" s="41"/>
      <c r="L853" s="45"/>
      <c r="M853" s="229"/>
      <c r="N853" s="230"/>
      <c r="O853" s="85"/>
      <c r="P853" s="85"/>
      <c r="Q853" s="85"/>
      <c r="R853" s="85"/>
      <c r="S853" s="85"/>
      <c r="T853" s="86"/>
      <c r="U853" s="39"/>
      <c r="V853" s="39"/>
      <c r="W853" s="39"/>
      <c r="X853" s="39"/>
      <c r="Y853" s="39"/>
      <c r="Z853" s="39"/>
      <c r="AA853" s="39"/>
      <c r="AB853" s="39"/>
      <c r="AC853" s="39"/>
      <c r="AD853" s="39"/>
      <c r="AE853" s="39"/>
      <c r="AT853" s="18" t="s">
        <v>191</v>
      </c>
      <c r="AU853" s="18" t="s">
        <v>83</v>
      </c>
    </row>
    <row r="854" s="2" customFormat="1" ht="16.5" customHeight="1">
      <c r="A854" s="39"/>
      <c r="B854" s="40"/>
      <c r="C854" s="213" t="s">
        <v>1319</v>
      </c>
      <c r="D854" s="213" t="s">
        <v>183</v>
      </c>
      <c r="E854" s="214" t="s">
        <v>1320</v>
      </c>
      <c r="F854" s="215" t="s">
        <v>1321</v>
      </c>
      <c r="G854" s="216" t="s">
        <v>377</v>
      </c>
      <c r="H854" s="217">
        <v>85.953999999999994</v>
      </c>
      <c r="I854" s="218"/>
      <c r="J854" s="219">
        <f>ROUND(I854*H854,2)</f>
        <v>0</v>
      </c>
      <c r="K854" s="215" t="s">
        <v>187</v>
      </c>
      <c r="L854" s="45"/>
      <c r="M854" s="220" t="s">
        <v>19</v>
      </c>
      <c r="N854" s="221" t="s">
        <v>44</v>
      </c>
      <c r="O854" s="85"/>
      <c r="P854" s="222">
        <f>O854*H854</f>
        <v>0</v>
      </c>
      <c r="Q854" s="222">
        <v>0</v>
      </c>
      <c r="R854" s="222">
        <f>Q854*H854</f>
        <v>0</v>
      </c>
      <c r="S854" s="222">
        <v>0</v>
      </c>
      <c r="T854" s="223">
        <f>S854*H854</f>
        <v>0</v>
      </c>
      <c r="U854" s="39"/>
      <c r="V854" s="39"/>
      <c r="W854" s="39"/>
      <c r="X854" s="39"/>
      <c r="Y854" s="39"/>
      <c r="Z854" s="39"/>
      <c r="AA854" s="39"/>
      <c r="AB854" s="39"/>
      <c r="AC854" s="39"/>
      <c r="AD854" s="39"/>
      <c r="AE854" s="39"/>
      <c r="AR854" s="224" t="s">
        <v>99</v>
      </c>
      <c r="AT854" s="224" t="s">
        <v>183</v>
      </c>
      <c r="AU854" s="224" t="s">
        <v>83</v>
      </c>
      <c r="AY854" s="18" t="s">
        <v>181</v>
      </c>
      <c r="BE854" s="225">
        <f>IF(N854="základní",J854,0)</f>
        <v>0</v>
      </c>
      <c r="BF854" s="225">
        <f>IF(N854="snížená",J854,0)</f>
        <v>0</v>
      </c>
      <c r="BG854" s="225">
        <f>IF(N854="zákl. přenesená",J854,0)</f>
        <v>0</v>
      </c>
      <c r="BH854" s="225">
        <f>IF(N854="sníž. přenesená",J854,0)</f>
        <v>0</v>
      </c>
      <c r="BI854" s="225">
        <f>IF(N854="nulová",J854,0)</f>
        <v>0</v>
      </c>
      <c r="BJ854" s="18" t="s">
        <v>81</v>
      </c>
      <c r="BK854" s="225">
        <f>ROUND(I854*H854,2)</f>
        <v>0</v>
      </c>
      <c r="BL854" s="18" t="s">
        <v>99</v>
      </c>
      <c r="BM854" s="224" t="s">
        <v>1322</v>
      </c>
    </row>
    <row r="855" s="2" customFormat="1">
      <c r="A855" s="39"/>
      <c r="B855" s="40"/>
      <c r="C855" s="41"/>
      <c r="D855" s="226" t="s">
        <v>189</v>
      </c>
      <c r="E855" s="41"/>
      <c r="F855" s="227" t="s">
        <v>1323</v>
      </c>
      <c r="G855" s="41"/>
      <c r="H855" s="41"/>
      <c r="I855" s="228"/>
      <c r="J855" s="41"/>
      <c r="K855" s="41"/>
      <c r="L855" s="45"/>
      <c r="M855" s="229"/>
      <c r="N855" s="230"/>
      <c r="O855" s="85"/>
      <c r="P855" s="85"/>
      <c r="Q855" s="85"/>
      <c r="R855" s="85"/>
      <c r="S855" s="85"/>
      <c r="T855" s="86"/>
      <c r="U855" s="39"/>
      <c r="V855" s="39"/>
      <c r="W855" s="39"/>
      <c r="X855" s="39"/>
      <c r="Y855" s="39"/>
      <c r="Z855" s="39"/>
      <c r="AA855" s="39"/>
      <c r="AB855" s="39"/>
      <c r="AC855" s="39"/>
      <c r="AD855" s="39"/>
      <c r="AE855" s="39"/>
      <c r="AT855" s="18" t="s">
        <v>189</v>
      </c>
      <c r="AU855" s="18" t="s">
        <v>83</v>
      </c>
    </row>
    <row r="856" s="2" customFormat="1">
      <c r="A856" s="39"/>
      <c r="B856" s="40"/>
      <c r="C856" s="41"/>
      <c r="D856" s="231" t="s">
        <v>191</v>
      </c>
      <c r="E856" s="41"/>
      <c r="F856" s="232" t="s">
        <v>1324</v>
      </c>
      <c r="G856" s="41"/>
      <c r="H856" s="41"/>
      <c r="I856" s="228"/>
      <c r="J856" s="41"/>
      <c r="K856" s="41"/>
      <c r="L856" s="45"/>
      <c r="M856" s="229"/>
      <c r="N856" s="230"/>
      <c r="O856" s="85"/>
      <c r="P856" s="85"/>
      <c r="Q856" s="85"/>
      <c r="R856" s="85"/>
      <c r="S856" s="85"/>
      <c r="T856" s="86"/>
      <c r="U856" s="39"/>
      <c r="V856" s="39"/>
      <c r="W856" s="39"/>
      <c r="X856" s="39"/>
      <c r="Y856" s="39"/>
      <c r="Z856" s="39"/>
      <c r="AA856" s="39"/>
      <c r="AB856" s="39"/>
      <c r="AC856" s="39"/>
      <c r="AD856" s="39"/>
      <c r="AE856" s="39"/>
      <c r="AT856" s="18" t="s">
        <v>191</v>
      </c>
      <c r="AU856" s="18" t="s">
        <v>83</v>
      </c>
    </row>
    <row r="857" s="2" customFormat="1" ht="16.5" customHeight="1">
      <c r="A857" s="39"/>
      <c r="B857" s="40"/>
      <c r="C857" s="213" t="s">
        <v>1325</v>
      </c>
      <c r="D857" s="213" t="s">
        <v>183</v>
      </c>
      <c r="E857" s="214" t="s">
        <v>1326</v>
      </c>
      <c r="F857" s="215" t="s">
        <v>1327</v>
      </c>
      <c r="G857" s="216" t="s">
        <v>377</v>
      </c>
      <c r="H857" s="217">
        <v>1203.356</v>
      </c>
      <c r="I857" s="218"/>
      <c r="J857" s="219">
        <f>ROUND(I857*H857,2)</f>
        <v>0</v>
      </c>
      <c r="K857" s="215" t="s">
        <v>187</v>
      </c>
      <c r="L857" s="45"/>
      <c r="M857" s="220" t="s">
        <v>19</v>
      </c>
      <c r="N857" s="221" t="s">
        <v>44</v>
      </c>
      <c r="O857" s="85"/>
      <c r="P857" s="222">
        <f>O857*H857</f>
        <v>0</v>
      </c>
      <c r="Q857" s="222">
        <v>0</v>
      </c>
      <c r="R857" s="222">
        <f>Q857*H857</f>
        <v>0</v>
      </c>
      <c r="S857" s="222">
        <v>0</v>
      </c>
      <c r="T857" s="223">
        <f>S857*H857</f>
        <v>0</v>
      </c>
      <c r="U857" s="39"/>
      <c r="V857" s="39"/>
      <c r="W857" s="39"/>
      <c r="X857" s="39"/>
      <c r="Y857" s="39"/>
      <c r="Z857" s="39"/>
      <c r="AA857" s="39"/>
      <c r="AB857" s="39"/>
      <c r="AC857" s="39"/>
      <c r="AD857" s="39"/>
      <c r="AE857" s="39"/>
      <c r="AR857" s="224" t="s">
        <v>99</v>
      </c>
      <c r="AT857" s="224" t="s">
        <v>183</v>
      </c>
      <c r="AU857" s="224" t="s">
        <v>83</v>
      </c>
      <c r="AY857" s="18" t="s">
        <v>181</v>
      </c>
      <c r="BE857" s="225">
        <f>IF(N857="základní",J857,0)</f>
        <v>0</v>
      </c>
      <c r="BF857" s="225">
        <f>IF(N857="snížená",J857,0)</f>
        <v>0</v>
      </c>
      <c r="BG857" s="225">
        <f>IF(N857="zákl. přenesená",J857,0)</f>
        <v>0</v>
      </c>
      <c r="BH857" s="225">
        <f>IF(N857="sníž. přenesená",J857,0)</f>
        <v>0</v>
      </c>
      <c r="BI857" s="225">
        <f>IF(N857="nulová",J857,0)</f>
        <v>0</v>
      </c>
      <c r="BJ857" s="18" t="s">
        <v>81</v>
      </c>
      <c r="BK857" s="225">
        <f>ROUND(I857*H857,2)</f>
        <v>0</v>
      </c>
      <c r="BL857" s="18" t="s">
        <v>99</v>
      </c>
      <c r="BM857" s="224" t="s">
        <v>1328</v>
      </c>
    </row>
    <row r="858" s="2" customFormat="1">
      <c r="A858" s="39"/>
      <c r="B858" s="40"/>
      <c r="C858" s="41"/>
      <c r="D858" s="226" t="s">
        <v>189</v>
      </c>
      <c r="E858" s="41"/>
      <c r="F858" s="227" t="s">
        <v>1329</v>
      </c>
      <c r="G858" s="41"/>
      <c r="H858" s="41"/>
      <c r="I858" s="228"/>
      <c r="J858" s="41"/>
      <c r="K858" s="41"/>
      <c r="L858" s="45"/>
      <c r="M858" s="229"/>
      <c r="N858" s="230"/>
      <c r="O858" s="85"/>
      <c r="P858" s="85"/>
      <c r="Q858" s="85"/>
      <c r="R858" s="85"/>
      <c r="S858" s="85"/>
      <c r="T858" s="86"/>
      <c r="U858" s="39"/>
      <c r="V858" s="39"/>
      <c r="W858" s="39"/>
      <c r="X858" s="39"/>
      <c r="Y858" s="39"/>
      <c r="Z858" s="39"/>
      <c r="AA858" s="39"/>
      <c r="AB858" s="39"/>
      <c r="AC858" s="39"/>
      <c r="AD858" s="39"/>
      <c r="AE858" s="39"/>
      <c r="AT858" s="18" t="s">
        <v>189</v>
      </c>
      <c r="AU858" s="18" t="s">
        <v>83</v>
      </c>
    </row>
    <row r="859" s="2" customFormat="1">
      <c r="A859" s="39"/>
      <c r="B859" s="40"/>
      <c r="C859" s="41"/>
      <c r="D859" s="231" t="s">
        <v>191</v>
      </c>
      <c r="E859" s="41"/>
      <c r="F859" s="232" t="s">
        <v>1330</v>
      </c>
      <c r="G859" s="41"/>
      <c r="H859" s="41"/>
      <c r="I859" s="228"/>
      <c r="J859" s="41"/>
      <c r="K859" s="41"/>
      <c r="L859" s="45"/>
      <c r="M859" s="229"/>
      <c r="N859" s="230"/>
      <c r="O859" s="85"/>
      <c r="P859" s="85"/>
      <c r="Q859" s="85"/>
      <c r="R859" s="85"/>
      <c r="S859" s="85"/>
      <c r="T859" s="86"/>
      <c r="U859" s="39"/>
      <c r="V859" s="39"/>
      <c r="W859" s="39"/>
      <c r="X859" s="39"/>
      <c r="Y859" s="39"/>
      <c r="Z859" s="39"/>
      <c r="AA859" s="39"/>
      <c r="AB859" s="39"/>
      <c r="AC859" s="39"/>
      <c r="AD859" s="39"/>
      <c r="AE859" s="39"/>
      <c r="AT859" s="18" t="s">
        <v>191</v>
      </c>
      <c r="AU859" s="18" t="s">
        <v>83</v>
      </c>
    </row>
    <row r="860" s="13" customFormat="1">
      <c r="A860" s="13"/>
      <c r="B860" s="233"/>
      <c r="C860" s="234"/>
      <c r="D860" s="226" t="s">
        <v>193</v>
      </c>
      <c r="E860" s="234"/>
      <c r="F860" s="236" t="s">
        <v>1331</v>
      </c>
      <c r="G860" s="234"/>
      <c r="H860" s="237">
        <v>1203.356</v>
      </c>
      <c r="I860" s="238"/>
      <c r="J860" s="234"/>
      <c r="K860" s="234"/>
      <c r="L860" s="239"/>
      <c r="M860" s="240"/>
      <c r="N860" s="241"/>
      <c r="O860" s="241"/>
      <c r="P860" s="241"/>
      <c r="Q860" s="241"/>
      <c r="R860" s="241"/>
      <c r="S860" s="241"/>
      <c r="T860" s="242"/>
      <c r="U860" s="13"/>
      <c r="V860" s="13"/>
      <c r="W860" s="13"/>
      <c r="X860" s="13"/>
      <c r="Y860" s="13"/>
      <c r="Z860" s="13"/>
      <c r="AA860" s="13"/>
      <c r="AB860" s="13"/>
      <c r="AC860" s="13"/>
      <c r="AD860" s="13"/>
      <c r="AE860" s="13"/>
      <c r="AT860" s="243" t="s">
        <v>193</v>
      </c>
      <c r="AU860" s="243" t="s">
        <v>83</v>
      </c>
      <c r="AV860" s="13" t="s">
        <v>83</v>
      </c>
      <c r="AW860" s="13" t="s">
        <v>4</v>
      </c>
      <c r="AX860" s="13" t="s">
        <v>81</v>
      </c>
      <c r="AY860" s="243" t="s">
        <v>181</v>
      </c>
    </row>
    <row r="861" s="2" customFormat="1" ht="21.75" customHeight="1">
      <c r="A861" s="39"/>
      <c r="B861" s="40"/>
      <c r="C861" s="213" t="s">
        <v>1332</v>
      </c>
      <c r="D861" s="213" t="s">
        <v>183</v>
      </c>
      <c r="E861" s="214" t="s">
        <v>1333</v>
      </c>
      <c r="F861" s="215" t="s">
        <v>1334</v>
      </c>
      <c r="G861" s="216" t="s">
        <v>377</v>
      </c>
      <c r="H861" s="217">
        <v>16.292000000000002</v>
      </c>
      <c r="I861" s="218"/>
      <c r="J861" s="219">
        <f>ROUND(I861*H861,2)</f>
        <v>0</v>
      </c>
      <c r="K861" s="215" t="s">
        <v>187</v>
      </c>
      <c r="L861" s="45"/>
      <c r="M861" s="220" t="s">
        <v>19</v>
      </c>
      <c r="N861" s="221" t="s">
        <v>44</v>
      </c>
      <c r="O861" s="85"/>
      <c r="P861" s="222">
        <f>O861*H861</f>
        <v>0</v>
      </c>
      <c r="Q861" s="222">
        <v>0</v>
      </c>
      <c r="R861" s="222">
        <f>Q861*H861</f>
        <v>0</v>
      </c>
      <c r="S861" s="222">
        <v>0</v>
      </c>
      <c r="T861" s="223">
        <f>S861*H861</f>
        <v>0</v>
      </c>
      <c r="U861" s="39"/>
      <c r="V861" s="39"/>
      <c r="W861" s="39"/>
      <c r="X861" s="39"/>
      <c r="Y861" s="39"/>
      <c r="Z861" s="39"/>
      <c r="AA861" s="39"/>
      <c r="AB861" s="39"/>
      <c r="AC861" s="39"/>
      <c r="AD861" s="39"/>
      <c r="AE861" s="39"/>
      <c r="AR861" s="224" t="s">
        <v>99</v>
      </c>
      <c r="AT861" s="224" t="s">
        <v>183</v>
      </c>
      <c r="AU861" s="224" t="s">
        <v>83</v>
      </c>
      <c r="AY861" s="18" t="s">
        <v>181</v>
      </c>
      <c r="BE861" s="225">
        <f>IF(N861="základní",J861,0)</f>
        <v>0</v>
      </c>
      <c r="BF861" s="225">
        <f>IF(N861="snížená",J861,0)</f>
        <v>0</v>
      </c>
      <c r="BG861" s="225">
        <f>IF(N861="zákl. přenesená",J861,0)</f>
        <v>0</v>
      </c>
      <c r="BH861" s="225">
        <f>IF(N861="sníž. přenesená",J861,0)</f>
        <v>0</v>
      </c>
      <c r="BI861" s="225">
        <f>IF(N861="nulová",J861,0)</f>
        <v>0</v>
      </c>
      <c r="BJ861" s="18" t="s">
        <v>81</v>
      </c>
      <c r="BK861" s="225">
        <f>ROUND(I861*H861,2)</f>
        <v>0</v>
      </c>
      <c r="BL861" s="18" t="s">
        <v>99</v>
      </c>
      <c r="BM861" s="224" t="s">
        <v>1335</v>
      </c>
    </row>
    <row r="862" s="2" customFormat="1">
      <c r="A862" s="39"/>
      <c r="B862" s="40"/>
      <c r="C862" s="41"/>
      <c r="D862" s="226" t="s">
        <v>189</v>
      </c>
      <c r="E862" s="41"/>
      <c r="F862" s="227" t="s">
        <v>1336</v>
      </c>
      <c r="G862" s="41"/>
      <c r="H862" s="41"/>
      <c r="I862" s="228"/>
      <c r="J862" s="41"/>
      <c r="K862" s="41"/>
      <c r="L862" s="45"/>
      <c r="M862" s="229"/>
      <c r="N862" s="230"/>
      <c r="O862" s="85"/>
      <c r="P862" s="85"/>
      <c r="Q862" s="85"/>
      <c r="R862" s="85"/>
      <c r="S862" s="85"/>
      <c r="T862" s="86"/>
      <c r="U862" s="39"/>
      <c r="V862" s="39"/>
      <c r="W862" s="39"/>
      <c r="X862" s="39"/>
      <c r="Y862" s="39"/>
      <c r="Z862" s="39"/>
      <c r="AA862" s="39"/>
      <c r="AB862" s="39"/>
      <c r="AC862" s="39"/>
      <c r="AD862" s="39"/>
      <c r="AE862" s="39"/>
      <c r="AT862" s="18" t="s">
        <v>189</v>
      </c>
      <c r="AU862" s="18" t="s">
        <v>83</v>
      </c>
    </row>
    <row r="863" s="2" customFormat="1">
      <c r="A863" s="39"/>
      <c r="B863" s="40"/>
      <c r="C863" s="41"/>
      <c r="D863" s="231" t="s">
        <v>191</v>
      </c>
      <c r="E863" s="41"/>
      <c r="F863" s="232" t="s">
        <v>1337</v>
      </c>
      <c r="G863" s="41"/>
      <c r="H863" s="41"/>
      <c r="I863" s="228"/>
      <c r="J863" s="41"/>
      <c r="K863" s="41"/>
      <c r="L863" s="45"/>
      <c r="M863" s="229"/>
      <c r="N863" s="230"/>
      <c r="O863" s="85"/>
      <c r="P863" s="85"/>
      <c r="Q863" s="85"/>
      <c r="R863" s="85"/>
      <c r="S863" s="85"/>
      <c r="T863" s="86"/>
      <c r="U863" s="39"/>
      <c r="V863" s="39"/>
      <c r="W863" s="39"/>
      <c r="X863" s="39"/>
      <c r="Y863" s="39"/>
      <c r="Z863" s="39"/>
      <c r="AA863" s="39"/>
      <c r="AB863" s="39"/>
      <c r="AC863" s="39"/>
      <c r="AD863" s="39"/>
      <c r="AE863" s="39"/>
      <c r="AT863" s="18" t="s">
        <v>191</v>
      </c>
      <c r="AU863" s="18" t="s">
        <v>83</v>
      </c>
    </row>
    <row r="864" s="13" customFormat="1">
      <c r="A864" s="13"/>
      <c r="B864" s="233"/>
      <c r="C864" s="234"/>
      <c r="D864" s="226" t="s">
        <v>193</v>
      </c>
      <c r="E864" s="235" t="s">
        <v>19</v>
      </c>
      <c r="F864" s="236" t="s">
        <v>1338</v>
      </c>
      <c r="G864" s="234"/>
      <c r="H864" s="237">
        <v>85.953999999999994</v>
      </c>
      <c r="I864" s="238"/>
      <c r="J864" s="234"/>
      <c r="K864" s="234"/>
      <c r="L864" s="239"/>
      <c r="M864" s="240"/>
      <c r="N864" s="241"/>
      <c r="O864" s="241"/>
      <c r="P864" s="241"/>
      <c r="Q864" s="241"/>
      <c r="R864" s="241"/>
      <c r="S864" s="241"/>
      <c r="T864" s="242"/>
      <c r="U864" s="13"/>
      <c r="V864" s="13"/>
      <c r="W864" s="13"/>
      <c r="X864" s="13"/>
      <c r="Y864" s="13"/>
      <c r="Z864" s="13"/>
      <c r="AA864" s="13"/>
      <c r="AB864" s="13"/>
      <c r="AC864" s="13"/>
      <c r="AD864" s="13"/>
      <c r="AE864" s="13"/>
      <c r="AT864" s="243" t="s">
        <v>193</v>
      </c>
      <c r="AU864" s="243" t="s">
        <v>83</v>
      </c>
      <c r="AV864" s="13" t="s">
        <v>83</v>
      </c>
      <c r="AW864" s="13" t="s">
        <v>33</v>
      </c>
      <c r="AX864" s="13" t="s">
        <v>73</v>
      </c>
      <c r="AY864" s="243" t="s">
        <v>181</v>
      </c>
    </row>
    <row r="865" s="14" customFormat="1">
      <c r="A865" s="14"/>
      <c r="B865" s="244"/>
      <c r="C865" s="245"/>
      <c r="D865" s="226" t="s">
        <v>193</v>
      </c>
      <c r="E865" s="246" t="s">
        <v>19</v>
      </c>
      <c r="F865" s="247" t="s">
        <v>1339</v>
      </c>
      <c r="G865" s="245"/>
      <c r="H865" s="246" t="s">
        <v>19</v>
      </c>
      <c r="I865" s="248"/>
      <c r="J865" s="245"/>
      <c r="K865" s="245"/>
      <c r="L865" s="249"/>
      <c r="M865" s="250"/>
      <c r="N865" s="251"/>
      <c r="O865" s="251"/>
      <c r="P865" s="251"/>
      <c r="Q865" s="251"/>
      <c r="R865" s="251"/>
      <c r="S865" s="251"/>
      <c r="T865" s="252"/>
      <c r="U865" s="14"/>
      <c r="V865" s="14"/>
      <c r="W865" s="14"/>
      <c r="X865" s="14"/>
      <c r="Y865" s="14"/>
      <c r="Z865" s="14"/>
      <c r="AA865" s="14"/>
      <c r="AB865" s="14"/>
      <c r="AC865" s="14"/>
      <c r="AD865" s="14"/>
      <c r="AE865" s="14"/>
      <c r="AT865" s="253" t="s">
        <v>193</v>
      </c>
      <c r="AU865" s="253" t="s">
        <v>83</v>
      </c>
      <c r="AV865" s="14" t="s">
        <v>81</v>
      </c>
      <c r="AW865" s="14" t="s">
        <v>33</v>
      </c>
      <c r="AX865" s="14" t="s">
        <v>73</v>
      </c>
      <c r="AY865" s="253" t="s">
        <v>181</v>
      </c>
    </row>
    <row r="866" s="13" customFormat="1">
      <c r="A866" s="13"/>
      <c r="B866" s="233"/>
      <c r="C866" s="234"/>
      <c r="D866" s="226" t="s">
        <v>193</v>
      </c>
      <c r="E866" s="235" t="s">
        <v>19</v>
      </c>
      <c r="F866" s="236" t="s">
        <v>1340</v>
      </c>
      <c r="G866" s="234"/>
      <c r="H866" s="237">
        <v>-69.662000000000006</v>
      </c>
      <c r="I866" s="238"/>
      <c r="J866" s="234"/>
      <c r="K866" s="234"/>
      <c r="L866" s="239"/>
      <c r="M866" s="240"/>
      <c r="N866" s="241"/>
      <c r="O866" s="241"/>
      <c r="P866" s="241"/>
      <c r="Q866" s="241"/>
      <c r="R866" s="241"/>
      <c r="S866" s="241"/>
      <c r="T866" s="242"/>
      <c r="U866" s="13"/>
      <c r="V866" s="13"/>
      <c r="W866" s="13"/>
      <c r="X866" s="13"/>
      <c r="Y866" s="13"/>
      <c r="Z866" s="13"/>
      <c r="AA866" s="13"/>
      <c r="AB866" s="13"/>
      <c r="AC866" s="13"/>
      <c r="AD866" s="13"/>
      <c r="AE866" s="13"/>
      <c r="AT866" s="243" t="s">
        <v>193</v>
      </c>
      <c r="AU866" s="243" t="s">
        <v>83</v>
      </c>
      <c r="AV866" s="13" t="s">
        <v>83</v>
      </c>
      <c r="AW866" s="13" t="s">
        <v>33</v>
      </c>
      <c r="AX866" s="13" t="s">
        <v>73</v>
      </c>
      <c r="AY866" s="243" t="s">
        <v>181</v>
      </c>
    </row>
    <row r="867" s="2" customFormat="1" ht="24.15" customHeight="1">
      <c r="A867" s="39"/>
      <c r="B867" s="40"/>
      <c r="C867" s="213" t="s">
        <v>1341</v>
      </c>
      <c r="D867" s="213" t="s">
        <v>183</v>
      </c>
      <c r="E867" s="214" t="s">
        <v>1342</v>
      </c>
      <c r="F867" s="215" t="s">
        <v>1343</v>
      </c>
      <c r="G867" s="216" t="s">
        <v>377</v>
      </c>
      <c r="H867" s="217">
        <v>43.969999999999999</v>
      </c>
      <c r="I867" s="218"/>
      <c r="J867" s="219">
        <f>ROUND(I867*H867,2)</f>
        <v>0</v>
      </c>
      <c r="K867" s="215" t="s">
        <v>187</v>
      </c>
      <c r="L867" s="45"/>
      <c r="M867" s="220" t="s">
        <v>19</v>
      </c>
      <c r="N867" s="221" t="s">
        <v>44</v>
      </c>
      <c r="O867" s="85"/>
      <c r="P867" s="222">
        <f>O867*H867</f>
        <v>0</v>
      </c>
      <c r="Q867" s="222">
        <v>0</v>
      </c>
      <c r="R867" s="222">
        <f>Q867*H867</f>
        <v>0</v>
      </c>
      <c r="S867" s="222">
        <v>0</v>
      </c>
      <c r="T867" s="223">
        <f>S867*H867</f>
        <v>0</v>
      </c>
      <c r="U867" s="39"/>
      <c r="V867" s="39"/>
      <c r="W867" s="39"/>
      <c r="X867" s="39"/>
      <c r="Y867" s="39"/>
      <c r="Z867" s="39"/>
      <c r="AA867" s="39"/>
      <c r="AB867" s="39"/>
      <c r="AC867" s="39"/>
      <c r="AD867" s="39"/>
      <c r="AE867" s="39"/>
      <c r="AR867" s="224" t="s">
        <v>99</v>
      </c>
      <c r="AT867" s="224" t="s">
        <v>183</v>
      </c>
      <c r="AU867" s="224" t="s">
        <v>83</v>
      </c>
      <c r="AY867" s="18" t="s">
        <v>181</v>
      </c>
      <c r="BE867" s="225">
        <f>IF(N867="základní",J867,0)</f>
        <v>0</v>
      </c>
      <c r="BF867" s="225">
        <f>IF(N867="snížená",J867,0)</f>
        <v>0</v>
      </c>
      <c r="BG867" s="225">
        <f>IF(N867="zákl. přenesená",J867,0)</f>
        <v>0</v>
      </c>
      <c r="BH867" s="225">
        <f>IF(N867="sníž. přenesená",J867,0)</f>
        <v>0</v>
      </c>
      <c r="BI867" s="225">
        <f>IF(N867="nulová",J867,0)</f>
        <v>0</v>
      </c>
      <c r="BJ867" s="18" t="s">
        <v>81</v>
      </c>
      <c r="BK867" s="225">
        <f>ROUND(I867*H867,2)</f>
        <v>0</v>
      </c>
      <c r="BL867" s="18" t="s">
        <v>99</v>
      </c>
      <c r="BM867" s="224" t="s">
        <v>1344</v>
      </c>
    </row>
    <row r="868" s="2" customFormat="1">
      <c r="A868" s="39"/>
      <c r="B868" s="40"/>
      <c r="C868" s="41"/>
      <c r="D868" s="226" t="s">
        <v>189</v>
      </c>
      <c r="E868" s="41"/>
      <c r="F868" s="227" t="s">
        <v>1345</v>
      </c>
      <c r="G868" s="41"/>
      <c r="H868" s="41"/>
      <c r="I868" s="228"/>
      <c r="J868" s="41"/>
      <c r="K868" s="41"/>
      <c r="L868" s="45"/>
      <c r="M868" s="229"/>
      <c r="N868" s="230"/>
      <c r="O868" s="85"/>
      <c r="P868" s="85"/>
      <c r="Q868" s="85"/>
      <c r="R868" s="85"/>
      <c r="S868" s="85"/>
      <c r="T868" s="86"/>
      <c r="U868" s="39"/>
      <c r="V868" s="39"/>
      <c r="W868" s="39"/>
      <c r="X868" s="39"/>
      <c r="Y868" s="39"/>
      <c r="Z868" s="39"/>
      <c r="AA868" s="39"/>
      <c r="AB868" s="39"/>
      <c r="AC868" s="39"/>
      <c r="AD868" s="39"/>
      <c r="AE868" s="39"/>
      <c r="AT868" s="18" t="s">
        <v>189</v>
      </c>
      <c r="AU868" s="18" t="s">
        <v>83</v>
      </c>
    </row>
    <row r="869" s="2" customFormat="1">
      <c r="A869" s="39"/>
      <c r="B869" s="40"/>
      <c r="C869" s="41"/>
      <c r="D869" s="231" t="s">
        <v>191</v>
      </c>
      <c r="E869" s="41"/>
      <c r="F869" s="232" t="s">
        <v>1346</v>
      </c>
      <c r="G869" s="41"/>
      <c r="H869" s="41"/>
      <c r="I869" s="228"/>
      <c r="J869" s="41"/>
      <c r="K869" s="41"/>
      <c r="L869" s="45"/>
      <c r="M869" s="229"/>
      <c r="N869" s="230"/>
      <c r="O869" s="85"/>
      <c r="P869" s="85"/>
      <c r="Q869" s="85"/>
      <c r="R869" s="85"/>
      <c r="S869" s="85"/>
      <c r="T869" s="86"/>
      <c r="U869" s="39"/>
      <c r="V869" s="39"/>
      <c r="W869" s="39"/>
      <c r="X869" s="39"/>
      <c r="Y869" s="39"/>
      <c r="Z869" s="39"/>
      <c r="AA869" s="39"/>
      <c r="AB869" s="39"/>
      <c r="AC869" s="39"/>
      <c r="AD869" s="39"/>
      <c r="AE869" s="39"/>
      <c r="AT869" s="18" t="s">
        <v>191</v>
      </c>
      <c r="AU869" s="18" t="s">
        <v>83</v>
      </c>
    </row>
    <row r="870" s="13" customFormat="1">
      <c r="A870" s="13"/>
      <c r="B870" s="233"/>
      <c r="C870" s="234"/>
      <c r="D870" s="226" t="s">
        <v>193</v>
      </c>
      <c r="E870" s="235" t="s">
        <v>19</v>
      </c>
      <c r="F870" s="236" t="s">
        <v>1347</v>
      </c>
      <c r="G870" s="234"/>
      <c r="H870" s="237">
        <v>43.969999999999999</v>
      </c>
      <c r="I870" s="238"/>
      <c r="J870" s="234"/>
      <c r="K870" s="234"/>
      <c r="L870" s="239"/>
      <c r="M870" s="240"/>
      <c r="N870" s="241"/>
      <c r="O870" s="241"/>
      <c r="P870" s="241"/>
      <c r="Q870" s="241"/>
      <c r="R870" s="241"/>
      <c r="S870" s="241"/>
      <c r="T870" s="242"/>
      <c r="U870" s="13"/>
      <c r="V870" s="13"/>
      <c r="W870" s="13"/>
      <c r="X870" s="13"/>
      <c r="Y870" s="13"/>
      <c r="Z870" s="13"/>
      <c r="AA870" s="13"/>
      <c r="AB870" s="13"/>
      <c r="AC870" s="13"/>
      <c r="AD870" s="13"/>
      <c r="AE870" s="13"/>
      <c r="AT870" s="243" t="s">
        <v>193</v>
      </c>
      <c r="AU870" s="243" t="s">
        <v>83</v>
      </c>
      <c r="AV870" s="13" t="s">
        <v>83</v>
      </c>
      <c r="AW870" s="13" t="s">
        <v>33</v>
      </c>
      <c r="AX870" s="13" t="s">
        <v>73</v>
      </c>
      <c r="AY870" s="243" t="s">
        <v>181</v>
      </c>
    </row>
    <row r="871" s="2" customFormat="1" ht="21.75" customHeight="1">
      <c r="A871" s="39"/>
      <c r="B871" s="40"/>
      <c r="C871" s="213" t="s">
        <v>1348</v>
      </c>
      <c r="D871" s="213" t="s">
        <v>183</v>
      </c>
      <c r="E871" s="214" t="s">
        <v>1349</v>
      </c>
      <c r="F871" s="215" t="s">
        <v>1350</v>
      </c>
      <c r="G871" s="216" t="s">
        <v>377</v>
      </c>
      <c r="H871" s="217">
        <v>20.523</v>
      </c>
      <c r="I871" s="218"/>
      <c r="J871" s="219">
        <f>ROUND(I871*H871,2)</f>
        <v>0</v>
      </c>
      <c r="K871" s="215" t="s">
        <v>187</v>
      </c>
      <c r="L871" s="45"/>
      <c r="M871" s="220" t="s">
        <v>19</v>
      </c>
      <c r="N871" s="221" t="s">
        <v>44</v>
      </c>
      <c r="O871" s="85"/>
      <c r="P871" s="222">
        <f>O871*H871</f>
        <v>0</v>
      </c>
      <c r="Q871" s="222">
        <v>0</v>
      </c>
      <c r="R871" s="222">
        <f>Q871*H871</f>
        <v>0</v>
      </c>
      <c r="S871" s="222">
        <v>0</v>
      </c>
      <c r="T871" s="223">
        <f>S871*H871</f>
        <v>0</v>
      </c>
      <c r="U871" s="39"/>
      <c r="V871" s="39"/>
      <c r="W871" s="39"/>
      <c r="X871" s="39"/>
      <c r="Y871" s="39"/>
      <c r="Z871" s="39"/>
      <c r="AA871" s="39"/>
      <c r="AB871" s="39"/>
      <c r="AC871" s="39"/>
      <c r="AD871" s="39"/>
      <c r="AE871" s="39"/>
      <c r="AR871" s="224" t="s">
        <v>99</v>
      </c>
      <c r="AT871" s="224" t="s">
        <v>183</v>
      </c>
      <c r="AU871" s="224" t="s">
        <v>83</v>
      </c>
      <c r="AY871" s="18" t="s">
        <v>181</v>
      </c>
      <c r="BE871" s="225">
        <f>IF(N871="základní",J871,0)</f>
        <v>0</v>
      </c>
      <c r="BF871" s="225">
        <f>IF(N871="snížená",J871,0)</f>
        <v>0</v>
      </c>
      <c r="BG871" s="225">
        <f>IF(N871="zákl. přenesená",J871,0)</f>
        <v>0</v>
      </c>
      <c r="BH871" s="225">
        <f>IF(N871="sníž. přenesená",J871,0)</f>
        <v>0</v>
      </c>
      <c r="BI871" s="225">
        <f>IF(N871="nulová",J871,0)</f>
        <v>0</v>
      </c>
      <c r="BJ871" s="18" t="s">
        <v>81</v>
      </c>
      <c r="BK871" s="225">
        <f>ROUND(I871*H871,2)</f>
        <v>0</v>
      </c>
      <c r="BL871" s="18" t="s">
        <v>99</v>
      </c>
      <c r="BM871" s="224" t="s">
        <v>1351</v>
      </c>
    </row>
    <row r="872" s="2" customFormat="1">
      <c r="A872" s="39"/>
      <c r="B872" s="40"/>
      <c r="C872" s="41"/>
      <c r="D872" s="226" t="s">
        <v>189</v>
      </c>
      <c r="E872" s="41"/>
      <c r="F872" s="227" t="s">
        <v>1352</v>
      </c>
      <c r="G872" s="41"/>
      <c r="H872" s="41"/>
      <c r="I872" s="228"/>
      <c r="J872" s="41"/>
      <c r="K872" s="41"/>
      <c r="L872" s="45"/>
      <c r="M872" s="229"/>
      <c r="N872" s="230"/>
      <c r="O872" s="85"/>
      <c r="P872" s="85"/>
      <c r="Q872" s="85"/>
      <c r="R872" s="85"/>
      <c r="S872" s="85"/>
      <c r="T872" s="86"/>
      <c r="U872" s="39"/>
      <c r="V872" s="39"/>
      <c r="W872" s="39"/>
      <c r="X872" s="39"/>
      <c r="Y872" s="39"/>
      <c r="Z872" s="39"/>
      <c r="AA872" s="39"/>
      <c r="AB872" s="39"/>
      <c r="AC872" s="39"/>
      <c r="AD872" s="39"/>
      <c r="AE872" s="39"/>
      <c r="AT872" s="18" t="s">
        <v>189</v>
      </c>
      <c r="AU872" s="18" t="s">
        <v>83</v>
      </c>
    </row>
    <row r="873" s="2" customFormat="1">
      <c r="A873" s="39"/>
      <c r="B873" s="40"/>
      <c r="C873" s="41"/>
      <c r="D873" s="231" t="s">
        <v>191</v>
      </c>
      <c r="E873" s="41"/>
      <c r="F873" s="232" t="s">
        <v>1353</v>
      </c>
      <c r="G873" s="41"/>
      <c r="H873" s="41"/>
      <c r="I873" s="228"/>
      <c r="J873" s="41"/>
      <c r="K873" s="41"/>
      <c r="L873" s="45"/>
      <c r="M873" s="229"/>
      <c r="N873" s="230"/>
      <c r="O873" s="85"/>
      <c r="P873" s="85"/>
      <c r="Q873" s="85"/>
      <c r="R873" s="85"/>
      <c r="S873" s="85"/>
      <c r="T873" s="86"/>
      <c r="U873" s="39"/>
      <c r="V873" s="39"/>
      <c r="W873" s="39"/>
      <c r="X873" s="39"/>
      <c r="Y873" s="39"/>
      <c r="Z873" s="39"/>
      <c r="AA873" s="39"/>
      <c r="AB873" s="39"/>
      <c r="AC873" s="39"/>
      <c r="AD873" s="39"/>
      <c r="AE873" s="39"/>
      <c r="AT873" s="18" t="s">
        <v>191</v>
      </c>
      <c r="AU873" s="18" t="s">
        <v>83</v>
      </c>
    </row>
    <row r="874" s="14" customFormat="1">
      <c r="A874" s="14"/>
      <c r="B874" s="244"/>
      <c r="C874" s="245"/>
      <c r="D874" s="226" t="s">
        <v>193</v>
      </c>
      <c r="E874" s="246" t="s">
        <v>19</v>
      </c>
      <c r="F874" s="247" t="s">
        <v>1354</v>
      </c>
      <c r="G874" s="245"/>
      <c r="H874" s="246" t="s">
        <v>19</v>
      </c>
      <c r="I874" s="248"/>
      <c r="J874" s="245"/>
      <c r="K874" s="245"/>
      <c r="L874" s="249"/>
      <c r="M874" s="250"/>
      <c r="N874" s="251"/>
      <c r="O874" s="251"/>
      <c r="P874" s="251"/>
      <c r="Q874" s="251"/>
      <c r="R874" s="251"/>
      <c r="S874" s="251"/>
      <c r="T874" s="252"/>
      <c r="U874" s="14"/>
      <c r="V874" s="14"/>
      <c r="W874" s="14"/>
      <c r="X874" s="14"/>
      <c r="Y874" s="14"/>
      <c r="Z874" s="14"/>
      <c r="AA874" s="14"/>
      <c r="AB874" s="14"/>
      <c r="AC874" s="14"/>
      <c r="AD874" s="14"/>
      <c r="AE874" s="14"/>
      <c r="AT874" s="253" t="s">
        <v>193</v>
      </c>
      <c r="AU874" s="253" t="s">
        <v>83</v>
      </c>
      <c r="AV874" s="14" t="s">
        <v>81</v>
      </c>
      <c r="AW874" s="14" t="s">
        <v>33</v>
      </c>
      <c r="AX874" s="14" t="s">
        <v>73</v>
      </c>
      <c r="AY874" s="253" t="s">
        <v>181</v>
      </c>
    </row>
    <row r="875" s="13" customFormat="1">
      <c r="A875" s="13"/>
      <c r="B875" s="233"/>
      <c r="C875" s="234"/>
      <c r="D875" s="226" t="s">
        <v>193</v>
      </c>
      <c r="E875" s="235" t="s">
        <v>19</v>
      </c>
      <c r="F875" s="236" t="s">
        <v>1355</v>
      </c>
      <c r="G875" s="234"/>
      <c r="H875" s="237">
        <v>20.523</v>
      </c>
      <c r="I875" s="238"/>
      <c r="J875" s="234"/>
      <c r="K875" s="234"/>
      <c r="L875" s="239"/>
      <c r="M875" s="240"/>
      <c r="N875" s="241"/>
      <c r="O875" s="241"/>
      <c r="P875" s="241"/>
      <c r="Q875" s="241"/>
      <c r="R875" s="241"/>
      <c r="S875" s="241"/>
      <c r="T875" s="242"/>
      <c r="U875" s="13"/>
      <c r="V875" s="13"/>
      <c r="W875" s="13"/>
      <c r="X875" s="13"/>
      <c r="Y875" s="13"/>
      <c r="Z875" s="13"/>
      <c r="AA875" s="13"/>
      <c r="AB875" s="13"/>
      <c r="AC875" s="13"/>
      <c r="AD875" s="13"/>
      <c r="AE875" s="13"/>
      <c r="AT875" s="243" t="s">
        <v>193</v>
      </c>
      <c r="AU875" s="243" t="s">
        <v>83</v>
      </c>
      <c r="AV875" s="13" t="s">
        <v>83</v>
      </c>
      <c r="AW875" s="13" t="s">
        <v>33</v>
      </c>
      <c r="AX875" s="13" t="s">
        <v>73</v>
      </c>
      <c r="AY875" s="243" t="s">
        <v>181</v>
      </c>
    </row>
    <row r="876" s="2" customFormat="1" ht="24.15" customHeight="1">
      <c r="A876" s="39"/>
      <c r="B876" s="40"/>
      <c r="C876" s="213" t="s">
        <v>1356</v>
      </c>
      <c r="D876" s="213" t="s">
        <v>183</v>
      </c>
      <c r="E876" s="214" t="s">
        <v>1357</v>
      </c>
      <c r="F876" s="215" t="s">
        <v>1358</v>
      </c>
      <c r="G876" s="216" t="s">
        <v>377</v>
      </c>
      <c r="H876" s="217">
        <v>5.1689999999999996</v>
      </c>
      <c r="I876" s="218"/>
      <c r="J876" s="219">
        <f>ROUND(I876*H876,2)</f>
        <v>0</v>
      </c>
      <c r="K876" s="215" t="s">
        <v>187</v>
      </c>
      <c r="L876" s="45"/>
      <c r="M876" s="220" t="s">
        <v>19</v>
      </c>
      <c r="N876" s="221" t="s">
        <v>44</v>
      </c>
      <c r="O876" s="85"/>
      <c r="P876" s="222">
        <f>O876*H876</f>
        <v>0</v>
      </c>
      <c r="Q876" s="222">
        <v>0</v>
      </c>
      <c r="R876" s="222">
        <f>Q876*H876</f>
        <v>0</v>
      </c>
      <c r="S876" s="222">
        <v>0</v>
      </c>
      <c r="T876" s="223">
        <f>S876*H876</f>
        <v>0</v>
      </c>
      <c r="U876" s="39"/>
      <c r="V876" s="39"/>
      <c r="W876" s="39"/>
      <c r="X876" s="39"/>
      <c r="Y876" s="39"/>
      <c r="Z876" s="39"/>
      <c r="AA876" s="39"/>
      <c r="AB876" s="39"/>
      <c r="AC876" s="39"/>
      <c r="AD876" s="39"/>
      <c r="AE876" s="39"/>
      <c r="AR876" s="224" t="s">
        <v>99</v>
      </c>
      <c r="AT876" s="224" t="s">
        <v>183</v>
      </c>
      <c r="AU876" s="224" t="s">
        <v>83</v>
      </c>
      <c r="AY876" s="18" t="s">
        <v>181</v>
      </c>
      <c r="BE876" s="225">
        <f>IF(N876="základní",J876,0)</f>
        <v>0</v>
      </c>
      <c r="BF876" s="225">
        <f>IF(N876="snížená",J876,0)</f>
        <v>0</v>
      </c>
      <c r="BG876" s="225">
        <f>IF(N876="zákl. přenesená",J876,0)</f>
        <v>0</v>
      </c>
      <c r="BH876" s="225">
        <f>IF(N876="sníž. přenesená",J876,0)</f>
        <v>0</v>
      </c>
      <c r="BI876" s="225">
        <f>IF(N876="nulová",J876,0)</f>
        <v>0</v>
      </c>
      <c r="BJ876" s="18" t="s">
        <v>81</v>
      </c>
      <c r="BK876" s="225">
        <f>ROUND(I876*H876,2)</f>
        <v>0</v>
      </c>
      <c r="BL876" s="18" t="s">
        <v>99</v>
      </c>
      <c r="BM876" s="224" t="s">
        <v>1359</v>
      </c>
    </row>
    <row r="877" s="2" customFormat="1">
      <c r="A877" s="39"/>
      <c r="B877" s="40"/>
      <c r="C877" s="41"/>
      <c r="D877" s="226" t="s">
        <v>189</v>
      </c>
      <c r="E877" s="41"/>
      <c r="F877" s="227" t="s">
        <v>1358</v>
      </c>
      <c r="G877" s="41"/>
      <c r="H877" s="41"/>
      <c r="I877" s="228"/>
      <c r="J877" s="41"/>
      <c r="K877" s="41"/>
      <c r="L877" s="45"/>
      <c r="M877" s="229"/>
      <c r="N877" s="230"/>
      <c r="O877" s="85"/>
      <c r="P877" s="85"/>
      <c r="Q877" s="85"/>
      <c r="R877" s="85"/>
      <c r="S877" s="85"/>
      <c r="T877" s="86"/>
      <c r="U877" s="39"/>
      <c r="V877" s="39"/>
      <c r="W877" s="39"/>
      <c r="X877" s="39"/>
      <c r="Y877" s="39"/>
      <c r="Z877" s="39"/>
      <c r="AA877" s="39"/>
      <c r="AB877" s="39"/>
      <c r="AC877" s="39"/>
      <c r="AD877" s="39"/>
      <c r="AE877" s="39"/>
      <c r="AT877" s="18" t="s">
        <v>189</v>
      </c>
      <c r="AU877" s="18" t="s">
        <v>83</v>
      </c>
    </row>
    <row r="878" s="2" customFormat="1">
      <c r="A878" s="39"/>
      <c r="B878" s="40"/>
      <c r="C878" s="41"/>
      <c r="D878" s="231" t="s">
        <v>191</v>
      </c>
      <c r="E878" s="41"/>
      <c r="F878" s="232" t="s">
        <v>1360</v>
      </c>
      <c r="G878" s="41"/>
      <c r="H878" s="41"/>
      <c r="I878" s="228"/>
      <c r="J878" s="41"/>
      <c r="K878" s="41"/>
      <c r="L878" s="45"/>
      <c r="M878" s="229"/>
      <c r="N878" s="230"/>
      <c r="O878" s="85"/>
      <c r="P878" s="85"/>
      <c r="Q878" s="85"/>
      <c r="R878" s="85"/>
      <c r="S878" s="85"/>
      <c r="T878" s="86"/>
      <c r="U878" s="39"/>
      <c r="V878" s="39"/>
      <c r="W878" s="39"/>
      <c r="X878" s="39"/>
      <c r="Y878" s="39"/>
      <c r="Z878" s="39"/>
      <c r="AA878" s="39"/>
      <c r="AB878" s="39"/>
      <c r="AC878" s="39"/>
      <c r="AD878" s="39"/>
      <c r="AE878" s="39"/>
      <c r="AT878" s="18" t="s">
        <v>191</v>
      </c>
      <c r="AU878" s="18" t="s">
        <v>83</v>
      </c>
    </row>
    <row r="879" s="14" customFormat="1">
      <c r="A879" s="14"/>
      <c r="B879" s="244"/>
      <c r="C879" s="245"/>
      <c r="D879" s="226" t="s">
        <v>193</v>
      </c>
      <c r="E879" s="246" t="s">
        <v>19</v>
      </c>
      <c r="F879" s="247" t="s">
        <v>1361</v>
      </c>
      <c r="G879" s="245"/>
      <c r="H879" s="246" t="s">
        <v>19</v>
      </c>
      <c r="I879" s="248"/>
      <c r="J879" s="245"/>
      <c r="K879" s="245"/>
      <c r="L879" s="249"/>
      <c r="M879" s="250"/>
      <c r="N879" s="251"/>
      <c r="O879" s="251"/>
      <c r="P879" s="251"/>
      <c r="Q879" s="251"/>
      <c r="R879" s="251"/>
      <c r="S879" s="251"/>
      <c r="T879" s="252"/>
      <c r="U879" s="14"/>
      <c r="V879" s="14"/>
      <c r="W879" s="14"/>
      <c r="X879" s="14"/>
      <c r="Y879" s="14"/>
      <c r="Z879" s="14"/>
      <c r="AA879" s="14"/>
      <c r="AB879" s="14"/>
      <c r="AC879" s="14"/>
      <c r="AD879" s="14"/>
      <c r="AE879" s="14"/>
      <c r="AT879" s="253" t="s">
        <v>193</v>
      </c>
      <c r="AU879" s="253" t="s">
        <v>83</v>
      </c>
      <c r="AV879" s="14" t="s">
        <v>81</v>
      </c>
      <c r="AW879" s="14" t="s">
        <v>33</v>
      </c>
      <c r="AX879" s="14" t="s">
        <v>73</v>
      </c>
      <c r="AY879" s="253" t="s">
        <v>181</v>
      </c>
    </row>
    <row r="880" s="13" customFormat="1">
      <c r="A880" s="13"/>
      <c r="B880" s="233"/>
      <c r="C880" s="234"/>
      <c r="D880" s="226" t="s">
        <v>193</v>
      </c>
      <c r="E880" s="235" t="s">
        <v>19</v>
      </c>
      <c r="F880" s="236" t="s">
        <v>1362</v>
      </c>
      <c r="G880" s="234"/>
      <c r="H880" s="237">
        <v>5.1689999999999996</v>
      </c>
      <c r="I880" s="238"/>
      <c r="J880" s="234"/>
      <c r="K880" s="234"/>
      <c r="L880" s="239"/>
      <c r="M880" s="240"/>
      <c r="N880" s="241"/>
      <c r="O880" s="241"/>
      <c r="P880" s="241"/>
      <c r="Q880" s="241"/>
      <c r="R880" s="241"/>
      <c r="S880" s="241"/>
      <c r="T880" s="242"/>
      <c r="U880" s="13"/>
      <c r="V880" s="13"/>
      <c r="W880" s="13"/>
      <c r="X880" s="13"/>
      <c r="Y880" s="13"/>
      <c r="Z880" s="13"/>
      <c r="AA880" s="13"/>
      <c r="AB880" s="13"/>
      <c r="AC880" s="13"/>
      <c r="AD880" s="13"/>
      <c r="AE880" s="13"/>
      <c r="AT880" s="243" t="s">
        <v>193</v>
      </c>
      <c r="AU880" s="243" t="s">
        <v>83</v>
      </c>
      <c r="AV880" s="13" t="s">
        <v>83</v>
      </c>
      <c r="AW880" s="13" t="s">
        <v>33</v>
      </c>
      <c r="AX880" s="13" t="s">
        <v>73</v>
      </c>
      <c r="AY880" s="243" t="s">
        <v>181</v>
      </c>
    </row>
    <row r="881" s="12" customFormat="1" ht="22.8" customHeight="1">
      <c r="A881" s="12"/>
      <c r="B881" s="197"/>
      <c r="C881" s="198"/>
      <c r="D881" s="199" t="s">
        <v>72</v>
      </c>
      <c r="E881" s="211" t="s">
        <v>1363</v>
      </c>
      <c r="F881" s="211" t="s">
        <v>1364</v>
      </c>
      <c r="G881" s="198"/>
      <c r="H881" s="198"/>
      <c r="I881" s="201"/>
      <c r="J881" s="212">
        <f>BK881</f>
        <v>0</v>
      </c>
      <c r="K881" s="198"/>
      <c r="L881" s="203"/>
      <c r="M881" s="204"/>
      <c r="N881" s="205"/>
      <c r="O881" s="205"/>
      <c r="P881" s="206">
        <f>SUM(P882:P884)</f>
        <v>0</v>
      </c>
      <c r="Q881" s="205"/>
      <c r="R881" s="206">
        <f>SUM(R882:R884)</f>
        <v>0</v>
      </c>
      <c r="S881" s="205"/>
      <c r="T881" s="207">
        <f>SUM(T882:T884)</f>
        <v>0</v>
      </c>
      <c r="U881" s="12"/>
      <c r="V881" s="12"/>
      <c r="W881" s="12"/>
      <c r="X881" s="12"/>
      <c r="Y881" s="12"/>
      <c r="Z881" s="12"/>
      <c r="AA881" s="12"/>
      <c r="AB881" s="12"/>
      <c r="AC881" s="12"/>
      <c r="AD881" s="12"/>
      <c r="AE881" s="12"/>
      <c r="AR881" s="208" t="s">
        <v>81</v>
      </c>
      <c r="AT881" s="209" t="s">
        <v>72</v>
      </c>
      <c r="AU881" s="209" t="s">
        <v>81</v>
      </c>
      <c r="AY881" s="208" t="s">
        <v>181</v>
      </c>
      <c r="BK881" s="210">
        <f>SUM(BK882:BK884)</f>
        <v>0</v>
      </c>
    </row>
    <row r="882" s="2" customFormat="1" ht="16.5" customHeight="1">
      <c r="A882" s="39"/>
      <c r="B882" s="40"/>
      <c r="C882" s="213" t="s">
        <v>1365</v>
      </c>
      <c r="D882" s="213" t="s">
        <v>183</v>
      </c>
      <c r="E882" s="214" t="s">
        <v>1366</v>
      </c>
      <c r="F882" s="215" t="s">
        <v>1367</v>
      </c>
      <c r="G882" s="216" t="s">
        <v>377</v>
      </c>
      <c r="H882" s="217">
        <v>836.63199999999995</v>
      </c>
      <c r="I882" s="218"/>
      <c r="J882" s="219">
        <f>ROUND(I882*H882,2)</f>
        <v>0</v>
      </c>
      <c r="K882" s="215" t="s">
        <v>187</v>
      </c>
      <c r="L882" s="45"/>
      <c r="M882" s="220" t="s">
        <v>19</v>
      </c>
      <c r="N882" s="221" t="s">
        <v>44</v>
      </c>
      <c r="O882" s="85"/>
      <c r="P882" s="222">
        <f>O882*H882</f>
        <v>0</v>
      </c>
      <c r="Q882" s="222">
        <v>0</v>
      </c>
      <c r="R882" s="222">
        <f>Q882*H882</f>
        <v>0</v>
      </c>
      <c r="S882" s="222">
        <v>0</v>
      </c>
      <c r="T882" s="223">
        <f>S882*H882</f>
        <v>0</v>
      </c>
      <c r="U882" s="39"/>
      <c r="V882" s="39"/>
      <c r="W882" s="39"/>
      <c r="X882" s="39"/>
      <c r="Y882" s="39"/>
      <c r="Z882" s="39"/>
      <c r="AA882" s="39"/>
      <c r="AB882" s="39"/>
      <c r="AC882" s="39"/>
      <c r="AD882" s="39"/>
      <c r="AE882" s="39"/>
      <c r="AR882" s="224" t="s">
        <v>99</v>
      </c>
      <c r="AT882" s="224" t="s">
        <v>183</v>
      </c>
      <c r="AU882" s="224" t="s">
        <v>83</v>
      </c>
      <c r="AY882" s="18" t="s">
        <v>181</v>
      </c>
      <c r="BE882" s="225">
        <f>IF(N882="základní",J882,0)</f>
        <v>0</v>
      </c>
      <c r="BF882" s="225">
        <f>IF(N882="snížená",J882,0)</f>
        <v>0</v>
      </c>
      <c r="BG882" s="225">
        <f>IF(N882="zákl. přenesená",J882,0)</f>
        <v>0</v>
      </c>
      <c r="BH882" s="225">
        <f>IF(N882="sníž. přenesená",J882,0)</f>
        <v>0</v>
      </c>
      <c r="BI882" s="225">
        <f>IF(N882="nulová",J882,0)</f>
        <v>0</v>
      </c>
      <c r="BJ882" s="18" t="s">
        <v>81</v>
      </c>
      <c r="BK882" s="225">
        <f>ROUND(I882*H882,2)</f>
        <v>0</v>
      </c>
      <c r="BL882" s="18" t="s">
        <v>99</v>
      </c>
      <c r="BM882" s="224" t="s">
        <v>1368</v>
      </c>
    </row>
    <row r="883" s="2" customFormat="1">
      <c r="A883" s="39"/>
      <c r="B883" s="40"/>
      <c r="C883" s="41"/>
      <c r="D883" s="226" t="s">
        <v>189</v>
      </c>
      <c r="E883" s="41"/>
      <c r="F883" s="227" t="s">
        <v>1369</v>
      </c>
      <c r="G883" s="41"/>
      <c r="H883" s="41"/>
      <c r="I883" s="228"/>
      <c r="J883" s="41"/>
      <c r="K883" s="41"/>
      <c r="L883" s="45"/>
      <c r="M883" s="229"/>
      <c r="N883" s="230"/>
      <c r="O883" s="85"/>
      <c r="P883" s="85"/>
      <c r="Q883" s="85"/>
      <c r="R883" s="85"/>
      <c r="S883" s="85"/>
      <c r="T883" s="86"/>
      <c r="U883" s="39"/>
      <c r="V883" s="39"/>
      <c r="W883" s="39"/>
      <c r="X883" s="39"/>
      <c r="Y883" s="39"/>
      <c r="Z883" s="39"/>
      <c r="AA883" s="39"/>
      <c r="AB883" s="39"/>
      <c r="AC883" s="39"/>
      <c r="AD883" s="39"/>
      <c r="AE883" s="39"/>
      <c r="AT883" s="18" t="s">
        <v>189</v>
      </c>
      <c r="AU883" s="18" t="s">
        <v>83</v>
      </c>
    </row>
    <row r="884" s="2" customFormat="1">
      <c r="A884" s="39"/>
      <c r="B884" s="40"/>
      <c r="C884" s="41"/>
      <c r="D884" s="231" t="s">
        <v>191</v>
      </c>
      <c r="E884" s="41"/>
      <c r="F884" s="232" t="s">
        <v>1370</v>
      </c>
      <c r="G884" s="41"/>
      <c r="H884" s="41"/>
      <c r="I884" s="228"/>
      <c r="J884" s="41"/>
      <c r="K884" s="41"/>
      <c r="L884" s="45"/>
      <c r="M884" s="229"/>
      <c r="N884" s="230"/>
      <c r="O884" s="85"/>
      <c r="P884" s="85"/>
      <c r="Q884" s="85"/>
      <c r="R884" s="85"/>
      <c r="S884" s="85"/>
      <c r="T884" s="86"/>
      <c r="U884" s="39"/>
      <c r="V884" s="39"/>
      <c r="W884" s="39"/>
      <c r="X884" s="39"/>
      <c r="Y884" s="39"/>
      <c r="Z884" s="39"/>
      <c r="AA884" s="39"/>
      <c r="AB884" s="39"/>
      <c r="AC884" s="39"/>
      <c r="AD884" s="39"/>
      <c r="AE884" s="39"/>
      <c r="AT884" s="18" t="s">
        <v>191</v>
      </c>
      <c r="AU884" s="18" t="s">
        <v>83</v>
      </c>
    </row>
    <row r="885" s="12" customFormat="1" ht="25.92" customHeight="1">
      <c r="A885" s="12"/>
      <c r="B885" s="197"/>
      <c r="C885" s="198"/>
      <c r="D885" s="199" t="s">
        <v>72</v>
      </c>
      <c r="E885" s="200" t="s">
        <v>1371</v>
      </c>
      <c r="F885" s="200" t="s">
        <v>1372</v>
      </c>
      <c r="G885" s="198"/>
      <c r="H885" s="198"/>
      <c r="I885" s="201"/>
      <c r="J885" s="202">
        <f>BK885</f>
        <v>0</v>
      </c>
      <c r="K885" s="198"/>
      <c r="L885" s="203"/>
      <c r="M885" s="204"/>
      <c r="N885" s="205"/>
      <c r="O885" s="205"/>
      <c r="P885" s="206">
        <f>P886+P936+P982+P1061+P1127+P1231+P1327+P1337+P1496+P1637+P1724+P1731+P1757+P1805+P1934+P1988+P2079+P2157+P2249+P2276+P2294</f>
        <v>0</v>
      </c>
      <c r="Q885" s="205"/>
      <c r="R885" s="206">
        <f>R886+R936+R982+R1061+R1127+R1231+R1327+R1337+R1496+R1637+R1724+R1731+R1757+R1805+R1934+R1988+R2079+R2157+R2249+R2276+R2294</f>
        <v>35.856615442727005</v>
      </c>
      <c r="S885" s="205"/>
      <c r="T885" s="207">
        <f>T886+T936+T982+T1061+T1127+T1231+T1327+T1337+T1496+T1637+T1724+T1731+T1757+T1805+T1934+T1988+T2079+T2157+T2249+T2276+T2294</f>
        <v>1.8357350000000001</v>
      </c>
      <c r="U885" s="12"/>
      <c r="V885" s="12"/>
      <c r="W885" s="12"/>
      <c r="X885" s="12"/>
      <c r="Y885" s="12"/>
      <c r="Z885" s="12"/>
      <c r="AA885" s="12"/>
      <c r="AB885" s="12"/>
      <c r="AC885" s="12"/>
      <c r="AD885" s="12"/>
      <c r="AE885" s="12"/>
      <c r="AR885" s="208" t="s">
        <v>83</v>
      </c>
      <c r="AT885" s="209" t="s">
        <v>72</v>
      </c>
      <c r="AU885" s="209" t="s">
        <v>73</v>
      </c>
      <c r="AY885" s="208" t="s">
        <v>181</v>
      </c>
      <c r="BK885" s="210">
        <f>BK886+BK936+BK982+BK1061+BK1127+BK1231+BK1327+BK1337+BK1496+BK1637+BK1724+BK1731+BK1757+BK1805+BK1934+BK1988+BK2079+BK2157+BK2249+BK2276+BK2294</f>
        <v>0</v>
      </c>
    </row>
    <row r="886" s="12" customFormat="1" ht="22.8" customHeight="1">
      <c r="A886" s="12"/>
      <c r="B886" s="197"/>
      <c r="C886" s="198"/>
      <c r="D886" s="199" t="s">
        <v>72</v>
      </c>
      <c r="E886" s="211" t="s">
        <v>1373</v>
      </c>
      <c r="F886" s="211" t="s">
        <v>1374</v>
      </c>
      <c r="G886" s="198"/>
      <c r="H886" s="198"/>
      <c r="I886" s="201"/>
      <c r="J886" s="212">
        <f>BK886</f>
        <v>0</v>
      </c>
      <c r="K886" s="198"/>
      <c r="L886" s="203"/>
      <c r="M886" s="204"/>
      <c r="N886" s="205"/>
      <c r="O886" s="205"/>
      <c r="P886" s="206">
        <f>SUM(P887:P935)</f>
        <v>0</v>
      </c>
      <c r="Q886" s="205"/>
      <c r="R886" s="206">
        <f>SUM(R887:R935)</f>
        <v>2.7418051219999997</v>
      </c>
      <c r="S886" s="205"/>
      <c r="T886" s="207">
        <f>SUM(T887:T935)</f>
        <v>0</v>
      </c>
      <c r="U886" s="12"/>
      <c r="V886" s="12"/>
      <c r="W886" s="12"/>
      <c r="X886" s="12"/>
      <c r="Y886" s="12"/>
      <c r="Z886" s="12"/>
      <c r="AA886" s="12"/>
      <c r="AB886" s="12"/>
      <c r="AC886" s="12"/>
      <c r="AD886" s="12"/>
      <c r="AE886" s="12"/>
      <c r="AR886" s="208" t="s">
        <v>83</v>
      </c>
      <c r="AT886" s="209" t="s">
        <v>72</v>
      </c>
      <c r="AU886" s="209" t="s">
        <v>81</v>
      </c>
      <c r="AY886" s="208" t="s">
        <v>181</v>
      </c>
      <c r="BK886" s="210">
        <f>SUM(BK887:BK935)</f>
        <v>0</v>
      </c>
    </row>
    <row r="887" s="2" customFormat="1" ht="16.5" customHeight="1">
      <c r="A887" s="39"/>
      <c r="B887" s="40"/>
      <c r="C887" s="213" t="s">
        <v>1375</v>
      </c>
      <c r="D887" s="213" t="s">
        <v>183</v>
      </c>
      <c r="E887" s="214" t="s">
        <v>1376</v>
      </c>
      <c r="F887" s="215" t="s">
        <v>1377</v>
      </c>
      <c r="G887" s="216" t="s">
        <v>253</v>
      </c>
      <c r="H887" s="217">
        <v>280.75599999999997</v>
      </c>
      <c r="I887" s="218"/>
      <c r="J887" s="219">
        <f>ROUND(I887*H887,2)</f>
        <v>0</v>
      </c>
      <c r="K887" s="215" t="s">
        <v>187</v>
      </c>
      <c r="L887" s="45"/>
      <c r="M887" s="220" t="s">
        <v>19</v>
      </c>
      <c r="N887" s="221" t="s">
        <v>44</v>
      </c>
      <c r="O887" s="85"/>
      <c r="P887" s="222">
        <f>O887*H887</f>
        <v>0</v>
      </c>
      <c r="Q887" s="222">
        <v>0</v>
      </c>
      <c r="R887" s="222">
        <f>Q887*H887</f>
        <v>0</v>
      </c>
      <c r="S887" s="222">
        <v>0</v>
      </c>
      <c r="T887" s="223">
        <f>S887*H887</f>
        <v>0</v>
      </c>
      <c r="U887" s="39"/>
      <c r="V887" s="39"/>
      <c r="W887" s="39"/>
      <c r="X887" s="39"/>
      <c r="Y887" s="39"/>
      <c r="Z887" s="39"/>
      <c r="AA887" s="39"/>
      <c r="AB887" s="39"/>
      <c r="AC887" s="39"/>
      <c r="AD887" s="39"/>
      <c r="AE887" s="39"/>
      <c r="AR887" s="224" t="s">
        <v>300</v>
      </c>
      <c r="AT887" s="224" t="s">
        <v>183</v>
      </c>
      <c r="AU887" s="224" t="s">
        <v>83</v>
      </c>
      <c r="AY887" s="18" t="s">
        <v>181</v>
      </c>
      <c r="BE887" s="225">
        <f>IF(N887="základní",J887,0)</f>
        <v>0</v>
      </c>
      <c r="BF887" s="225">
        <f>IF(N887="snížená",J887,0)</f>
        <v>0</v>
      </c>
      <c r="BG887" s="225">
        <f>IF(N887="zákl. přenesená",J887,0)</f>
        <v>0</v>
      </c>
      <c r="BH887" s="225">
        <f>IF(N887="sníž. přenesená",J887,0)</f>
        <v>0</v>
      </c>
      <c r="BI887" s="225">
        <f>IF(N887="nulová",J887,0)</f>
        <v>0</v>
      </c>
      <c r="BJ887" s="18" t="s">
        <v>81</v>
      </c>
      <c r="BK887" s="225">
        <f>ROUND(I887*H887,2)</f>
        <v>0</v>
      </c>
      <c r="BL887" s="18" t="s">
        <v>300</v>
      </c>
      <c r="BM887" s="224" t="s">
        <v>1378</v>
      </c>
    </row>
    <row r="888" s="2" customFormat="1">
      <c r="A888" s="39"/>
      <c r="B888" s="40"/>
      <c r="C888" s="41"/>
      <c r="D888" s="226" t="s">
        <v>189</v>
      </c>
      <c r="E888" s="41"/>
      <c r="F888" s="227" t="s">
        <v>1379</v>
      </c>
      <c r="G888" s="41"/>
      <c r="H888" s="41"/>
      <c r="I888" s="228"/>
      <c r="J888" s="41"/>
      <c r="K888" s="41"/>
      <c r="L888" s="45"/>
      <c r="M888" s="229"/>
      <c r="N888" s="230"/>
      <c r="O888" s="85"/>
      <c r="P888" s="85"/>
      <c r="Q888" s="85"/>
      <c r="R888" s="85"/>
      <c r="S888" s="85"/>
      <c r="T888" s="86"/>
      <c r="U888" s="39"/>
      <c r="V888" s="39"/>
      <c r="W888" s="39"/>
      <c r="X888" s="39"/>
      <c r="Y888" s="39"/>
      <c r="Z888" s="39"/>
      <c r="AA888" s="39"/>
      <c r="AB888" s="39"/>
      <c r="AC888" s="39"/>
      <c r="AD888" s="39"/>
      <c r="AE888" s="39"/>
      <c r="AT888" s="18" t="s">
        <v>189</v>
      </c>
      <c r="AU888" s="18" t="s">
        <v>83</v>
      </c>
    </row>
    <row r="889" s="2" customFormat="1">
      <c r="A889" s="39"/>
      <c r="B889" s="40"/>
      <c r="C889" s="41"/>
      <c r="D889" s="231" t="s">
        <v>191</v>
      </c>
      <c r="E889" s="41"/>
      <c r="F889" s="232" t="s">
        <v>1380</v>
      </c>
      <c r="G889" s="41"/>
      <c r="H889" s="41"/>
      <c r="I889" s="228"/>
      <c r="J889" s="41"/>
      <c r="K889" s="41"/>
      <c r="L889" s="45"/>
      <c r="M889" s="229"/>
      <c r="N889" s="230"/>
      <c r="O889" s="85"/>
      <c r="P889" s="85"/>
      <c r="Q889" s="85"/>
      <c r="R889" s="85"/>
      <c r="S889" s="85"/>
      <c r="T889" s="86"/>
      <c r="U889" s="39"/>
      <c r="V889" s="39"/>
      <c r="W889" s="39"/>
      <c r="X889" s="39"/>
      <c r="Y889" s="39"/>
      <c r="Z889" s="39"/>
      <c r="AA889" s="39"/>
      <c r="AB889" s="39"/>
      <c r="AC889" s="39"/>
      <c r="AD889" s="39"/>
      <c r="AE889" s="39"/>
      <c r="AT889" s="18" t="s">
        <v>191</v>
      </c>
      <c r="AU889" s="18" t="s">
        <v>83</v>
      </c>
    </row>
    <row r="890" s="2" customFormat="1" ht="16.5" customHeight="1">
      <c r="A890" s="39"/>
      <c r="B890" s="40"/>
      <c r="C890" s="213" t="s">
        <v>1381</v>
      </c>
      <c r="D890" s="213" t="s">
        <v>183</v>
      </c>
      <c r="E890" s="214" t="s">
        <v>1382</v>
      </c>
      <c r="F890" s="215" t="s">
        <v>1383</v>
      </c>
      <c r="G890" s="216" t="s">
        <v>253</v>
      </c>
      <c r="H890" s="217">
        <v>115.81999999999999</v>
      </c>
      <c r="I890" s="218"/>
      <c r="J890" s="219">
        <f>ROUND(I890*H890,2)</f>
        <v>0</v>
      </c>
      <c r="K890" s="215" t="s">
        <v>187</v>
      </c>
      <c r="L890" s="45"/>
      <c r="M890" s="220" t="s">
        <v>19</v>
      </c>
      <c r="N890" s="221" t="s">
        <v>44</v>
      </c>
      <c r="O890" s="85"/>
      <c r="P890" s="222">
        <f>O890*H890</f>
        <v>0</v>
      </c>
      <c r="Q890" s="222">
        <v>0</v>
      </c>
      <c r="R890" s="222">
        <f>Q890*H890</f>
        <v>0</v>
      </c>
      <c r="S890" s="222">
        <v>0</v>
      </c>
      <c r="T890" s="223">
        <f>S890*H890</f>
        <v>0</v>
      </c>
      <c r="U890" s="39"/>
      <c r="V890" s="39"/>
      <c r="W890" s="39"/>
      <c r="X890" s="39"/>
      <c r="Y890" s="39"/>
      <c r="Z890" s="39"/>
      <c r="AA890" s="39"/>
      <c r="AB890" s="39"/>
      <c r="AC890" s="39"/>
      <c r="AD890" s="39"/>
      <c r="AE890" s="39"/>
      <c r="AR890" s="224" t="s">
        <v>300</v>
      </c>
      <c r="AT890" s="224" t="s">
        <v>183</v>
      </c>
      <c r="AU890" s="224" t="s">
        <v>83</v>
      </c>
      <c r="AY890" s="18" t="s">
        <v>181</v>
      </c>
      <c r="BE890" s="225">
        <f>IF(N890="základní",J890,0)</f>
        <v>0</v>
      </c>
      <c r="BF890" s="225">
        <f>IF(N890="snížená",J890,0)</f>
        <v>0</v>
      </c>
      <c r="BG890" s="225">
        <f>IF(N890="zákl. přenesená",J890,0)</f>
        <v>0</v>
      </c>
      <c r="BH890" s="225">
        <f>IF(N890="sníž. přenesená",J890,0)</f>
        <v>0</v>
      </c>
      <c r="BI890" s="225">
        <f>IF(N890="nulová",J890,0)</f>
        <v>0</v>
      </c>
      <c r="BJ890" s="18" t="s">
        <v>81</v>
      </c>
      <c r="BK890" s="225">
        <f>ROUND(I890*H890,2)</f>
        <v>0</v>
      </c>
      <c r="BL890" s="18" t="s">
        <v>300</v>
      </c>
      <c r="BM890" s="224" t="s">
        <v>1384</v>
      </c>
    </row>
    <row r="891" s="2" customFormat="1">
      <c r="A891" s="39"/>
      <c r="B891" s="40"/>
      <c r="C891" s="41"/>
      <c r="D891" s="226" t="s">
        <v>189</v>
      </c>
      <c r="E891" s="41"/>
      <c r="F891" s="227" t="s">
        <v>1385</v>
      </c>
      <c r="G891" s="41"/>
      <c r="H891" s="41"/>
      <c r="I891" s="228"/>
      <c r="J891" s="41"/>
      <c r="K891" s="41"/>
      <c r="L891" s="45"/>
      <c r="M891" s="229"/>
      <c r="N891" s="230"/>
      <c r="O891" s="85"/>
      <c r="P891" s="85"/>
      <c r="Q891" s="85"/>
      <c r="R891" s="85"/>
      <c r="S891" s="85"/>
      <c r="T891" s="86"/>
      <c r="U891" s="39"/>
      <c r="V891" s="39"/>
      <c r="W891" s="39"/>
      <c r="X891" s="39"/>
      <c r="Y891" s="39"/>
      <c r="Z891" s="39"/>
      <c r="AA891" s="39"/>
      <c r="AB891" s="39"/>
      <c r="AC891" s="39"/>
      <c r="AD891" s="39"/>
      <c r="AE891" s="39"/>
      <c r="AT891" s="18" t="s">
        <v>189</v>
      </c>
      <c r="AU891" s="18" t="s">
        <v>83</v>
      </c>
    </row>
    <row r="892" s="2" customFormat="1">
      <c r="A892" s="39"/>
      <c r="B892" s="40"/>
      <c r="C892" s="41"/>
      <c r="D892" s="231" t="s">
        <v>191</v>
      </c>
      <c r="E892" s="41"/>
      <c r="F892" s="232" t="s">
        <v>1386</v>
      </c>
      <c r="G892" s="41"/>
      <c r="H892" s="41"/>
      <c r="I892" s="228"/>
      <c r="J892" s="41"/>
      <c r="K892" s="41"/>
      <c r="L892" s="45"/>
      <c r="M892" s="229"/>
      <c r="N892" s="230"/>
      <c r="O892" s="85"/>
      <c r="P892" s="85"/>
      <c r="Q892" s="85"/>
      <c r="R892" s="85"/>
      <c r="S892" s="85"/>
      <c r="T892" s="86"/>
      <c r="U892" s="39"/>
      <c r="V892" s="39"/>
      <c r="W892" s="39"/>
      <c r="X892" s="39"/>
      <c r="Y892" s="39"/>
      <c r="Z892" s="39"/>
      <c r="AA892" s="39"/>
      <c r="AB892" s="39"/>
      <c r="AC892" s="39"/>
      <c r="AD892" s="39"/>
      <c r="AE892" s="39"/>
      <c r="AT892" s="18" t="s">
        <v>191</v>
      </c>
      <c r="AU892" s="18" t="s">
        <v>83</v>
      </c>
    </row>
    <row r="893" s="2" customFormat="1" ht="16.5" customHeight="1">
      <c r="A893" s="39"/>
      <c r="B893" s="40"/>
      <c r="C893" s="254" t="s">
        <v>1387</v>
      </c>
      <c r="D893" s="254" t="s">
        <v>308</v>
      </c>
      <c r="E893" s="255" t="s">
        <v>1388</v>
      </c>
      <c r="F893" s="256" t="s">
        <v>1389</v>
      </c>
      <c r="G893" s="257" t="s">
        <v>377</v>
      </c>
      <c r="H893" s="258">
        <v>0.16200000000000001</v>
      </c>
      <c r="I893" s="259"/>
      <c r="J893" s="260">
        <f>ROUND(I893*H893,2)</f>
        <v>0</v>
      </c>
      <c r="K893" s="256" t="s">
        <v>187</v>
      </c>
      <c r="L893" s="261"/>
      <c r="M893" s="262" t="s">
        <v>19</v>
      </c>
      <c r="N893" s="263" t="s">
        <v>44</v>
      </c>
      <c r="O893" s="85"/>
      <c r="P893" s="222">
        <f>O893*H893</f>
        <v>0</v>
      </c>
      <c r="Q893" s="222">
        <v>1</v>
      </c>
      <c r="R893" s="222">
        <f>Q893*H893</f>
        <v>0.16200000000000001</v>
      </c>
      <c r="S893" s="222">
        <v>0</v>
      </c>
      <c r="T893" s="223">
        <f>S893*H893</f>
        <v>0</v>
      </c>
      <c r="U893" s="39"/>
      <c r="V893" s="39"/>
      <c r="W893" s="39"/>
      <c r="X893" s="39"/>
      <c r="Y893" s="39"/>
      <c r="Z893" s="39"/>
      <c r="AA893" s="39"/>
      <c r="AB893" s="39"/>
      <c r="AC893" s="39"/>
      <c r="AD893" s="39"/>
      <c r="AE893" s="39"/>
      <c r="AR893" s="224" t="s">
        <v>423</v>
      </c>
      <c r="AT893" s="224" t="s">
        <v>308</v>
      </c>
      <c r="AU893" s="224" t="s">
        <v>83</v>
      </c>
      <c r="AY893" s="18" t="s">
        <v>181</v>
      </c>
      <c r="BE893" s="225">
        <f>IF(N893="základní",J893,0)</f>
        <v>0</v>
      </c>
      <c r="BF893" s="225">
        <f>IF(N893="snížená",J893,0)</f>
        <v>0</v>
      </c>
      <c r="BG893" s="225">
        <f>IF(N893="zákl. přenesená",J893,0)</f>
        <v>0</v>
      </c>
      <c r="BH893" s="225">
        <f>IF(N893="sníž. přenesená",J893,0)</f>
        <v>0</v>
      </c>
      <c r="BI893" s="225">
        <f>IF(N893="nulová",J893,0)</f>
        <v>0</v>
      </c>
      <c r="BJ893" s="18" t="s">
        <v>81</v>
      </c>
      <c r="BK893" s="225">
        <f>ROUND(I893*H893,2)</f>
        <v>0</v>
      </c>
      <c r="BL893" s="18" t="s">
        <v>300</v>
      </c>
      <c r="BM893" s="224" t="s">
        <v>1390</v>
      </c>
    </row>
    <row r="894" s="2" customFormat="1">
      <c r="A894" s="39"/>
      <c r="B894" s="40"/>
      <c r="C894" s="41"/>
      <c r="D894" s="226" t="s">
        <v>189</v>
      </c>
      <c r="E894" s="41"/>
      <c r="F894" s="227" t="s">
        <v>1389</v>
      </c>
      <c r="G894" s="41"/>
      <c r="H894" s="41"/>
      <c r="I894" s="228"/>
      <c r="J894" s="41"/>
      <c r="K894" s="41"/>
      <c r="L894" s="45"/>
      <c r="M894" s="229"/>
      <c r="N894" s="230"/>
      <c r="O894" s="85"/>
      <c r="P894" s="85"/>
      <c r="Q894" s="85"/>
      <c r="R894" s="85"/>
      <c r="S894" s="85"/>
      <c r="T894" s="86"/>
      <c r="U894" s="39"/>
      <c r="V894" s="39"/>
      <c r="W894" s="39"/>
      <c r="X894" s="39"/>
      <c r="Y894" s="39"/>
      <c r="Z894" s="39"/>
      <c r="AA894" s="39"/>
      <c r="AB894" s="39"/>
      <c r="AC894" s="39"/>
      <c r="AD894" s="39"/>
      <c r="AE894" s="39"/>
      <c r="AT894" s="18" t="s">
        <v>189</v>
      </c>
      <c r="AU894" s="18" t="s">
        <v>83</v>
      </c>
    </row>
    <row r="895" s="13" customFormat="1">
      <c r="A895" s="13"/>
      <c r="B895" s="233"/>
      <c r="C895" s="234"/>
      <c r="D895" s="226" t="s">
        <v>193</v>
      </c>
      <c r="E895" s="235" t="s">
        <v>19</v>
      </c>
      <c r="F895" s="236" t="s">
        <v>1391</v>
      </c>
      <c r="G895" s="234"/>
      <c r="H895" s="237">
        <v>0.159</v>
      </c>
      <c r="I895" s="238"/>
      <c r="J895" s="234"/>
      <c r="K895" s="234"/>
      <c r="L895" s="239"/>
      <c r="M895" s="240"/>
      <c r="N895" s="241"/>
      <c r="O895" s="241"/>
      <c r="P895" s="241"/>
      <c r="Q895" s="241"/>
      <c r="R895" s="241"/>
      <c r="S895" s="241"/>
      <c r="T895" s="242"/>
      <c r="U895" s="13"/>
      <c r="V895" s="13"/>
      <c r="W895" s="13"/>
      <c r="X895" s="13"/>
      <c r="Y895" s="13"/>
      <c r="Z895" s="13"/>
      <c r="AA895" s="13"/>
      <c r="AB895" s="13"/>
      <c r="AC895" s="13"/>
      <c r="AD895" s="13"/>
      <c r="AE895" s="13"/>
      <c r="AT895" s="243" t="s">
        <v>193</v>
      </c>
      <c r="AU895" s="243" t="s">
        <v>83</v>
      </c>
      <c r="AV895" s="13" t="s">
        <v>83</v>
      </c>
      <c r="AW895" s="13" t="s">
        <v>33</v>
      </c>
      <c r="AX895" s="13" t="s">
        <v>73</v>
      </c>
      <c r="AY895" s="243" t="s">
        <v>181</v>
      </c>
    </row>
    <row r="896" s="13" customFormat="1">
      <c r="A896" s="13"/>
      <c r="B896" s="233"/>
      <c r="C896" s="234"/>
      <c r="D896" s="226" t="s">
        <v>193</v>
      </c>
      <c r="E896" s="234"/>
      <c r="F896" s="236" t="s">
        <v>1392</v>
      </c>
      <c r="G896" s="234"/>
      <c r="H896" s="237">
        <v>0.16200000000000001</v>
      </c>
      <c r="I896" s="238"/>
      <c r="J896" s="234"/>
      <c r="K896" s="234"/>
      <c r="L896" s="239"/>
      <c r="M896" s="240"/>
      <c r="N896" s="241"/>
      <c r="O896" s="241"/>
      <c r="P896" s="241"/>
      <c r="Q896" s="241"/>
      <c r="R896" s="241"/>
      <c r="S896" s="241"/>
      <c r="T896" s="242"/>
      <c r="U896" s="13"/>
      <c r="V896" s="13"/>
      <c r="W896" s="13"/>
      <c r="X896" s="13"/>
      <c r="Y896" s="13"/>
      <c r="Z896" s="13"/>
      <c r="AA896" s="13"/>
      <c r="AB896" s="13"/>
      <c r="AC896" s="13"/>
      <c r="AD896" s="13"/>
      <c r="AE896" s="13"/>
      <c r="AT896" s="243" t="s">
        <v>193</v>
      </c>
      <c r="AU896" s="243" t="s">
        <v>83</v>
      </c>
      <c r="AV896" s="13" t="s">
        <v>83</v>
      </c>
      <c r="AW896" s="13" t="s">
        <v>4</v>
      </c>
      <c r="AX896" s="13" t="s">
        <v>81</v>
      </c>
      <c r="AY896" s="243" t="s">
        <v>181</v>
      </c>
    </row>
    <row r="897" s="2" customFormat="1" ht="16.5" customHeight="1">
      <c r="A897" s="39"/>
      <c r="B897" s="40"/>
      <c r="C897" s="213" t="s">
        <v>1393</v>
      </c>
      <c r="D897" s="213" t="s">
        <v>183</v>
      </c>
      <c r="E897" s="214" t="s">
        <v>1394</v>
      </c>
      <c r="F897" s="215" t="s">
        <v>1395</v>
      </c>
      <c r="G897" s="216" t="s">
        <v>253</v>
      </c>
      <c r="H897" s="217">
        <v>280.75599999999997</v>
      </c>
      <c r="I897" s="218"/>
      <c r="J897" s="219">
        <f>ROUND(I897*H897,2)</f>
        <v>0</v>
      </c>
      <c r="K897" s="215" t="s">
        <v>187</v>
      </c>
      <c r="L897" s="45"/>
      <c r="M897" s="220" t="s">
        <v>19</v>
      </c>
      <c r="N897" s="221" t="s">
        <v>44</v>
      </c>
      <c r="O897" s="85"/>
      <c r="P897" s="222">
        <f>O897*H897</f>
        <v>0</v>
      </c>
      <c r="Q897" s="222">
        <v>0.00039825</v>
      </c>
      <c r="R897" s="222">
        <f>Q897*H897</f>
        <v>0.111811077</v>
      </c>
      <c r="S897" s="222">
        <v>0</v>
      </c>
      <c r="T897" s="223">
        <f>S897*H897</f>
        <v>0</v>
      </c>
      <c r="U897" s="39"/>
      <c r="V897" s="39"/>
      <c r="W897" s="39"/>
      <c r="X897" s="39"/>
      <c r="Y897" s="39"/>
      <c r="Z897" s="39"/>
      <c r="AA897" s="39"/>
      <c r="AB897" s="39"/>
      <c r="AC897" s="39"/>
      <c r="AD897" s="39"/>
      <c r="AE897" s="39"/>
      <c r="AR897" s="224" t="s">
        <v>300</v>
      </c>
      <c r="AT897" s="224" t="s">
        <v>183</v>
      </c>
      <c r="AU897" s="224" t="s">
        <v>83</v>
      </c>
      <c r="AY897" s="18" t="s">
        <v>181</v>
      </c>
      <c r="BE897" s="225">
        <f>IF(N897="základní",J897,0)</f>
        <v>0</v>
      </c>
      <c r="BF897" s="225">
        <f>IF(N897="snížená",J897,0)</f>
        <v>0</v>
      </c>
      <c r="BG897" s="225">
        <f>IF(N897="zákl. přenesená",J897,0)</f>
        <v>0</v>
      </c>
      <c r="BH897" s="225">
        <f>IF(N897="sníž. přenesená",J897,0)</f>
        <v>0</v>
      </c>
      <c r="BI897" s="225">
        <f>IF(N897="nulová",J897,0)</f>
        <v>0</v>
      </c>
      <c r="BJ897" s="18" t="s">
        <v>81</v>
      </c>
      <c r="BK897" s="225">
        <f>ROUND(I897*H897,2)</f>
        <v>0</v>
      </c>
      <c r="BL897" s="18" t="s">
        <v>300</v>
      </c>
      <c r="BM897" s="224" t="s">
        <v>1396</v>
      </c>
    </row>
    <row r="898" s="2" customFormat="1">
      <c r="A898" s="39"/>
      <c r="B898" s="40"/>
      <c r="C898" s="41"/>
      <c r="D898" s="226" t="s">
        <v>189</v>
      </c>
      <c r="E898" s="41"/>
      <c r="F898" s="227" t="s">
        <v>1397</v>
      </c>
      <c r="G898" s="41"/>
      <c r="H898" s="41"/>
      <c r="I898" s="228"/>
      <c r="J898" s="41"/>
      <c r="K898" s="41"/>
      <c r="L898" s="45"/>
      <c r="M898" s="229"/>
      <c r="N898" s="230"/>
      <c r="O898" s="85"/>
      <c r="P898" s="85"/>
      <c r="Q898" s="85"/>
      <c r="R898" s="85"/>
      <c r="S898" s="85"/>
      <c r="T898" s="86"/>
      <c r="U898" s="39"/>
      <c r="V898" s="39"/>
      <c r="W898" s="39"/>
      <c r="X898" s="39"/>
      <c r="Y898" s="39"/>
      <c r="Z898" s="39"/>
      <c r="AA898" s="39"/>
      <c r="AB898" s="39"/>
      <c r="AC898" s="39"/>
      <c r="AD898" s="39"/>
      <c r="AE898" s="39"/>
      <c r="AT898" s="18" t="s">
        <v>189</v>
      </c>
      <c r="AU898" s="18" t="s">
        <v>83</v>
      </c>
    </row>
    <row r="899" s="2" customFormat="1">
      <c r="A899" s="39"/>
      <c r="B899" s="40"/>
      <c r="C899" s="41"/>
      <c r="D899" s="231" t="s">
        <v>191</v>
      </c>
      <c r="E899" s="41"/>
      <c r="F899" s="232" t="s">
        <v>1398</v>
      </c>
      <c r="G899" s="41"/>
      <c r="H899" s="41"/>
      <c r="I899" s="228"/>
      <c r="J899" s="41"/>
      <c r="K899" s="41"/>
      <c r="L899" s="45"/>
      <c r="M899" s="229"/>
      <c r="N899" s="230"/>
      <c r="O899" s="85"/>
      <c r="P899" s="85"/>
      <c r="Q899" s="85"/>
      <c r="R899" s="85"/>
      <c r="S899" s="85"/>
      <c r="T899" s="86"/>
      <c r="U899" s="39"/>
      <c r="V899" s="39"/>
      <c r="W899" s="39"/>
      <c r="X899" s="39"/>
      <c r="Y899" s="39"/>
      <c r="Z899" s="39"/>
      <c r="AA899" s="39"/>
      <c r="AB899" s="39"/>
      <c r="AC899" s="39"/>
      <c r="AD899" s="39"/>
      <c r="AE899" s="39"/>
      <c r="AT899" s="18" t="s">
        <v>191</v>
      </c>
      <c r="AU899" s="18" t="s">
        <v>83</v>
      </c>
    </row>
    <row r="900" s="13" customFormat="1">
      <c r="A900" s="13"/>
      <c r="B900" s="233"/>
      <c r="C900" s="234"/>
      <c r="D900" s="226" t="s">
        <v>193</v>
      </c>
      <c r="E900" s="235" t="s">
        <v>19</v>
      </c>
      <c r="F900" s="236" t="s">
        <v>257</v>
      </c>
      <c r="G900" s="234"/>
      <c r="H900" s="237">
        <v>44.780999999999999</v>
      </c>
      <c r="I900" s="238"/>
      <c r="J900" s="234"/>
      <c r="K900" s="234"/>
      <c r="L900" s="239"/>
      <c r="M900" s="240"/>
      <c r="N900" s="241"/>
      <c r="O900" s="241"/>
      <c r="P900" s="241"/>
      <c r="Q900" s="241"/>
      <c r="R900" s="241"/>
      <c r="S900" s="241"/>
      <c r="T900" s="242"/>
      <c r="U900" s="13"/>
      <c r="V900" s="13"/>
      <c r="W900" s="13"/>
      <c r="X900" s="13"/>
      <c r="Y900" s="13"/>
      <c r="Z900" s="13"/>
      <c r="AA900" s="13"/>
      <c r="AB900" s="13"/>
      <c r="AC900" s="13"/>
      <c r="AD900" s="13"/>
      <c r="AE900" s="13"/>
      <c r="AT900" s="243" t="s">
        <v>193</v>
      </c>
      <c r="AU900" s="243" t="s">
        <v>83</v>
      </c>
      <c r="AV900" s="13" t="s">
        <v>83</v>
      </c>
      <c r="AW900" s="13" t="s">
        <v>33</v>
      </c>
      <c r="AX900" s="13" t="s">
        <v>73</v>
      </c>
      <c r="AY900" s="243" t="s">
        <v>181</v>
      </c>
    </row>
    <row r="901" s="13" customFormat="1">
      <c r="A901" s="13"/>
      <c r="B901" s="233"/>
      <c r="C901" s="234"/>
      <c r="D901" s="226" t="s">
        <v>193</v>
      </c>
      <c r="E901" s="235" t="s">
        <v>19</v>
      </c>
      <c r="F901" s="236" t="s">
        <v>258</v>
      </c>
      <c r="G901" s="234"/>
      <c r="H901" s="237">
        <v>235.97499999999999</v>
      </c>
      <c r="I901" s="238"/>
      <c r="J901" s="234"/>
      <c r="K901" s="234"/>
      <c r="L901" s="239"/>
      <c r="M901" s="240"/>
      <c r="N901" s="241"/>
      <c r="O901" s="241"/>
      <c r="P901" s="241"/>
      <c r="Q901" s="241"/>
      <c r="R901" s="241"/>
      <c r="S901" s="241"/>
      <c r="T901" s="242"/>
      <c r="U901" s="13"/>
      <c r="V901" s="13"/>
      <c r="W901" s="13"/>
      <c r="X901" s="13"/>
      <c r="Y901" s="13"/>
      <c r="Z901" s="13"/>
      <c r="AA901" s="13"/>
      <c r="AB901" s="13"/>
      <c r="AC901" s="13"/>
      <c r="AD901" s="13"/>
      <c r="AE901" s="13"/>
      <c r="AT901" s="243" t="s">
        <v>193</v>
      </c>
      <c r="AU901" s="243" t="s">
        <v>83</v>
      </c>
      <c r="AV901" s="13" t="s">
        <v>83</v>
      </c>
      <c r="AW901" s="13" t="s">
        <v>33</v>
      </c>
      <c r="AX901" s="13" t="s">
        <v>73</v>
      </c>
      <c r="AY901" s="243" t="s">
        <v>181</v>
      </c>
    </row>
    <row r="902" s="2" customFormat="1" ht="16.5" customHeight="1">
      <c r="A902" s="39"/>
      <c r="B902" s="40"/>
      <c r="C902" s="213" t="s">
        <v>1399</v>
      </c>
      <c r="D902" s="213" t="s">
        <v>183</v>
      </c>
      <c r="E902" s="214" t="s">
        <v>1400</v>
      </c>
      <c r="F902" s="215" t="s">
        <v>1401</v>
      </c>
      <c r="G902" s="216" t="s">
        <v>253</v>
      </c>
      <c r="H902" s="217">
        <v>115.81999999999999</v>
      </c>
      <c r="I902" s="218"/>
      <c r="J902" s="219">
        <f>ROUND(I902*H902,2)</f>
        <v>0</v>
      </c>
      <c r="K902" s="215" t="s">
        <v>187</v>
      </c>
      <c r="L902" s="45"/>
      <c r="M902" s="220" t="s">
        <v>19</v>
      </c>
      <c r="N902" s="221" t="s">
        <v>44</v>
      </c>
      <c r="O902" s="85"/>
      <c r="P902" s="222">
        <f>O902*H902</f>
        <v>0</v>
      </c>
      <c r="Q902" s="222">
        <v>0.00039825</v>
      </c>
      <c r="R902" s="222">
        <f>Q902*H902</f>
        <v>0.046125315</v>
      </c>
      <c r="S902" s="222">
        <v>0</v>
      </c>
      <c r="T902" s="223">
        <f>S902*H902</f>
        <v>0</v>
      </c>
      <c r="U902" s="39"/>
      <c r="V902" s="39"/>
      <c r="W902" s="39"/>
      <c r="X902" s="39"/>
      <c r="Y902" s="39"/>
      <c r="Z902" s="39"/>
      <c r="AA902" s="39"/>
      <c r="AB902" s="39"/>
      <c r="AC902" s="39"/>
      <c r="AD902" s="39"/>
      <c r="AE902" s="39"/>
      <c r="AR902" s="224" t="s">
        <v>300</v>
      </c>
      <c r="AT902" s="224" t="s">
        <v>183</v>
      </c>
      <c r="AU902" s="224" t="s">
        <v>83</v>
      </c>
      <c r="AY902" s="18" t="s">
        <v>181</v>
      </c>
      <c r="BE902" s="225">
        <f>IF(N902="základní",J902,0)</f>
        <v>0</v>
      </c>
      <c r="BF902" s="225">
        <f>IF(N902="snížená",J902,0)</f>
        <v>0</v>
      </c>
      <c r="BG902" s="225">
        <f>IF(N902="zákl. přenesená",J902,0)</f>
        <v>0</v>
      </c>
      <c r="BH902" s="225">
        <f>IF(N902="sníž. přenesená",J902,0)</f>
        <v>0</v>
      </c>
      <c r="BI902" s="225">
        <f>IF(N902="nulová",J902,0)</f>
        <v>0</v>
      </c>
      <c r="BJ902" s="18" t="s">
        <v>81</v>
      </c>
      <c r="BK902" s="225">
        <f>ROUND(I902*H902,2)</f>
        <v>0</v>
      </c>
      <c r="BL902" s="18" t="s">
        <v>300</v>
      </c>
      <c r="BM902" s="224" t="s">
        <v>1402</v>
      </c>
    </row>
    <row r="903" s="2" customFormat="1">
      <c r="A903" s="39"/>
      <c r="B903" s="40"/>
      <c r="C903" s="41"/>
      <c r="D903" s="226" t="s">
        <v>189</v>
      </c>
      <c r="E903" s="41"/>
      <c r="F903" s="227" t="s">
        <v>1403</v>
      </c>
      <c r="G903" s="41"/>
      <c r="H903" s="41"/>
      <c r="I903" s="228"/>
      <c r="J903" s="41"/>
      <c r="K903" s="41"/>
      <c r="L903" s="45"/>
      <c r="M903" s="229"/>
      <c r="N903" s="230"/>
      <c r="O903" s="85"/>
      <c r="P903" s="85"/>
      <c r="Q903" s="85"/>
      <c r="R903" s="85"/>
      <c r="S903" s="85"/>
      <c r="T903" s="86"/>
      <c r="U903" s="39"/>
      <c r="V903" s="39"/>
      <c r="W903" s="39"/>
      <c r="X903" s="39"/>
      <c r="Y903" s="39"/>
      <c r="Z903" s="39"/>
      <c r="AA903" s="39"/>
      <c r="AB903" s="39"/>
      <c r="AC903" s="39"/>
      <c r="AD903" s="39"/>
      <c r="AE903" s="39"/>
      <c r="AT903" s="18" t="s">
        <v>189</v>
      </c>
      <c r="AU903" s="18" t="s">
        <v>83</v>
      </c>
    </row>
    <row r="904" s="2" customFormat="1">
      <c r="A904" s="39"/>
      <c r="B904" s="40"/>
      <c r="C904" s="41"/>
      <c r="D904" s="231" t="s">
        <v>191</v>
      </c>
      <c r="E904" s="41"/>
      <c r="F904" s="232" t="s">
        <v>1404</v>
      </c>
      <c r="G904" s="41"/>
      <c r="H904" s="41"/>
      <c r="I904" s="228"/>
      <c r="J904" s="41"/>
      <c r="K904" s="41"/>
      <c r="L904" s="45"/>
      <c r="M904" s="229"/>
      <c r="N904" s="230"/>
      <c r="O904" s="85"/>
      <c r="P904" s="85"/>
      <c r="Q904" s="85"/>
      <c r="R904" s="85"/>
      <c r="S904" s="85"/>
      <c r="T904" s="86"/>
      <c r="U904" s="39"/>
      <c r="V904" s="39"/>
      <c r="W904" s="39"/>
      <c r="X904" s="39"/>
      <c r="Y904" s="39"/>
      <c r="Z904" s="39"/>
      <c r="AA904" s="39"/>
      <c r="AB904" s="39"/>
      <c r="AC904" s="39"/>
      <c r="AD904" s="39"/>
      <c r="AE904" s="39"/>
      <c r="AT904" s="18" t="s">
        <v>191</v>
      </c>
      <c r="AU904" s="18" t="s">
        <v>83</v>
      </c>
    </row>
    <row r="905" s="14" customFormat="1">
      <c r="A905" s="14"/>
      <c r="B905" s="244"/>
      <c r="C905" s="245"/>
      <c r="D905" s="226" t="s">
        <v>193</v>
      </c>
      <c r="E905" s="246" t="s">
        <v>19</v>
      </c>
      <c r="F905" s="247" t="s">
        <v>1405</v>
      </c>
      <c r="G905" s="245"/>
      <c r="H905" s="246" t="s">
        <v>19</v>
      </c>
      <c r="I905" s="248"/>
      <c r="J905" s="245"/>
      <c r="K905" s="245"/>
      <c r="L905" s="249"/>
      <c r="M905" s="250"/>
      <c r="N905" s="251"/>
      <c r="O905" s="251"/>
      <c r="P905" s="251"/>
      <c r="Q905" s="251"/>
      <c r="R905" s="251"/>
      <c r="S905" s="251"/>
      <c r="T905" s="252"/>
      <c r="U905" s="14"/>
      <c r="V905" s="14"/>
      <c r="W905" s="14"/>
      <c r="X905" s="14"/>
      <c r="Y905" s="14"/>
      <c r="Z905" s="14"/>
      <c r="AA905" s="14"/>
      <c r="AB905" s="14"/>
      <c r="AC905" s="14"/>
      <c r="AD905" s="14"/>
      <c r="AE905" s="14"/>
      <c r="AT905" s="253" t="s">
        <v>193</v>
      </c>
      <c r="AU905" s="253" t="s">
        <v>83</v>
      </c>
      <c r="AV905" s="14" t="s">
        <v>81</v>
      </c>
      <c r="AW905" s="14" t="s">
        <v>33</v>
      </c>
      <c r="AX905" s="14" t="s">
        <v>73</v>
      </c>
      <c r="AY905" s="253" t="s">
        <v>181</v>
      </c>
    </row>
    <row r="906" s="13" customFormat="1">
      <c r="A906" s="13"/>
      <c r="B906" s="233"/>
      <c r="C906" s="234"/>
      <c r="D906" s="226" t="s">
        <v>193</v>
      </c>
      <c r="E906" s="235" t="s">
        <v>19</v>
      </c>
      <c r="F906" s="236" t="s">
        <v>1406</v>
      </c>
      <c r="G906" s="234"/>
      <c r="H906" s="237">
        <v>32.579999999999998</v>
      </c>
      <c r="I906" s="238"/>
      <c r="J906" s="234"/>
      <c r="K906" s="234"/>
      <c r="L906" s="239"/>
      <c r="M906" s="240"/>
      <c r="N906" s="241"/>
      <c r="O906" s="241"/>
      <c r="P906" s="241"/>
      <c r="Q906" s="241"/>
      <c r="R906" s="241"/>
      <c r="S906" s="241"/>
      <c r="T906" s="242"/>
      <c r="U906" s="13"/>
      <c r="V906" s="13"/>
      <c r="W906" s="13"/>
      <c r="X906" s="13"/>
      <c r="Y906" s="13"/>
      <c r="Z906" s="13"/>
      <c r="AA906" s="13"/>
      <c r="AB906" s="13"/>
      <c r="AC906" s="13"/>
      <c r="AD906" s="13"/>
      <c r="AE906" s="13"/>
      <c r="AT906" s="243" t="s">
        <v>193</v>
      </c>
      <c r="AU906" s="243" t="s">
        <v>83</v>
      </c>
      <c r="AV906" s="13" t="s">
        <v>83</v>
      </c>
      <c r="AW906" s="13" t="s">
        <v>33</v>
      </c>
      <c r="AX906" s="13" t="s">
        <v>73</v>
      </c>
      <c r="AY906" s="243" t="s">
        <v>181</v>
      </c>
    </row>
    <row r="907" s="14" customFormat="1">
      <c r="A907" s="14"/>
      <c r="B907" s="244"/>
      <c r="C907" s="245"/>
      <c r="D907" s="226" t="s">
        <v>193</v>
      </c>
      <c r="E907" s="246" t="s">
        <v>19</v>
      </c>
      <c r="F907" s="247" t="s">
        <v>1407</v>
      </c>
      <c r="G907" s="245"/>
      <c r="H907" s="246" t="s">
        <v>19</v>
      </c>
      <c r="I907" s="248"/>
      <c r="J907" s="245"/>
      <c r="K907" s="245"/>
      <c r="L907" s="249"/>
      <c r="M907" s="250"/>
      <c r="N907" s="251"/>
      <c r="O907" s="251"/>
      <c r="P907" s="251"/>
      <c r="Q907" s="251"/>
      <c r="R907" s="251"/>
      <c r="S907" s="251"/>
      <c r="T907" s="252"/>
      <c r="U907" s="14"/>
      <c r="V907" s="14"/>
      <c r="W907" s="14"/>
      <c r="X907" s="14"/>
      <c r="Y907" s="14"/>
      <c r="Z907" s="14"/>
      <c r="AA907" s="14"/>
      <c r="AB907" s="14"/>
      <c r="AC907" s="14"/>
      <c r="AD907" s="14"/>
      <c r="AE907" s="14"/>
      <c r="AT907" s="253" t="s">
        <v>193</v>
      </c>
      <c r="AU907" s="253" t="s">
        <v>83</v>
      </c>
      <c r="AV907" s="14" t="s">
        <v>81</v>
      </c>
      <c r="AW907" s="14" t="s">
        <v>33</v>
      </c>
      <c r="AX907" s="14" t="s">
        <v>73</v>
      </c>
      <c r="AY907" s="253" t="s">
        <v>181</v>
      </c>
    </row>
    <row r="908" s="13" customFormat="1">
      <c r="A908" s="13"/>
      <c r="B908" s="233"/>
      <c r="C908" s="234"/>
      <c r="D908" s="226" t="s">
        <v>193</v>
      </c>
      <c r="E908" s="235" t="s">
        <v>19</v>
      </c>
      <c r="F908" s="236" t="s">
        <v>895</v>
      </c>
      <c r="G908" s="234"/>
      <c r="H908" s="237">
        <v>26.600000000000001</v>
      </c>
      <c r="I908" s="238"/>
      <c r="J908" s="234"/>
      <c r="K908" s="234"/>
      <c r="L908" s="239"/>
      <c r="M908" s="240"/>
      <c r="N908" s="241"/>
      <c r="O908" s="241"/>
      <c r="P908" s="241"/>
      <c r="Q908" s="241"/>
      <c r="R908" s="241"/>
      <c r="S908" s="241"/>
      <c r="T908" s="242"/>
      <c r="U908" s="13"/>
      <c r="V908" s="13"/>
      <c r="W908" s="13"/>
      <c r="X908" s="13"/>
      <c r="Y908" s="13"/>
      <c r="Z908" s="13"/>
      <c r="AA908" s="13"/>
      <c r="AB908" s="13"/>
      <c r="AC908" s="13"/>
      <c r="AD908" s="13"/>
      <c r="AE908" s="13"/>
      <c r="AT908" s="243" t="s">
        <v>193</v>
      </c>
      <c r="AU908" s="243" t="s">
        <v>83</v>
      </c>
      <c r="AV908" s="13" t="s">
        <v>83</v>
      </c>
      <c r="AW908" s="13" t="s">
        <v>33</v>
      </c>
      <c r="AX908" s="13" t="s">
        <v>73</v>
      </c>
      <c r="AY908" s="243" t="s">
        <v>181</v>
      </c>
    </row>
    <row r="909" s="13" customFormat="1">
      <c r="A909" s="13"/>
      <c r="B909" s="233"/>
      <c r="C909" s="234"/>
      <c r="D909" s="226" t="s">
        <v>193</v>
      </c>
      <c r="E909" s="235" t="s">
        <v>19</v>
      </c>
      <c r="F909" s="236" t="s">
        <v>896</v>
      </c>
      <c r="G909" s="234"/>
      <c r="H909" s="237">
        <v>34.170000000000002</v>
      </c>
      <c r="I909" s="238"/>
      <c r="J909" s="234"/>
      <c r="K909" s="234"/>
      <c r="L909" s="239"/>
      <c r="M909" s="240"/>
      <c r="N909" s="241"/>
      <c r="O909" s="241"/>
      <c r="P909" s="241"/>
      <c r="Q909" s="241"/>
      <c r="R909" s="241"/>
      <c r="S909" s="241"/>
      <c r="T909" s="242"/>
      <c r="U909" s="13"/>
      <c r="V909" s="13"/>
      <c r="W909" s="13"/>
      <c r="X909" s="13"/>
      <c r="Y909" s="13"/>
      <c r="Z909" s="13"/>
      <c r="AA909" s="13"/>
      <c r="AB909" s="13"/>
      <c r="AC909" s="13"/>
      <c r="AD909" s="13"/>
      <c r="AE909" s="13"/>
      <c r="AT909" s="243" t="s">
        <v>193</v>
      </c>
      <c r="AU909" s="243" t="s">
        <v>83</v>
      </c>
      <c r="AV909" s="13" t="s">
        <v>83</v>
      </c>
      <c r="AW909" s="13" t="s">
        <v>33</v>
      </c>
      <c r="AX909" s="13" t="s">
        <v>73</v>
      </c>
      <c r="AY909" s="243" t="s">
        <v>181</v>
      </c>
    </row>
    <row r="910" s="13" customFormat="1">
      <c r="A910" s="13"/>
      <c r="B910" s="233"/>
      <c r="C910" s="234"/>
      <c r="D910" s="226" t="s">
        <v>193</v>
      </c>
      <c r="E910" s="235" t="s">
        <v>19</v>
      </c>
      <c r="F910" s="236" t="s">
        <v>897</v>
      </c>
      <c r="G910" s="234"/>
      <c r="H910" s="237">
        <v>22.469999999999999</v>
      </c>
      <c r="I910" s="238"/>
      <c r="J910" s="234"/>
      <c r="K910" s="234"/>
      <c r="L910" s="239"/>
      <c r="M910" s="240"/>
      <c r="N910" s="241"/>
      <c r="O910" s="241"/>
      <c r="P910" s="241"/>
      <c r="Q910" s="241"/>
      <c r="R910" s="241"/>
      <c r="S910" s="241"/>
      <c r="T910" s="242"/>
      <c r="U910" s="13"/>
      <c r="V910" s="13"/>
      <c r="W910" s="13"/>
      <c r="X910" s="13"/>
      <c r="Y910" s="13"/>
      <c r="Z910" s="13"/>
      <c r="AA910" s="13"/>
      <c r="AB910" s="13"/>
      <c r="AC910" s="13"/>
      <c r="AD910" s="13"/>
      <c r="AE910" s="13"/>
      <c r="AT910" s="243" t="s">
        <v>193</v>
      </c>
      <c r="AU910" s="243" t="s">
        <v>83</v>
      </c>
      <c r="AV910" s="13" t="s">
        <v>83</v>
      </c>
      <c r="AW910" s="13" t="s">
        <v>33</v>
      </c>
      <c r="AX910" s="13" t="s">
        <v>73</v>
      </c>
      <c r="AY910" s="243" t="s">
        <v>181</v>
      </c>
    </row>
    <row r="911" s="2" customFormat="1" ht="24.15" customHeight="1">
      <c r="A911" s="39"/>
      <c r="B911" s="40"/>
      <c r="C911" s="254" t="s">
        <v>1408</v>
      </c>
      <c r="D911" s="254" t="s">
        <v>308</v>
      </c>
      <c r="E911" s="255" t="s">
        <v>1409</v>
      </c>
      <c r="F911" s="256" t="s">
        <v>1410</v>
      </c>
      <c r="G911" s="257" t="s">
        <v>253</v>
      </c>
      <c r="H911" s="258">
        <v>475.89100000000002</v>
      </c>
      <c r="I911" s="259"/>
      <c r="J911" s="260">
        <f>ROUND(I911*H911,2)</f>
        <v>0</v>
      </c>
      <c r="K911" s="256" t="s">
        <v>187</v>
      </c>
      <c r="L911" s="261"/>
      <c r="M911" s="262" t="s">
        <v>19</v>
      </c>
      <c r="N911" s="263" t="s">
        <v>44</v>
      </c>
      <c r="O911" s="85"/>
      <c r="P911" s="222">
        <f>O911*H911</f>
        <v>0</v>
      </c>
      <c r="Q911" s="222">
        <v>0.0047999999999999996</v>
      </c>
      <c r="R911" s="222">
        <f>Q911*H911</f>
        <v>2.2842767999999998</v>
      </c>
      <c r="S911" s="222">
        <v>0</v>
      </c>
      <c r="T911" s="223">
        <f>S911*H911</f>
        <v>0</v>
      </c>
      <c r="U911" s="39"/>
      <c r="V911" s="39"/>
      <c r="W911" s="39"/>
      <c r="X911" s="39"/>
      <c r="Y911" s="39"/>
      <c r="Z911" s="39"/>
      <c r="AA911" s="39"/>
      <c r="AB911" s="39"/>
      <c r="AC911" s="39"/>
      <c r="AD911" s="39"/>
      <c r="AE911" s="39"/>
      <c r="AR911" s="224" t="s">
        <v>423</v>
      </c>
      <c r="AT911" s="224" t="s">
        <v>308</v>
      </c>
      <c r="AU911" s="224" t="s">
        <v>83</v>
      </c>
      <c r="AY911" s="18" t="s">
        <v>181</v>
      </c>
      <c r="BE911" s="225">
        <f>IF(N911="základní",J911,0)</f>
        <v>0</v>
      </c>
      <c r="BF911" s="225">
        <f>IF(N911="snížená",J911,0)</f>
        <v>0</v>
      </c>
      <c r="BG911" s="225">
        <f>IF(N911="zákl. přenesená",J911,0)</f>
        <v>0</v>
      </c>
      <c r="BH911" s="225">
        <f>IF(N911="sníž. přenesená",J911,0)</f>
        <v>0</v>
      </c>
      <c r="BI911" s="225">
        <f>IF(N911="nulová",J911,0)</f>
        <v>0</v>
      </c>
      <c r="BJ911" s="18" t="s">
        <v>81</v>
      </c>
      <c r="BK911" s="225">
        <f>ROUND(I911*H911,2)</f>
        <v>0</v>
      </c>
      <c r="BL911" s="18" t="s">
        <v>300</v>
      </c>
      <c r="BM911" s="224" t="s">
        <v>1411</v>
      </c>
    </row>
    <row r="912" s="2" customFormat="1">
      <c r="A912" s="39"/>
      <c r="B912" s="40"/>
      <c r="C912" s="41"/>
      <c r="D912" s="226" t="s">
        <v>189</v>
      </c>
      <c r="E912" s="41"/>
      <c r="F912" s="227" t="s">
        <v>1410</v>
      </c>
      <c r="G912" s="41"/>
      <c r="H912" s="41"/>
      <c r="I912" s="228"/>
      <c r="J912" s="41"/>
      <c r="K912" s="41"/>
      <c r="L912" s="45"/>
      <c r="M912" s="229"/>
      <c r="N912" s="230"/>
      <c r="O912" s="85"/>
      <c r="P912" s="85"/>
      <c r="Q912" s="85"/>
      <c r="R912" s="85"/>
      <c r="S912" s="85"/>
      <c r="T912" s="86"/>
      <c r="U912" s="39"/>
      <c r="V912" s="39"/>
      <c r="W912" s="39"/>
      <c r="X912" s="39"/>
      <c r="Y912" s="39"/>
      <c r="Z912" s="39"/>
      <c r="AA912" s="39"/>
      <c r="AB912" s="39"/>
      <c r="AC912" s="39"/>
      <c r="AD912" s="39"/>
      <c r="AE912" s="39"/>
      <c r="AT912" s="18" t="s">
        <v>189</v>
      </c>
      <c r="AU912" s="18" t="s">
        <v>83</v>
      </c>
    </row>
    <row r="913" s="13" customFormat="1">
      <c r="A913" s="13"/>
      <c r="B913" s="233"/>
      <c r="C913" s="234"/>
      <c r="D913" s="226" t="s">
        <v>193</v>
      </c>
      <c r="E913" s="235" t="s">
        <v>19</v>
      </c>
      <c r="F913" s="236" t="s">
        <v>1412</v>
      </c>
      <c r="G913" s="234"/>
      <c r="H913" s="237">
        <v>396.57600000000002</v>
      </c>
      <c r="I913" s="238"/>
      <c r="J913" s="234"/>
      <c r="K913" s="234"/>
      <c r="L913" s="239"/>
      <c r="M913" s="240"/>
      <c r="N913" s="241"/>
      <c r="O913" s="241"/>
      <c r="P913" s="241"/>
      <c r="Q913" s="241"/>
      <c r="R913" s="241"/>
      <c r="S913" s="241"/>
      <c r="T913" s="242"/>
      <c r="U913" s="13"/>
      <c r="V913" s="13"/>
      <c r="W913" s="13"/>
      <c r="X913" s="13"/>
      <c r="Y913" s="13"/>
      <c r="Z913" s="13"/>
      <c r="AA913" s="13"/>
      <c r="AB913" s="13"/>
      <c r="AC913" s="13"/>
      <c r="AD913" s="13"/>
      <c r="AE913" s="13"/>
      <c r="AT913" s="243" t="s">
        <v>193</v>
      </c>
      <c r="AU913" s="243" t="s">
        <v>83</v>
      </c>
      <c r="AV913" s="13" t="s">
        <v>83</v>
      </c>
      <c r="AW913" s="13" t="s">
        <v>33</v>
      </c>
      <c r="AX913" s="13" t="s">
        <v>73</v>
      </c>
      <c r="AY913" s="243" t="s">
        <v>181</v>
      </c>
    </row>
    <row r="914" s="13" customFormat="1">
      <c r="A914" s="13"/>
      <c r="B914" s="233"/>
      <c r="C914" s="234"/>
      <c r="D914" s="226" t="s">
        <v>193</v>
      </c>
      <c r="E914" s="234"/>
      <c r="F914" s="236" t="s">
        <v>1413</v>
      </c>
      <c r="G914" s="234"/>
      <c r="H914" s="237">
        <v>475.89100000000002</v>
      </c>
      <c r="I914" s="238"/>
      <c r="J914" s="234"/>
      <c r="K914" s="234"/>
      <c r="L914" s="239"/>
      <c r="M914" s="240"/>
      <c r="N914" s="241"/>
      <c r="O914" s="241"/>
      <c r="P914" s="241"/>
      <c r="Q914" s="241"/>
      <c r="R914" s="241"/>
      <c r="S914" s="241"/>
      <c r="T914" s="242"/>
      <c r="U914" s="13"/>
      <c r="V914" s="13"/>
      <c r="W914" s="13"/>
      <c r="X914" s="13"/>
      <c r="Y914" s="13"/>
      <c r="Z914" s="13"/>
      <c r="AA914" s="13"/>
      <c r="AB914" s="13"/>
      <c r="AC914" s="13"/>
      <c r="AD914" s="13"/>
      <c r="AE914" s="13"/>
      <c r="AT914" s="243" t="s">
        <v>193</v>
      </c>
      <c r="AU914" s="243" t="s">
        <v>83</v>
      </c>
      <c r="AV914" s="13" t="s">
        <v>83</v>
      </c>
      <c r="AW914" s="13" t="s">
        <v>4</v>
      </c>
      <c r="AX914" s="13" t="s">
        <v>81</v>
      </c>
      <c r="AY914" s="243" t="s">
        <v>181</v>
      </c>
    </row>
    <row r="915" s="2" customFormat="1" ht="16.5" customHeight="1">
      <c r="A915" s="39"/>
      <c r="B915" s="40"/>
      <c r="C915" s="213" t="s">
        <v>1414</v>
      </c>
      <c r="D915" s="213" t="s">
        <v>183</v>
      </c>
      <c r="E915" s="214" t="s">
        <v>1415</v>
      </c>
      <c r="F915" s="215" t="s">
        <v>1416</v>
      </c>
      <c r="G915" s="216" t="s">
        <v>253</v>
      </c>
      <c r="H915" s="217">
        <v>67.625</v>
      </c>
      <c r="I915" s="218"/>
      <c r="J915" s="219">
        <f>ROUND(I915*H915,2)</f>
        <v>0</v>
      </c>
      <c r="K915" s="215" t="s">
        <v>187</v>
      </c>
      <c r="L915" s="45"/>
      <c r="M915" s="220" t="s">
        <v>19</v>
      </c>
      <c r="N915" s="221" t="s">
        <v>44</v>
      </c>
      <c r="O915" s="85"/>
      <c r="P915" s="222">
        <f>O915*H915</f>
        <v>0</v>
      </c>
      <c r="Q915" s="222">
        <v>4.0000000000000003E-05</v>
      </c>
      <c r="R915" s="222">
        <f>Q915*H915</f>
        <v>0.0027050000000000004</v>
      </c>
      <c r="S915" s="222">
        <v>0</v>
      </c>
      <c r="T915" s="223">
        <f>S915*H915</f>
        <v>0</v>
      </c>
      <c r="U915" s="39"/>
      <c r="V915" s="39"/>
      <c r="W915" s="39"/>
      <c r="X915" s="39"/>
      <c r="Y915" s="39"/>
      <c r="Z915" s="39"/>
      <c r="AA915" s="39"/>
      <c r="AB915" s="39"/>
      <c r="AC915" s="39"/>
      <c r="AD915" s="39"/>
      <c r="AE915" s="39"/>
      <c r="AR915" s="224" t="s">
        <v>300</v>
      </c>
      <c r="AT915" s="224" t="s">
        <v>183</v>
      </c>
      <c r="AU915" s="224" t="s">
        <v>83</v>
      </c>
      <c r="AY915" s="18" t="s">
        <v>181</v>
      </c>
      <c r="BE915" s="225">
        <f>IF(N915="základní",J915,0)</f>
        <v>0</v>
      </c>
      <c r="BF915" s="225">
        <f>IF(N915="snížená",J915,0)</f>
        <v>0</v>
      </c>
      <c r="BG915" s="225">
        <f>IF(N915="zákl. přenesená",J915,0)</f>
        <v>0</v>
      </c>
      <c r="BH915" s="225">
        <f>IF(N915="sníž. přenesená",J915,0)</f>
        <v>0</v>
      </c>
      <c r="BI915" s="225">
        <f>IF(N915="nulová",J915,0)</f>
        <v>0</v>
      </c>
      <c r="BJ915" s="18" t="s">
        <v>81</v>
      </c>
      <c r="BK915" s="225">
        <f>ROUND(I915*H915,2)</f>
        <v>0</v>
      </c>
      <c r="BL915" s="18" t="s">
        <v>300</v>
      </c>
      <c r="BM915" s="224" t="s">
        <v>1417</v>
      </c>
    </row>
    <row r="916" s="2" customFormat="1">
      <c r="A916" s="39"/>
      <c r="B916" s="40"/>
      <c r="C916" s="41"/>
      <c r="D916" s="226" t="s">
        <v>189</v>
      </c>
      <c r="E916" s="41"/>
      <c r="F916" s="227" t="s">
        <v>1418</v>
      </c>
      <c r="G916" s="41"/>
      <c r="H916" s="41"/>
      <c r="I916" s="228"/>
      <c r="J916" s="41"/>
      <c r="K916" s="41"/>
      <c r="L916" s="45"/>
      <c r="M916" s="229"/>
      <c r="N916" s="230"/>
      <c r="O916" s="85"/>
      <c r="P916" s="85"/>
      <c r="Q916" s="85"/>
      <c r="R916" s="85"/>
      <c r="S916" s="85"/>
      <c r="T916" s="86"/>
      <c r="U916" s="39"/>
      <c r="V916" s="39"/>
      <c r="W916" s="39"/>
      <c r="X916" s="39"/>
      <c r="Y916" s="39"/>
      <c r="Z916" s="39"/>
      <c r="AA916" s="39"/>
      <c r="AB916" s="39"/>
      <c r="AC916" s="39"/>
      <c r="AD916" s="39"/>
      <c r="AE916" s="39"/>
      <c r="AT916" s="18" t="s">
        <v>189</v>
      </c>
      <c r="AU916" s="18" t="s">
        <v>83</v>
      </c>
    </row>
    <row r="917" s="2" customFormat="1">
      <c r="A917" s="39"/>
      <c r="B917" s="40"/>
      <c r="C917" s="41"/>
      <c r="D917" s="231" t="s">
        <v>191</v>
      </c>
      <c r="E917" s="41"/>
      <c r="F917" s="232" t="s">
        <v>1419</v>
      </c>
      <c r="G917" s="41"/>
      <c r="H917" s="41"/>
      <c r="I917" s="228"/>
      <c r="J917" s="41"/>
      <c r="K917" s="41"/>
      <c r="L917" s="45"/>
      <c r="M917" s="229"/>
      <c r="N917" s="230"/>
      <c r="O917" s="85"/>
      <c r="P917" s="85"/>
      <c r="Q917" s="85"/>
      <c r="R917" s="85"/>
      <c r="S917" s="85"/>
      <c r="T917" s="86"/>
      <c r="U917" s="39"/>
      <c r="V917" s="39"/>
      <c r="W917" s="39"/>
      <c r="X917" s="39"/>
      <c r="Y917" s="39"/>
      <c r="Z917" s="39"/>
      <c r="AA917" s="39"/>
      <c r="AB917" s="39"/>
      <c r="AC917" s="39"/>
      <c r="AD917" s="39"/>
      <c r="AE917" s="39"/>
      <c r="AT917" s="18" t="s">
        <v>191</v>
      </c>
      <c r="AU917" s="18" t="s">
        <v>83</v>
      </c>
    </row>
    <row r="918" s="14" customFormat="1">
      <c r="A918" s="14"/>
      <c r="B918" s="244"/>
      <c r="C918" s="245"/>
      <c r="D918" s="226" t="s">
        <v>193</v>
      </c>
      <c r="E918" s="246" t="s">
        <v>19</v>
      </c>
      <c r="F918" s="247" t="s">
        <v>1420</v>
      </c>
      <c r="G918" s="245"/>
      <c r="H918" s="246" t="s">
        <v>19</v>
      </c>
      <c r="I918" s="248"/>
      <c r="J918" s="245"/>
      <c r="K918" s="245"/>
      <c r="L918" s="249"/>
      <c r="M918" s="250"/>
      <c r="N918" s="251"/>
      <c r="O918" s="251"/>
      <c r="P918" s="251"/>
      <c r="Q918" s="251"/>
      <c r="R918" s="251"/>
      <c r="S918" s="251"/>
      <c r="T918" s="252"/>
      <c r="U918" s="14"/>
      <c r="V918" s="14"/>
      <c r="W918" s="14"/>
      <c r="X918" s="14"/>
      <c r="Y918" s="14"/>
      <c r="Z918" s="14"/>
      <c r="AA918" s="14"/>
      <c r="AB918" s="14"/>
      <c r="AC918" s="14"/>
      <c r="AD918" s="14"/>
      <c r="AE918" s="14"/>
      <c r="AT918" s="253" t="s">
        <v>193</v>
      </c>
      <c r="AU918" s="253" t="s">
        <v>83</v>
      </c>
      <c r="AV918" s="14" t="s">
        <v>81</v>
      </c>
      <c r="AW918" s="14" t="s">
        <v>33</v>
      </c>
      <c r="AX918" s="14" t="s">
        <v>73</v>
      </c>
      <c r="AY918" s="253" t="s">
        <v>181</v>
      </c>
    </row>
    <row r="919" s="13" customFormat="1">
      <c r="A919" s="13"/>
      <c r="B919" s="233"/>
      <c r="C919" s="234"/>
      <c r="D919" s="226" t="s">
        <v>193</v>
      </c>
      <c r="E919" s="235" t="s">
        <v>19</v>
      </c>
      <c r="F919" s="236" t="s">
        <v>1421</v>
      </c>
      <c r="G919" s="234"/>
      <c r="H919" s="237">
        <v>67.625</v>
      </c>
      <c r="I919" s="238"/>
      <c r="J919" s="234"/>
      <c r="K919" s="234"/>
      <c r="L919" s="239"/>
      <c r="M919" s="240"/>
      <c r="N919" s="241"/>
      <c r="O919" s="241"/>
      <c r="P919" s="241"/>
      <c r="Q919" s="241"/>
      <c r="R919" s="241"/>
      <c r="S919" s="241"/>
      <c r="T919" s="242"/>
      <c r="U919" s="13"/>
      <c r="V919" s="13"/>
      <c r="W919" s="13"/>
      <c r="X919" s="13"/>
      <c r="Y919" s="13"/>
      <c r="Z919" s="13"/>
      <c r="AA919" s="13"/>
      <c r="AB919" s="13"/>
      <c r="AC919" s="13"/>
      <c r="AD919" s="13"/>
      <c r="AE919" s="13"/>
      <c r="AT919" s="243" t="s">
        <v>193</v>
      </c>
      <c r="AU919" s="243" t="s">
        <v>83</v>
      </c>
      <c r="AV919" s="13" t="s">
        <v>83</v>
      </c>
      <c r="AW919" s="13" t="s">
        <v>33</v>
      </c>
      <c r="AX919" s="13" t="s">
        <v>73</v>
      </c>
      <c r="AY919" s="243" t="s">
        <v>181</v>
      </c>
    </row>
    <row r="920" s="2" customFormat="1" ht="16.5" customHeight="1">
      <c r="A920" s="39"/>
      <c r="B920" s="40"/>
      <c r="C920" s="254" t="s">
        <v>1422</v>
      </c>
      <c r="D920" s="254" t="s">
        <v>308</v>
      </c>
      <c r="E920" s="255" t="s">
        <v>1423</v>
      </c>
      <c r="F920" s="256" t="s">
        <v>1424</v>
      </c>
      <c r="G920" s="257" t="s">
        <v>253</v>
      </c>
      <c r="H920" s="258">
        <v>81.150000000000006</v>
      </c>
      <c r="I920" s="259"/>
      <c r="J920" s="260">
        <f>ROUND(I920*H920,2)</f>
        <v>0</v>
      </c>
      <c r="K920" s="256" t="s">
        <v>187</v>
      </c>
      <c r="L920" s="261"/>
      <c r="M920" s="262" t="s">
        <v>19</v>
      </c>
      <c r="N920" s="263" t="s">
        <v>44</v>
      </c>
      <c r="O920" s="85"/>
      <c r="P920" s="222">
        <f>O920*H920</f>
        <v>0</v>
      </c>
      <c r="Q920" s="222">
        <v>0.00029999999999999997</v>
      </c>
      <c r="R920" s="222">
        <f>Q920*H920</f>
        <v>0.024344999999999999</v>
      </c>
      <c r="S920" s="222">
        <v>0</v>
      </c>
      <c r="T920" s="223">
        <f>S920*H920</f>
        <v>0</v>
      </c>
      <c r="U920" s="39"/>
      <c r="V920" s="39"/>
      <c r="W920" s="39"/>
      <c r="X920" s="39"/>
      <c r="Y920" s="39"/>
      <c r="Z920" s="39"/>
      <c r="AA920" s="39"/>
      <c r="AB920" s="39"/>
      <c r="AC920" s="39"/>
      <c r="AD920" s="39"/>
      <c r="AE920" s="39"/>
      <c r="AR920" s="224" t="s">
        <v>423</v>
      </c>
      <c r="AT920" s="224" t="s">
        <v>308</v>
      </c>
      <c r="AU920" s="224" t="s">
        <v>83</v>
      </c>
      <c r="AY920" s="18" t="s">
        <v>181</v>
      </c>
      <c r="BE920" s="225">
        <f>IF(N920="základní",J920,0)</f>
        <v>0</v>
      </c>
      <c r="BF920" s="225">
        <f>IF(N920="snížená",J920,0)</f>
        <v>0</v>
      </c>
      <c r="BG920" s="225">
        <f>IF(N920="zákl. přenesená",J920,0)</f>
        <v>0</v>
      </c>
      <c r="BH920" s="225">
        <f>IF(N920="sníž. přenesená",J920,0)</f>
        <v>0</v>
      </c>
      <c r="BI920" s="225">
        <f>IF(N920="nulová",J920,0)</f>
        <v>0</v>
      </c>
      <c r="BJ920" s="18" t="s">
        <v>81</v>
      </c>
      <c r="BK920" s="225">
        <f>ROUND(I920*H920,2)</f>
        <v>0</v>
      </c>
      <c r="BL920" s="18" t="s">
        <v>300</v>
      </c>
      <c r="BM920" s="224" t="s">
        <v>1425</v>
      </c>
    </row>
    <row r="921" s="2" customFormat="1">
      <c r="A921" s="39"/>
      <c r="B921" s="40"/>
      <c r="C921" s="41"/>
      <c r="D921" s="226" t="s">
        <v>189</v>
      </c>
      <c r="E921" s="41"/>
      <c r="F921" s="227" t="s">
        <v>1424</v>
      </c>
      <c r="G921" s="41"/>
      <c r="H921" s="41"/>
      <c r="I921" s="228"/>
      <c r="J921" s="41"/>
      <c r="K921" s="41"/>
      <c r="L921" s="45"/>
      <c r="M921" s="229"/>
      <c r="N921" s="230"/>
      <c r="O921" s="85"/>
      <c r="P921" s="85"/>
      <c r="Q921" s="85"/>
      <c r="R921" s="85"/>
      <c r="S921" s="85"/>
      <c r="T921" s="86"/>
      <c r="U921" s="39"/>
      <c r="V921" s="39"/>
      <c r="W921" s="39"/>
      <c r="X921" s="39"/>
      <c r="Y921" s="39"/>
      <c r="Z921" s="39"/>
      <c r="AA921" s="39"/>
      <c r="AB921" s="39"/>
      <c r="AC921" s="39"/>
      <c r="AD921" s="39"/>
      <c r="AE921" s="39"/>
      <c r="AT921" s="18" t="s">
        <v>189</v>
      </c>
      <c r="AU921" s="18" t="s">
        <v>83</v>
      </c>
    </row>
    <row r="922" s="13" customFormat="1">
      <c r="A922" s="13"/>
      <c r="B922" s="233"/>
      <c r="C922" s="234"/>
      <c r="D922" s="226" t="s">
        <v>193</v>
      </c>
      <c r="E922" s="234"/>
      <c r="F922" s="236" t="s">
        <v>1426</v>
      </c>
      <c r="G922" s="234"/>
      <c r="H922" s="237">
        <v>81.150000000000006</v>
      </c>
      <c r="I922" s="238"/>
      <c r="J922" s="234"/>
      <c r="K922" s="234"/>
      <c r="L922" s="239"/>
      <c r="M922" s="240"/>
      <c r="N922" s="241"/>
      <c r="O922" s="241"/>
      <c r="P922" s="241"/>
      <c r="Q922" s="241"/>
      <c r="R922" s="241"/>
      <c r="S922" s="241"/>
      <c r="T922" s="242"/>
      <c r="U922" s="13"/>
      <c r="V922" s="13"/>
      <c r="W922" s="13"/>
      <c r="X922" s="13"/>
      <c r="Y922" s="13"/>
      <c r="Z922" s="13"/>
      <c r="AA922" s="13"/>
      <c r="AB922" s="13"/>
      <c r="AC922" s="13"/>
      <c r="AD922" s="13"/>
      <c r="AE922" s="13"/>
      <c r="AT922" s="243" t="s">
        <v>193</v>
      </c>
      <c r="AU922" s="243" t="s">
        <v>83</v>
      </c>
      <c r="AV922" s="13" t="s">
        <v>83</v>
      </c>
      <c r="AW922" s="13" t="s">
        <v>4</v>
      </c>
      <c r="AX922" s="13" t="s">
        <v>81</v>
      </c>
      <c r="AY922" s="243" t="s">
        <v>181</v>
      </c>
    </row>
    <row r="923" s="2" customFormat="1" ht="21.75" customHeight="1">
      <c r="A923" s="39"/>
      <c r="B923" s="40"/>
      <c r="C923" s="213" t="s">
        <v>1427</v>
      </c>
      <c r="D923" s="213" t="s">
        <v>183</v>
      </c>
      <c r="E923" s="214" t="s">
        <v>1428</v>
      </c>
      <c r="F923" s="215" t="s">
        <v>1429</v>
      </c>
      <c r="G923" s="216" t="s">
        <v>253</v>
      </c>
      <c r="H923" s="217">
        <v>3.492</v>
      </c>
      <c r="I923" s="218"/>
      <c r="J923" s="219">
        <f>ROUND(I923*H923,2)</f>
        <v>0</v>
      </c>
      <c r="K923" s="215" t="s">
        <v>187</v>
      </c>
      <c r="L923" s="45"/>
      <c r="M923" s="220" t="s">
        <v>19</v>
      </c>
      <c r="N923" s="221" t="s">
        <v>44</v>
      </c>
      <c r="O923" s="85"/>
      <c r="P923" s="222">
        <f>O923*H923</f>
        <v>0</v>
      </c>
      <c r="Q923" s="222">
        <v>0.0045075000000000002</v>
      </c>
      <c r="R923" s="222">
        <f>Q923*H923</f>
        <v>0.015740190000000001</v>
      </c>
      <c r="S923" s="222">
        <v>0</v>
      </c>
      <c r="T923" s="223">
        <f>S923*H923</f>
        <v>0</v>
      </c>
      <c r="U923" s="39"/>
      <c r="V923" s="39"/>
      <c r="W923" s="39"/>
      <c r="X923" s="39"/>
      <c r="Y923" s="39"/>
      <c r="Z923" s="39"/>
      <c r="AA923" s="39"/>
      <c r="AB923" s="39"/>
      <c r="AC923" s="39"/>
      <c r="AD923" s="39"/>
      <c r="AE923" s="39"/>
      <c r="AR923" s="224" t="s">
        <v>300</v>
      </c>
      <c r="AT923" s="224" t="s">
        <v>183</v>
      </c>
      <c r="AU923" s="224" t="s">
        <v>83</v>
      </c>
      <c r="AY923" s="18" t="s">
        <v>181</v>
      </c>
      <c r="BE923" s="225">
        <f>IF(N923="základní",J923,0)</f>
        <v>0</v>
      </c>
      <c r="BF923" s="225">
        <f>IF(N923="snížená",J923,0)</f>
        <v>0</v>
      </c>
      <c r="BG923" s="225">
        <f>IF(N923="zákl. přenesená",J923,0)</f>
        <v>0</v>
      </c>
      <c r="BH923" s="225">
        <f>IF(N923="sníž. přenesená",J923,0)</f>
        <v>0</v>
      </c>
      <c r="BI923" s="225">
        <f>IF(N923="nulová",J923,0)</f>
        <v>0</v>
      </c>
      <c r="BJ923" s="18" t="s">
        <v>81</v>
      </c>
      <c r="BK923" s="225">
        <f>ROUND(I923*H923,2)</f>
        <v>0</v>
      </c>
      <c r="BL923" s="18" t="s">
        <v>300</v>
      </c>
      <c r="BM923" s="224" t="s">
        <v>1430</v>
      </c>
    </row>
    <row r="924" s="2" customFormat="1">
      <c r="A924" s="39"/>
      <c r="B924" s="40"/>
      <c r="C924" s="41"/>
      <c r="D924" s="226" t="s">
        <v>189</v>
      </c>
      <c r="E924" s="41"/>
      <c r="F924" s="227" t="s">
        <v>1431</v>
      </c>
      <c r="G924" s="41"/>
      <c r="H924" s="41"/>
      <c r="I924" s="228"/>
      <c r="J924" s="41"/>
      <c r="K924" s="41"/>
      <c r="L924" s="45"/>
      <c r="M924" s="229"/>
      <c r="N924" s="230"/>
      <c r="O924" s="85"/>
      <c r="P924" s="85"/>
      <c r="Q924" s="85"/>
      <c r="R924" s="85"/>
      <c r="S924" s="85"/>
      <c r="T924" s="86"/>
      <c r="U924" s="39"/>
      <c r="V924" s="39"/>
      <c r="W924" s="39"/>
      <c r="X924" s="39"/>
      <c r="Y924" s="39"/>
      <c r="Z924" s="39"/>
      <c r="AA924" s="39"/>
      <c r="AB924" s="39"/>
      <c r="AC924" s="39"/>
      <c r="AD924" s="39"/>
      <c r="AE924" s="39"/>
      <c r="AT924" s="18" t="s">
        <v>189</v>
      </c>
      <c r="AU924" s="18" t="s">
        <v>83</v>
      </c>
    </row>
    <row r="925" s="2" customFormat="1">
      <c r="A925" s="39"/>
      <c r="B925" s="40"/>
      <c r="C925" s="41"/>
      <c r="D925" s="231" t="s">
        <v>191</v>
      </c>
      <c r="E925" s="41"/>
      <c r="F925" s="232" t="s">
        <v>1432</v>
      </c>
      <c r="G925" s="41"/>
      <c r="H925" s="41"/>
      <c r="I925" s="228"/>
      <c r="J925" s="41"/>
      <c r="K925" s="41"/>
      <c r="L925" s="45"/>
      <c r="M925" s="229"/>
      <c r="N925" s="230"/>
      <c r="O925" s="85"/>
      <c r="P925" s="85"/>
      <c r="Q925" s="85"/>
      <c r="R925" s="85"/>
      <c r="S925" s="85"/>
      <c r="T925" s="86"/>
      <c r="U925" s="39"/>
      <c r="V925" s="39"/>
      <c r="W925" s="39"/>
      <c r="X925" s="39"/>
      <c r="Y925" s="39"/>
      <c r="Z925" s="39"/>
      <c r="AA925" s="39"/>
      <c r="AB925" s="39"/>
      <c r="AC925" s="39"/>
      <c r="AD925" s="39"/>
      <c r="AE925" s="39"/>
      <c r="AT925" s="18" t="s">
        <v>191</v>
      </c>
      <c r="AU925" s="18" t="s">
        <v>83</v>
      </c>
    </row>
    <row r="926" s="14" customFormat="1">
      <c r="A926" s="14"/>
      <c r="B926" s="244"/>
      <c r="C926" s="245"/>
      <c r="D926" s="226" t="s">
        <v>193</v>
      </c>
      <c r="E926" s="246" t="s">
        <v>19</v>
      </c>
      <c r="F926" s="247" t="s">
        <v>1433</v>
      </c>
      <c r="G926" s="245"/>
      <c r="H926" s="246" t="s">
        <v>19</v>
      </c>
      <c r="I926" s="248"/>
      <c r="J926" s="245"/>
      <c r="K926" s="245"/>
      <c r="L926" s="249"/>
      <c r="M926" s="250"/>
      <c r="N926" s="251"/>
      <c r="O926" s="251"/>
      <c r="P926" s="251"/>
      <c r="Q926" s="251"/>
      <c r="R926" s="251"/>
      <c r="S926" s="251"/>
      <c r="T926" s="252"/>
      <c r="U926" s="14"/>
      <c r="V926" s="14"/>
      <c r="W926" s="14"/>
      <c r="X926" s="14"/>
      <c r="Y926" s="14"/>
      <c r="Z926" s="14"/>
      <c r="AA926" s="14"/>
      <c r="AB926" s="14"/>
      <c r="AC926" s="14"/>
      <c r="AD926" s="14"/>
      <c r="AE926" s="14"/>
      <c r="AT926" s="253" t="s">
        <v>193</v>
      </c>
      <c r="AU926" s="253" t="s">
        <v>83</v>
      </c>
      <c r="AV926" s="14" t="s">
        <v>81</v>
      </c>
      <c r="AW926" s="14" t="s">
        <v>33</v>
      </c>
      <c r="AX926" s="14" t="s">
        <v>73</v>
      </c>
      <c r="AY926" s="253" t="s">
        <v>181</v>
      </c>
    </row>
    <row r="927" s="13" customFormat="1">
      <c r="A927" s="13"/>
      <c r="B927" s="233"/>
      <c r="C927" s="234"/>
      <c r="D927" s="226" t="s">
        <v>193</v>
      </c>
      <c r="E927" s="235" t="s">
        <v>19</v>
      </c>
      <c r="F927" s="236" t="s">
        <v>1434</v>
      </c>
      <c r="G927" s="234"/>
      <c r="H927" s="237">
        <v>3.492</v>
      </c>
      <c r="I927" s="238"/>
      <c r="J927" s="234"/>
      <c r="K927" s="234"/>
      <c r="L927" s="239"/>
      <c r="M927" s="240"/>
      <c r="N927" s="241"/>
      <c r="O927" s="241"/>
      <c r="P927" s="241"/>
      <c r="Q927" s="241"/>
      <c r="R927" s="241"/>
      <c r="S927" s="241"/>
      <c r="T927" s="242"/>
      <c r="U927" s="13"/>
      <c r="V927" s="13"/>
      <c r="W927" s="13"/>
      <c r="X927" s="13"/>
      <c r="Y927" s="13"/>
      <c r="Z927" s="13"/>
      <c r="AA927" s="13"/>
      <c r="AB927" s="13"/>
      <c r="AC927" s="13"/>
      <c r="AD927" s="13"/>
      <c r="AE927" s="13"/>
      <c r="AT927" s="243" t="s">
        <v>193</v>
      </c>
      <c r="AU927" s="243" t="s">
        <v>83</v>
      </c>
      <c r="AV927" s="13" t="s">
        <v>83</v>
      </c>
      <c r="AW927" s="13" t="s">
        <v>33</v>
      </c>
      <c r="AX927" s="13" t="s">
        <v>73</v>
      </c>
      <c r="AY927" s="243" t="s">
        <v>181</v>
      </c>
    </row>
    <row r="928" s="2" customFormat="1" ht="16.5" customHeight="1">
      <c r="A928" s="39"/>
      <c r="B928" s="40"/>
      <c r="C928" s="213" t="s">
        <v>1435</v>
      </c>
      <c r="D928" s="213" t="s">
        <v>183</v>
      </c>
      <c r="E928" s="214" t="s">
        <v>1436</v>
      </c>
      <c r="F928" s="215" t="s">
        <v>1437</v>
      </c>
      <c r="G928" s="216" t="s">
        <v>253</v>
      </c>
      <c r="H928" s="217">
        <v>21.032</v>
      </c>
      <c r="I928" s="218"/>
      <c r="J928" s="219">
        <f>ROUND(I928*H928,2)</f>
        <v>0</v>
      </c>
      <c r="K928" s="215" t="s">
        <v>187</v>
      </c>
      <c r="L928" s="45"/>
      <c r="M928" s="220" t="s">
        <v>19</v>
      </c>
      <c r="N928" s="221" t="s">
        <v>44</v>
      </c>
      <c r="O928" s="85"/>
      <c r="P928" s="222">
        <f>O928*H928</f>
        <v>0</v>
      </c>
      <c r="Q928" s="222">
        <v>0.0045075000000000002</v>
      </c>
      <c r="R928" s="222">
        <f>Q928*H928</f>
        <v>0.094801740000000009</v>
      </c>
      <c r="S928" s="222">
        <v>0</v>
      </c>
      <c r="T928" s="223">
        <f>S928*H928</f>
        <v>0</v>
      </c>
      <c r="U928" s="39"/>
      <c r="V928" s="39"/>
      <c r="W928" s="39"/>
      <c r="X928" s="39"/>
      <c r="Y928" s="39"/>
      <c r="Z928" s="39"/>
      <c r="AA928" s="39"/>
      <c r="AB928" s="39"/>
      <c r="AC928" s="39"/>
      <c r="AD928" s="39"/>
      <c r="AE928" s="39"/>
      <c r="AR928" s="224" t="s">
        <v>300</v>
      </c>
      <c r="AT928" s="224" t="s">
        <v>183</v>
      </c>
      <c r="AU928" s="224" t="s">
        <v>83</v>
      </c>
      <c r="AY928" s="18" t="s">
        <v>181</v>
      </c>
      <c r="BE928" s="225">
        <f>IF(N928="základní",J928,0)</f>
        <v>0</v>
      </c>
      <c r="BF928" s="225">
        <f>IF(N928="snížená",J928,0)</f>
        <v>0</v>
      </c>
      <c r="BG928" s="225">
        <f>IF(N928="zákl. přenesená",J928,0)</f>
        <v>0</v>
      </c>
      <c r="BH928" s="225">
        <f>IF(N928="sníž. přenesená",J928,0)</f>
        <v>0</v>
      </c>
      <c r="BI928" s="225">
        <f>IF(N928="nulová",J928,0)</f>
        <v>0</v>
      </c>
      <c r="BJ928" s="18" t="s">
        <v>81</v>
      </c>
      <c r="BK928" s="225">
        <f>ROUND(I928*H928,2)</f>
        <v>0</v>
      </c>
      <c r="BL928" s="18" t="s">
        <v>300</v>
      </c>
      <c r="BM928" s="224" t="s">
        <v>1438</v>
      </c>
    </row>
    <row r="929" s="2" customFormat="1">
      <c r="A929" s="39"/>
      <c r="B929" s="40"/>
      <c r="C929" s="41"/>
      <c r="D929" s="226" t="s">
        <v>189</v>
      </c>
      <c r="E929" s="41"/>
      <c r="F929" s="227" t="s">
        <v>1439</v>
      </c>
      <c r="G929" s="41"/>
      <c r="H929" s="41"/>
      <c r="I929" s="228"/>
      <c r="J929" s="41"/>
      <c r="K929" s="41"/>
      <c r="L929" s="45"/>
      <c r="M929" s="229"/>
      <c r="N929" s="230"/>
      <c r="O929" s="85"/>
      <c r="P929" s="85"/>
      <c r="Q929" s="85"/>
      <c r="R929" s="85"/>
      <c r="S929" s="85"/>
      <c r="T929" s="86"/>
      <c r="U929" s="39"/>
      <c r="V929" s="39"/>
      <c r="W929" s="39"/>
      <c r="X929" s="39"/>
      <c r="Y929" s="39"/>
      <c r="Z929" s="39"/>
      <c r="AA929" s="39"/>
      <c r="AB929" s="39"/>
      <c r="AC929" s="39"/>
      <c r="AD929" s="39"/>
      <c r="AE929" s="39"/>
      <c r="AT929" s="18" t="s">
        <v>189</v>
      </c>
      <c r="AU929" s="18" t="s">
        <v>83</v>
      </c>
    </row>
    <row r="930" s="2" customFormat="1">
      <c r="A930" s="39"/>
      <c r="B930" s="40"/>
      <c r="C930" s="41"/>
      <c r="D930" s="231" t="s">
        <v>191</v>
      </c>
      <c r="E930" s="41"/>
      <c r="F930" s="232" t="s">
        <v>1440</v>
      </c>
      <c r="G930" s="41"/>
      <c r="H930" s="41"/>
      <c r="I930" s="228"/>
      <c r="J930" s="41"/>
      <c r="K930" s="41"/>
      <c r="L930" s="45"/>
      <c r="M930" s="229"/>
      <c r="N930" s="230"/>
      <c r="O930" s="85"/>
      <c r="P930" s="85"/>
      <c r="Q930" s="85"/>
      <c r="R930" s="85"/>
      <c r="S930" s="85"/>
      <c r="T930" s="86"/>
      <c r="U930" s="39"/>
      <c r="V930" s="39"/>
      <c r="W930" s="39"/>
      <c r="X930" s="39"/>
      <c r="Y930" s="39"/>
      <c r="Z930" s="39"/>
      <c r="AA930" s="39"/>
      <c r="AB930" s="39"/>
      <c r="AC930" s="39"/>
      <c r="AD930" s="39"/>
      <c r="AE930" s="39"/>
      <c r="AT930" s="18" t="s">
        <v>191</v>
      </c>
      <c r="AU930" s="18" t="s">
        <v>83</v>
      </c>
    </row>
    <row r="931" s="14" customFormat="1">
      <c r="A931" s="14"/>
      <c r="B931" s="244"/>
      <c r="C931" s="245"/>
      <c r="D931" s="226" t="s">
        <v>193</v>
      </c>
      <c r="E931" s="246" t="s">
        <v>19</v>
      </c>
      <c r="F931" s="247" t="s">
        <v>1441</v>
      </c>
      <c r="G931" s="245"/>
      <c r="H931" s="246" t="s">
        <v>19</v>
      </c>
      <c r="I931" s="248"/>
      <c r="J931" s="245"/>
      <c r="K931" s="245"/>
      <c r="L931" s="249"/>
      <c r="M931" s="250"/>
      <c r="N931" s="251"/>
      <c r="O931" s="251"/>
      <c r="P931" s="251"/>
      <c r="Q931" s="251"/>
      <c r="R931" s="251"/>
      <c r="S931" s="251"/>
      <c r="T931" s="252"/>
      <c r="U931" s="14"/>
      <c r="V931" s="14"/>
      <c r="W931" s="14"/>
      <c r="X931" s="14"/>
      <c r="Y931" s="14"/>
      <c r="Z931" s="14"/>
      <c r="AA931" s="14"/>
      <c r="AB931" s="14"/>
      <c r="AC931" s="14"/>
      <c r="AD931" s="14"/>
      <c r="AE931" s="14"/>
      <c r="AT931" s="253" t="s">
        <v>193</v>
      </c>
      <c r="AU931" s="253" t="s">
        <v>83</v>
      </c>
      <c r="AV931" s="14" t="s">
        <v>81</v>
      </c>
      <c r="AW931" s="14" t="s">
        <v>33</v>
      </c>
      <c r="AX931" s="14" t="s">
        <v>73</v>
      </c>
      <c r="AY931" s="253" t="s">
        <v>181</v>
      </c>
    </row>
    <row r="932" s="13" customFormat="1">
      <c r="A932" s="13"/>
      <c r="B932" s="233"/>
      <c r="C932" s="234"/>
      <c r="D932" s="226" t="s">
        <v>193</v>
      </c>
      <c r="E932" s="235" t="s">
        <v>19</v>
      </c>
      <c r="F932" s="236" t="s">
        <v>1442</v>
      </c>
      <c r="G932" s="234"/>
      <c r="H932" s="237">
        <v>21.032</v>
      </c>
      <c r="I932" s="238"/>
      <c r="J932" s="234"/>
      <c r="K932" s="234"/>
      <c r="L932" s="239"/>
      <c r="M932" s="240"/>
      <c r="N932" s="241"/>
      <c r="O932" s="241"/>
      <c r="P932" s="241"/>
      <c r="Q932" s="241"/>
      <c r="R932" s="241"/>
      <c r="S932" s="241"/>
      <c r="T932" s="242"/>
      <c r="U932" s="13"/>
      <c r="V932" s="13"/>
      <c r="W932" s="13"/>
      <c r="X932" s="13"/>
      <c r="Y932" s="13"/>
      <c r="Z932" s="13"/>
      <c r="AA932" s="13"/>
      <c r="AB932" s="13"/>
      <c r="AC932" s="13"/>
      <c r="AD932" s="13"/>
      <c r="AE932" s="13"/>
      <c r="AT932" s="243" t="s">
        <v>193</v>
      </c>
      <c r="AU932" s="243" t="s">
        <v>83</v>
      </c>
      <c r="AV932" s="13" t="s">
        <v>83</v>
      </c>
      <c r="AW932" s="13" t="s">
        <v>33</v>
      </c>
      <c r="AX932" s="13" t="s">
        <v>73</v>
      </c>
      <c r="AY932" s="243" t="s">
        <v>181</v>
      </c>
    </row>
    <row r="933" s="2" customFormat="1" ht="16.5" customHeight="1">
      <c r="A933" s="39"/>
      <c r="B933" s="40"/>
      <c r="C933" s="213" t="s">
        <v>1443</v>
      </c>
      <c r="D933" s="213" t="s">
        <v>183</v>
      </c>
      <c r="E933" s="214" t="s">
        <v>1444</v>
      </c>
      <c r="F933" s="215" t="s">
        <v>1445</v>
      </c>
      <c r="G933" s="216" t="s">
        <v>377</v>
      </c>
      <c r="H933" s="217">
        <v>2.742</v>
      </c>
      <c r="I933" s="218"/>
      <c r="J933" s="219">
        <f>ROUND(I933*H933,2)</f>
        <v>0</v>
      </c>
      <c r="K933" s="215" t="s">
        <v>187</v>
      </c>
      <c r="L933" s="45"/>
      <c r="M933" s="220" t="s">
        <v>19</v>
      </c>
      <c r="N933" s="221" t="s">
        <v>44</v>
      </c>
      <c r="O933" s="85"/>
      <c r="P933" s="222">
        <f>O933*H933</f>
        <v>0</v>
      </c>
      <c r="Q933" s="222">
        <v>0</v>
      </c>
      <c r="R933" s="222">
        <f>Q933*H933</f>
        <v>0</v>
      </c>
      <c r="S933" s="222">
        <v>0</v>
      </c>
      <c r="T933" s="223">
        <f>S933*H933</f>
        <v>0</v>
      </c>
      <c r="U933" s="39"/>
      <c r="V933" s="39"/>
      <c r="W933" s="39"/>
      <c r="X933" s="39"/>
      <c r="Y933" s="39"/>
      <c r="Z933" s="39"/>
      <c r="AA933" s="39"/>
      <c r="AB933" s="39"/>
      <c r="AC933" s="39"/>
      <c r="AD933" s="39"/>
      <c r="AE933" s="39"/>
      <c r="AR933" s="224" t="s">
        <v>300</v>
      </c>
      <c r="AT933" s="224" t="s">
        <v>183</v>
      </c>
      <c r="AU933" s="224" t="s">
        <v>83</v>
      </c>
      <c r="AY933" s="18" t="s">
        <v>181</v>
      </c>
      <c r="BE933" s="225">
        <f>IF(N933="základní",J933,0)</f>
        <v>0</v>
      </c>
      <c r="BF933" s="225">
        <f>IF(N933="snížená",J933,0)</f>
        <v>0</v>
      </c>
      <c r="BG933" s="225">
        <f>IF(N933="zákl. přenesená",J933,0)</f>
        <v>0</v>
      </c>
      <c r="BH933" s="225">
        <f>IF(N933="sníž. přenesená",J933,0)</f>
        <v>0</v>
      </c>
      <c r="BI933" s="225">
        <f>IF(N933="nulová",J933,0)</f>
        <v>0</v>
      </c>
      <c r="BJ933" s="18" t="s">
        <v>81</v>
      </c>
      <c r="BK933" s="225">
        <f>ROUND(I933*H933,2)</f>
        <v>0</v>
      </c>
      <c r="BL933" s="18" t="s">
        <v>300</v>
      </c>
      <c r="BM933" s="224" t="s">
        <v>1446</v>
      </c>
    </row>
    <row r="934" s="2" customFormat="1">
      <c r="A934" s="39"/>
      <c r="B934" s="40"/>
      <c r="C934" s="41"/>
      <c r="D934" s="226" t="s">
        <v>189</v>
      </c>
      <c r="E934" s="41"/>
      <c r="F934" s="227" t="s">
        <v>1447</v>
      </c>
      <c r="G934" s="41"/>
      <c r="H934" s="41"/>
      <c r="I934" s="228"/>
      <c r="J934" s="41"/>
      <c r="K934" s="41"/>
      <c r="L934" s="45"/>
      <c r="M934" s="229"/>
      <c r="N934" s="230"/>
      <c r="O934" s="85"/>
      <c r="P934" s="85"/>
      <c r="Q934" s="85"/>
      <c r="R934" s="85"/>
      <c r="S934" s="85"/>
      <c r="T934" s="86"/>
      <c r="U934" s="39"/>
      <c r="V934" s="39"/>
      <c r="W934" s="39"/>
      <c r="X934" s="39"/>
      <c r="Y934" s="39"/>
      <c r="Z934" s="39"/>
      <c r="AA934" s="39"/>
      <c r="AB934" s="39"/>
      <c r="AC934" s="39"/>
      <c r="AD934" s="39"/>
      <c r="AE934" s="39"/>
      <c r="AT934" s="18" t="s">
        <v>189</v>
      </c>
      <c r="AU934" s="18" t="s">
        <v>83</v>
      </c>
    </row>
    <row r="935" s="2" customFormat="1">
      <c r="A935" s="39"/>
      <c r="B935" s="40"/>
      <c r="C935" s="41"/>
      <c r="D935" s="231" t="s">
        <v>191</v>
      </c>
      <c r="E935" s="41"/>
      <c r="F935" s="232" t="s">
        <v>1448</v>
      </c>
      <c r="G935" s="41"/>
      <c r="H935" s="41"/>
      <c r="I935" s="228"/>
      <c r="J935" s="41"/>
      <c r="K935" s="41"/>
      <c r="L935" s="45"/>
      <c r="M935" s="229"/>
      <c r="N935" s="230"/>
      <c r="O935" s="85"/>
      <c r="P935" s="85"/>
      <c r="Q935" s="85"/>
      <c r="R935" s="85"/>
      <c r="S935" s="85"/>
      <c r="T935" s="86"/>
      <c r="U935" s="39"/>
      <c r="V935" s="39"/>
      <c r="W935" s="39"/>
      <c r="X935" s="39"/>
      <c r="Y935" s="39"/>
      <c r="Z935" s="39"/>
      <c r="AA935" s="39"/>
      <c r="AB935" s="39"/>
      <c r="AC935" s="39"/>
      <c r="AD935" s="39"/>
      <c r="AE935" s="39"/>
      <c r="AT935" s="18" t="s">
        <v>191</v>
      </c>
      <c r="AU935" s="18" t="s">
        <v>83</v>
      </c>
    </row>
    <row r="936" s="12" customFormat="1" ht="22.8" customHeight="1">
      <c r="A936" s="12"/>
      <c r="B936" s="197"/>
      <c r="C936" s="198"/>
      <c r="D936" s="199" t="s">
        <v>72</v>
      </c>
      <c r="E936" s="211" t="s">
        <v>1449</v>
      </c>
      <c r="F936" s="211" t="s">
        <v>1450</v>
      </c>
      <c r="G936" s="198"/>
      <c r="H936" s="198"/>
      <c r="I936" s="201"/>
      <c r="J936" s="212">
        <f>BK936</f>
        <v>0</v>
      </c>
      <c r="K936" s="198"/>
      <c r="L936" s="203"/>
      <c r="M936" s="204"/>
      <c r="N936" s="205"/>
      <c r="O936" s="205"/>
      <c r="P936" s="206">
        <f>SUM(P937:P981)</f>
        <v>0</v>
      </c>
      <c r="Q936" s="205"/>
      <c r="R936" s="206">
        <f>SUM(R937:R981)</f>
        <v>2.656742911082</v>
      </c>
      <c r="S936" s="205"/>
      <c r="T936" s="207">
        <f>SUM(T937:T981)</f>
        <v>0</v>
      </c>
      <c r="U936" s="12"/>
      <c r="V936" s="12"/>
      <c r="W936" s="12"/>
      <c r="X936" s="12"/>
      <c r="Y936" s="12"/>
      <c r="Z936" s="12"/>
      <c r="AA936" s="12"/>
      <c r="AB936" s="12"/>
      <c r="AC936" s="12"/>
      <c r="AD936" s="12"/>
      <c r="AE936" s="12"/>
      <c r="AR936" s="208" t="s">
        <v>83</v>
      </c>
      <c r="AT936" s="209" t="s">
        <v>72</v>
      </c>
      <c r="AU936" s="209" t="s">
        <v>81</v>
      </c>
      <c r="AY936" s="208" t="s">
        <v>181</v>
      </c>
      <c r="BK936" s="210">
        <f>SUM(BK937:BK981)</f>
        <v>0</v>
      </c>
    </row>
    <row r="937" s="2" customFormat="1" ht="16.5" customHeight="1">
      <c r="A937" s="39"/>
      <c r="B937" s="40"/>
      <c r="C937" s="213" t="s">
        <v>1451</v>
      </c>
      <c r="D937" s="213" t="s">
        <v>183</v>
      </c>
      <c r="E937" s="214" t="s">
        <v>1452</v>
      </c>
      <c r="F937" s="215" t="s">
        <v>1453</v>
      </c>
      <c r="G937" s="216" t="s">
        <v>253</v>
      </c>
      <c r="H937" s="217">
        <v>289.16699999999997</v>
      </c>
      <c r="I937" s="218"/>
      <c r="J937" s="219">
        <f>ROUND(I937*H937,2)</f>
        <v>0</v>
      </c>
      <c r="K937" s="215" t="s">
        <v>187</v>
      </c>
      <c r="L937" s="45"/>
      <c r="M937" s="220" t="s">
        <v>19</v>
      </c>
      <c r="N937" s="221" t="s">
        <v>44</v>
      </c>
      <c r="O937" s="85"/>
      <c r="P937" s="222">
        <f>O937*H937</f>
        <v>0</v>
      </c>
      <c r="Q937" s="222">
        <v>0</v>
      </c>
      <c r="R937" s="222">
        <f>Q937*H937</f>
        <v>0</v>
      </c>
      <c r="S937" s="222">
        <v>0</v>
      </c>
      <c r="T937" s="223">
        <f>S937*H937</f>
        <v>0</v>
      </c>
      <c r="U937" s="39"/>
      <c r="V937" s="39"/>
      <c r="W937" s="39"/>
      <c r="X937" s="39"/>
      <c r="Y937" s="39"/>
      <c r="Z937" s="39"/>
      <c r="AA937" s="39"/>
      <c r="AB937" s="39"/>
      <c r="AC937" s="39"/>
      <c r="AD937" s="39"/>
      <c r="AE937" s="39"/>
      <c r="AR937" s="224" t="s">
        <v>300</v>
      </c>
      <c r="AT937" s="224" t="s">
        <v>183</v>
      </c>
      <c r="AU937" s="224" t="s">
        <v>83</v>
      </c>
      <c r="AY937" s="18" t="s">
        <v>181</v>
      </c>
      <c r="BE937" s="225">
        <f>IF(N937="základní",J937,0)</f>
        <v>0</v>
      </c>
      <c r="BF937" s="225">
        <f>IF(N937="snížená",J937,0)</f>
        <v>0</v>
      </c>
      <c r="BG937" s="225">
        <f>IF(N937="zákl. přenesená",J937,0)</f>
        <v>0</v>
      </c>
      <c r="BH937" s="225">
        <f>IF(N937="sníž. přenesená",J937,0)</f>
        <v>0</v>
      </c>
      <c r="BI937" s="225">
        <f>IF(N937="nulová",J937,0)</f>
        <v>0</v>
      </c>
      <c r="BJ937" s="18" t="s">
        <v>81</v>
      </c>
      <c r="BK937" s="225">
        <f>ROUND(I937*H937,2)</f>
        <v>0</v>
      </c>
      <c r="BL937" s="18" t="s">
        <v>300</v>
      </c>
      <c r="BM937" s="224" t="s">
        <v>1454</v>
      </c>
    </row>
    <row r="938" s="2" customFormat="1">
      <c r="A938" s="39"/>
      <c r="B938" s="40"/>
      <c r="C938" s="41"/>
      <c r="D938" s="226" t="s">
        <v>189</v>
      </c>
      <c r="E938" s="41"/>
      <c r="F938" s="227" t="s">
        <v>1455</v>
      </c>
      <c r="G938" s="41"/>
      <c r="H938" s="41"/>
      <c r="I938" s="228"/>
      <c r="J938" s="41"/>
      <c r="K938" s="41"/>
      <c r="L938" s="45"/>
      <c r="M938" s="229"/>
      <c r="N938" s="230"/>
      <c r="O938" s="85"/>
      <c r="P938" s="85"/>
      <c r="Q938" s="85"/>
      <c r="R938" s="85"/>
      <c r="S938" s="85"/>
      <c r="T938" s="86"/>
      <c r="U938" s="39"/>
      <c r="V938" s="39"/>
      <c r="W938" s="39"/>
      <c r="X938" s="39"/>
      <c r="Y938" s="39"/>
      <c r="Z938" s="39"/>
      <c r="AA938" s="39"/>
      <c r="AB938" s="39"/>
      <c r="AC938" s="39"/>
      <c r="AD938" s="39"/>
      <c r="AE938" s="39"/>
      <c r="AT938" s="18" t="s">
        <v>189</v>
      </c>
      <c r="AU938" s="18" t="s">
        <v>83</v>
      </c>
    </row>
    <row r="939" s="2" customFormat="1">
      <c r="A939" s="39"/>
      <c r="B939" s="40"/>
      <c r="C939" s="41"/>
      <c r="D939" s="231" t="s">
        <v>191</v>
      </c>
      <c r="E939" s="41"/>
      <c r="F939" s="232" t="s">
        <v>1456</v>
      </c>
      <c r="G939" s="41"/>
      <c r="H939" s="41"/>
      <c r="I939" s="228"/>
      <c r="J939" s="41"/>
      <c r="K939" s="41"/>
      <c r="L939" s="45"/>
      <c r="M939" s="229"/>
      <c r="N939" s="230"/>
      <c r="O939" s="85"/>
      <c r="P939" s="85"/>
      <c r="Q939" s="85"/>
      <c r="R939" s="85"/>
      <c r="S939" s="85"/>
      <c r="T939" s="86"/>
      <c r="U939" s="39"/>
      <c r="V939" s="39"/>
      <c r="W939" s="39"/>
      <c r="X939" s="39"/>
      <c r="Y939" s="39"/>
      <c r="Z939" s="39"/>
      <c r="AA939" s="39"/>
      <c r="AB939" s="39"/>
      <c r="AC939" s="39"/>
      <c r="AD939" s="39"/>
      <c r="AE939" s="39"/>
      <c r="AT939" s="18" t="s">
        <v>191</v>
      </c>
      <c r="AU939" s="18" t="s">
        <v>83</v>
      </c>
    </row>
    <row r="940" s="13" customFormat="1">
      <c r="A940" s="13"/>
      <c r="B940" s="233"/>
      <c r="C940" s="234"/>
      <c r="D940" s="226" t="s">
        <v>193</v>
      </c>
      <c r="E940" s="235" t="s">
        <v>19</v>
      </c>
      <c r="F940" s="236" t="s">
        <v>1457</v>
      </c>
      <c r="G940" s="234"/>
      <c r="H940" s="237">
        <v>289.16699999999997</v>
      </c>
      <c r="I940" s="238"/>
      <c r="J940" s="234"/>
      <c r="K940" s="234"/>
      <c r="L940" s="239"/>
      <c r="M940" s="240"/>
      <c r="N940" s="241"/>
      <c r="O940" s="241"/>
      <c r="P940" s="241"/>
      <c r="Q940" s="241"/>
      <c r="R940" s="241"/>
      <c r="S940" s="241"/>
      <c r="T940" s="242"/>
      <c r="U940" s="13"/>
      <c r="V940" s="13"/>
      <c r="W940" s="13"/>
      <c r="X940" s="13"/>
      <c r="Y940" s="13"/>
      <c r="Z940" s="13"/>
      <c r="AA940" s="13"/>
      <c r="AB940" s="13"/>
      <c r="AC940" s="13"/>
      <c r="AD940" s="13"/>
      <c r="AE940" s="13"/>
      <c r="AT940" s="243" t="s">
        <v>193</v>
      </c>
      <c r="AU940" s="243" t="s">
        <v>83</v>
      </c>
      <c r="AV940" s="13" t="s">
        <v>83</v>
      </c>
      <c r="AW940" s="13" t="s">
        <v>33</v>
      </c>
      <c r="AX940" s="13" t="s">
        <v>73</v>
      </c>
      <c r="AY940" s="243" t="s">
        <v>181</v>
      </c>
    </row>
    <row r="941" s="2" customFormat="1" ht="16.5" customHeight="1">
      <c r="A941" s="39"/>
      <c r="B941" s="40"/>
      <c r="C941" s="254" t="s">
        <v>1458</v>
      </c>
      <c r="D941" s="254" t="s">
        <v>308</v>
      </c>
      <c r="E941" s="255" t="s">
        <v>1388</v>
      </c>
      <c r="F941" s="256" t="s">
        <v>1389</v>
      </c>
      <c r="G941" s="257" t="s">
        <v>377</v>
      </c>
      <c r="H941" s="258">
        <v>0.11600000000000001</v>
      </c>
      <c r="I941" s="259"/>
      <c r="J941" s="260">
        <f>ROUND(I941*H941,2)</f>
        <v>0</v>
      </c>
      <c r="K941" s="256" t="s">
        <v>187</v>
      </c>
      <c r="L941" s="261"/>
      <c r="M941" s="262" t="s">
        <v>19</v>
      </c>
      <c r="N941" s="263" t="s">
        <v>44</v>
      </c>
      <c r="O941" s="85"/>
      <c r="P941" s="222">
        <f>O941*H941</f>
        <v>0</v>
      </c>
      <c r="Q941" s="222">
        <v>1</v>
      </c>
      <c r="R941" s="222">
        <f>Q941*H941</f>
        <v>0.11600000000000001</v>
      </c>
      <c r="S941" s="222">
        <v>0</v>
      </c>
      <c r="T941" s="223">
        <f>S941*H941</f>
        <v>0</v>
      </c>
      <c r="U941" s="39"/>
      <c r="V941" s="39"/>
      <c r="W941" s="39"/>
      <c r="X941" s="39"/>
      <c r="Y941" s="39"/>
      <c r="Z941" s="39"/>
      <c r="AA941" s="39"/>
      <c r="AB941" s="39"/>
      <c r="AC941" s="39"/>
      <c r="AD941" s="39"/>
      <c r="AE941" s="39"/>
      <c r="AR941" s="224" t="s">
        <v>423</v>
      </c>
      <c r="AT941" s="224" t="s">
        <v>308</v>
      </c>
      <c r="AU941" s="224" t="s">
        <v>83</v>
      </c>
      <c r="AY941" s="18" t="s">
        <v>181</v>
      </c>
      <c r="BE941" s="225">
        <f>IF(N941="základní",J941,0)</f>
        <v>0</v>
      </c>
      <c r="BF941" s="225">
        <f>IF(N941="snížená",J941,0)</f>
        <v>0</v>
      </c>
      <c r="BG941" s="225">
        <f>IF(N941="zákl. přenesená",J941,0)</f>
        <v>0</v>
      </c>
      <c r="BH941" s="225">
        <f>IF(N941="sníž. přenesená",J941,0)</f>
        <v>0</v>
      </c>
      <c r="BI941" s="225">
        <f>IF(N941="nulová",J941,0)</f>
        <v>0</v>
      </c>
      <c r="BJ941" s="18" t="s">
        <v>81</v>
      </c>
      <c r="BK941" s="225">
        <f>ROUND(I941*H941,2)</f>
        <v>0</v>
      </c>
      <c r="BL941" s="18" t="s">
        <v>300</v>
      </c>
      <c r="BM941" s="224" t="s">
        <v>1459</v>
      </c>
    </row>
    <row r="942" s="2" customFormat="1">
      <c r="A942" s="39"/>
      <c r="B942" s="40"/>
      <c r="C942" s="41"/>
      <c r="D942" s="226" t="s">
        <v>189</v>
      </c>
      <c r="E942" s="41"/>
      <c r="F942" s="227" t="s">
        <v>1389</v>
      </c>
      <c r="G942" s="41"/>
      <c r="H942" s="41"/>
      <c r="I942" s="228"/>
      <c r="J942" s="41"/>
      <c r="K942" s="41"/>
      <c r="L942" s="45"/>
      <c r="M942" s="229"/>
      <c r="N942" s="230"/>
      <c r="O942" s="85"/>
      <c r="P942" s="85"/>
      <c r="Q942" s="85"/>
      <c r="R942" s="85"/>
      <c r="S942" s="85"/>
      <c r="T942" s="86"/>
      <c r="U942" s="39"/>
      <c r="V942" s="39"/>
      <c r="W942" s="39"/>
      <c r="X942" s="39"/>
      <c r="Y942" s="39"/>
      <c r="Z942" s="39"/>
      <c r="AA942" s="39"/>
      <c r="AB942" s="39"/>
      <c r="AC942" s="39"/>
      <c r="AD942" s="39"/>
      <c r="AE942" s="39"/>
      <c r="AT942" s="18" t="s">
        <v>189</v>
      </c>
      <c r="AU942" s="18" t="s">
        <v>83</v>
      </c>
    </row>
    <row r="943" s="13" customFormat="1">
      <c r="A943" s="13"/>
      <c r="B943" s="233"/>
      <c r="C943" s="234"/>
      <c r="D943" s="226" t="s">
        <v>193</v>
      </c>
      <c r="E943" s="235" t="s">
        <v>19</v>
      </c>
      <c r="F943" s="236" t="s">
        <v>1460</v>
      </c>
      <c r="G943" s="234"/>
      <c r="H943" s="237">
        <v>0.11600000000000001</v>
      </c>
      <c r="I943" s="238"/>
      <c r="J943" s="234"/>
      <c r="K943" s="234"/>
      <c r="L943" s="239"/>
      <c r="M943" s="240"/>
      <c r="N943" s="241"/>
      <c r="O943" s="241"/>
      <c r="P943" s="241"/>
      <c r="Q943" s="241"/>
      <c r="R943" s="241"/>
      <c r="S943" s="241"/>
      <c r="T943" s="242"/>
      <c r="U943" s="13"/>
      <c r="V943" s="13"/>
      <c r="W943" s="13"/>
      <c r="X943" s="13"/>
      <c r="Y943" s="13"/>
      <c r="Z943" s="13"/>
      <c r="AA943" s="13"/>
      <c r="AB943" s="13"/>
      <c r="AC943" s="13"/>
      <c r="AD943" s="13"/>
      <c r="AE943" s="13"/>
      <c r="AT943" s="243" t="s">
        <v>193</v>
      </c>
      <c r="AU943" s="243" t="s">
        <v>83</v>
      </c>
      <c r="AV943" s="13" t="s">
        <v>83</v>
      </c>
      <c r="AW943" s="13" t="s">
        <v>33</v>
      </c>
      <c r="AX943" s="13" t="s">
        <v>73</v>
      </c>
      <c r="AY943" s="243" t="s">
        <v>181</v>
      </c>
    </row>
    <row r="944" s="2" customFormat="1" ht="16.5" customHeight="1">
      <c r="A944" s="39"/>
      <c r="B944" s="40"/>
      <c r="C944" s="213" t="s">
        <v>1461</v>
      </c>
      <c r="D944" s="213" t="s">
        <v>183</v>
      </c>
      <c r="E944" s="214" t="s">
        <v>1462</v>
      </c>
      <c r="F944" s="215" t="s">
        <v>1463</v>
      </c>
      <c r="G944" s="216" t="s">
        <v>253</v>
      </c>
      <c r="H944" s="217">
        <v>264.447</v>
      </c>
      <c r="I944" s="218"/>
      <c r="J944" s="219">
        <f>ROUND(I944*H944,2)</f>
        <v>0</v>
      </c>
      <c r="K944" s="215" t="s">
        <v>187</v>
      </c>
      <c r="L944" s="45"/>
      <c r="M944" s="220" t="s">
        <v>19</v>
      </c>
      <c r="N944" s="221" t="s">
        <v>44</v>
      </c>
      <c r="O944" s="85"/>
      <c r="P944" s="222">
        <f>O944*H944</f>
        <v>0</v>
      </c>
      <c r="Q944" s="222">
        <v>0.00036374999999999998</v>
      </c>
      <c r="R944" s="222">
        <f>Q944*H944</f>
        <v>0.096192596249999998</v>
      </c>
      <c r="S944" s="222">
        <v>0</v>
      </c>
      <c r="T944" s="223">
        <f>S944*H944</f>
        <v>0</v>
      </c>
      <c r="U944" s="39"/>
      <c r="V944" s="39"/>
      <c r="W944" s="39"/>
      <c r="X944" s="39"/>
      <c r="Y944" s="39"/>
      <c r="Z944" s="39"/>
      <c r="AA944" s="39"/>
      <c r="AB944" s="39"/>
      <c r="AC944" s="39"/>
      <c r="AD944" s="39"/>
      <c r="AE944" s="39"/>
      <c r="AR944" s="224" t="s">
        <v>300</v>
      </c>
      <c r="AT944" s="224" t="s">
        <v>183</v>
      </c>
      <c r="AU944" s="224" t="s">
        <v>83</v>
      </c>
      <c r="AY944" s="18" t="s">
        <v>181</v>
      </c>
      <c r="BE944" s="225">
        <f>IF(N944="základní",J944,0)</f>
        <v>0</v>
      </c>
      <c r="BF944" s="225">
        <f>IF(N944="snížená",J944,0)</f>
        <v>0</v>
      </c>
      <c r="BG944" s="225">
        <f>IF(N944="zákl. přenesená",J944,0)</f>
        <v>0</v>
      </c>
      <c r="BH944" s="225">
        <f>IF(N944="sníž. přenesená",J944,0)</f>
        <v>0</v>
      </c>
      <c r="BI944" s="225">
        <f>IF(N944="nulová",J944,0)</f>
        <v>0</v>
      </c>
      <c r="BJ944" s="18" t="s">
        <v>81</v>
      </c>
      <c r="BK944" s="225">
        <f>ROUND(I944*H944,2)</f>
        <v>0</v>
      </c>
      <c r="BL944" s="18" t="s">
        <v>300</v>
      </c>
      <c r="BM944" s="224" t="s">
        <v>1464</v>
      </c>
    </row>
    <row r="945" s="2" customFormat="1">
      <c r="A945" s="39"/>
      <c r="B945" s="40"/>
      <c r="C945" s="41"/>
      <c r="D945" s="226" t="s">
        <v>189</v>
      </c>
      <c r="E945" s="41"/>
      <c r="F945" s="227" t="s">
        <v>1465</v>
      </c>
      <c r="G945" s="41"/>
      <c r="H945" s="41"/>
      <c r="I945" s="228"/>
      <c r="J945" s="41"/>
      <c r="K945" s="41"/>
      <c r="L945" s="45"/>
      <c r="M945" s="229"/>
      <c r="N945" s="230"/>
      <c r="O945" s="85"/>
      <c r="P945" s="85"/>
      <c r="Q945" s="85"/>
      <c r="R945" s="85"/>
      <c r="S945" s="85"/>
      <c r="T945" s="86"/>
      <c r="U945" s="39"/>
      <c r="V945" s="39"/>
      <c r="W945" s="39"/>
      <c r="X945" s="39"/>
      <c r="Y945" s="39"/>
      <c r="Z945" s="39"/>
      <c r="AA945" s="39"/>
      <c r="AB945" s="39"/>
      <c r="AC945" s="39"/>
      <c r="AD945" s="39"/>
      <c r="AE945" s="39"/>
      <c r="AT945" s="18" t="s">
        <v>189</v>
      </c>
      <c r="AU945" s="18" t="s">
        <v>83</v>
      </c>
    </row>
    <row r="946" s="2" customFormat="1">
      <c r="A946" s="39"/>
      <c r="B946" s="40"/>
      <c r="C946" s="41"/>
      <c r="D946" s="231" t="s">
        <v>191</v>
      </c>
      <c r="E946" s="41"/>
      <c r="F946" s="232" t="s">
        <v>1466</v>
      </c>
      <c r="G946" s="41"/>
      <c r="H946" s="41"/>
      <c r="I946" s="228"/>
      <c r="J946" s="41"/>
      <c r="K946" s="41"/>
      <c r="L946" s="45"/>
      <c r="M946" s="229"/>
      <c r="N946" s="230"/>
      <c r="O946" s="85"/>
      <c r="P946" s="85"/>
      <c r="Q946" s="85"/>
      <c r="R946" s="85"/>
      <c r="S946" s="85"/>
      <c r="T946" s="86"/>
      <c r="U946" s="39"/>
      <c r="V946" s="39"/>
      <c r="W946" s="39"/>
      <c r="X946" s="39"/>
      <c r="Y946" s="39"/>
      <c r="Z946" s="39"/>
      <c r="AA946" s="39"/>
      <c r="AB946" s="39"/>
      <c r="AC946" s="39"/>
      <c r="AD946" s="39"/>
      <c r="AE946" s="39"/>
      <c r="AT946" s="18" t="s">
        <v>191</v>
      </c>
      <c r="AU946" s="18" t="s">
        <v>83</v>
      </c>
    </row>
    <row r="947" s="14" customFormat="1">
      <c r="A947" s="14"/>
      <c r="B947" s="244"/>
      <c r="C947" s="245"/>
      <c r="D947" s="226" t="s">
        <v>193</v>
      </c>
      <c r="E947" s="246" t="s">
        <v>19</v>
      </c>
      <c r="F947" s="247" t="s">
        <v>1467</v>
      </c>
      <c r="G947" s="245"/>
      <c r="H947" s="246" t="s">
        <v>19</v>
      </c>
      <c r="I947" s="248"/>
      <c r="J947" s="245"/>
      <c r="K947" s="245"/>
      <c r="L947" s="249"/>
      <c r="M947" s="250"/>
      <c r="N947" s="251"/>
      <c r="O947" s="251"/>
      <c r="P947" s="251"/>
      <c r="Q947" s="251"/>
      <c r="R947" s="251"/>
      <c r="S947" s="251"/>
      <c r="T947" s="252"/>
      <c r="U947" s="14"/>
      <c r="V947" s="14"/>
      <c r="W947" s="14"/>
      <c r="X947" s="14"/>
      <c r="Y947" s="14"/>
      <c r="Z947" s="14"/>
      <c r="AA947" s="14"/>
      <c r="AB947" s="14"/>
      <c r="AC947" s="14"/>
      <c r="AD947" s="14"/>
      <c r="AE947" s="14"/>
      <c r="AT947" s="253" t="s">
        <v>193</v>
      </c>
      <c r="AU947" s="253" t="s">
        <v>83</v>
      </c>
      <c r="AV947" s="14" t="s">
        <v>81</v>
      </c>
      <c r="AW947" s="14" t="s">
        <v>33</v>
      </c>
      <c r="AX947" s="14" t="s">
        <v>73</v>
      </c>
      <c r="AY947" s="253" t="s">
        <v>181</v>
      </c>
    </row>
    <row r="948" s="13" customFormat="1">
      <c r="A948" s="13"/>
      <c r="B948" s="233"/>
      <c r="C948" s="234"/>
      <c r="D948" s="226" t="s">
        <v>193</v>
      </c>
      <c r="E948" s="235" t="s">
        <v>19</v>
      </c>
      <c r="F948" s="236" t="s">
        <v>1468</v>
      </c>
      <c r="G948" s="234"/>
      <c r="H948" s="237">
        <v>264.447</v>
      </c>
      <c r="I948" s="238"/>
      <c r="J948" s="234"/>
      <c r="K948" s="234"/>
      <c r="L948" s="239"/>
      <c r="M948" s="240"/>
      <c r="N948" s="241"/>
      <c r="O948" s="241"/>
      <c r="P948" s="241"/>
      <c r="Q948" s="241"/>
      <c r="R948" s="241"/>
      <c r="S948" s="241"/>
      <c r="T948" s="242"/>
      <c r="U948" s="13"/>
      <c r="V948" s="13"/>
      <c r="W948" s="13"/>
      <c r="X948" s="13"/>
      <c r="Y948" s="13"/>
      <c r="Z948" s="13"/>
      <c r="AA948" s="13"/>
      <c r="AB948" s="13"/>
      <c r="AC948" s="13"/>
      <c r="AD948" s="13"/>
      <c r="AE948" s="13"/>
      <c r="AT948" s="243" t="s">
        <v>193</v>
      </c>
      <c r="AU948" s="243" t="s">
        <v>83</v>
      </c>
      <c r="AV948" s="13" t="s">
        <v>83</v>
      </c>
      <c r="AW948" s="13" t="s">
        <v>33</v>
      </c>
      <c r="AX948" s="13" t="s">
        <v>73</v>
      </c>
      <c r="AY948" s="243" t="s">
        <v>181</v>
      </c>
    </row>
    <row r="949" s="2" customFormat="1" ht="24.15" customHeight="1">
      <c r="A949" s="39"/>
      <c r="B949" s="40"/>
      <c r="C949" s="254" t="s">
        <v>1469</v>
      </c>
      <c r="D949" s="254" t="s">
        <v>308</v>
      </c>
      <c r="E949" s="255" t="s">
        <v>1470</v>
      </c>
      <c r="F949" s="256" t="s">
        <v>1471</v>
      </c>
      <c r="G949" s="257" t="s">
        <v>253</v>
      </c>
      <c r="H949" s="258">
        <v>304.11399999999998</v>
      </c>
      <c r="I949" s="259"/>
      <c r="J949" s="260">
        <f>ROUND(I949*H949,2)</f>
        <v>0</v>
      </c>
      <c r="K949" s="256" t="s">
        <v>187</v>
      </c>
      <c r="L949" s="261"/>
      <c r="M949" s="262" t="s">
        <v>19</v>
      </c>
      <c r="N949" s="263" t="s">
        <v>44</v>
      </c>
      <c r="O949" s="85"/>
      <c r="P949" s="222">
        <f>O949*H949</f>
        <v>0</v>
      </c>
      <c r="Q949" s="222">
        <v>0.0054000000000000003</v>
      </c>
      <c r="R949" s="222">
        <f>Q949*H949</f>
        <v>1.6422155999999999</v>
      </c>
      <c r="S949" s="222">
        <v>0</v>
      </c>
      <c r="T949" s="223">
        <f>S949*H949</f>
        <v>0</v>
      </c>
      <c r="U949" s="39"/>
      <c r="V949" s="39"/>
      <c r="W949" s="39"/>
      <c r="X949" s="39"/>
      <c r="Y949" s="39"/>
      <c r="Z949" s="39"/>
      <c r="AA949" s="39"/>
      <c r="AB949" s="39"/>
      <c r="AC949" s="39"/>
      <c r="AD949" s="39"/>
      <c r="AE949" s="39"/>
      <c r="AR949" s="224" t="s">
        <v>423</v>
      </c>
      <c r="AT949" s="224" t="s">
        <v>308</v>
      </c>
      <c r="AU949" s="224" t="s">
        <v>83</v>
      </c>
      <c r="AY949" s="18" t="s">
        <v>181</v>
      </c>
      <c r="BE949" s="225">
        <f>IF(N949="základní",J949,0)</f>
        <v>0</v>
      </c>
      <c r="BF949" s="225">
        <f>IF(N949="snížená",J949,0)</f>
        <v>0</v>
      </c>
      <c r="BG949" s="225">
        <f>IF(N949="zákl. přenesená",J949,0)</f>
        <v>0</v>
      </c>
      <c r="BH949" s="225">
        <f>IF(N949="sníž. přenesená",J949,0)</f>
        <v>0</v>
      </c>
      <c r="BI949" s="225">
        <f>IF(N949="nulová",J949,0)</f>
        <v>0</v>
      </c>
      <c r="BJ949" s="18" t="s">
        <v>81</v>
      </c>
      <c r="BK949" s="225">
        <f>ROUND(I949*H949,2)</f>
        <v>0</v>
      </c>
      <c r="BL949" s="18" t="s">
        <v>300</v>
      </c>
      <c r="BM949" s="224" t="s">
        <v>1472</v>
      </c>
    </row>
    <row r="950" s="2" customFormat="1">
      <c r="A950" s="39"/>
      <c r="B950" s="40"/>
      <c r="C950" s="41"/>
      <c r="D950" s="226" t="s">
        <v>189</v>
      </c>
      <c r="E950" s="41"/>
      <c r="F950" s="227" t="s">
        <v>1471</v>
      </c>
      <c r="G950" s="41"/>
      <c r="H950" s="41"/>
      <c r="I950" s="228"/>
      <c r="J950" s="41"/>
      <c r="K950" s="41"/>
      <c r="L950" s="45"/>
      <c r="M950" s="229"/>
      <c r="N950" s="230"/>
      <c r="O950" s="85"/>
      <c r="P950" s="85"/>
      <c r="Q950" s="85"/>
      <c r="R950" s="85"/>
      <c r="S950" s="85"/>
      <c r="T950" s="86"/>
      <c r="U950" s="39"/>
      <c r="V950" s="39"/>
      <c r="W950" s="39"/>
      <c r="X950" s="39"/>
      <c r="Y950" s="39"/>
      <c r="Z950" s="39"/>
      <c r="AA950" s="39"/>
      <c r="AB950" s="39"/>
      <c r="AC950" s="39"/>
      <c r="AD950" s="39"/>
      <c r="AE950" s="39"/>
      <c r="AT950" s="18" t="s">
        <v>189</v>
      </c>
      <c r="AU950" s="18" t="s">
        <v>83</v>
      </c>
    </row>
    <row r="951" s="13" customFormat="1">
      <c r="A951" s="13"/>
      <c r="B951" s="233"/>
      <c r="C951" s="234"/>
      <c r="D951" s="226" t="s">
        <v>193</v>
      </c>
      <c r="E951" s="234"/>
      <c r="F951" s="236" t="s">
        <v>1473</v>
      </c>
      <c r="G951" s="234"/>
      <c r="H951" s="237">
        <v>304.11399999999998</v>
      </c>
      <c r="I951" s="238"/>
      <c r="J951" s="234"/>
      <c r="K951" s="234"/>
      <c r="L951" s="239"/>
      <c r="M951" s="240"/>
      <c r="N951" s="241"/>
      <c r="O951" s="241"/>
      <c r="P951" s="241"/>
      <c r="Q951" s="241"/>
      <c r="R951" s="241"/>
      <c r="S951" s="241"/>
      <c r="T951" s="242"/>
      <c r="U951" s="13"/>
      <c r="V951" s="13"/>
      <c r="W951" s="13"/>
      <c r="X951" s="13"/>
      <c r="Y951" s="13"/>
      <c r="Z951" s="13"/>
      <c r="AA951" s="13"/>
      <c r="AB951" s="13"/>
      <c r="AC951" s="13"/>
      <c r="AD951" s="13"/>
      <c r="AE951" s="13"/>
      <c r="AT951" s="243" t="s">
        <v>193</v>
      </c>
      <c r="AU951" s="243" t="s">
        <v>83</v>
      </c>
      <c r="AV951" s="13" t="s">
        <v>83</v>
      </c>
      <c r="AW951" s="13" t="s">
        <v>4</v>
      </c>
      <c r="AX951" s="13" t="s">
        <v>81</v>
      </c>
      <c r="AY951" s="243" t="s">
        <v>181</v>
      </c>
    </row>
    <row r="952" s="2" customFormat="1" ht="21.75" customHeight="1">
      <c r="A952" s="39"/>
      <c r="B952" s="40"/>
      <c r="C952" s="213" t="s">
        <v>1474</v>
      </c>
      <c r="D952" s="213" t="s">
        <v>183</v>
      </c>
      <c r="E952" s="214" t="s">
        <v>1475</v>
      </c>
      <c r="F952" s="215" t="s">
        <v>1476</v>
      </c>
      <c r="G952" s="216" t="s">
        <v>253</v>
      </c>
      <c r="H952" s="217">
        <v>289.16699999999997</v>
      </c>
      <c r="I952" s="218"/>
      <c r="J952" s="219">
        <f>ROUND(I952*H952,2)</f>
        <v>0</v>
      </c>
      <c r="K952" s="215" t="s">
        <v>187</v>
      </c>
      <c r="L952" s="45"/>
      <c r="M952" s="220" t="s">
        <v>19</v>
      </c>
      <c r="N952" s="221" t="s">
        <v>44</v>
      </c>
      <c r="O952" s="85"/>
      <c r="P952" s="222">
        <f>O952*H952</f>
        <v>0</v>
      </c>
      <c r="Q952" s="222">
        <v>0.00028449600000000002</v>
      </c>
      <c r="R952" s="222">
        <f>Q952*H952</f>
        <v>0.082266854831999997</v>
      </c>
      <c r="S952" s="222">
        <v>0</v>
      </c>
      <c r="T952" s="223">
        <f>S952*H952</f>
        <v>0</v>
      </c>
      <c r="U952" s="39"/>
      <c r="V952" s="39"/>
      <c r="W952" s="39"/>
      <c r="X952" s="39"/>
      <c r="Y952" s="39"/>
      <c r="Z952" s="39"/>
      <c r="AA952" s="39"/>
      <c r="AB952" s="39"/>
      <c r="AC952" s="39"/>
      <c r="AD952" s="39"/>
      <c r="AE952" s="39"/>
      <c r="AR952" s="224" t="s">
        <v>300</v>
      </c>
      <c r="AT952" s="224" t="s">
        <v>183</v>
      </c>
      <c r="AU952" s="224" t="s">
        <v>83</v>
      </c>
      <c r="AY952" s="18" t="s">
        <v>181</v>
      </c>
      <c r="BE952" s="225">
        <f>IF(N952="základní",J952,0)</f>
        <v>0</v>
      </c>
      <c r="BF952" s="225">
        <f>IF(N952="snížená",J952,0)</f>
        <v>0</v>
      </c>
      <c r="BG952" s="225">
        <f>IF(N952="zákl. přenesená",J952,0)</f>
        <v>0</v>
      </c>
      <c r="BH952" s="225">
        <f>IF(N952="sníž. přenesená",J952,0)</f>
        <v>0</v>
      </c>
      <c r="BI952" s="225">
        <f>IF(N952="nulová",J952,0)</f>
        <v>0</v>
      </c>
      <c r="BJ952" s="18" t="s">
        <v>81</v>
      </c>
      <c r="BK952" s="225">
        <f>ROUND(I952*H952,2)</f>
        <v>0</v>
      </c>
      <c r="BL952" s="18" t="s">
        <v>300</v>
      </c>
      <c r="BM952" s="224" t="s">
        <v>1477</v>
      </c>
    </row>
    <row r="953" s="2" customFormat="1">
      <c r="A953" s="39"/>
      <c r="B953" s="40"/>
      <c r="C953" s="41"/>
      <c r="D953" s="226" t="s">
        <v>189</v>
      </c>
      <c r="E953" s="41"/>
      <c r="F953" s="227" t="s">
        <v>1478</v>
      </c>
      <c r="G953" s="41"/>
      <c r="H953" s="41"/>
      <c r="I953" s="228"/>
      <c r="J953" s="41"/>
      <c r="K953" s="41"/>
      <c r="L953" s="45"/>
      <c r="M953" s="229"/>
      <c r="N953" s="230"/>
      <c r="O953" s="85"/>
      <c r="P953" s="85"/>
      <c r="Q953" s="85"/>
      <c r="R953" s="85"/>
      <c r="S953" s="85"/>
      <c r="T953" s="86"/>
      <c r="U953" s="39"/>
      <c r="V953" s="39"/>
      <c r="W953" s="39"/>
      <c r="X953" s="39"/>
      <c r="Y953" s="39"/>
      <c r="Z953" s="39"/>
      <c r="AA953" s="39"/>
      <c r="AB953" s="39"/>
      <c r="AC953" s="39"/>
      <c r="AD953" s="39"/>
      <c r="AE953" s="39"/>
      <c r="AT953" s="18" t="s">
        <v>189</v>
      </c>
      <c r="AU953" s="18" t="s">
        <v>83</v>
      </c>
    </row>
    <row r="954" s="2" customFormat="1">
      <c r="A954" s="39"/>
      <c r="B954" s="40"/>
      <c r="C954" s="41"/>
      <c r="D954" s="231" t="s">
        <v>191</v>
      </c>
      <c r="E954" s="41"/>
      <c r="F954" s="232" t="s">
        <v>1479</v>
      </c>
      <c r="G954" s="41"/>
      <c r="H954" s="41"/>
      <c r="I954" s="228"/>
      <c r="J954" s="41"/>
      <c r="K954" s="41"/>
      <c r="L954" s="45"/>
      <c r="M954" s="229"/>
      <c r="N954" s="230"/>
      <c r="O954" s="85"/>
      <c r="P954" s="85"/>
      <c r="Q954" s="85"/>
      <c r="R954" s="85"/>
      <c r="S954" s="85"/>
      <c r="T954" s="86"/>
      <c r="U954" s="39"/>
      <c r="V954" s="39"/>
      <c r="W954" s="39"/>
      <c r="X954" s="39"/>
      <c r="Y954" s="39"/>
      <c r="Z954" s="39"/>
      <c r="AA954" s="39"/>
      <c r="AB954" s="39"/>
      <c r="AC954" s="39"/>
      <c r="AD954" s="39"/>
      <c r="AE954" s="39"/>
      <c r="AT954" s="18" t="s">
        <v>191</v>
      </c>
      <c r="AU954" s="18" t="s">
        <v>83</v>
      </c>
    </row>
    <row r="955" s="13" customFormat="1">
      <c r="A955" s="13"/>
      <c r="B955" s="233"/>
      <c r="C955" s="234"/>
      <c r="D955" s="226" t="s">
        <v>193</v>
      </c>
      <c r="E955" s="235" t="s">
        <v>19</v>
      </c>
      <c r="F955" s="236" t="s">
        <v>1480</v>
      </c>
      <c r="G955" s="234"/>
      <c r="H955" s="237">
        <v>264.447</v>
      </c>
      <c r="I955" s="238"/>
      <c r="J955" s="234"/>
      <c r="K955" s="234"/>
      <c r="L955" s="239"/>
      <c r="M955" s="240"/>
      <c r="N955" s="241"/>
      <c r="O955" s="241"/>
      <c r="P955" s="241"/>
      <c r="Q955" s="241"/>
      <c r="R955" s="241"/>
      <c r="S955" s="241"/>
      <c r="T955" s="242"/>
      <c r="U955" s="13"/>
      <c r="V955" s="13"/>
      <c r="W955" s="13"/>
      <c r="X955" s="13"/>
      <c r="Y955" s="13"/>
      <c r="Z955" s="13"/>
      <c r="AA955" s="13"/>
      <c r="AB955" s="13"/>
      <c r="AC955" s="13"/>
      <c r="AD955" s="13"/>
      <c r="AE955" s="13"/>
      <c r="AT955" s="243" t="s">
        <v>193</v>
      </c>
      <c r="AU955" s="243" t="s">
        <v>83</v>
      </c>
      <c r="AV955" s="13" t="s">
        <v>83</v>
      </c>
      <c r="AW955" s="13" t="s">
        <v>33</v>
      </c>
      <c r="AX955" s="13" t="s">
        <v>73</v>
      </c>
      <c r="AY955" s="243" t="s">
        <v>181</v>
      </c>
    </row>
    <row r="956" s="14" customFormat="1">
      <c r="A956" s="14"/>
      <c r="B956" s="244"/>
      <c r="C956" s="245"/>
      <c r="D956" s="226" t="s">
        <v>193</v>
      </c>
      <c r="E956" s="246" t="s">
        <v>19</v>
      </c>
      <c r="F956" s="247" t="s">
        <v>1481</v>
      </c>
      <c r="G956" s="245"/>
      <c r="H956" s="246" t="s">
        <v>19</v>
      </c>
      <c r="I956" s="248"/>
      <c r="J956" s="245"/>
      <c r="K956" s="245"/>
      <c r="L956" s="249"/>
      <c r="M956" s="250"/>
      <c r="N956" s="251"/>
      <c r="O956" s="251"/>
      <c r="P956" s="251"/>
      <c r="Q956" s="251"/>
      <c r="R956" s="251"/>
      <c r="S956" s="251"/>
      <c r="T956" s="252"/>
      <c r="U956" s="14"/>
      <c r="V956" s="14"/>
      <c r="W956" s="14"/>
      <c r="X956" s="14"/>
      <c r="Y956" s="14"/>
      <c r="Z956" s="14"/>
      <c r="AA956" s="14"/>
      <c r="AB956" s="14"/>
      <c r="AC956" s="14"/>
      <c r="AD956" s="14"/>
      <c r="AE956" s="14"/>
      <c r="AT956" s="253" t="s">
        <v>193</v>
      </c>
      <c r="AU956" s="253" t="s">
        <v>83</v>
      </c>
      <c r="AV956" s="14" t="s">
        <v>81</v>
      </c>
      <c r="AW956" s="14" t="s">
        <v>33</v>
      </c>
      <c r="AX956" s="14" t="s">
        <v>73</v>
      </c>
      <c r="AY956" s="253" t="s">
        <v>181</v>
      </c>
    </row>
    <row r="957" s="13" customFormat="1">
      <c r="A957" s="13"/>
      <c r="B957" s="233"/>
      <c r="C957" s="234"/>
      <c r="D957" s="226" t="s">
        <v>193</v>
      </c>
      <c r="E957" s="235" t="s">
        <v>19</v>
      </c>
      <c r="F957" s="236" t="s">
        <v>1482</v>
      </c>
      <c r="G957" s="234"/>
      <c r="H957" s="237">
        <v>19.32</v>
      </c>
      <c r="I957" s="238"/>
      <c r="J957" s="234"/>
      <c r="K957" s="234"/>
      <c r="L957" s="239"/>
      <c r="M957" s="240"/>
      <c r="N957" s="241"/>
      <c r="O957" s="241"/>
      <c r="P957" s="241"/>
      <c r="Q957" s="241"/>
      <c r="R957" s="241"/>
      <c r="S957" s="241"/>
      <c r="T957" s="242"/>
      <c r="U957" s="13"/>
      <c r="V957" s="13"/>
      <c r="W957" s="13"/>
      <c r="X957" s="13"/>
      <c r="Y957" s="13"/>
      <c r="Z957" s="13"/>
      <c r="AA957" s="13"/>
      <c r="AB957" s="13"/>
      <c r="AC957" s="13"/>
      <c r="AD957" s="13"/>
      <c r="AE957" s="13"/>
      <c r="AT957" s="243" t="s">
        <v>193</v>
      </c>
      <c r="AU957" s="243" t="s">
        <v>83</v>
      </c>
      <c r="AV957" s="13" t="s">
        <v>83</v>
      </c>
      <c r="AW957" s="13" t="s">
        <v>33</v>
      </c>
      <c r="AX957" s="13" t="s">
        <v>73</v>
      </c>
      <c r="AY957" s="243" t="s">
        <v>181</v>
      </c>
    </row>
    <row r="958" s="13" customFormat="1">
      <c r="A958" s="13"/>
      <c r="B958" s="233"/>
      <c r="C958" s="234"/>
      <c r="D958" s="226" t="s">
        <v>193</v>
      </c>
      <c r="E958" s="235" t="s">
        <v>19</v>
      </c>
      <c r="F958" s="236" t="s">
        <v>1483</v>
      </c>
      <c r="G958" s="234"/>
      <c r="H958" s="237">
        <v>5.4000000000000004</v>
      </c>
      <c r="I958" s="238"/>
      <c r="J958" s="234"/>
      <c r="K958" s="234"/>
      <c r="L958" s="239"/>
      <c r="M958" s="240"/>
      <c r="N958" s="241"/>
      <c r="O958" s="241"/>
      <c r="P958" s="241"/>
      <c r="Q958" s="241"/>
      <c r="R958" s="241"/>
      <c r="S958" s="241"/>
      <c r="T958" s="242"/>
      <c r="U958" s="13"/>
      <c r="V958" s="13"/>
      <c r="W958" s="13"/>
      <c r="X958" s="13"/>
      <c r="Y958" s="13"/>
      <c r="Z958" s="13"/>
      <c r="AA958" s="13"/>
      <c r="AB958" s="13"/>
      <c r="AC958" s="13"/>
      <c r="AD958" s="13"/>
      <c r="AE958" s="13"/>
      <c r="AT958" s="243" t="s">
        <v>193</v>
      </c>
      <c r="AU958" s="243" t="s">
        <v>83</v>
      </c>
      <c r="AV958" s="13" t="s">
        <v>83</v>
      </c>
      <c r="AW958" s="13" t="s">
        <v>33</v>
      </c>
      <c r="AX958" s="13" t="s">
        <v>73</v>
      </c>
      <c r="AY958" s="243" t="s">
        <v>181</v>
      </c>
    </row>
    <row r="959" s="2" customFormat="1" ht="16.5" customHeight="1">
      <c r="A959" s="39"/>
      <c r="B959" s="40"/>
      <c r="C959" s="254" t="s">
        <v>1484</v>
      </c>
      <c r="D959" s="254" t="s">
        <v>308</v>
      </c>
      <c r="E959" s="255" t="s">
        <v>1485</v>
      </c>
      <c r="F959" s="256" t="s">
        <v>1486</v>
      </c>
      <c r="G959" s="257" t="s">
        <v>253</v>
      </c>
      <c r="H959" s="258">
        <v>332.54199999999997</v>
      </c>
      <c r="I959" s="259"/>
      <c r="J959" s="260">
        <f>ROUND(I959*H959,2)</f>
        <v>0</v>
      </c>
      <c r="K959" s="256" t="s">
        <v>187</v>
      </c>
      <c r="L959" s="261"/>
      <c r="M959" s="262" t="s">
        <v>19</v>
      </c>
      <c r="N959" s="263" t="s">
        <v>44</v>
      </c>
      <c r="O959" s="85"/>
      <c r="P959" s="222">
        <f>O959*H959</f>
        <v>0</v>
      </c>
      <c r="Q959" s="222">
        <v>0.0019</v>
      </c>
      <c r="R959" s="222">
        <f>Q959*H959</f>
        <v>0.6318298</v>
      </c>
      <c r="S959" s="222">
        <v>0</v>
      </c>
      <c r="T959" s="223">
        <f>S959*H959</f>
        <v>0</v>
      </c>
      <c r="U959" s="39"/>
      <c r="V959" s="39"/>
      <c r="W959" s="39"/>
      <c r="X959" s="39"/>
      <c r="Y959" s="39"/>
      <c r="Z959" s="39"/>
      <c r="AA959" s="39"/>
      <c r="AB959" s="39"/>
      <c r="AC959" s="39"/>
      <c r="AD959" s="39"/>
      <c r="AE959" s="39"/>
      <c r="AR959" s="224" t="s">
        <v>423</v>
      </c>
      <c r="AT959" s="224" t="s">
        <v>308</v>
      </c>
      <c r="AU959" s="224" t="s">
        <v>83</v>
      </c>
      <c r="AY959" s="18" t="s">
        <v>181</v>
      </c>
      <c r="BE959" s="225">
        <f>IF(N959="základní",J959,0)</f>
        <v>0</v>
      </c>
      <c r="BF959" s="225">
        <f>IF(N959="snížená",J959,0)</f>
        <v>0</v>
      </c>
      <c r="BG959" s="225">
        <f>IF(N959="zákl. přenesená",J959,0)</f>
        <v>0</v>
      </c>
      <c r="BH959" s="225">
        <f>IF(N959="sníž. přenesená",J959,0)</f>
        <v>0</v>
      </c>
      <c r="BI959" s="225">
        <f>IF(N959="nulová",J959,0)</f>
        <v>0</v>
      </c>
      <c r="BJ959" s="18" t="s">
        <v>81</v>
      </c>
      <c r="BK959" s="225">
        <f>ROUND(I959*H959,2)</f>
        <v>0</v>
      </c>
      <c r="BL959" s="18" t="s">
        <v>300</v>
      </c>
      <c r="BM959" s="224" t="s">
        <v>1487</v>
      </c>
    </row>
    <row r="960" s="2" customFormat="1">
      <c r="A960" s="39"/>
      <c r="B960" s="40"/>
      <c r="C960" s="41"/>
      <c r="D960" s="226" t="s">
        <v>189</v>
      </c>
      <c r="E960" s="41"/>
      <c r="F960" s="227" t="s">
        <v>1486</v>
      </c>
      <c r="G960" s="41"/>
      <c r="H960" s="41"/>
      <c r="I960" s="228"/>
      <c r="J960" s="41"/>
      <c r="K960" s="41"/>
      <c r="L960" s="45"/>
      <c r="M960" s="229"/>
      <c r="N960" s="230"/>
      <c r="O960" s="85"/>
      <c r="P960" s="85"/>
      <c r="Q960" s="85"/>
      <c r="R960" s="85"/>
      <c r="S960" s="85"/>
      <c r="T960" s="86"/>
      <c r="U960" s="39"/>
      <c r="V960" s="39"/>
      <c r="W960" s="39"/>
      <c r="X960" s="39"/>
      <c r="Y960" s="39"/>
      <c r="Z960" s="39"/>
      <c r="AA960" s="39"/>
      <c r="AB960" s="39"/>
      <c r="AC960" s="39"/>
      <c r="AD960" s="39"/>
      <c r="AE960" s="39"/>
      <c r="AT960" s="18" t="s">
        <v>189</v>
      </c>
      <c r="AU960" s="18" t="s">
        <v>83</v>
      </c>
    </row>
    <row r="961" s="13" customFormat="1">
      <c r="A961" s="13"/>
      <c r="B961" s="233"/>
      <c r="C961" s="234"/>
      <c r="D961" s="226" t="s">
        <v>193</v>
      </c>
      <c r="E961" s="234"/>
      <c r="F961" s="236" t="s">
        <v>1488</v>
      </c>
      <c r="G961" s="234"/>
      <c r="H961" s="237">
        <v>332.54199999999997</v>
      </c>
      <c r="I961" s="238"/>
      <c r="J961" s="234"/>
      <c r="K961" s="234"/>
      <c r="L961" s="239"/>
      <c r="M961" s="240"/>
      <c r="N961" s="241"/>
      <c r="O961" s="241"/>
      <c r="P961" s="241"/>
      <c r="Q961" s="241"/>
      <c r="R961" s="241"/>
      <c r="S961" s="241"/>
      <c r="T961" s="242"/>
      <c r="U961" s="13"/>
      <c r="V961" s="13"/>
      <c r="W961" s="13"/>
      <c r="X961" s="13"/>
      <c r="Y961" s="13"/>
      <c r="Z961" s="13"/>
      <c r="AA961" s="13"/>
      <c r="AB961" s="13"/>
      <c r="AC961" s="13"/>
      <c r="AD961" s="13"/>
      <c r="AE961" s="13"/>
      <c r="AT961" s="243" t="s">
        <v>193</v>
      </c>
      <c r="AU961" s="243" t="s">
        <v>83</v>
      </c>
      <c r="AV961" s="13" t="s">
        <v>83</v>
      </c>
      <c r="AW961" s="13" t="s">
        <v>4</v>
      </c>
      <c r="AX961" s="13" t="s">
        <v>81</v>
      </c>
      <c r="AY961" s="243" t="s">
        <v>181</v>
      </c>
    </row>
    <row r="962" s="2" customFormat="1" ht="16.5" customHeight="1">
      <c r="A962" s="39"/>
      <c r="B962" s="40"/>
      <c r="C962" s="213" t="s">
        <v>1489</v>
      </c>
      <c r="D962" s="213" t="s">
        <v>183</v>
      </c>
      <c r="E962" s="214" t="s">
        <v>1490</v>
      </c>
      <c r="F962" s="215" t="s">
        <v>1491</v>
      </c>
      <c r="G962" s="216" t="s">
        <v>253</v>
      </c>
      <c r="H962" s="217">
        <v>264.447</v>
      </c>
      <c r="I962" s="218"/>
      <c r="J962" s="219">
        <f>ROUND(I962*H962,2)</f>
        <v>0</v>
      </c>
      <c r="K962" s="215" t="s">
        <v>187</v>
      </c>
      <c r="L962" s="45"/>
      <c r="M962" s="220" t="s">
        <v>19</v>
      </c>
      <c r="N962" s="221" t="s">
        <v>44</v>
      </c>
      <c r="O962" s="85"/>
      <c r="P962" s="222">
        <f>O962*H962</f>
        <v>0</v>
      </c>
      <c r="Q962" s="222">
        <v>0</v>
      </c>
      <c r="R962" s="222">
        <f>Q962*H962</f>
        <v>0</v>
      </c>
      <c r="S962" s="222">
        <v>0</v>
      </c>
      <c r="T962" s="223">
        <f>S962*H962</f>
        <v>0</v>
      </c>
      <c r="U962" s="39"/>
      <c r="V962" s="39"/>
      <c r="W962" s="39"/>
      <c r="X962" s="39"/>
      <c r="Y962" s="39"/>
      <c r="Z962" s="39"/>
      <c r="AA962" s="39"/>
      <c r="AB962" s="39"/>
      <c r="AC962" s="39"/>
      <c r="AD962" s="39"/>
      <c r="AE962" s="39"/>
      <c r="AR962" s="224" t="s">
        <v>300</v>
      </c>
      <c r="AT962" s="224" t="s">
        <v>183</v>
      </c>
      <c r="AU962" s="224" t="s">
        <v>83</v>
      </c>
      <c r="AY962" s="18" t="s">
        <v>181</v>
      </c>
      <c r="BE962" s="225">
        <f>IF(N962="základní",J962,0)</f>
        <v>0</v>
      </c>
      <c r="BF962" s="225">
        <f>IF(N962="snížená",J962,0)</f>
        <v>0</v>
      </c>
      <c r="BG962" s="225">
        <f>IF(N962="zákl. přenesená",J962,0)</f>
        <v>0</v>
      </c>
      <c r="BH962" s="225">
        <f>IF(N962="sníž. přenesená",J962,0)</f>
        <v>0</v>
      </c>
      <c r="BI962" s="225">
        <f>IF(N962="nulová",J962,0)</f>
        <v>0</v>
      </c>
      <c r="BJ962" s="18" t="s">
        <v>81</v>
      </c>
      <c r="BK962" s="225">
        <f>ROUND(I962*H962,2)</f>
        <v>0</v>
      </c>
      <c r="BL962" s="18" t="s">
        <v>300</v>
      </c>
      <c r="BM962" s="224" t="s">
        <v>1492</v>
      </c>
    </row>
    <row r="963" s="2" customFormat="1">
      <c r="A963" s="39"/>
      <c r="B963" s="40"/>
      <c r="C963" s="41"/>
      <c r="D963" s="226" t="s">
        <v>189</v>
      </c>
      <c r="E963" s="41"/>
      <c r="F963" s="227" t="s">
        <v>1493</v>
      </c>
      <c r="G963" s="41"/>
      <c r="H963" s="41"/>
      <c r="I963" s="228"/>
      <c r="J963" s="41"/>
      <c r="K963" s="41"/>
      <c r="L963" s="45"/>
      <c r="M963" s="229"/>
      <c r="N963" s="230"/>
      <c r="O963" s="85"/>
      <c r="P963" s="85"/>
      <c r="Q963" s="85"/>
      <c r="R963" s="85"/>
      <c r="S963" s="85"/>
      <c r="T963" s="86"/>
      <c r="U963" s="39"/>
      <c r="V963" s="39"/>
      <c r="W963" s="39"/>
      <c r="X963" s="39"/>
      <c r="Y963" s="39"/>
      <c r="Z963" s="39"/>
      <c r="AA963" s="39"/>
      <c r="AB963" s="39"/>
      <c r="AC963" s="39"/>
      <c r="AD963" s="39"/>
      <c r="AE963" s="39"/>
      <c r="AT963" s="18" t="s">
        <v>189</v>
      </c>
      <c r="AU963" s="18" t="s">
        <v>83</v>
      </c>
    </row>
    <row r="964" s="2" customFormat="1">
      <c r="A964" s="39"/>
      <c r="B964" s="40"/>
      <c r="C964" s="41"/>
      <c r="D964" s="231" t="s">
        <v>191</v>
      </c>
      <c r="E964" s="41"/>
      <c r="F964" s="232" t="s">
        <v>1494</v>
      </c>
      <c r="G964" s="41"/>
      <c r="H964" s="41"/>
      <c r="I964" s="228"/>
      <c r="J964" s="41"/>
      <c r="K964" s="41"/>
      <c r="L964" s="45"/>
      <c r="M964" s="229"/>
      <c r="N964" s="230"/>
      <c r="O964" s="85"/>
      <c r="P964" s="85"/>
      <c r="Q964" s="85"/>
      <c r="R964" s="85"/>
      <c r="S964" s="85"/>
      <c r="T964" s="86"/>
      <c r="U964" s="39"/>
      <c r="V964" s="39"/>
      <c r="W964" s="39"/>
      <c r="X964" s="39"/>
      <c r="Y964" s="39"/>
      <c r="Z964" s="39"/>
      <c r="AA964" s="39"/>
      <c r="AB964" s="39"/>
      <c r="AC964" s="39"/>
      <c r="AD964" s="39"/>
      <c r="AE964" s="39"/>
      <c r="AT964" s="18" t="s">
        <v>191</v>
      </c>
      <c r="AU964" s="18" t="s">
        <v>83</v>
      </c>
    </row>
    <row r="965" s="2" customFormat="1" ht="16.5" customHeight="1">
      <c r="A965" s="39"/>
      <c r="B965" s="40"/>
      <c r="C965" s="254" t="s">
        <v>1495</v>
      </c>
      <c r="D965" s="254" t="s">
        <v>308</v>
      </c>
      <c r="E965" s="255" t="s">
        <v>1496</v>
      </c>
      <c r="F965" s="256" t="s">
        <v>1497</v>
      </c>
      <c r="G965" s="257" t="s">
        <v>253</v>
      </c>
      <c r="H965" s="258">
        <v>290.892</v>
      </c>
      <c r="I965" s="259"/>
      <c r="J965" s="260">
        <f>ROUND(I965*H965,2)</f>
        <v>0</v>
      </c>
      <c r="K965" s="256" t="s">
        <v>187</v>
      </c>
      <c r="L965" s="261"/>
      <c r="M965" s="262" t="s">
        <v>19</v>
      </c>
      <c r="N965" s="263" t="s">
        <v>44</v>
      </c>
      <c r="O965" s="85"/>
      <c r="P965" s="222">
        <f>O965*H965</f>
        <v>0</v>
      </c>
      <c r="Q965" s="222">
        <v>0.00029999999999999997</v>
      </c>
      <c r="R965" s="222">
        <f>Q965*H965</f>
        <v>0.087267599999999987</v>
      </c>
      <c r="S965" s="222">
        <v>0</v>
      </c>
      <c r="T965" s="223">
        <f>S965*H965</f>
        <v>0</v>
      </c>
      <c r="U965" s="39"/>
      <c r="V965" s="39"/>
      <c r="W965" s="39"/>
      <c r="X965" s="39"/>
      <c r="Y965" s="39"/>
      <c r="Z965" s="39"/>
      <c r="AA965" s="39"/>
      <c r="AB965" s="39"/>
      <c r="AC965" s="39"/>
      <c r="AD965" s="39"/>
      <c r="AE965" s="39"/>
      <c r="AR965" s="224" t="s">
        <v>423</v>
      </c>
      <c r="AT965" s="224" t="s">
        <v>308</v>
      </c>
      <c r="AU965" s="224" t="s">
        <v>83</v>
      </c>
      <c r="AY965" s="18" t="s">
        <v>181</v>
      </c>
      <c r="BE965" s="225">
        <f>IF(N965="základní",J965,0)</f>
        <v>0</v>
      </c>
      <c r="BF965" s="225">
        <f>IF(N965="snížená",J965,0)</f>
        <v>0</v>
      </c>
      <c r="BG965" s="225">
        <f>IF(N965="zákl. přenesená",J965,0)</f>
        <v>0</v>
      </c>
      <c r="BH965" s="225">
        <f>IF(N965="sníž. přenesená",J965,0)</f>
        <v>0</v>
      </c>
      <c r="BI965" s="225">
        <f>IF(N965="nulová",J965,0)</f>
        <v>0</v>
      </c>
      <c r="BJ965" s="18" t="s">
        <v>81</v>
      </c>
      <c r="BK965" s="225">
        <f>ROUND(I965*H965,2)</f>
        <v>0</v>
      </c>
      <c r="BL965" s="18" t="s">
        <v>300</v>
      </c>
      <c r="BM965" s="224" t="s">
        <v>1498</v>
      </c>
    </row>
    <row r="966" s="2" customFormat="1">
      <c r="A966" s="39"/>
      <c r="B966" s="40"/>
      <c r="C966" s="41"/>
      <c r="D966" s="226" t="s">
        <v>189</v>
      </c>
      <c r="E966" s="41"/>
      <c r="F966" s="227" t="s">
        <v>1497</v>
      </c>
      <c r="G966" s="41"/>
      <c r="H966" s="41"/>
      <c r="I966" s="228"/>
      <c r="J966" s="41"/>
      <c r="K966" s="41"/>
      <c r="L966" s="45"/>
      <c r="M966" s="229"/>
      <c r="N966" s="230"/>
      <c r="O966" s="85"/>
      <c r="P966" s="85"/>
      <c r="Q966" s="85"/>
      <c r="R966" s="85"/>
      <c r="S966" s="85"/>
      <c r="T966" s="86"/>
      <c r="U966" s="39"/>
      <c r="V966" s="39"/>
      <c r="W966" s="39"/>
      <c r="X966" s="39"/>
      <c r="Y966" s="39"/>
      <c r="Z966" s="39"/>
      <c r="AA966" s="39"/>
      <c r="AB966" s="39"/>
      <c r="AC966" s="39"/>
      <c r="AD966" s="39"/>
      <c r="AE966" s="39"/>
      <c r="AT966" s="18" t="s">
        <v>189</v>
      </c>
      <c r="AU966" s="18" t="s">
        <v>83</v>
      </c>
    </row>
    <row r="967" s="13" customFormat="1">
      <c r="A967" s="13"/>
      <c r="B967" s="233"/>
      <c r="C967" s="234"/>
      <c r="D967" s="226" t="s">
        <v>193</v>
      </c>
      <c r="E967" s="234"/>
      <c r="F967" s="236" t="s">
        <v>1499</v>
      </c>
      <c r="G967" s="234"/>
      <c r="H967" s="237">
        <v>290.892</v>
      </c>
      <c r="I967" s="238"/>
      <c r="J967" s="234"/>
      <c r="K967" s="234"/>
      <c r="L967" s="239"/>
      <c r="M967" s="240"/>
      <c r="N967" s="241"/>
      <c r="O967" s="241"/>
      <c r="P967" s="241"/>
      <c r="Q967" s="241"/>
      <c r="R967" s="241"/>
      <c r="S967" s="241"/>
      <c r="T967" s="242"/>
      <c r="U967" s="13"/>
      <c r="V967" s="13"/>
      <c r="W967" s="13"/>
      <c r="X967" s="13"/>
      <c r="Y967" s="13"/>
      <c r="Z967" s="13"/>
      <c r="AA967" s="13"/>
      <c r="AB967" s="13"/>
      <c r="AC967" s="13"/>
      <c r="AD967" s="13"/>
      <c r="AE967" s="13"/>
      <c r="AT967" s="243" t="s">
        <v>193</v>
      </c>
      <c r="AU967" s="243" t="s">
        <v>83</v>
      </c>
      <c r="AV967" s="13" t="s">
        <v>83</v>
      </c>
      <c r="AW967" s="13" t="s">
        <v>4</v>
      </c>
      <c r="AX967" s="13" t="s">
        <v>81</v>
      </c>
      <c r="AY967" s="243" t="s">
        <v>181</v>
      </c>
    </row>
    <row r="968" s="2" customFormat="1" ht="16.5" customHeight="1">
      <c r="A968" s="39"/>
      <c r="B968" s="40"/>
      <c r="C968" s="213" t="s">
        <v>1500</v>
      </c>
      <c r="D968" s="213" t="s">
        <v>183</v>
      </c>
      <c r="E968" s="214" t="s">
        <v>1501</v>
      </c>
      <c r="F968" s="215" t="s">
        <v>1502</v>
      </c>
      <c r="G968" s="216" t="s">
        <v>449</v>
      </c>
      <c r="H968" s="217">
        <v>1</v>
      </c>
      <c r="I968" s="218"/>
      <c r="J968" s="219">
        <f>ROUND(I968*H968,2)</f>
        <v>0</v>
      </c>
      <c r="K968" s="215" t="s">
        <v>187</v>
      </c>
      <c r="L968" s="45"/>
      <c r="M968" s="220" t="s">
        <v>19</v>
      </c>
      <c r="N968" s="221" t="s">
        <v>44</v>
      </c>
      <c r="O968" s="85"/>
      <c r="P968" s="222">
        <f>O968*H968</f>
        <v>0</v>
      </c>
      <c r="Q968" s="222">
        <v>7.046E-05</v>
      </c>
      <c r="R968" s="222">
        <f>Q968*H968</f>
        <v>7.046E-05</v>
      </c>
      <c r="S968" s="222">
        <v>0</v>
      </c>
      <c r="T968" s="223">
        <f>S968*H968</f>
        <v>0</v>
      </c>
      <c r="U968" s="39"/>
      <c r="V968" s="39"/>
      <c r="W968" s="39"/>
      <c r="X968" s="39"/>
      <c r="Y968" s="39"/>
      <c r="Z968" s="39"/>
      <c r="AA968" s="39"/>
      <c r="AB968" s="39"/>
      <c r="AC968" s="39"/>
      <c r="AD968" s="39"/>
      <c r="AE968" s="39"/>
      <c r="AR968" s="224" t="s">
        <v>300</v>
      </c>
      <c r="AT968" s="224" t="s">
        <v>183</v>
      </c>
      <c r="AU968" s="224" t="s">
        <v>83</v>
      </c>
      <c r="AY968" s="18" t="s">
        <v>181</v>
      </c>
      <c r="BE968" s="225">
        <f>IF(N968="základní",J968,0)</f>
        <v>0</v>
      </c>
      <c r="BF968" s="225">
        <f>IF(N968="snížená",J968,0)</f>
        <v>0</v>
      </c>
      <c r="BG968" s="225">
        <f>IF(N968="zákl. přenesená",J968,0)</f>
        <v>0</v>
      </c>
      <c r="BH968" s="225">
        <f>IF(N968="sníž. přenesená",J968,0)</f>
        <v>0</v>
      </c>
      <c r="BI968" s="225">
        <f>IF(N968="nulová",J968,0)</f>
        <v>0</v>
      </c>
      <c r="BJ968" s="18" t="s">
        <v>81</v>
      </c>
      <c r="BK968" s="225">
        <f>ROUND(I968*H968,2)</f>
        <v>0</v>
      </c>
      <c r="BL968" s="18" t="s">
        <v>300</v>
      </c>
      <c r="BM968" s="224" t="s">
        <v>1503</v>
      </c>
    </row>
    <row r="969" s="2" customFormat="1">
      <c r="A969" s="39"/>
      <c r="B969" s="40"/>
      <c r="C969" s="41"/>
      <c r="D969" s="226" t="s">
        <v>189</v>
      </c>
      <c r="E969" s="41"/>
      <c r="F969" s="227" t="s">
        <v>1504</v>
      </c>
      <c r="G969" s="41"/>
      <c r="H969" s="41"/>
      <c r="I969" s="228"/>
      <c r="J969" s="41"/>
      <c r="K969" s="41"/>
      <c r="L969" s="45"/>
      <c r="M969" s="229"/>
      <c r="N969" s="230"/>
      <c r="O969" s="85"/>
      <c r="P969" s="85"/>
      <c r="Q969" s="85"/>
      <c r="R969" s="85"/>
      <c r="S969" s="85"/>
      <c r="T969" s="86"/>
      <c r="U969" s="39"/>
      <c r="V969" s="39"/>
      <c r="W969" s="39"/>
      <c r="X969" s="39"/>
      <c r="Y969" s="39"/>
      <c r="Z969" s="39"/>
      <c r="AA969" s="39"/>
      <c r="AB969" s="39"/>
      <c r="AC969" s="39"/>
      <c r="AD969" s="39"/>
      <c r="AE969" s="39"/>
      <c r="AT969" s="18" t="s">
        <v>189</v>
      </c>
      <c r="AU969" s="18" t="s">
        <v>83</v>
      </c>
    </row>
    <row r="970" s="2" customFormat="1">
      <c r="A970" s="39"/>
      <c r="B970" s="40"/>
      <c r="C970" s="41"/>
      <c r="D970" s="231" t="s">
        <v>191</v>
      </c>
      <c r="E970" s="41"/>
      <c r="F970" s="232" t="s">
        <v>1505</v>
      </c>
      <c r="G970" s="41"/>
      <c r="H970" s="41"/>
      <c r="I970" s="228"/>
      <c r="J970" s="41"/>
      <c r="K970" s="41"/>
      <c r="L970" s="45"/>
      <c r="M970" s="229"/>
      <c r="N970" s="230"/>
      <c r="O970" s="85"/>
      <c r="P970" s="85"/>
      <c r="Q970" s="85"/>
      <c r="R970" s="85"/>
      <c r="S970" s="85"/>
      <c r="T970" s="86"/>
      <c r="U970" s="39"/>
      <c r="V970" s="39"/>
      <c r="W970" s="39"/>
      <c r="X970" s="39"/>
      <c r="Y970" s="39"/>
      <c r="Z970" s="39"/>
      <c r="AA970" s="39"/>
      <c r="AB970" s="39"/>
      <c r="AC970" s="39"/>
      <c r="AD970" s="39"/>
      <c r="AE970" s="39"/>
      <c r="AT970" s="18" t="s">
        <v>191</v>
      </c>
      <c r="AU970" s="18" t="s">
        <v>83</v>
      </c>
    </row>
    <row r="971" s="2" customFormat="1" ht="16.5" customHeight="1">
      <c r="A971" s="39"/>
      <c r="B971" s="40"/>
      <c r="C971" s="254" t="s">
        <v>1506</v>
      </c>
      <c r="D971" s="254" t="s">
        <v>308</v>
      </c>
      <c r="E971" s="255" t="s">
        <v>1507</v>
      </c>
      <c r="F971" s="256" t="s">
        <v>1508</v>
      </c>
      <c r="G971" s="257" t="s">
        <v>449</v>
      </c>
      <c r="H971" s="258">
        <v>1</v>
      </c>
      <c r="I971" s="259"/>
      <c r="J971" s="260">
        <f>ROUND(I971*H971,2)</f>
        <v>0</v>
      </c>
      <c r="K971" s="256" t="s">
        <v>187</v>
      </c>
      <c r="L971" s="261"/>
      <c r="M971" s="262" t="s">
        <v>19</v>
      </c>
      <c r="N971" s="263" t="s">
        <v>44</v>
      </c>
      <c r="O971" s="85"/>
      <c r="P971" s="222">
        <f>O971*H971</f>
        <v>0</v>
      </c>
      <c r="Q971" s="222">
        <v>0.00089999999999999998</v>
      </c>
      <c r="R971" s="222">
        <f>Q971*H971</f>
        <v>0.00089999999999999998</v>
      </c>
      <c r="S971" s="222">
        <v>0</v>
      </c>
      <c r="T971" s="223">
        <f>S971*H971</f>
        <v>0</v>
      </c>
      <c r="U971" s="39"/>
      <c r="V971" s="39"/>
      <c r="W971" s="39"/>
      <c r="X971" s="39"/>
      <c r="Y971" s="39"/>
      <c r="Z971" s="39"/>
      <c r="AA971" s="39"/>
      <c r="AB971" s="39"/>
      <c r="AC971" s="39"/>
      <c r="AD971" s="39"/>
      <c r="AE971" s="39"/>
      <c r="AR971" s="224" t="s">
        <v>423</v>
      </c>
      <c r="AT971" s="224" t="s">
        <v>308</v>
      </c>
      <c r="AU971" s="224" t="s">
        <v>83</v>
      </c>
      <c r="AY971" s="18" t="s">
        <v>181</v>
      </c>
      <c r="BE971" s="225">
        <f>IF(N971="základní",J971,0)</f>
        <v>0</v>
      </c>
      <c r="BF971" s="225">
        <f>IF(N971="snížená",J971,0)</f>
        <v>0</v>
      </c>
      <c r="BG971" s="225">
        <f>IF(N971="zákl. přenesená",J971,0)</f>
        <v>0</v>
      </c>
      <c r="BH971" s="225">
        <f>IF(N971="sníž. přenesená",J971,0)</f>
        <v>0</v>
      </c>
      <c r="BI971" s="225">
        <f>IF(N971="nulová",J971,0)</f>
        <v>0</v>
      </c>
      <c r="BJ971" s="18" t="s">
        <v>81</v>
      </c>
      <c r="BK971" s="225">
        <f>ROUND(I971*H971,2)</f>
        <v>0</v>
      </c>
      <c r="BL971" s="18" t="s">
        <v>300</v>
      </c>
      <c r="BM971" s="224" t="s">
        <v>1509</v>
      </c>
    </row>
    <row r="972" s="2" customFormat="1">
      <c r="A972" s="39"/>
      <c r="B972" s="40"/>
      <c r="C972" s="41"/>
      <c r="D972" s="226" t="s">
        <v>189</v>
      </c>
      <c r="E972" s="41"/>
      <c r="F972" s="227" t="s">
        <v>1508</v>
      </c>
      <c r="G972" s="41"/>
      <c r="H972" s="41"/>
      <c r="I972" s="228"/>
      <c r="J972" s="41"/>
      <c r="K972" s="41"/>
      <c r="L972" s="45"/>
      <c r="M972" s="229"/>
      <c r="N972" s="230"/>
      <c r="O972" s="85"/>
      <c r="P972" s="85"/>
      <c r="Q972" s="85"/>
      <c r="R972" s="85"/>
      <c r="S972" s="85"/>
      <c r="T972" s="86"/>
      <c r="U972" s="39"/>
      <c r="V972" s="39"/>
      <c r="W972" s="39"/>
      <c r="X972" s="39"/>
      <c r="Y972" s="39"/>
      <c r="Z972" s="39"/>
      <c r="AA972" s="39"/>
      <c r="AB972" s="39"/>
      <c r="AC972" s="39"/>
      <c r="AD972" s="39"/>
      <c r="AE972" s="39"/>
      <c r="AT972" s="18" t="s">
        <v>189</v>
      </c>
      <c r="AU972" s="18" t="s">
        <v>83</v>
      </c>
    </row>
    <row r="973" s="2" customFormat="1" ht="16.5" customHeight="1">
      <c r="A973" s="39"/>
      <c r="B973" s="40"/>
      <c r="C973" s="213" t="s">
        <v>1510</v>
      </c>
      <c r="D973" s="213" t="s">
        <v>183</v>
      </c>
      <c r="E973" s="214" t="s">
        <v>1511</v>
      </c>
      <c r="F973" s="215" t="s">
        <v>19</v>
      </c>
      <c r="G973" s="216" t="s">
        <v>449</v>
      </c>
      <c r="H973" s="217">
        <v>13</v>
      </c>
      <c r="I973" s="218"/>
      <c r="J973" s="219">
        <f>ROUND(I973*H973,2)</f>
        <v>0</v>
      </c>
      <c r="K973" s="215" t="s">
        <v>394</v>
      </c>
      <c r="L973" s="45"/>
      <c r="M973" s="220" t="s">
        <v>19</v>
      </c>
      <c r="N973" s="221" t="s">
        <v>44</v>
      </c>
      <c r="O973" s="85"/>
      <c r="P973" s="222">
        <f>O973*H973</f>
        <v>0</v>
      </c>
      <c r="Q973" s="222">
        <v>0</v>
      </c>
      <c r="R973" s="222">
        <f>Q973*H973</f>
        <v>0</v>
      </c>
      <c r="S973" s="222">
        <v>0</v>
      </c>
      <c r="T973" s="223">
        <f>S973*H973</f>
        <v>0</v>
      </c>
      <c r="U973" s="39"/>
      <c r="V973" s="39"/>
      <c r="W973" s="39"/>
      <c r="X973" s="39"/>
      <c r="Y973" s="39"/>
      <c r="Z973" s="39"/>
      <c r="AA973" s="39"/>
      <c r="AB973" s="39"/>
      <c r="AC973" s="39"/>
      <c r="AD973" s="39"/>
      <c r="AE973" s="39"/>
      <c r="AR973" s="224" t="s">
        <v>300</v>
      </c>
      <c r="AT973" s="224" t="s">
        <v>183</v>
      </c>
      <c r="AU973" s="224" t="s">
        <v>83</v>
      </c>
      <c r="AY973" s="18" t="s">
        <v>181</v>
      </c>
      <c r="BE973" s="225">
        <f>IF(N973="základní",J973,0)</f>
        <v>0</v>
      </c>
      <c r="BF973" s="225">
        <f>IF(N973="snížená",J973,0)</f>
        <v>0</v>
      </c>
      <c r="BG973" s="225">
        <f>IF(N973="zákl. přenesená",J973,0)</f>
        <v>0</v>
      </c>
      <c r="BH973" s="225">
        <f>IF(N973="sníž. přenesená",J973,0)</f>
        <v>0</v>
      </c>
      <c r="BI973" s="225">
        <f>IF(N973="nulová",J973,0)</f>
        <v>0</v>
      </c>
      <c r="BJ973" s="18" t="s">
        <v>81</v>
      </c>
      <c r="BK973" s="225">
        <f>ROUND(I973*H973,2)</f>
        <v>0</v>
      </c>
      <c r="BL973" s="18" t="s">
        <v>300</v>
      </c>
      <c r="BM973" s="224" t="s">
        <v>1512</v>
      </c>
    </row>
    <row r="974" s="2" customFormat="1">
      <c r="A974" s="39"/>
      <c r="B974" s="40"/>
      <c r="C974" s="41"/>
      <c r="D974" s="226" t="s">
        <v>189</v>
      </c>
      <c r="E974" s="41"/>
      <c r="F974" s="227" t="s">
        <v>1513</v>
      </c>
      <c r="G974" s="41"/>
      <c r="H974" s="41"/>
      <c r="I974" s="228"/>
      <c r="J974" s="41"/>
      <c r="K974" s="41"/>
      <c r="L974" s="45"/>
      <c r="M974" s="229"/>
      <c r="N974" s="230"/>
      <c r="O974" s="85"/>
      <c r="P974" s="85"/>
      <c r="Q974" s="85"/>
      <c r="R974" s="85"/>
      <c r="S974" s="85"/>
      <c r="T974" s="86"/>
      <c r="U974" s="39"/>
      <c r="V974" s="39"/>
      <c r="W974" s="39"/>
      <c r="X974" s="39"/>
      <c r="Y974" s="39"/>
      <c r="Z974" s="39"/>
      <c r="AA974" s="39"/>
      <c r="AB974" s="39"/>
      <c r="AC974" s="39"/>
      <c r="AD974" s="39"/>
      <c r="AE974" s="39"/>
      <c r="AT974" s="18" t="s">
        <v>189</v>
      </c>
      <c r="AU974" s="18" t="s">
        <v>83</v>
      </c>
    </row>
    <row r="975" s="13" customFormat="1">
      <c r="A975" s="13"/>
      <c r="B975" s="233"/>
      <c r="C975" s="234"/>
      <c r="D975" s="226" t="s">
        <v>193</v>
      </c>
      <c r="E975" s="235" t="s">
        <v>19</v>
      </c>
      <c r="F975" s="236" t="s">
        <v>238</v>
      </c>
      <c r="G975" s="234"/>
      <c r="H975" s="237">
        <v>8</v>
      </c>
      <c r="I975" s="238"/>
      <c r="J975" s="234"/>
      <c r="K975" s="234"/>
      <c r="L975" s="239"/>
      <c r="M975" s="240"/>
      <c r="N975" s="241"/>
      <c r="O975" s="241"/>
      <c r="P975" s="241"/>
      <c r="Q975" s="241"/>
      <c r="R975" s="241"/>
      <c r="S975" s="241"/>
      <c r="T975" s="242"/>
      <c r="U975" s="13"/>
      <c r="V975" s="13"/>
      <c r="W975" s="13"/>
      <c r="X975" s="13"/>
      <c r="Y975" s="13"/>
      <c r="Z975" s="13"/>
      <c r="AA975" s="13"/>
      <c r="AB975" s="13"/>
      <c r="AC975" s="13"/>
      <c r="AD975" s="13"/>
      <c r="AE975" s="13"/>
      <c r="AT975" s="243" t="s">
        <v>193</v>
      </c>
      <c r="AU975" s="243" t="s">
        <v>83</v>
      </c>
      <c r="AV975" s="13" t="s">
        <v>83</v>
      </c>
      <c r="AW975" s="13" t="s">
        <v>33</v>
      </c>
      <c r="AX975" s="13" t="s">
        <v>73</v>
      </c>
      <c r="AY975" s="243" t="s">
        <v>181</v>
      </c>
    </row>
    <row r="976" s="13" customFormat="1">
      <c r="A976" s="13"/>
      <c r="B976" s="233"/>
      <c r="C976" s="234"/>
      <c r="D976" s="226" t="s">
        <v>193</v>
      </c>
      <c r="E976" s="235" t="s">
        <v>19</v>
      </c>
      <c r="F976" s="236" t="s">
        <v>83</v>
      </c>
      <c r="G976" s="234"/>
      <c r="H976" s="237">
        <v>2</v>
      </c>
      <c r="I976" s="238"/>
      <c r="J976" s="234"/>
      <c r="K976" s="234"/>
      <c r="L976" s="239"/>
      <c r="M976" s="240"/>
      <c r="N976" s="241"/>
      <c r="O976" s="241"/>
      <c r="P976" s="241"/>
      <c r="Q976" s="241"/>
      <c r="R976" s="241"/>
      <c r="S976" s="241"/>
      <c r="T976" s="242"/>
      <c r="U976" s="13"/>
      <c r="V976" s="13"/>
      <c r="W976" s="13"/>
      <c r="X976" s="13"/>
      <c r="Y976" s="13"/>
      <c r="Z976" s="13"/>
      <c r="AA976" s="13"/>
      <c r="AB976" s="13"/>
      <c r="AC976" s="13"/>
      <c r="AD976" s="13"/>
      <c r="AE976" s="13"/>
      <c r="AT976" s="243" t="s">
        <v>193</v>
      </c>
      <c r="AU976" s="243" t="s">
        <v>83</v>
      </c>
      <c r="AV976" s="13" t="s">
        <v>83</v>
      </c>
      <c r="AW976" s="13" t="s">
        <v>33</v>
      </c>
      <c r="AX976" s="13" t="s">
        <v>73</v>
      </c>
      <c r="AY976" s="243" t="s">
        <v>181</v>
      </c>
    </row>
    <row r="977" s="13" customFormat="1">
      <c r="A977" s="13"/>
      <c r="B977" s="233"/>
      <c r="C977" s="234"/>
      <c r="D977" s="226" t="s">
        <v>193</v>
      </c>
      <c r="E977" s="235" t="s">
        <v>19</v>
      </c>
      <c r="F977" s="236" t="s">
        <v>83</v>
      </c>
      <c r="G977" s="234"/>
      <c r="H977" s="237">
        <v>2</v>
      </c>
      <c r="I977" s="238"/>
      <c r="J977" s="234"/>
      <c r="K977" s="234"/>
      <c r="L977" s="239"/>
      <c r="M977" s="240"/>
      <c r="N977" s="241"/>
      <c r="O977" s="241"/>
      <c r="P977" s="241"/>
      <c r="Q977" s="241"/>
      <c r="R977" s="241"/>
      <c r="S977" s="241"/>
      <c r="T977" s="242"/>
      <c r="U977" s="13"/>
      <c r="V977" s="13"/>
      <c r="W977" s="13"/>
      <c r="X977" s="13"/>
      <c r="Y977" s="13"/>
      <c r="Z977" s="13"/>
      <c r="AA977" s="13"/>
      <c r="AB977" s="13"/>
      <c r="AC977" s="13"/>
      <c r="AD977" s="13"/>
      <c r="AE977" s="13"/>
      <c r="AT977" s="243" t="s">
        <v>193</v>
      </c>
      <c r="AU977" s="243" t="s">
        <v>83</v>
      </c>
      <c r="AV977" s="13" t="s">
        <v>83</v>
      </c>
      <c r="AW977" s="13" t="s">
        <v>33</v>
      </c>
      <c r="AX977" s="13" t="s">
        <v>73</v>
      </c>
      <c r="AY977" s="243" t="s">
        <v>181</v>
      </c>
    </row>
    <row r="978" s="13" customFormat="1">
      <c r="A978" s="13"/>
      <c r="B978" s="233"/>
      <c r="C978" s="234"/>
      <c r="D978" s="226" t="s">
        <v>193</v>
      </c>
      <c r="E978" s="235" t="s">
        <v>19</v>
      </c>
      <c r="F978" s="236" t="s">
        <v>81</v>
      </c>
      <c r="G978" s="234"/>
      <c r="H978" s="237">
        <v>1</v>
      </c>
      <c r="I978" s="238"/>
      <c r="J978" s="234"/>
      <c r="K978" s="234"/>
      <c r="L978" s="239"/>
      <c r="M978" s="240"/>
      <c r="N978" s="241"/>
      <c r="O978" s="241"/>
      <c r="P978" s="241"/>
      <c r="Q978" s="241"/>
      <c r="R978" s="241"/>
      <c r="S978" s="241"/>
      <c r="T978" s="242"/>
      <c r="U978" s="13"/>
      <c r="V978" s="13"/>
      <c r="W978" s="13"/>
      <c r="X978" s="13"/>
      <c r="Y978" s="13"/>
      <c r="Z978" s="13"/>
      <c r="AA978" s="13"/>
      <c r="AB978" s="13"/>
      <c r="AC978" s="13"/>
      <c r="AD978" s="13"/>
      <c r="AE978" s="13"/>
      <c r="AT978" s="243" t="s">
        <v>193</v>
      </c>
      <c r="AU978" s="243" t="s">
        <v>83</v>
      </c>
      <c r="AV978" s="13" t="s">
        <v>83</v>
      </c>
      <c r="AW978" s="13" t="s">
        <v>33</v>
      </c>
      <c r="AX978" s="13" t="s">
        <v>73</v>
      </c>
      <c r="AY978" s="243" t="s">
        <v>181</v>
      </c>
    </row>
    <row r="979" s="2" customFormat="1" ht="16.5" customHeight="1">
      <c r="A979" s="39"/>
      <c r="B979" s="40"/>
      <c r="C979" s="213" t="s">
        <v>1514</v>
      </c>
      <c r="D979" s="213" t="s">
        <v>183</v>
      </c>
      <c r="E979" s="214" t="s">
        <v>1515</v>
      </c>
      <c r="F979" s="215" t="s">
        <v>1516</v>
      </c>
      <c r="G979" s="216" t="s">
        <v>377</v>
      </c>
      <c r="H979" s="217">
        <v>2.657</v>
      </c>
      <c r="I979" s="218"/>
      <c r="J979" s="219">
        <f>ROUND(I979*H979,2)</f>
        <v>0</v>
      </c>
      <c r="K979" s="215" t="s">
        <v>187</v>
      </c>
      <c r="L979" s="45"/>
      <c r="M979" s="220" t="s">
        <v>19</v>
      </c>
      <c r="N979" s="221" t="s">
        <v>44</v>
      </c>
      <c r="O979" s="85"/>
      <c r="P979" s="222">
        <f>O979*H979</f>
        <v>0</v>
      </c>
      <c r="Q979" s="222">
        <v>0</v>
      </c>
      <c r="R979" s="222">
        <f>Q979*H979</f>
        <v>0</v>
      </c>
      <c r="S979" s="222">
        <v>0</v>
      </c>
      <c r="T979" s="223">
        <f>S979*H979</f>
        <v>0</v>
      </c>
      <c r="U979" s="39"/>
      <c r="V979" s="39"/>
      <c r="W979" s="39"/>
      <c r="X979" s="39"/>
      <c r="Y979" s="39"/>
      <c r="Z979" s="39"/>
      <c r="AA979" s="39"/>
      <c r="AB979" s="39"/>
      <c r="AC979" s="39"/>
      <c r="AD979" s="39"/>
      <c r="AE979" s="39"/>
      <c r="AR979" s="224" t="s">
        <v>300</v>
      </c>
      <c r="AT979" s="224" t="s">
        <v>183</v>
      </c>
      <c r="AU979" s="224" t="s">
        <v>83</v>
      </c>
      <c r="AY979" s="18" t="s">
        <v>181</v>
      </c>
      <c r="BE979" s="225">
        <f>IF(N979="základní",J979,0)</f>
        <v>0</v>
      </c>
      <c r="BF979" s="225">
        <f>IF(N979="snížená",J979,0)</f>
        <v>0</v>
      </c>
      <c r="BG979" s="225">
        <f>IF(N979="zákl. přenesená",J979,0)</f>
        <v>0</v>
      </c>
      <c r="BH979" s="225">
        <f>IF(N979="sníž. přenesená",J979,0)</f>
        <v>0</v>
      </c>
      <c r="BI979" s="225">
        <f>IF(N979="nulová",J979,0)</f>
        <v>0</v>
      </c>
      <c r="BJ979" s="18" t="s">
        <v>81</v>
      </c>
      <c r="BK979" s="225">
        <f>ROUND(I979*H979,2)</f>
        <v>0</v>
      </c>
      <c r="BL979" s="18" t="s">
        <v>300</v>
      </c>
      <c r="BM979" s="224" t="s">
        <v>1517</v>
      </c>
    </row>
    <row r="980" s="2" customFormat="1">
      <c r="A980" s="39"/>
      <c r="B980" s="40"/>
      <c r="C980" s="41"/>
      <c r="D980" s="226" t="s">
        <v>189</v>
      </c>
      <c r="E980" s="41"/>
      <c r="F980" s="227" t="s">
        <v>1518</v>
      </c>
      <c r="G980" s="41"/>
      <c r="H980" s="41"/>
      <c r="I980" s="228"/>
      <c r="J980" s="41"/>
      <c r="K980" s="41"/>
      <c r="L980" s="45"/>
      <c r="M980" s="229"/>
      <c r="N980" s="230"/>
      <c r="O980" s="85"/>
      <c r="P980" s="85"/>
      <c r="Q980" s="85"/>
      <c r="R980" s="85"/>
      <c r="S980" s="85"/>
      <c r="T980" s="86"/>
      <c r="U980" s="39"/>
      <c r="V980" s="39"/>
      <c r="W980" s="39"/>
      <c r="X980" s="39"/>
      <c r="Y980" s="39"/>
      <c r="Z980" s="39"/>
      <c r="AA980" s="39"/>
      <c r="AB980" s="39"/>
      <c r="AC980" s="39"/>
      <c r="AD980" s="39"/>
      <c r="AE980" s="39"/>
      <c r="AT980" s="18" t="s">
        <v>189</v>
      </c>
      <c r="AU980" s="18" t="s">
        <v>83</v>
      </c>
    </row>
    <row r="981" s="2" customFormat="1">
      <c r="A981" s="39"/>
      <c r="B981" s="40"/>
      <c r="C981" s="41"/>
      <c r="D981" s="231" t="s">
        <v>191</v>
      </c>
      <c r="E981" s="41"/>
      <c r="F981" s="232" t="s">
        <v>1519</v>
      </c>
      <c r="G981" s="41"/>
      <c r="H981" s="41"/>
      <c r="I981" s="228"/>
      <c r="J981" s="41"/>
      <c r="K981" s="41"/>
      <c r="L981" s="45"/>
      <c r="M981" s="229"/>
      <c r="N981" s="230"/>
      <c r="O981" s="85"/>
      <c r="P981" s="85"/>
      <c r="Q981" s="85"/>
      <c r="R981" s="85"/>
      <c r="S981" s="85"/>
      <c r="T981" s="86"/>
      <c r="U981" s="39"/>
      <c r="V981" s="39"/>
      <c r="W981" s="39"/>
      <c r="X981" s="39"/>
      <c r="Y981" s="39"/>
      <c r="Z981" s="39"/>
      <c r="AA981" s="39"/>
      <c r="AB981" s="39"/>
      <c r="AC981" s="39"/>
      <c r="AD981" s="39"/>
      <c r="AE981" s="39"/>
      <c r="AT981" s="18" t="s">
        <v>191</v>
      </c>
      <c r="AU981" s="18" t="s">
        <v>83</v>
      </c>
    </row>
    <row r="982" s="12" customFormat="1" ht="22.8" customHeight="1">
      <c r="A982" s="12"/>
      <c r="B982" s="197"/>
      <c r="C982" s="198"/>
      <c r="D982" s="199" t="s">
        <v>72</v>
      </c>
      <c r="E982" s="211" t="s">
        <v>1520</v>
      </c>
      <c r="F982" s="211" t="s">
        <v>1521</v>
      </c>
      <c r="G982" s="198"/>
      <c r="H982" s="198"/>
      <c r="I982" s="201"/>
      <c r="J982" s="212">
        <f>BK982</f>
        <v>0</v>
      </c>
      <c r="K982" s="198"/>
      <c r="L982" s="203"/>
      <c r="M982" s="204"/>
      <c r="N982" s="205"/>
      <c r="O982" s="205"/>
      <c r="P982" s="206">
        <f>SUM(P983:P1060)</f>
        <v>0</v>
      </c>
      <c r="Q982" s="205"/>
      <c r="R982" s="206">
        <f>SUM(R983:R1060)</f>
        <v>5.0147419185000004</v>
      </c>
      <c r="S982" s="205"/>
      <c r="T982" s="207">
        <f>SUM(T983:T1060)</f>
        <v>0</v>
      </c>
      <c r="U982" s="12"/>
      <c r="V982" s="12"/>
      <c r="W982" s="12"/>
      <c r="X982" s="12"/>
      <c r="Y982" s="12"/>
      <c r="Z982" s="12"/>
      <c r="AA982" s="12"/>
      <c r="AB982" s="12"/>
      <c r="AC982" s="12"/>
      <c r="AD982" s="12"/>
      <c r="AE982" s="12"/>
      <c r="AR982" s="208" t="s">
        <v>83</v>
      </c>
      <c r="AT982" s="209" t="s">
        <v>72</v>
      </c>
      <c r="AU982" s="209" t="s">
        <v>81</v>
      </c>
      <c r="AY982" s="208" t="s">
        <v>181</v>
      </c>
      <c r="BK982" s="210">
        <f>SUM(BK983:BK1060)</f>
        <v>0</v>
      </c>
    </row>
    <row r="983" s="2" customFormat="1" ht="16.5" customHeight="1">
      <c r="A983" s="39"/>
      <c r="B983" s="40"/>
      <c r="C983" s="213" t="s">
        <v>1522</v>
      </c>
      <c r="D983" s="213" t="s">
        <v>183</v>
      </c>
      <c r="E983" s="214" t="s">
        <v>1523</v>
      </c>
      <c r="F983" s="215" t="s">
        <v>1524</v>
      </c>
      <c r="G983" s="216" t="s">
        <v>253</v>
      </c>
      <c r="H983" s="217">
        <v>193.99500000000001</v>
      </c>
      <c r="I983" s="218"/>
      <c r="J983" s="219">
        <f>ROUND(I983*H983,2)</f>
        <v>0</v>
      </c>
      <c r="K983" s="215" t="s">
        <v>187</v>
      </c>
      <c r="L983" s="45"/>
      <c r="M983" s="220" t="s">
        <v>19</v>
      </c>
      <c r="N983" s="221" t="s">
        <v>44</v>
      </c>
      <c r="O983" s="85"/>
      <c r="P983" s="222">
        <f>O983*H983</f>
        <v>0</v>
      </c>
      <c r="Q983" s="222">
        <v>0</v>
      </c>
      <c r="R983" s="222">
        <f>Q983*H983</f>
        <v>0</v>
      </c>
      <c r="S983" s="222">
        <v>0</v>
      </c>
      <c r="T983" s="223">
        <f>S983*H983</f>
        <v>0</v>
      </c>
      <c r="U983" s="39"/>
      <c r="V983" s="39"/>
      <c r="W983" s="39"/>
      <c r="X983" s="39"/>
      <c r="Y983" s="39"/>
      <c r="Z983" s="39"/>
      <c r="AA983" s="39"/>
      <c r="AB983" s="39"/>
      <c r="AC983" s="39"/>
      <c r="AD983" s="39"/>
      <c r="AE983" s="39"/>
      <c r="AR983" s="224" t="s">
        <v>300</v>
      </c>
      <c r="AT983" s="224" t="s">
        <v>183</v>
      </c>
      <c r="AU983" s="224" t="s">
        <v>83</v>
      </c>
      <c r="AY983" s="18" t="s">
        <v>181</v>
      </c>
      <c r="BE983" s="225">
        <f>IF(N983="základní",J983,0)</f>
        <v>0</v>
      </c>
      <c r="BF983" s="225">
        <f>IF(N983="snížená",J983,0)</f>
        <v>0</v>
      </c>
      <c r="BG983" s="225">
        <f>IF(N983="zákl. přenesená",J983,0)</f>
        <v>0</v>
      </c>
      <c r="BH983" s="225">
        <f>IF(N983="sníž. přenesená",J983,0)</f>
        <v>0</v>
      </c>
      <c r="BI983" s="225">
        <f>IF(N983="nulová",J983,0)</f>
        <v>0</v>
      </c>
      <c r="BJ983" s="18" t="s">
        <v>81</v>
      </c>
      <c r="BK983" s="225">
        <f>ROUND(I983*H983,2)</f>
        <v>0</v>
      </c>
      <c r="BL983" s="18" t="s">
        <v>300</v>
      </c>
      <c r="BM983" s="224" t="s">
        <v>1525</v>
      </c>
    </row>
    <row r="984" s="2" customFormat="1">
      <c r="A984" s="39"/>
      <c r="B984" s="40"/>
      <c r="C984" s="41"/>
      <c r="D984" s="226" t="s">
        <v>189</v>
      </c>
      <c r="E984" s="41"/>
      <c r="F984" s="227" t="s">
        <v>1526</v>
      </c>
      <c r="G984" s="41"/>
      <c r="H984" s="41"/>
      <c r="I984" s="228"/>
      <c r="J984" s="41"/>
      <c r="K984" s="41"/>
      <c r="L984" s="45"/>
      <c r="M984" s="229"/>
      <c r="N984" s="230"/>
      <c r="O984" s="85"/>
      <c r="P984" s="85"/>
      <c r="Q984" s="85"/>
      <c r="R984" s="85"/>
      <c r="S984" s="85"/>
      <c r="T984" s="86"/>
      <c r="U984" s="39"/>
      <c r="V984" s="39"/>
      <c r="W984" s="39"/>
      <c r="X984" s="39"/>
      <c r="Y984" s="39"/>
      <c r="Z984" s="39"/>
      <c r="AA984" s="39"/>
      <c r="AB984" s="39"/>
      <c r="AC984" s="39"/>
      <c r="AD984" s="39"/>
      <c r="AE984" s="39"/>
      <c r="AT984" s="18" t="s">
        <v>189</v>
      </c>
      <c r="AU984" s="18" t="s">
        <v>83</v>
      </c>
    </row>
    <row r="985" s="2" customFormat="1">
      <c r="A985" s="39"/>
      <c r="B985" s="40"/>
      <c r="C985" s="41"/>
      <c r="D985" s="231" t="s">
        <v>191</v>
      </c>
      <c r="E985" s="41"/>
      <c r="F985" s="232" t="s">
        <v>1527</v>
      </c>
      <c r="G985" s="41"/>
      <c r="H985" s="41"/>
      <c r="I985" s="228"/>
      <c r="J985" s="41"/>
      <c r="K985" s="41"/>
      <c r="L985" s="45"/>
      <c r="M985" s="229"/>
      <c r="N985" s="230"/>
      <c r="O985" s="85"/>
      <c r="P985" s="85"/>
      <c r="Q985" s="85"/>
      <c r="R985" s="85"/>
      <c r="S985" s="85"/>
      <c r="T985" s="86"/>
      <c r="U985" s="39"/>
      <c r="V985" s="39"/>
      <c r="W985" s="39"/>
      <c r="X985" s="39"/>
      <c r="Y985" s="39"/>
      <c r="Z985" s="39"/>
      <c r="AA985" s="39"/>
      <c r="AB985" s="39"/>
      <c r="AC985" s="39"/>
      <c r="AD985" s="39"/>
      <c r="AE985" s="39"/>
      <c r="AT985" s="18" t="s">
        <v>191</v>
      </c>
      <c r="AU985" s="18" t="s">
        <v>83</v>
      </c>
    </row>
    <row r="986" s="14" customFormat="1">
      <c r="A986" s="14"/>
      <c r="B986" s="244"/>
      <c r="C986" s="245"/>
      <c r="D986" s="226" t="s">
        <v>193</v>
      </c>
      <c r="E986" s="246" t="s">
        <v>19</v>
      </c>
      <c r="F986" s="247" t="s">
        <v>1528</v>
      </c>
      <c r="G986" s="245"/>
      <c r="H986" s="246" t="s">
        <v>19</v>
      </c>
      <c r="I986" s="248"/>
      <c r="J986" s="245"/>
      <c r="K986" s="245"/>
      <c r="L986" s="249"/>
      <c r="M986" s="250"/>
      <c r="N986" s="251"/>
      <c r="O986" s="251"/>
      <c r="P986" s="251"/>
      <c r="Q986" s="251"/>
      <c r="R986" s="251"/>
      <c r="S986" s="251"/>
      <c r="T986" s="252"/>
      <c r="U986" s="14"/>
      <c r="V986" s="14"/>
      <c r="W986" s="14"/>
      <c r="X986" s="14"/>
      <c r="Y986" s="14"/>
      <c r="Z986" s="14"/>
      <c r="AA986" s="14"/>
      <c r="AB986" s="14"/>
      <c r="AC986" s="14"/>
      <c r="AD986" s="14"/>
      <c r="AE986" s="14"/>
      <c r="AT986" s="253" t="s">
        <v>193</v>
      </c>
      <c r="AU986" s="253" t="s">
        <v>83</v>
      </c>
      <c r="AV986" s="14" t="s">
        <v>81</v>
      </c>
      <c r="AW986" s="14" t="s">
        <v>33</v>
      </c>
      <c r="AX986" s="14" t="s">
        <v>73</v>
      </c>
      <c r="AY986" s="253" t="s">
        <v>181</v>
      </c>
    </row>
    <row r="987" s="13" customFormat="1">
      <c r="A987" s="13"/>
      <c r="B987" s="233"/>
      <c r="C987" s="234"/>
      <c r="D987" s="226" t="s">
        <v>193</v>
      </c>
      <c r="E987" s="235" t="s">
        <v>19</v>
      </c>
      <c r="F987" s="236" t="s">
        <v>1529</v>
      </c>
      <c r="G987" s="234"/>
      <c r="H987" s="237">
        <v>183.81999999999999</v>
      </c>
      <c r="I987" s="238"/>
      <c r="J987" s="234"/>
      <c r="K987" s="234"/>
      <c r="L987" s="239"/>
      <c r="M987" s="240"/>
      <c r="N987" s="241"/>
      <c r="O987" s="241"/>
      <c r="P987" s="241"/>
      <c r="Q987" s="241"/>
      <c r="R987" s="241"/>
      <c r="S987" s="241"/>
      <c r="T987" s="242"/>
      <c r="U987" s="13"/>
      <c r="V987" s="13"/>
      <c r="W987" s="13"/>
      <c r="X987" s="13"/>
      <c r="Y987" s="13"/>
      <c r="Z987" s="13"/>
      <c r="AA987" s="13"/>
      <c r="AB987" s="13"/>
      <c r="AC987" s="13"/>
      <c r="AD987" s="13"/>
      <c r="AE987" s="13"/>
      <c r="AT987" s="243" t="s">
        <v>193</v>
      </c>
      <c r="AU987" s="243" t="s">
        <v>83</v>
      </c>
      <c r="AV987" s="13" t="s">
        <v>83</v>
      </c>
      <c r="AW987" s="13" t="s">
        <v>33</v>
      </c>
      <c r="AX987" s="13" t="s">
        <v>73</v>
      </c>
      <c r="AY987" s="243" t="s">
        <v>181</v>
      </c>
    </row>
    <row r="988" s="14" customFormat="1">
      <c r="A988" s="14"/>
      <c r="B988" s="244"/>
      <c r="C988" s="245"/>
      <c r="D988" s="226" t="s">
        <v>193</v>
      </c>
      <c r="E988" s="246" t="s">
        <v>19</v>
      </c>
      <c r="F988" s="247" t="s">
        <v>1530</v>
      </c>
      <c r="G988" s="245"/>
      <c r="H988" s="246" t="s">
        <v>19</v>
      </c>
      <c r="I988" s="248"/>
      <c r="J988" s="245"/>
      <c r="K988" s="245"/>
      <c r="L988" s="249"/>
      <c r="M988" s="250"/>
      <c r="N988" s="251"/>
      <c r="O988" s="251"/>
      <c r="P988" s="251"/>
      <c r="Q988" s="251"/>
      <c r="R988" s="251"/>
      <c r="S988" s="251"/>
      <c r="T988" s="252"/>
      <c r="U988" s="14"/>
      <c r="V988" s="14"/>
      <c r="W988" s="14"/>
      <c r="X988" s="14"/>
      <c r="Y988" s="14"/>
      <c r="Z988" s="14"/>
      <c r="AA988" s="14"/>
      <c r="AB988" s="14"/>
      <c r="AC988" s="14"/>
      <c r="AD988" s="14"/>
      <c r="AE988" s="14"/>
      <c r="AT988" s="253" t="s">
        <v>193</v>
      </c>
      <c r="AU988" s="253" t="s">
        <v>83</v>
      </c>
      <c r="AV988" s="14" t="s">
        <v>81</v>
      </c>
      <c r="AW988" s="14" t="s">
        <v>33</v>
      </c>
      <c r="AX988" s="14" t="s">
        <v>73</v>
      </c>
      <c r="AY988" s="253" t="s">
        <v>181</v>
      </c>
    </row>
    <row r="989" s="13" customFormat="1">
      <c r="A989" s="13"/>
      <c r="B989" s="233"/>
      <c r="C989" s="234"/>
      <c r="D989" s="226" t="s">
        <v>193</v>
      </c>
      <c r="E989" s="235" t="s">
        <v>19</v>
      </c>
      <c r="F989" s="236" t="s">
        <v>1531</v>
      </c>
      <c r="G989" s="234"/>
      <c r="H989" s="237">
        <v>10.175000000000001</v>
      </c>
      <c r="I989" s="238"/>
      <c r="J989" s="234"/>
      <c r="K989" s="234"/>
      <c r="L989" s="239"/>
      <c r="M989" s="240"/>
      <c r="N989" s="241"/>
      <c r="O989" s="241"/>
      <c r="P989" s="241"/>
      <c r="Q989" s="241"/>
      <c r="R989" s="241"/>
      <c r="S989" s="241"/>
      <c r="T989" s="242"/>
      <c r="U989" s="13"/>
      <c r="V989" s="13"/>
      <c r="W989" s="13"/>
      <c r="X989" s="13"/>
      <c r="Y989" s="13"/>
      <c r="Z989" s="13"/>
      <c r="AA989" s="13"/>
      <c r="AB989" s="13"/>
      <c r="AC989" s="13"/>
      <c r="AD989" s="13"/>
      <c r="AE989" s="13"/>
      <c r="AT989" s="243" t="s">
        <v>193</v>
      </c>
      <c r="AU989" s="243" t="s">
        <v>83</v>
      </c>
      <c r="AV989" s="13" t="s">
        <v>83</v>
      </c>
      <c r="AW989" s="13" t="s">
        <v>33</v>
      </c>
      <c r="AX989" s="13" t="s">
        <v>73</v>
      </c>
      <c r="AY989" s="243" t="s">
        <v>181</v>
      </c>
    </row>
    <row r="990" s="2" customFormat="1" ht="16.5" customHeight="1">
      <c r="A990" s="39"/>
      <c r="B990" s="40"/>
      <c r="C990" s="254" t="s">
        <v>1532</v>
      </c>
      <c r="D990" s="254" t="s">
        <v>308</v>
      </c>
      <c r="E990" s="255" t="s">
        <v>1533</v>
      </c>
      <c r="F990" s="256" t="s">
        <v>1534</v>
      </c>
      <c r="G990" s="257" t="s">
        <v>253</v>
      </c>
      <c r="H990" s="258">
        <v>197.875</v>
      </c>
      <c r="I990" s="259"/>
      <c r="J990" s="260">
        <f>ROUND(I990*H990,2)</f>
        <v>0</v>
      </c>
      <c r="K990" s="256" t="s">
        <v>187</v>
      </c>
      <c r="L990" s="261"/>
      <c r="M990" s="262" t="s">
        <v>19</v>
      </c>
      <c r="N990" s="263" t="s">
        <v>44</v>
      </c>
      <c r="O990" s="85"/>
      <c r="P990" s="222">
        <f>O990*H990</f>
        <v>0</v>
      </c>
      <c r="Q990" s="222">
        <v>0.0025000000000000001</v>
      </c>
      <c r="R990" s="222">
        <f>Q990*H990</f>
        <v>0.4946875</v>
      </c>
      <c r="S990" s="222">
        <v>0</v>
      </c>
      <c r="T990" s="223">
        <f>S990*H990</f>
        <v>0</v>
      </c>
      <c r="U990" s="39"/>
      <c r="V990" s="39"/>
      <c r="W990" s="39"/>
      <c r="X990" s="39"/>
      <c r="Y990" s="39"/>
      <c r="Z990" s="39"/>
      <c r="AA990" s="39"/>
      <c r="AB990" s="39"/>
      <c r="AC990" s="39"/>
      <c r="AD990" s="39"/>
      <c r="AE990" s="39"/>
      <c r="AR990" s="224" t="s">
        <v>423</v>
      </c>
      <c r="AT990" s="224" t="s">
        <v>308</v>
      </c>
      <c r="AU990" s="224" t="s">
        <v>83</v>
      </c>
      <c r="AY990" s="18" t="s">
        <v>181</v>
      </c>
      <c r="BE990" s="225">
        <f>IF(N990="základní",J990,0)</f>
        <v>0</v>
      </c>
      <c r="BF990" s="225">
        <f>IF(N990="snížená",J990,0)</f>
        <v>0</v>
      </c>
      <c r="BG990" s="225">
        <f>IF(N990="zákl. přenesená",J990,0)</f>
        <v>0</v>
      </c>
      <c r="BH990" s="225">
        <f>IF(N990="sníž. přenesená",J990,0)</f>
        <v>0</v>
      </c>
      <c r="BI990" s="225">
        <f>IF(N990="nulová",J990,0)</f>
        <v>0</v>
      </c>
      <c r="BJ990" s="18" t="s">
        <v>81</v>
      </c>
      <c r="BK990" s="225">
        <f>ROUND(I990*H990,2)</f>
        <v>0</v>
      </c>
      <c r="BL990" s="18" t="s">
        <v>300</v>
      </c>
      <c r="BM990" s="224" t="s">
        <v>1535</v>
      </c>
    </row>
    <row r="991" s="2" customFormat="1">
      <c r="A991" s="39"/>
      <c r="B991" s="40"/>
      <c r="C991" s="41"/>
      <c r="D991" s="226" t="s">
        <v>189</v>
      </c>
      <c r="E991" s="41"/>
      <c r="F991" s="227" t="s">
        <v>1534</v>
      </c>
      <c r="G991" s="41"/>
      <c r="H991" s="41"/>
      <c r="I991" s="228"/>
      <c r="J991" s="41"/>
      <c r="K991" s="41"/>
      <c r="L991" s="45"/>
      <c r="M991" s="229"/>
      <c r="N991" s="230"/>
      <c r="O991" s="85"/>
      <c r="P991" s="85"/>
      <c r="Q991" s="85"/>
      <c r="R991" s="85"/>
      <c r="S991" s="85"/>
      <c r="T991" s="86"/>
      <c r="U991" s="39"/>
      <c r="V991" s="39"/>
      <c r="W991" s="39"/>
      <c r="X991" s="39"/>
      <c r="Y991" s="39"/>
      <c r="Z991" s="39"/>
      <c r="AA991" s="39"/>
      <c r="AB991" s="39"/>
      <c r="AC991" s="39"/>
      <c r="AD991" s="39"/>
      <c r="AE991" s="39"/>
      <c r="AT991" s="18" t="s">
        <v>189</v>
      </c>
      <c r="AU991" s="18" t="s">
        <v>83</v>
      </c>
    </row>
    <row r="992" s="13" customFormat="1">
      <c r="A992" s="13"/>
      <c r="B992" s="233"/>
      <c r="C992" s="234"/>
      <c r="D992" s="226" t="s">
        <v>193</v>
      </c>
      <c r="E992" s="234"/>
      <c r="F992" s="236" t="s">
        <v>1536</v>
      </c>
      <c r="G992" s="234"/>
      <c r="H992" s="237">
        <v>197.875</v>
      </c>
      <c r="I992" s="238"/>
      <c r="J992" s="234"/>
      <c r="K992" s="234"/>
      <c r="L992" s="239"/>
      <c r="M992" s="240"/>
      <c r="N992" s="241"/>
      <c r="O992" s="241"/>
      <c r="P992" s="241"/>
      <c r="Q992" s="241"/>
      <c r="R992" s="241"/>
      <c r="S992" s="241"/>
      <c r="T992" s="242"/>
      <c r="U992" s="13"/>
      <c r="V992" s="13"/>
      <c r="W992" s="13"/>
      <c r="X992" s="13"/>
      <c r="Y992" s="13"/>
      <c r="Z992" s="13"/>
      <c r="AA992" s="13"/>
      <c r="AB992" s="13"/>
      <c r="AC992" s="13"/>
      <c r="AD992" s="13"/>
      <c r="AE992" s="13"/>
      <c r="AT992" s="243" t="s">
        <v>193</v>
      </c>
      <c r="AU992" s="243" t="s">
        <v>83</v>
      </c>
      <c r="AV992" s="13" t="s">
        <v>83</v>
      </c>
      <c r="AW992" s="13" t="s">
        <v>4</v>
      </c>
      <c r="AX992" s="13" t="s">
        <v>81</v>
      </c>
      <c r="AY992" s="243" t="s">
        <v>181</v>
      </c>
    </row>
    <row r="993" s="2" customFormat="1" ht="16.5" customHeight="1">
      <c r="A993" s="39"/>
      <c r="B993" s="40"/>
      <c r="C993" s="213" t="s">
        <v>1537</v>
      </c>
      <c r="D993" s="213" t="s">
        <v>183</v>
      </c>
      <c r="E993" s="214" t="s">
        <v>1538</v>
      </c>
      <c r="F993" s="215" t="s">
        <v>1539</v>
      </c>
      <c r="G993" s="216" t="s">
        <v>253</v>
      </c>
      <c r="H993" s="217">
        <v>19.68</v>
      </c>
      <c r="I993" s="218"/>
      <c r="J993" s="219">
        <f>ROUND(I993*H993,2)</f>
        <v>0</v>
      </c>
      <c r="K993" s="215" t="s">
        <v>187</v>
      </c>
      <c r="L993" s="45"/>
      <c r="M993" s="220" t="s">
        <v>19</v>
      </c>
      <c r="N993" s="221" t="s">
        <v>44</v>
      </c>
      <c r="O993" s="85"/>
      <c r="P993" s="222">
        <f>O993*H993</f>
        <v>0</v>
      </c>
      <c r="Q993" s="222">
        <v>0</v>
      </c>
      <c r="R993" s="222">
        <f>Q993*H993</f>
        <v>0</v>
      </c>
      <c r="S993" s="222">
        <v>0</v>
      </c>
      <c r="T993" s="223">
        <f>S993*H993</f>
        <v>0</v>
      </c>
      <c r="U993" s="39"/>
      <c r="V993" s="39"/>
      <c r="W993" s="39"/>
      <c r="X993" s="39"/>
      <c r="Y993" s="39"/>
      <c r="Z993" s="39"/>
      <c r="AA993" s="39"/>
      <c r="AB993" s="39"/>
      <c r="AC993" s="39"/>
      <c r="AD993" s="39"/>
      <c r="AE993" s="39"/>
      <c r="AR993" s="224" t="s">
        <v>300</v>
      </c>
      <c r="AT993" s="224" t="s">
        <v>183</v>
      </c>
      <c r="AU993" s="224" t="s">
        <v>83</v>
      </c>
      <c r="AY993" s="18" t="s">
        <v>181</v>
      </c>
      <c r="BE993" s="225">
        <f>IF(N993="základní",J993,0)</f>
        <v>0</v>
      </c>
      <c r="BF993" s="225">
        <f>IF(N993="snížená",J993,0)</f>
        <v>0</v>
      </c>
      <c r="BG993" s="225">
        <f>IF(N993="zákl. přenesená",J993,0)</f>
        <v>0</v>
      </c>
      <c r="BH993" s="225">
        <f>IF(N993="sníž. přenesená",J993,0)</f>
        <v>0</v>
      </c>
      <c r="BI993" s="225">
        <f>IF(N993="nulová",J993,0)</f>
        <v>0</v>
      </c>
      <c r="BJ993" s="18" t="s">
        <v>81</v>
      </c>
      <c r="BK993" s="225">
        <f>ROUND(I993*H993,2)</f>
        <v>0</v>
      </c>
      <c r="BL993" s="18" t="s">
        <v>300</v>
      </c>
      <c r="BM993" s="224" t="s">
        <v>1540</v>
      </c>
    </row>
    <row r="994" s="2" customFormat="1">
      <c r="A994" s="39"/>
      <c r="B994" s="40"/>
      <c r="C994" s="41"/>
      <c r="D994" s="226" t="s">
        <v>189</v>
      </c>
      <c r="E994" s="41"/>
      <c r="F994" s="227" t="s">
        <v>1541</v>
      </c>
      <c r="G994" s="41"/>
      <c r="H994" s="41"/>
      <c r="I994" s="228"/>
      <c r="J994" s="41"/>
      <c r="K994" s="41"/>
      <c r="L994" s="45"/>
      <c r="M994" s="229"/>
      <c r="N994" s="230"/>
      <c r="O994" s="85"/>
      <c r="P994" s="85"/>
      <c r="Q994" s="85"/>
      <c r="R994" s="85"/>
      <c r="S994" s="85"/>
      <c r="T994" s="86"/>
      <c r="U994" s="39"/>
      <c r="V994" s="39"/>
      <c r="W994" s="39"/>
      <c r="X994" s="39"/>
      <c r="Y994" s="39"/>
      <c r="Z994" s="39"/>
      <c r="AA994" s="39"/>
      <c r="AB994" s="39"/>
      <c r="AC994" s="39"/>
      <c r="AD994" s="39"/>
      <c r="AE994" s="39"/>
      <c r="AT994" s="18" t="s">
        <v>189</v>
      </c>
      <c r="AU994" s="18" t="s">
        <v>83</v>
      </c>
    </row>
    <row r="995" s="2" customFormat="1">
      <c r="A995" s="39"/>
      <c r="B995" s="40"/>
      <c r="C995" s="41"/>
      <c r="D995" s="231" t="s">
        <v>191</v>
      </c>
      <c r="E995" s="41"/>
      <c r="F995" s="232" t="s">
        <v>1542</v>
      </c>
      <c r="G995" s="41"/>
      <c r="H995" s="41"/>
      <c r="I995" s="228"/>
      <c r="J995" s="41"/>
      <c r="K995" s="41"/>
      <c r="L995" s="45"/>
      <c r="M995" s="229"/>
      <c r="N995" s="230"/>
      <c r="O995" s="85"/>
      <c r="P995" s="85"/>
      <c r="Q995" s="85"/>
      <c r="R995" s="85"/>
      <c r="S995" s="85"/>
      <c r="T995" s="86"/>
      <c r="U995" s="39"/>
      <c r="V995" s="39"/>
      <c r="W995" s="39"/>
      <c r="X995" s="39"/>
      <c r="Y995" s="39"/>
      <c r="Z995" s="39"/>
      <c r="AA995" s="39"/>
      <c r="AB995" s="39"/>
      <c r="AC995" s="39"/>
      <c r="AD995" s="39"/>
      <c r="AE995" s="39"/>
      <c r="AT995" s="18" t="s">
        <v>191</v>
      </c>
      <c r="AU995" s="18" t="s">
        <v>83</v>
      </c>
    </row>
    <row r="996" s="13" customFormat="1">
      <c r="A996" s="13"/>
      <c r="B996" s="233"/>
      <c r="C996" s="234"/>
      <c r="D996" s="226" t="s">
        <v>193</v>
      </c>
      <c r="E996" s="235" t="s">
        <v>19</v>
      </c>
      <c r="F996" s="236" t="s">
        <v>1543</v>
      </c>
      <c r="G996" s="234"/>
      <c r="H996" s="237">
        <v>19.68</v>
      </c>
      <c r="I996" s="238"/>
      <c r="J996" s="234"/>
      <c r="K996" s="234"/>
      <c r="L996" s="239"/>
      <c r="M996" s="240"/>
      <c r="N996" s="241"/>
      <c r="O996" s="241"/>
      <c r="P996" s="241"/>
      <c r="Q996" s="241"/>
      <c r="R996" s="241"/>
      <c r="S996" s="241"/>
      <c r="T996" s="242"/>
      <c r="U996" s="13"/>
      <c r="V996" s="13"/>
      <c r="W996" s="13"/>
      <c r="X996" s="13"/>
      <c r="Y996" s="13"/>
      <c r="Z996" s="13"/>
      <c r="AA996" s="13"/>
      <c r="AB996" s="13"/>
      <c r="AC996" s="13"/>
      <c r="AD996" s="13"/>
      <c r="AE996" s="13"/>
      <c r="AT996" s="243" t="s">
        <v>193</v>
      </c>
      <c r="AU996" s="243" t="s">
        <v>83</v>
      </c>
      <c r="AV996" s="13" t="s">
        <v>83</v>
      </c>
      <c r="AW996" s="13" t="s">
        <v>33</v>
      </c>
      <c r="AX996" s="13" t="s">
        <v>73</v>
      </c>
      <c r="AY996" s="243" t="s">
        <v>181</v>
      </c>
    </row>
    <row r="997" s="2" customFormat="1" ht="16.5" customHeight="1">
      <c r="A997" s="39"/>
      <c r="B997" s="40"/>
      <c r="C997" s="254" t="s">
        <v>1544</v>
      </c>
      <c r="D997" s="254" t="s">
        <v>308</v>
      </c>
      <c r="E997" s="255" t="s">
        <v>1533</v>
      </c>
      <c r="F997" s="256" t="s">
        <v>1534</v>
      </c>
      <c r="G997" s="257" t="s">
        <v>253</v>
      </c>
      <c r="H997" s="258">
        <v>20.074000000000002</v>
      </c>
      <c r="I997" s="259"/>
      <c r="J997" s="260">
        <f>ROUND(I997*H997,2)</f>
        <v>0</v>
      </c>
      <c r="K997" s="256" t="s">
        <v>187</v>
      </c>
      <c r="L997" s="261"/>
      <c r="M997" s="262" t="s">
        <v>19</v>
      </c>
      <c r="N997" s="263" t="s">
        <v>44</v>
      </c>
      <c r="O997" s="85"/>
      <c r="P997" s="222">
        <f>O997*H997</f>
        <v>0</v>
      </c>
      <c r="Q997" s="222">
        <v>0.0025000000000000001</v>
      </c>
      <c r="R997" s="222">
        <f>Q997*H997</f>
        <v>0.050185000000000007</v>
      </c>
      <c r="S997" s="222">
        <v>0</v>
      </c>
      <c r="T997" s="223">
        <f>S997*H997</f>
        <v>0</v>
      </c>
      <c r="U997" s="39"/>
      <c r="V997" s="39"/>
      <c r="W997" s="39"/>
      <c r="X997" s="39"/>
      <c r="Y997" s="39"/>
      <c r="Z997" s="39"/>
      <c r="AA997" s="39"/>
      <c r="AB997" s="39"/>
      <c r="AC997" s="39"/>
      <c r="AD997" s="39"/>
      <c r="AE997" s="39"/>
      <c r="AR997" s="224" t="s">
        <v>423</v>
      </c>
      <c r="AT997" s="224" t="s">
        <v>308</v>
      </c>
      <c r="AU997" s="224" t="s">
        <v>83</v>
      </c>
      <c r="AY997" s="18" t="s">
        <v>181</v>
      </c>
      <c r="BE997" s="225">
        <f>IF(N997="základní",J997,0)</f>
        <v>0</v>
      </c>
      <c r="BF997" s="225">
        <f>IF(N997="snížená",J997,0)</f>
        <v>0</v>
      </c>
      <c r="BG997" s="225">
        <f>IF(N997="zákl. přenesená",J997,0)</f>
        <v>0</v>
      </c>
      <c r="BH997" s="225">
        <f>IF(N997="sníž. přenesená",J997,0)</f>
        <v>0</v>
      </c>
      <c r="BI997" s="225">
        <f>IF(N997="nulová",J997,0)</f>
        <v>0</v>
      </c>
      <c r="BJ997" s="18" t="s">
        <v>81</v>
      </c>
      <c r="BK997" s="225">
        <f>ROUND(I997*H997,2)</f>
        <v>0</v>
      </c>
      <c r="BL997" s="18" t="s">
        <v>300</v>
      </c>
      <c r="BM997" s="224" t="s">
        <v>1545</v>
      </c>
    </row>
    <row r="998" s="2" customFormat="1">
      <c r="A998" s="39"/>
      <c r="B998" s="40"/>
      <c r="C998" s="41"/>
      <c r="D998" s="226" t="s">
        <v>189</v>
      </c>
      <c r="E998" s="41"/>
      <c r="F998" s="227" t="s">
        <v>1534</v>
      </c>
      <c r="G998" s="41"/>
      <c r="H998" s="41"/>
      <c r="I998" s="228"/>
      <c r="J998" s="41"/>
      <c r="K998" s="41"/>
      <c r="L998" s="45"/>
      <c r="M998" s="229"/>
      <c r="N998" s="230"/>
      <c r="O998" s="85"/>
      <c r="P998" s="85"/>
      <c r="Q998" s="85"/>
      <c r="R998" s="85"/>
      <c r="S998" s="85"/>
      <c r="T998" s="86"/>
      <c r="U998" s="39"/>
      <c r="V998" s="39"/>
      <c r="W998" s="39"/>
      <c r="X998" s="39"/>
      <c r="Y998" s="39"/>
      <c r="Z998" s="39"/>
      <c r="AA998" s="39"/>
      <c r="AB998" s="39"/>
      <c r="AC998" s="39"/>
      <c r="AD998" s="39"/>
      <c r="AE998" s="39"/>
      <c r="AT998" s="18" t="s">
        <v>189</v>
      </c>
      <c r="AU998" s="18" t="s">
        <v>83</v>
      </c>
    </row>
    <row r="999" s="13" customFormat="1">
      <c r="A999" s="13"/>
      <c r="B999" s="233"/>
      <c r="C999" s="234"/>
      <c r="D999" s="226" t="s">
        <v>193</v>
      </c>
      <c r="E999" s="234"/>
      <c r="F999" s="236" t="s">
        <v>1546</v>
      </c>
      <c r="G999" s="234"/>
      <c r="H999" s="237">
        <v>20.074000000000002</v>
      </c>
      <c r="I999" s="238"/>
      <c r="J999" s="234"/>
      <c r="K999" s="234"/>
      <c r="L999" s="239"/>
      <c r="M999" s="240"/>
      <c r="N999" s="241"/>
      <c r="O999" s="241"/>
      <c r="P999" s="241"/>
      <c r="Q999" s="241"/>
      <c r="R999" s="241"/>
      <c r="S999" s="241"/>
      <c r="T999" s="242"/>
      <c r="U999" s="13"/>
      <c r="V999" s="13"/>
      <c r="W999" s="13"/>
      <c r="X999" s="13"/>
      <c r="Y999" s="13"/>
      <c r="Z999" s="13"/>
      <c r="AA999" s="13"/>
      <c r="AB999" s="13"/>
      <c r="AC999" s="13"/>
      <c r="AD999" s="13"/>
      <c r="AE999" s="13"/>
      <c r="AT999" s="243" t="s">
        <v>193</v>
      </c>
      <c r="AU999" s="243" t="s">
        <v>83</v>
      </c>
      <c r="AV999" s="13" t="s">
        <v>83</v>
      </c>
      <c r="AW999" s="13" t="s">
        <v>4</v>
      </c>
      <c r="AX999" s="13" t="s">
        <v>81</v>
      </c>
      <c r="AY999" s="243" t="s">
        <v>181</v>
      </c>
    </row>
    <row r="1000" s="2" customFormat="1" ht="16.5" customHeight="1">
      <c r="A1000" s="39"/>
      <c r="B1000" s="40"/>
      <c r="C1000" s="213" t="s">
        <v>1547</v>
      </c>
      <c r="D1000" s="213" t="s">
        <v>183</v>
      </c>
      <c r="E1000" s="214" t="s">
        <v>1548</v>
      </c>
      <c r="F1000" s="215" t="s">
        <v>1549</v>
      </c>
      <c r="G1000" s="216" t="s">
        <v>253</v>
      </c>
      <c r="H1000" s="217">
        <v>223.53</v>
      </c>
      <c r="I1000" s="218"/>
      <c r="J1000" s="219">
        <f>ROUND(I1000*H1000,2)</f>
        <v>0</v>
      </c>
      <c r="K1000" s="215" t="s">
        <v>187</v>
      </c>
      <c r="L1000" s="45"/>
      <c r="M1000" s="220" t="s">
        <v>19</v>
      </c>
      <c r="N1000" s="221" t="s">
        <v>44</v>
      </c>
      <c r="O1000" s="85"/>
      <c r="P1000" s="222">
        <f>O1000*H1000</f>
        <v>0</v>
      </c>
      <c r="Q1000" s="222">
        <v>0</v>
      </c>
      <c r="R1000" s="222">
        <f>Q1000*H1000</f>
        <v>0</v>
      </c>
      <c r="S1000" s="222">
        <v>0</v>
      </c>
      <c r="T1000" s="223">
        <f>S1000*H1000</f>
        <v>0</v>
      </c>
      <c r="U1000" s="39"/>
      <c r="V1000" s="39"/>
      <c r="W1000" s="39"/>
      <c r="X1000" s="39"/>
      <c r="Y1000" s="39"/>
      <c r="Z1000" s="39"/>
      <c r="AA1000" s="39"/>
      <c r="AB1000" s="39"/>
      <c r="AC1000" s="39"/>
      <c r="AD1000" s="39"/>
      <c r="AE1000" s="39"/>
      <c r="AR1000" s="224" t="s">
        <v>300</v>
      </c>
      <c r="AT1000" s="224" t="s">
        <v>183</v>
      </c>
      <c r="AU1000" s="224" t="s">
        <v>83</v>
      </c>
      <c r="AY1000" s="18" t="s">
        <v>181</v>
      </c>
      <c r="BE1000" s="225">
        <f>IF(N1000="základní",J1000,0)</f>
        <v>0</v>
      </c>
      <c r="BF1000" s="225">
        <f>IF(N1000="snížená",J1000,0)</f>
        <v>0</v>
      </c>
      <c r="BG1000" s="225">
        <f>IF(N1000="zákl. přenesená",J1000,0)</f>
        <v>0</v>
      </c>
      <c r="BH1000" s="225">
        <f>IF(N1000="sníž. přenesená",J1000,0)</f>
        <v>0</v>
      </c>
      <c r="BI1000" s="225">
        <f>IF(N1000="nulová",J1000,0)</f>
        <v>0</v>
      </c>
      <c r="BJ1000" s="18" t="s">
        <v>81</v>
      </c>
      <c r="BK1000" s="225">
        <f>ROUND(I1000*H1000,2)</f>
        <v>0</v>
      </c>
      <c r="BL1000" s="18" t="s">
        <v>300</v>
      </c>
      <c r="BM1000" s="224" t="s">
        <v>1550</v>
      </c>
    </row>
    <row r="1001" s="2" customFormat="1">
      <c r="A1001" s="39"/>
      <c r="B1001" s="40"/>
      <c r="C1001" s="41"/>
      <c r="D1001" s="226" t="s">
        <v>189</v>
      </c>
      <c r="E1001" s="41"/>
      <c r="F1001" s="227" t="s">
        <v>1551</v>
      </c>
      <c r="G1001" s="41"/>
      <c r="H1001" s="41"/>
      <c r="I1001" s="228"/>
      <c r="J1001" s="41"/>
      <c r="K1001" s="41"/>
      <c r="L1001" s="45"/>
      <c r="M1001" s="229"/>
      <c r="N1001" s="230"/>
      <c r="O1001" s="85"/>
      <c r="P1001" s="85"/>
      <c r="Q1001" s="85"/>
      <c r="R1001" s="85"/>
      <c r="S1001" s="85"/>
      <c r="T1001" s="86"/>
      <c r="U1001" s="39"/>
      <c r="V1001" s="39"/>
      <c r="W1001" s="39"/>
      <c r="X1001" s="39"/>
      <c r="Y1001" s="39"/>
      <c r="Z1001" s="39"/>
      <c r="AA1001" s="39"/>
      <c r="AB1001" s="39"/>
      <c r="AC1001" s="39"/>
      <c r="AD1001" s="39"/>
      <c r="AE1001" s="39"/>
      <c r="AT1001" s="18" t="s">
        <v>189</v>
      </c>
      <c r="AU1001" s="18" t="s">
        <v>83</v>
      </c>
    </row>
    <row r="1002" s="2" customFormat="1">
      <c r="A1002" s="39"/>
      <c r="B1002" s="40"/>
      <c r="C1002" s="41"/>
      <c r="D1002" s="231" t="s">
        <v>191</v>
      </c>
      <c r="E1002" s="41"/>
      <c r="F1002" s="232" t="s">
        <v>1552</v>
      </c>
      <c r="G1002" s="41"/>
      <c r="H1002" s="41"/>
      <c r="I1002" s="228"/>
      <c r="J1002" s="41"/>
      <c r="K1002" s="41"/>
      <c r="L1002" s="45"/>
      <c r="M1002" s="229"/>
      <c r="N1002" s="230"/>
      <c r="O1002" s="85"/>
      <c r="P1002" s="85"/>
      <c r="Q1002" s="85"/>
      <c r="R1002" s="85"/>
      <c r="S1002" s="85"/>
      <c r="T1002" s="86"/>
      <c r="U1002" s="39"/>
      <c r="V1002" s="39"/>
      <c r="W1002" s="39"/>
      <c r="X1002" s="39"/>
      <c r="Y1002" s="39"/>
      <c r="Z1002" s="39"/>
      <c r="AA1002" s="39"/>
      <c r="AB1002" s="39"/>
      <c r="AC1002" s="39"/>
      <c r="AD1002" s="39"/>
      <c r="AE1002" s="39"/>
      <c r="AT1002" s="18" t="s">
        <v>191</v>
      </c>
      <c r="AU1002" s="18" t="s">
        <v>83</v>
      </c>
    </row>
    <row r="1003" s="14" customFormat="1">
      <c r="A1003" s="14"/>
      <c r="B1003" s="244"/>
      <c r="C1003" s="245"/>
      <c r="D1003" s="226" t="s">
        <v>193</v>
      </c>
      <c r="E1003" s="246" t="s">
        <v>19</v>
      </c>
      <c r="F1003" s="247" t="s">
        <v>1553</v>
      </c>
      <c r="G1003" s="245"/>
      <c r="H1003" s="246" t="s">
        <v>19</v>
      </c>
      <c r="I1003" s="248"/>
      <c r="J1003" s="245"/>
      <c r="K1003" s="245"/>
      <c r="L1003" s="249"/>
      <c r="M1003" s="250"/>
      <c r="N1003" s="251"/>
      <c r="O1003" s="251"/>
      <c r="P1003" s="251"/>
      <c r="Q1003" s="251"/>
      <c r="R1003" s="251"/>
      <c r="S1003" s="251"/>
      <c r="T1003" s="252"/>
      <c r="U1003" s="14"/>
      <c r="V1003" s="14"/>
      <c r="W1003" s="14"/>
      <c r="X1003" s="14"/>
      <c r="Y1003" s="14"/>
      <c r="Z1003" s="14"/>
      <c r="AA1003" s="14"/>
      <c r="AB1003" s="14"/>
      <c r="AC1003" s="14"/>
      <c r="AD1003" s="14"/>
      <c r="AE1003" s="14"/>
      <c r="AT1003" s="253" t="s">
        <v>193</v>
      </c>
      <c r="AU1003" s="253" t="s">
        <v>83</v>
      </c>
      <c r="AV1003" s="14" t="s">
        <v>81</v>
      </c>
      <c r="AW1003" s="14" t="s">
        <v>33</v>
      </c>
      <c r="AX1003" s="14" t="s">
        <v>73</v>
      </c>
      <c r="AY1003" s="253" t="s">
        <v>181</v>
      </c>
    </row>
    <row r="1004" s="13" customFormat="1">
      <c r="A1004" s="13"/>
      <c r="B1004" s="233"/>
      <c r="C1004" s="234"/>
      <c r="D1004" s="226" t="s">
        <v>193</v>
      </c>
      <c r="E1004" s="235" t="s">
        <v>19</v>
      </c>
      <c r="F1004" s="236" t="s">
        <v>1554</v>
      </c>
      <c r="G1004" s="234"/>
      <c r="H1004" s="237">
        <v>202.22999999999999</v>
      </c>
      <c r="I1004" s="238"/>
      <c r="J1004" s="234"/>
      <c r="K1004" s="234"/>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193</v>
      </c>
      <c r="AU1004" s="243" t="s">
        <v>83</v>
      </c>
      <c r="AV1004" s="13" t="s">
        <v>83</v>
      </c>
      <c r="AW1004" s="13" t="s">
        <v>33</v>
      </c>
      <c r="AX1004" s="13" t="s">
        <v>73</v>
      </c>
      <c r="AY1004" s="243" t="s">
        <v>181</v>
      </c>
    </row>
    <row r="1005" s="14" customFormat="1">
      <c r="A1005" s="14"/>
      <c r="B1005" s="244"/>
      <c r="C1005" s="245"/>
      <c r="D1005" s="226" t="s">
        <v>193</v>
      </c>
      <c r="E1005" s="246" t="s">
        <v>19</v>
      </c>
      <c r="F1005" s="247" t="s">
        <v>1555</v>
      </c>
      <c r="G1005" s="245"/>
      <c r="H1005" s="246" t="s">
        <v>19</v>
      </c>
      <c r="I1005" s="248"/>
      <c r="J1005" s="245"/>
      <c r="K1005" s="245"/>
      <c r="L1005" s="249"/>
      <c r="M1005" s="250"/>
      <c r="N1005" s="251"/>
      <c r="O1005" s="251"/>
      <c r="P1005" s="251"/>
      <c r="Q1005" s="251"/>
      <c r="R1005" s="251"/>
      <c r="S1005" s="251"/>
      <c r="T1005" s="252"/>
      <c r="U1005" s="14"/>
      <c r="V1005" s="14"/>
      <c r="W1005" s="14"/>
      <c r="X1005" s="14"/>
      <c r="Y1005" s="14"/>
      <c r="Z1005" s="14"/>
      <c r="AA1005" s="14"/>
      <c r="AB1005" s="14"/>
      <c r="AC1005" s="14"/>
      <c r="AD1005" s="14"/>
      <c r="AE1005" s="14"/>
      <c r="AT1005" s="253" t="s">
        <v>193</v>
      </c>
      <c r="AU1005" s="253" t="s">
        <v>83</v>
      </c>
      <c r="AV1005" s="14" t="s">
        <v>81</v>
      </c>
      <c r="AW1005" s="14" t="s">
        <v>33</v>
      </c>
      <c r="AX1005" s="14" t="s">
        <v>73</v>
      </c>
      <c r="AY1005" s="253" t="s">
        <v>181</v>
      </c>
    </row>
    <row r="1006" s="13" customFormat="1">
      <c r="A1006" s="13"/>
      <c r="B1006" s="233"/>
      <c r="C1006" s="234"/>
      <c r="D1006" s="226" t="s">
        <v>193</v>
      </c>
      <c r="E1006" s="235" t="s">
        <v>19</v>
      </c>
      <c r="F1006" s="236" t="s">
        <v>700</v>
      </c>
      <c r="G1006" s="234"/>
      <c r="H1006" s="237">
        <v>21.300000000000001</v>
      </c>
      <c r="I1006" s="238"/>
      <c r="J1006" s="234"/>
      <c r="K1006" s="234"/>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193</v>
      </c>
      <c r="AU1006" s="243" t="s">
        <v>83</v>
      </c>
      <c r="AV1006" s="13" t="s">
        <v>83</v>
      </c>
      <c r="AW1006" s="13" t="s">
        <v>33</v>
      </c>
      <c r="AX1006" s="13" t="s">
        <v>73</v>
      </c>
      <c r="AY1006" s="243" t="s">
        <v>181</v>
      </c>
    </row>
    <row r="1007" s="2" customFormat="1" ht="16.5" customHeight="1">
      <c r="A1007" s="39"/>
      <c r="B1007" s="40"/>
      <c r="C1007" s="254" t="s">
        <v>1556</v>
      </c>
      <c r="D1007" s="254" t="s">
        <v>308</v>
      </c>
      <c r="E1007" s="255" t="s">
        <v>1533</v>
      </c>
      <c r="F1007" s="256" t="s">
        <v>1534</v>
      </c>
      <c r="G1007" s="257" t="s">
        <v>253</v>
      </c>
      <c r="H1007" s="258">
        <v>442.79000000000002</v>
      </c>
      <c r="I1007" s="259"/>
      <c r="J1007" s="260">
        <f>ROUND(I1007*H1007,2)</f>
        <v>0</v>
      </c>
      <c r="K1007" s="256" t="s">
        <v>187</v>
      </c>
      <c r="L1007" s="261"/>
      <c r="M1007" s="262" t="s">
        <v>19</v>
      </c>
      <c r="N1007" s="263" t="s">
        <v>44</v>
      </c>
      <c r="O1007" s="85"/>
      <c r="P1007" s="222">
        <f>O1007*H1007</f>
        <v>0</v>
      </c>
      <c r="Q1007" s="222">
        <v>0.0025000000000000001</v>
      </c>
      <c r="R1007" s="222">
        <f>Q1007*H1007</f>
        <v>1.106975</v>
      </c>
      <c r="S1007" s="222">
        <v>0</v>
      </c>
      <c r="T1007" s="223">
        <f>S1007*H1007</f>
        <v>0</v>
      </c>
      <c r="U1007" s="39"/>
      <c r="V1007" s="39"/>
      <c r="W1007" s="39"/>
      <c r="X1007" s="39"/>
      <c r="Y1007" s="39"/>
      <c r="Z1007" s="39"/>
      <c r="AA1007" s="39"/>
      <c r="AB1007" s="39"/>
      <c r="AC1007" s="39"/>
      <c r="AD1007" s="39"/>
      <c r="AE1007" s="39"/>
      <c r="AR1007" s="224" t="s">
        <v>423</v>
      </c>
      <c r="AT1007" s="224" t="s">
        <v>308</v>
      </c>
      <c r="AU1007" s="224" t="s">
        <v>83</v>
      </c>
      <c r="AY1007" s="18" t="s">
        <v>181</v>
      </c>
      <c r="BE1007" s="225">
        <f>IF(N1007="základní",J1007,0)</f>
        <v>0</v>
      </c>
      <c r="BF1007" s="225">
        <f>IF(N1007="snížená",J1007,0)</f>
        <v>0</v>
      </c>
      <c r="BG1007" s="225">
        <f>IF(N1007="zákl. přenesená",J1007,0)</f>
        <v>0</v>
      </c>
      <c r="BH1007" s="225">
        <f>IF(N1007="sníž. přenesená",J1007,0)</f>
        <v>0</v>
      </c>
      <c r="BI1007" s="225">
        <f>IF(N1007="nulová",J1007,0)</f>
        <v>0</v>
      </c>
      <c r="BJ1007" s="18" t="s">
        <v>81</v>
      </c>
      <c r="BK1007" s="225">
        <f>ROUND(I1007*H1007,2)</f>
        <v>0</v>
      </c>
      <c r="BL1007" s="18" t="s">
        <v>300</v>
      </c>
      <c r="BM1007" s="224" t="s">
        <v>1557</v>
      </c>
    </row>
    <row r="1008" s="2" customFormat="1">
      <c r="A1008" s="39"/>
      <c r="B1008" s="40"/>
      <c r="C1008" s="41"/>
      <c r="D1008" s="226" t="s">
        <v>189</v>
      </c>
      <c r="E1008" s="41"/>
      <c r="F1008" s="227" t="s">
        <v>1534</v>
      </c>
      <c r="G1008" s="41"/>
      <c r="H1008" s="41"/>
      <c r="I1008" s="228"/>
      <c r="J1008" s="41"/>
      <c r="K1008" s="41"/>
      <c r="L1008" s="45"/>
      <c r="M1008" s="229"/>
      <c r="N1008" s="230"/>
      <c r="O1008" s="85"/>
      <c r="P1008" s="85"/>
      <c r="Q1008" s="85"/>
      <c r="R1008" s="85"/>
      <c r="S1008" s="85"/>
      <c r="T1008" s="86"/>
      <c r="U1008" s="39"/>
      <c r="V1008" s="39"/>
      <c r="W1008" s="39"/>
      <c r="X1008" s="39"/>
      <c r="Y1008" s="39"/>
      <c r="Z1008" s="39"/>
      <c r="AA1008" s="39"/>
      <c r="AB1008" s="39"/>
      <c r="AC1008" s="39"/>
      <c r="AD1008" s="39"/>
      <c r="AE1008" s="39"/>
      <c r="AT1008" s="18" t="s">
        <v>189</v>
      </c>
      <c r="AU1008" s="18" t="s">
        <v>83</v>
      </c>
    </row>
    <row r="1009" s="13" customFormat="1">
      <c r="A1009" s="13"/>
      <c r="B1009" s="233"/>
      <c r="C1009" s="234"/>
      <c r="D1009" s="226" t="s">
        <v>193</v>
      </c>
      <c r="E1009" s="235" t="s">
        <v>19</v>
      </c>
      <c r="F1009" s="236" t="s">
        <v>1558</v>
      </c>
      <c r="G1009" s="234"/>
      <c r="H1009" s="237">
        <v>425.75999999999999</v>
      </c>
      <c r="I1009" s="238"/>
      <c r="J1009" s="234"/>
      <c r="K1009" s="234"/>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193</v>
      </c>
      <c r="AU1009" s="243" t="s">
        <v>83</v>
      </c>
      <c r="AV1009" s="13" t="s">
        <v>83</v>
      </c>
      <c r="AW1009" s="13" t="s">
        <v>33</v>
      </c>
      <c r="AX1009" s="13" t="s">
        <v>73</v>
      </c>
      <c r="AY1009" s="243" t="s">
        <v>181</v>
      </c>
    </row>
    <row r="1010" s="13" customFormat="1">
      <c r="A1010" s="13"/>
      <c r="B1010" s="233"/>
      <c r="C1010" s="234"/>
      <c r="D1010" s="226" t="s">
        <v>193</v>
      </c>
      <c r="E1010" s="234"/>
      <c r="F1010" s="236" t="s">
        <v>1559</v>
      </c>
      <c r="G1010" s="234"/>
      <c r="H1010" s="237">
        <v>442.79000000000002</v>
      </c>
      <c r="I1010" s="238"/>
      <c r="J1010" s="234"/>
      <c r="K1010" s="234"/>
      <c r="L1010" s="239"/>
      <c r="M1010" s="240"/>
      <c r="N1010" s="241"/>
      <c r="O1010" s="241"/>
      <c r="P1010" s="241"/>
      <c r="Q1010" s="241"/>
      <c r="R1010" s="241"/>
      <c r="S1010" s="241"/>
      <c r="T1010" s="242"/>
      <c r="U1010" s="13"/>
      <c r="V1010" s="13"/>
      <c r="W1010" s="13"/>
      <c r="X1010" s="13"/>
      <c r="Y1010" s="13"/>
      <c r="Z1010" s="13"/>
      <c r="AA1010" s="13"/>
      <c r="AB1010" s="13"/>
      <c r="AC1010" s="13"/>
      <c r="AD1010" s="13"/>
      <c r="AE1010" s="13"/>
      <c r="AT1010" s="243" t="s">
        <v>193</v>
      </c>
      <c r="AU1010" s="243" t="s">
        <v>83</v>
      </c>
      <c r="AV1010" s="13" t="s">
        <v>83</v>
      </c>
      <c r="AW1010" s="13" t="s">
        <v>4</v>
      </c>
      <c r="AX1010" s="13" t="s">
        <v>81</v>
      </c>
      <c r="AY1010" s="243" t="s">
        <v>181</v>
      </c>
    </row>
    <row r="1011" s="2" customFormat="1" ht="16.5" customHeight="1">
      <c r="A1011" s="39"/>
      <c r="B1011" s="40"/>
      <c r="C1011" s="254" t="s">
        <v>1560</v>
      </c>
      <c r="D1011" s="254" t="s">
        <v>308</v>
      </c>
      <c r="E1011" s="255" t="s">
        <v>1561</v>
      </c>
      <c r="F1011" s="256" t="s">
        <v>1562</v>
      </c>
      <c r="G1011" s="257" t="s">
        <v>253</v>
      </c>
      <c r="H1011" s="258">
        <v>22.152000000000001</v>
      </c>
      <c r="I1011" s="259"/>
      <c r="J1011" s="260">
        <f>ROUND(I1011*H1011,2)</f>
        <v>0</v>
      </c>
      <c r="K1011" s="256" t="s">
        <v>187</v>
      </c>
      <c r="L1011" s="261"/>
      <c r="M1011" s="262" t="s">
        <v>19</v>
      </c>
      <c r="N1011" s="263" t="s">
        <v>44</v>
      </c>
      <c r="O1011" s="85"/>
      <c r="P1011" s="222">
        <f>O1011*H1011</f>
        <v>0</v>
      </c>
      <c r="Q1011" s="222">
        <v>0.0014</v>
      </c>
      <c r="R1011" s="222">
        <f>Q1011*H1011</f>
        <v>0.0310128</v>
      </c>
      <c r="S1011" s="222">
        <v>0</v>
      </c>
      <c r="T1011" s="223">
        <f>S1011*H1011</f>
        <v>0</v>
      </c>
      <c r="U1011" s="39"/>
      <c r="V1011" s="39"/>
      <c r="W1011" s="39"/>
      <c r="X1011" s="39"/>
      <c r="Y1011" s="39"/>
      <c r="Z1011" s="39"/>
      <c r="AA1011" s="39"/>
      <c r="AB1011" s="39"/>
      <c r="AC1011" s="39"/>
      <c r="AD1011" s="39"/>
      <c r="AE1011" s="39"/>
      <c r="AR1011" s="224" t="s">
        <v>423</v>
      </c>
      <c r="AT1011" s="224" t="s">
        <v>308</v>
      </c>
      <c r="AU1011" s="224" t="s">
        <v>83</v>
      </c>
      <c r="AY1011" s="18" t="s">
        <v>181</v>
      </c>
      <c r="BE1011" s="225">
        <f>IF(N1011="základní",J1011,0)</f>
        <v>0</v>
      </c>
      <c r="BF1011" s="225">
        <f>IF(N1011="snížená",J1011,0)</f>
        <v>0</v>
      </c>
      <c r="BG1011" s="225">
        <f>IF(N1011="zákl. přenesená",J1011,0)</f>
        <v>0</v>
      </c>
      <c r="BH1011" s="225">
        <f>IF(N1011="sníž. přenesená",J1011,0)</f>
        <v>0</v>
      </c>
      <c r="BI1011" s="225">
        <f>IF(N1011="nulová",J1011,0)</f>
        <v>0</v>
      </c>
      <c r="BJ1011" s="18" t="s">
        <v>81</v>
      </c>
      <c r="BK1011" s="225">
        <f>ROUND(I1011*H1011,2)</f>
        <v>0</v>
      </c>
      <c r="BL1011" s="18" t="s">
        <v>300</v>
      </c>
      <c r="BM1011" s="224" t="s">
        <v>1563</v>
      </c>
    </row>
    <row r="1012" s="2" customFormat="1">
      <c r="A1012" s="39"/>
      <c r="B1012" s="40"/>
      <c r="C1012" s="41"/>
      <c r="D1012" s="226" t="s">
        <v>189</v>
      </c>
      <c r="E1012" s="41"/>
      <c r="F1012" s="227" t="s">
        <v>1562</v>
      </c>
      <c r="G1012" s="41"/>
      <c r="H1012" s="41"/>
      <c r="I1012" s="228"/>
      <c r="J1012" s="41"/>
      <c r="K1012" s="41"/>
      <c r="L1012" s="45"/>
      <c r="M1012" s="229"/>
      <c r="N1012" s="230"/>
      <c r="O1012" s="85"/>
      <c r="P1012" s="85"/>
      <c r="Q1012" s="85"/>
      <c r="R1012" s="85"/>
      <c r="S1012" s="85"/>
      <c r="T1012" s="86"/>
      <c r="U1012" s="39"/>
      <c r="V1012" s="39"/>
      <c r="W1012" s="39"/>
      <c r="X1012" s="39"/>
      <c r="Y1012" s="39"/>
      <c r="Z1012" s="39"/>
      <c r="AA1012" s="39"/>
      <c r="AB1012" s="39"/>
      <c r="AC1012" s="39"/>
      <c r="AD1012" s="39"/>
      <c r="AE1012" s="39"/>
      <c r="AT1012" s="18" t="s">
        <v>189</v>
      </c>
      <c r="AU1012" s="18" t="s">
        <v>83</v>
      </c>
    </row>
    <row r="1013" s="13" customFormat="1">
      <c r="A1013" s="13"/>
      <c r="B1013" s="233"/>
      <c r="C1013" s="234"/>
      <c r="D1013" s="226" t="s">
        <v>193</v>
      </c>
      <c r="E1013" s="234"/>
      <c r="F1013" s="236" t="s">
        <v>1564</v>
      </c>
      <c r="G1013" s="234"/>
      <c r="H1013" s="237">
        <v>22.152000000000001</v>
      </c>
      <c r="I1013" s="238"/>
      <c r="J1013" s="234"/>
      <c r="K1013" s="234"/>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193</v>
      </c>
      <c r="AU1013" s="243" t="s">
        <v>83</v>
      </c>
      <c r="AV1013" s="13" t="s">
        <v>83</v>
      </c>
      <c r="AW1013" s="13" t="s">
        <v>4</v>
      </c>
      <c r="AX1013" s="13" t="s">
        <v>81</v>
      </c>
      <c r="AY1013" s="243" t="s">
        <v>181</v>
      </c>
    </row>
    <row r="1014" s="2" customFormat="1" ht="16.5" customHeight="1">
      <c r="A1014" s="39"/>
      <c r="B1014" s="40"/>
      <c r="C1014" s="213" t="s">
        <v>1565</v>
      </c>
      <c r="D1014" s="213" t="s">
        <v>183</v>
      </c>
      <c r="E1014" s="214" t="s">
        <v>1566</v>
      </c>
      <c r="F1014" s="215" t="s">
        <v>1567</v>
      </c>
      <c r="G1014" s="216" t="s">
        <v>263</v>
      </c>
      <c r="H1014" s="217">
        <v>292.75799999999998</v>
      </c>
      <c r="I1014" s="218"/>
      <c r="J1014" s="219">
        <f>ROUND(I1014*H1014,2)</f>
        <v>0</v>
      </c>
      <c r="K1014" s="215" t="s">
        <v>187</v>
      </c>
      <c r="L1014" s="45"/>
      <c r="M1014" s="220" t="s">
        <v>19</v>
      </c>
      <c r="N1014" s="221" t="s">
        <v>44</v>
      </c>
      <c r="O1014" s="85"/>
      <c r="P1014" s="222">
        <f>O1014*H1014</f>
        <v>0</v>
      </c>
      <c r="Q1014" s="222">
        <v>0</v>
      </c>
      <c r="R1014" s="222">
        <f>Q1014*H1014</f>
        <v>0</v>
      </c>
      <c r="S1014" s="222">
        <v>0</v>
      </c>
      <c r="T1014" s="223">
        <f>S1014*H1014</f>
        <v>0</v>
      </c>
      <c r="U1014" s="39"/>
      <c r="V1014" s="39"/>
      <c r="W1014" s="39"/>
      <c r="X1014" s="39"/>
      <c r="Y1014" s="39"/>
      <c r="Z1014" s="39"/>
      <c r="AA1014" s="39"/>
      <c r="AB1014" s="39"/>
      <c r="AC1014" s="39"/>
      <c r="AD1014" s="39"/>
      <c r="AE1014" s="39"/>
      <c r="AR1014" s="224" t="s">
        <v>300</v>
      </c>
      <c r="AT1014" s="224" t="s">
        <v>183</v>
      </c>
      <c r="AU1014" s="224" t="s">
        <v>83</v>
      </c>
      <c r="AY1014" s="18" t="s">
        <v>181</v>
      </c>
      <c r="BE1014" s="225">
        <f>IF(N1014="základní",J1014,0)</f>
        <v>0</v>
      </c>
      <c r="BF1014" s="225">
        <f>IF(N1014="snížená",J1014,0)</f>
        <v>0</v>
      </c>
      <c r="BG1014" s="225">
        <f>IF(N1014="zákl. přenesená",J1014,0)</f>
        <v>0</v>
      </c>
      <c r="BH1014" s="225">
        <f>IF(N1014="sníž. přenesená",J1014,0)</f>
        <v>0</v>
      </c>
      <c r="BI1014" s="225">
        <f>IF(N1014="nulová",J1014,0)</f>
        <v>0</v>
      </c>
      <c r="BJ1014" s="18" t="s">
        <v>81</v>
      </c>
      <c r="BK1014" s="225">
        <f>ROUND(I1014*H1014,2)</f>
        <v>0</v>
      </c>
      <c r="BL1014" s="18" t="s">
        <v>300</v>
      </c>
      <c r="BM1014" s="224" t="s">
        <v>1568</v>
      </c>
    </row>
    <row r="1015" s="2" customFormat="1">
      <c r="A1015" s="39"/>
      <c r="B1015" s="40"/>
      <c r="C1015" s="41"/>
      <c r="D1015" s="226" t="s">
        <v>189</v>
      </c>
      <c r="E1015" s="41"/>
      <c r="F1015" s="227" t="s">
        <v>1569</v>
      </c>
      <c r="G1015" s="41"/>
      <c r="H1015" s="41"/>
      <c r="I1015" s="228"/>
      <c r="J1015" s="41"/>
      <c r="K1015" s="41"/>
      <c r="L1015" s="45"/>
      <c r="M1015" s="229"/>
      <c r="N1015" s="230"/>
      <c r="O1015" s="85"/>
      <c r="P1015" s="85"/>
      <c r="Q1015" s="85"/>
      <c r="R1015" s="85"/>
      <c r="S1015" s="85"/>
      <c r="T1015" s="86"/>
      <c r="U1015" s="39"/>
      <c r="V1015" s="39"/>
      <c r="W1015" s="39"/>
      <c r="X1015" s="39"/>
      <c r="Y1015" s="39"/>
      <c r="Z1015" s="39"/>
      <c r="AA1015" s="39"/>
      <c r="AB1015" s="39"/>
      <c r="AC1015" s="39"/>
      <c r="AD1015" s="39"/>
      <c r="AE1015" s="39"/>
      <c r="AT1015" s="18" t="s">
        <v>189</v>
      </c>
      <c r="AU1015" s="18" t="s">
        <v>83</v>
      </c>
    </row>
    <row r="1016" s="2" customFormat="1">
      <c r="A1016" s="39"/>
      <c r="B1016" s="40"/>
      <c r="C1016" s="41"/>
      <c r="D1016" s="231" t="s">
        <v>191</v>
      </c>
      <c r="E1016" s="41"/>
      <c r="F1016" s="232" t="s">
        <v>1570</v>
      </c>
      <c r="G1016" s="41"/>
      <c r="H1016" s="41"/>
      <c r="I1016" s="228"/>
      <c r="J1016" s="41"/>
      <c r="K1016" s="41"/>
      <c r="L1016" s="45"/>
      <c r="M1016" s="229"/>
      <c r="N1016" s="230"/>
      <c r="O1016" s="85"/>
      <c r="P1016" s="85"/>
      <c r="Q1016" s="85"/>
      <c r="R1016" s="85"/>
      <c r="S1016" s="85"/>
      <c r="T1016" s="86"/>
      <c r="U1016" s="39"/>
      <c r="V1016" s="39"/>
      <c r="W1016" s="39"/>
      <c r="X1016" s="39"/>
      <c r="Y1016" s="39"/>
      <c r="Z1016" s="39"/>
      <c r="AA1016" s="39"/>
      <c r="AB1016" s="39"/>
      <c r="AC1016" s="39"/>
      <c r="AD1016" s="39"/>
      <c r="AE1016" s="39"/>
      <c r="AT1016" s="18" t="s">
        <v>191</v>
      </c>
      <c r="AU1016" s="18" t="s">
        <v>83</v>
      </c>
    </row>
    <row r="1017" s="13" customFormat="1">
      <c r="A1017" s="13"/>
      <c r="B1017" s="233"/>
      <c r="C1017" s="234"/>
      <c r="D1017" s="226" t="s">
        <v>193</v>
      </c>
      <c r="E1017" s="235" t="s">
        <v>19</v>
      </c>
      <c r="F1017" s="236" t="s">
        <v>830</v>
      </c>
      <c r="G1017" s="234"/>
      <c r="H1017" s="237">
        <v>292.75799999999998</v>
      </c>
      <c r="I1017" s="238"/>
      <c r="J1017" s="234"/>
      <c r="K1017" s="234"/>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193</v>
      </c>
      <c r="AU1017" s="243" t="s">
        <v>83</v>
      </c>
      <c r="AV1017" s="13" t="s">
        <v>83</v>
      </c>
      <c r="AW1017" s="13" t="s">
        <v>33</v>
      </c>
      <c r="AX1017" s="13" t="s">
        <v>73</v>
      </c>
      <c r="AY1017" s="243" t="s">
        <v>181</v>
      </c>
    </row>
    <row r="1018" s="2" customFormat="1" ht="16.5" customHeight="1">
      <c r="A1018" s="39"/>
      <c r="B1018" s="40"/>
      <c r="C1018" s="254" t="s">
        <v>1571</v>
      </c>
      <c r="D1018" s="254" t="s">
        <v>308</v>
      </c>
      <c r="E1018" s="255" t="s">
        <v>1572</v>
      </c>
      <c r="F1018" s="256" t="s">
        <v>1573</v>
      </c>
      <c r="G1018" s="257" t="s">
        <v>263</v>
      </c>
      <c r="H1018" s="258">
        <v>322.03399999999999</v>
      </c>
      <c r="I1018" s="259"/>
      <c r="J1018" s="260">
        <f>ROUND(I1018*H1018,2)</f>
        <v>0</v>
      </c>
      <c r="K1018" s="256" t="s">
        <v>187</v>
      </c>
      <c r="L1018" s="261"/>
      <c r="M1018" s="262" t="s">
        <v>19</v>
      </c>
      <c r="N1018" s="263" t="s">
        <v>44</v>
      </c>
      <c r="O1018" s="85"/>
      <c r="P1018" s="222">
        <f>O1018*H1018</f>
        <v>0</v>
      </c>
      <c r="Q1018" s="222">
        <v>5.0000000000000002E-05</v>
      </c>
      <c r="R1018" s="222">
        <f>Q1018*H1018</f>
        <v>0.0161017</v>
      </c>
      <c r="S1018" s="222">
        <v>0</v>
      </c>
      <c r="T1018" s="223">
        <f>S1018*H1018</f>
        <v>0</v>
      </c>
      <c r="U1018" s="39"/>
      <c r="V1018" s="39"/>
      <c r="W1018" s="39"/>
      <c r="X1018" s="39"/>
      <c r="Y1018" s="39"/>
      <c r="Z1018" s="39"/>
      <c r="AA1018" s="39"/>
      <c r="AB1018" s="39"/>
      <c r="AC1018" s="39"/>
      <c r="AD1018" s="39"/>
      <c r="AE1018" s="39"/>
      <c r="AR1018" s="224" t="s">
        <v>423</v>
      </c>
      <c r="AT1018" s="224" t="s">
        <v>308</v>
      </c>
      <c r="AU1018" s="224" t="s">
        <v>83</v>
      </c>
      <c r="AY1018" s="18" t="s">
        <v>181</v>
      </c>
      <c r="BE1018" s="225">
        <f>IF(N1018="základní",J1018,0)</f>
        <v>0</v>
      </c>
      <c r="BF1018" s="225">
        <f>IF(N1018="snížená",J1018,0)</f>
        <v>0</v>
      </c>
      <c r="BG1018" s="225">
        <f>IF(N1018="zákl. přenesená",J1018,0)</f>
        <v>0</v>
      </c>
      <c r="BH1018" s="225">
        <f>IF(N1018="sníž. přenesená",J1018,0)</f>
        <v>0</v>
      </c>
      <c r="BI1018" s="225">
        <f>IF(N1018="nulová",J1018,0)</f>
        <v>0</v>
      </c>
      <c r="BJ1018" s="18" t="s">
        <v>81</v>
      </c>
      <c r="BK1018" s="225">
        <f>ROUND(I1018*H1018,2)</f>
        <v>0</v>
      </c>
      <c r="BL1018" s="18" t="s">
        <v>300</v>
      </c>
      <c r="BM1018" s="224" t="s">
        <v>1574</v>
      </c>
    </row>
    <row r="1019" s="2" customFormat="1">
      <c r="A1019" s="39"/>
      <c r="B1019" s="40"/>
      <c r="C1019" s="41"/>
      <c r="D1019" s="226" t="s">
        <v>189</v>
      </c>
      <c r="E1019" s="41"/>
      <c r="F1019" s="227" t="s">
        <v>1573</v>
      </c>
      <c r="G1019" s="41"/>
      <c r="H1019" s="41"/>
      <c r="I1019" s="228"/>
      <c r="J1019" s="41"/>
      <c r="K1019" s="41"/>
      <c r="L1019" s="45"/>
      <c r="M1019" s="229"/>
      <c r="N1019" s="230"/>
      <c r="O1019" s="85"/>
      <c r="P1019" s="85"/>
      <c r="Q1019" s="85"/>
      <c r="R1019" s="85"/>
      <c r="S1019" s="85"/>
      <c r="T1019" s="86"/>
      <c r="U1019" s="39"/>
      <c r="V1019" s="39"/>
      <c r="W1019" s="39"/>
      <c r="X1019" s="39"/>
      <c r="Y1019" s="39"/>
      <c r="Z1019" s="39"/>
      <c r="AA1019" s="39"/>
      <c r="AB1019" s="39"/>
      <c r="AC1019" s="39"/>
      <c r="AD1019" s="39"/>
      <c r="AE1019" s="39"/>
      <c r="AT1019" s="18" t="s">
        <v>189</v>
      </c>
      <c r="AU1019" s="18" t="s">
        <v>83</v>
      </c>
    </row>
    <row r="1020" s="13" customFormat="1">
      <c r="A1020" s="13"/>
      <c r="B1020" s="233"/>
      <c r="C1020" s="234"/>
      <c r="D1020" s="226" t="s">
        <v>193</v>
      </c>
      <c r="E1020" s="234"/>
      <c r="F1020" s="236" t="s">
        <v>1575</v>
      </c>
      <c r="G1020" s="234"/>
      <c r="H1020" s="237">
        <v>322.03399999999999</v>
      </c>
      <c r="I1020" s="238"/>
      <c r="J1020" s="234"/>
      <c r="K1020" s="234"/>
      <c r="L1020" s="239"/>
      <c r="M1020" s="240"/>
      <c r="N1020" s="241"/>
      <c r="O1020" s="241"/>
      <c r="P1020" s="241"/>
      <c r="Q1020" s="241"/>
      <c r="R1020" s="241"/>
      <c r="S1020" s="241"/>
      <c r="T1020" s="242"/>
      <c r="U1020" s="13"/>
      <c r="V1020" s="13"/>
      <c r="W1020" s="13"/>
      <c r="X1020" s="13"/>
      <c r="Y1020" s="13"/>
      <c r="Z1020" s="13"/>
      <c r="AA1020" s="13"/>
      <c r="AB1020" s="13"/>
      <c r="AC1020" s="13"/>
      <c r="AD1020" s="13"/>
      <c r="AE1020" s="13"/>
      <c r="AT1020" s="243" t="s">
        <v>193</v>
      </c>
      <c r="AU1020" s="243" t="s">
        <v>83</v>
      </c>
      <c r="AV1020" s="13" t="s">
        <v>83</v>
      </c>
      <c r="AW1020" s="13" t="s">
        <v>4</v>
      </c>
      <c r="AX1020" s="13" t="s">
        <v>81</v>
      </c>
      <c r="AY1020" s="243" t="s">
        <v>181</v>
      </c>
    </row>
    <row r="1021" s="2" customFormat="1" ht="16.5" customHeight="1">
      <c r="A1021" s="39"/>
      <c r="B1021" s="40"/>
      <c r="C1021" s="213" t="s">
        <v>1576</v>
      </c>
      <c r="D1021" s="213" t="s">
        <v>183</v>
      </c>
      <c r="E1021" s="214" t="s">
        <v>1577</v>
      </c>
      <c r="F1021" s="215" t="s">
        <v>1578</v>
      </c>
      <c r="G1021" s="216" t="s">
        <v>253</v>
      </c>
      <c r="H1021" s="217">
        <v>32.399999999999999</v>
      </c>
      <c r="I1021" s="218"/>
      <c r="J1021" s="219">
        <f>ROUND(I1021*H1021,2)</f>
        <v>0</v>
      </c>
      <c r="K1021" s="215" t="s">
        <v>187</v>
      </c>
      <c r="L1021" s="45"/>
      <c r="M1021" s="220" t="s">
        <v>19</v>
      </c>
      <c r="N1021" s="221" t="s">
        <v>44</v>
      </c>
      <c r="O1021" s="85"/>
      <c r="P1021" s="222">
        <f>O1021*H1021</f>
        <v>0</v>
      </c>
      <c r="Q1021" s="222">
        <v>0.0060000000000000001</v>
      </c>
      <c r="R1021" s="222">
        <f>Q1021*H1021</f>
        <v>0.19439999999999999</v>
      </c>
      <c r="S1021" s="222">
        <v>0</v>
      </c>
      <c r="T1021" s="223">
        <f>S1021*H1021</f>
        <v>0</v>
      </c>
      <c r="U1021" s="39"/>
      <c r="V1021" s="39"/>
      <c r="W1021" s="39"/>
      <c r="X1021" s="39"/>
      <c r="Y1021" s="39"/>
      <c r="Z1021" s="39"/>
      <c r="AA1021" s="39"/>
      <c r="AB1021" s="39"/>
      <c r="AC1021" s="39"/>
      <c r="AD1021" s="39"/>
      <c r="AE1021" s="39"/>
      <c r="AR1021" s="224" t="s">
        <v>99</v>
      </c>
      <c r="AT1021" s="224" t="s">
        <v>183</v>
      </c>
      <c r="AU1021" s="224" t="s">
        <v>83</v>
      </c>
      <c r="AY1021" s="18" t="s">
        <v>181</v>
      </c>
      <c r="BE1021" s="225">
        <f>IF(N1021="základní",J1021,0)</f>
        <v>0</v>
      </c>
      <c r="BF1021" s="225">
        <f>IF(N1021="snížená",J1021,0)</f>
        <v>0</v>
      </c>
      <c r="BG1021" s="225">
        <f>IF(N1021="zákl. přenesená",J1021,0)</f>
        <v>0</v>
      </c>
      <c r="BH1021" s="225">
        <f>IF(N1021="sníž. přenesená",J1021,0)</f>
        <v>0</v>
      </c>
      <c r="BI1021" s="225">
        <f>IF(N1021="nulová",J1021,0)</f>
        <v>0</v>
      </c>
      <c r="BJ1021" s="18" t="s">
        <v>81</v>
      </c>
      <c r="BK1021" s="225">
        <f>ROUND(I1021*H1021,2)</f>
        <v>0</v>
      </c>
      <c r="BL1021" s="18" t="s">
        <v>99</v>
      </c>
      <c r="BM1021" s="224" t="s">
        <v>1579</v>
      </c>
    </row>
    <row r="1022" s="2" customFormat="1">
      <c r="A1022" s="39"/>
      <c r="B1022" s="40"/>
      <c r="C1022" s="41"/>
      <c r="D1022" s="226" t="s">
        <v>189</v>
      </c>
      <c r="E1022" s="41"/>
      <c r="F1022" s="227" t="s">
        <v>1580</v>
      </c>
      <c r="G1022" s="41"/>
      <c r="H1022" s="41"/>
      <c r="I1022" s="228"/>
      <c r="J1022" s="41"/>
      <c r="K1022" s="41"/>
      <c r="L1022" s="45"/>
      <c r="M1022" s="229"/>
      <c r="N1022" s="230"/>
      <c r="O1022" s="85"/>
      <c r="P1022" s="85"/>
      <c r="Q1022" s="85"/>
      <c r="R1022" s="85"/>
      <c r="S1022" s="85"/>
      <c r="T1022" s="86"/>
      <c r="U1022" s="39"/>
      <c r="V1022" s="39"/>
      <c r="W1022" s="39"/>
      <c r="X1022" s="39"/>
      <c r="Y1022" s="39"/>
      <c r="Z1022" s="39"/>
      <c r="AA1022" s="39"/>
      <c r="AB1022" s="39"/>
      <c r="AC1022" s="39"/>
      <c r="AD1022" s="39"/>
      <c r="AE1022" s="39"/>
      <c r="AT1022" s="18" t="s">
        <v>189</v>
      </c>
      <c r="AU1022" s="18" t="s">
        <v>83</v>
      </c>
    </row>
    <row r="1023" s="2" customFormat="1">
      <c r="A1023" s="39"/>
      <c r="B1023" s="40"/>
      <c r="C1023" s="41"/>
      <c r="D1023" s="231" t="s">
        <v>191</v>
      </c>
      <c r="E1023" s="41"/>
      <c r="F1023" s="232" t="s">
        <v>1581</v>
      </c>
      <c r="G1023" s="41"/>
      <c r="H1023" s="41"/>
      <c r="I1023" s="228"/>
      <c r="J1023" s="41"/>
      <c r="K1023" s="41"/>
      <c r="L1023" s="45"/>
      <c r="M1023" s="229"/>
      <c r="N1023" s="230"/>
      <c r="O1023" s="85"/>
      <c r="P1023" s="85"/>
      <c r="Q1023" s="85"/>
      <c r="R1023" s="85"/>
      <c r="S1023" s="85"/>
      <c r="T1023" s="86"/>
      <c r="U1023" s="39"/>
      <c r="V1023" s="39"/>
      <c r="W1023" s="39"/>
      <c r="X1023" s="39"/>
      <c r="Y1023" s="39"/>
      <c r="Z1023" s="39"/>
      <c r="AA1023" s="39"/>
      <c r="AB1023" s="39"/>
      <c r="AC1023" s="39"/>
      <c r="AD1023" s="39"/>
      <c r="AE1023" s="39"/>
      <c r="AT1023" s="18" t="s">
        <v>191</v>
      </c>
      <c r="AU1023" s="18" t="s">
        <v>83</v>
      </c>
    </row>
    <row r="1024" s="14" customFormat="1">
      <c r="A1024" s="14"/>
      <c r="B1024" s="244"/>
      <c r="C1024" s="245"/>
      <c r="D1024" s="226" t="s">
        <v>193</v>
      </c>
      <c r="E1024" s="246" t="s">
        <v>19</v>
      </c>
      <c r="F1024" s="247" t="s">
        <v>1582</v>
      </c>
      <c r="G1024" s="245"/>
      <c r="H1024" s="246" t="s">
        <v>19</v>
      </c>
      <c r="I1024" s="248"/>
      <c r="J1024" s="245"/>
      <c r="K1024" s="245"/>
      <c r="L1024" s="249"/>
      <c r="M1024" s="250"/>
      <c r="N1024" s="251"/>
      <c r="O1024" s="251"/>
      <c r="P1024" s="251"/>
      <c r="Q1024" s="251"/>
      <c r="R1024" s="251"/>
      <c r="S1024" s="251"/>
      <c r="T1024" s="252"/>
      <c r="U1024" s="14"/>
      <c r="V1024" s="14"/>
      <c r="W1024" s="14"/>
      <c r="X1024" s="14"/>
      <c r="Y1024" s="14"/>
      <c r="Z1024" s="14"/>
      <c r="AA1024" s="14"/>
      <c r="AB1024" s="14"/>
      <c r="AC1024" s="14"/>
      <c r="AD1024" s="14"/>
      <c r="AE1024" s="14"/>
      <c r="AT1024" s="253" t="s">
        <v>193</v>
      </c>
      <c r="AU1024" s="253" t="s">
        <v>83</v>
      </c>
      <c r="AV1024" s="14" t="s">
        <v>81</v>
      </c>
      <c r="AW1024" s="14" t="s">
        <v>33</v>
      </c>
      <c r="AX1024" s="14" t="s">
        <v>73</v>
      </c>
      <c r="AY1024" s="253" t="s">
        <v>181</v>
      </c>
    </row>
    <row r="1025" s="13" customFormat="1">
      <c r="A1025" s="13"/>
      <c r="B1025" s="233"/>
      <c r="C1025" s="234"/>
      <c r="D1025" s="226" t="s">
        <v>193</v>
      </c>
      <c r="E1025" s="235" t="s">
        <v>19</v>
      </c>
      <c r="F1025" s="236" t="s">
        <v>1583</v>
      </c>
      <c r="G1025" s="234"/>
      <c r="H1025" s="237">
        <v>32.399999999999999</v>
      </c>
      <c r="I1025" s="238"/>
      <c r="J1025" s="234"/>
      <c r="K1025" s="234"/>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193</v>
      </c>
      <c r="AU1025" s="243" t="s">
        <v>83</v>
      </c>
      <c r="AV1025" s="13" t="s">
        <v>83</v>
      </c>
      <c r="AW1025" s="13" t="s">
        <v>33</v>
      </c>
      <c r="AX1025" s="13" t="s">
        <v>73</v>
      </c>
      <c r="AY1025" s="243" t="s">
        <v>181</v>
      </c>
    </row>
    <row r="1026" s="2" customFormat="1" ht="16.5" customHeight="1">
      <c r="A1026" s="39"/>
      <c r="B1026" s="40"/>
      <c r="C1026" s="254" t="s">
        <v>1584</v>
      </c>
      <c r="D1026" s="254" t="s">
        <v>308</v>
      </c>
      <c r="E1026" s="255" t="s">
        <v>924</v>
      </c>
      <c r="F1026" s="256" t="s">
        <v>925</v>
      </c>
      <c r="G1026" s="257" t="s">
        <v>253</v>
      </c>
      <c r="H1026" s="258">
        <v>34.020000000000003</v>
      </c>
      <c r="I1026" s="259"/>
      <c r="J1026" s="260">
        <f>ROUND(I1026*H1026,2)</f>
        <v>0</v>
      </c>
      <c r="K1026" s="256" t="s">
        <v>187</v>
      </c>
      <c r="L1026" s="261"/>
      <c r="M1026" s="262" t="s">
        <v>19</v>
      </c>
      <c r="N1026" s="263" t="s">
        <v>44</v>
      </c>
      <c r="O1026" s="85"/>
      <c r="P1026" s="222">
        <f>O1026*H1026</f>
        <v>0</v>
      </c>
      <c r="Q1026" s="222">
        <v>0.0015</v>
      </c>
      <c r="R1026" s="222">
        <f>Q1026*H1026</f>
        <v>0.051030000000000006</v>
      </c>
      <c r="S1026" s="222">
        <v>0</v>
      </c>
      <c r="T1026" s="223">
        <f>S1026*H1026</f>
        <v>0</v>
      </c>
      <c r="U1026" s="39"/>
      <c r="V1026" s="39"/>
      <c r="W1026" s="39"/>
      <c r="X1026" s="39"/>
      <c r="Y1026" s="39"/>
      <c r="Z1026" s="39"/>
      <c r="AA1026" s="39"/>
      <c r="AB1026" s="39"/>
      <c r="AC1026" s="39"/>
      <c r="AD1026" s="39"/>
      <c r="AE1026" s="39"/>
      <c r="AR1026" s="224" t="s">
        <v>238</v>
      </c>
      <c r="AT1026" s="224" t="s">
        <v>308</v>
      </c>
      <c r="AU1026" s="224" t="s">
        <v>83</v>
      </c>
      <c r="AY1026" s="18" t="s">
        <v>181</v>
      </c>
      <c r="BE1026" s="225">
        <f>IF(N1026="základní",J1026,0)</f>
        <v>0</v>
      </c>
      <c r="BF1026" s="225">
        <f>IF(N1026="snížená",J1026,0)</f>
        <v>0</v>
      </c>
      <c r="BG1026" s="225">
        <f>IF(N1026="zákl. přenesená",J1026,0)</f>
        <v>0</v>
      </c>
      <c r="BH1026" s="225">
        <f>IF(N1026="sníž. přenesená",J1026,0)</f>
        <v>0</v>
      </c>
      <c r="BI1026" s="225">
        <f>IF(N1026="nulová",J1026,0)</f>
        <v>0</v>
      </c>
      <c r="BJ1026" s="18" t="s">
        <v>81</v>
      </c>
      <c r="BK1026" s="225">
        <f>ROUND(I1026*H1026,2)</f>
        <v>0</v>
      </c>
      <c r="BL1026" s="18" t="s">
        <v>99</v>
      </c>
      <c r="BM1026" s="224" t="s">
        <v>1585</v>
      </c>
    </row>
    <row r="1027" s="2" customFormat="1">
      <c r="A1027" s="39"/>
      <c r="B1027" s="40"/>
      <c r="C1027" s="41"/>
      <c r="D1027" s="226" t="s">
        <v>189</v>
      </c>
      <c r="E1027" s="41"/>
      <c r="F1027" s="227" t="s">
        <v>925</v>
      </c>
      <c r="G1027" s="41"/>
      <c r="H1027" s="41"/>
      <c r="I1027" s="228"/>
      <c r="J1027" s="41"/>
      <c r="K1027" s="41"/>
      <c r="L1027" s="45"/>
      <c r="M1027" s="229"/>
      <c r="N1027" s="230"/>
      <c r="O1027" s="85"/>
      <c r="P1027" s="85"/>
      <c r="Q1027" s="85"/>
      <c r="R1027" s="85"/>
      <c r="S1027" s="85"/>
      <c r="T1027" s="86"/>
      <c r="U1027" s="39"/>
      <c r="V1027" s="39"/>
      <c r="W1027" s="39"/>
      <c r="X1027" s="39"/>
      <c r="Y1027" s="39"/>
      <c r="Z1027" s="39"/>
      <c r="AA1027" s="39"/>
      <c r="AB1027" s="39"/>
      <c r="AC1027" s="39"/>
      <c r="AD1027" s="39"/>
      <c r="AE1027" s="39"/>
      <c r="AT1027" s="18" t="s">
        <v>189</v>
      </c>
      <c r="AU1027" s="18" t="s">
        <v>83</v>
      </c>
    </row>
    <row r="1028" s="13" customFormat="1">
      <c r="A1028" s="13"/>
      <c r="B1028" s="233"/>
      <c r="C1028" s="234"/>
      <c r="D1028" s="226" t="s">
        <v>193</v>
      </c>
      <c r="E1028" s="234"/>
      <c r="F1028" s="236" t="s">
        <v>1586</v>
      </c>
      <c r="G1028" s="234"/>
      <c r="H1028" s="237">
        <v>34.020000000000003</v>
      </c>
      <c r="I1028" s="238"/>
      <c r="J1028" s="234"/>
      <c r="K1028" s="234"/>
      <c r="L1028" s="239"/>
      <c r="M1028" s="240"/>
      <c r="N1028" s="241"/>
      <c r="O1028" s="241"/>
      <c r="P1028" s="241"/>
      <c r="Q1028" s="241"/>
      <c r="R1028" s="241"/>
      <c r="S1028" s="241"/>
      <c r="T1028" s="242"/>
      <c r="U1028" s="13"/>
      <c r="V1028" s="13"/>
      <c r="W1028" s="13"/>
      <c r="X1028" s="13"/>
      <c r="Y1028" s="13"/>
      <c r="Z1028" s="13"/>
      <c r="AA1028" s="13"/>
      <c r="AB1028" s="13"/>
      <c r="AC1028" s="13"/>
      <c r="AD1028" s="13"/>
      <c r="AE1028" s="13"/>
      <c r="AT1028" s="243" t="s">
        <v>193</v>
      </c>
      <c r="AU1028" s="243" t="s">
        <v>83</v>
      </c>
      <c r="AV1028" s="13" t="s">
        <v>83</v>
      </c>
      <c r="AW1028" s="13" t="s">
        <v>4</v>
      </c>
      <c r="AX1028" s="13" t="s">
        <v>81</v>
      </c>
      <c r="AY1028" s="243" t="s">
        <v>181</v>
      </c>
    </row>
    <row r="1029" s="2" customFormat="1" ht="21.75" customHeight="1">
      <c r="A1029" s="39"/>
      <c r="B1029" s="40"/>
      <c r="C1029" s="213" t="s">
        <v>1587</v>
      </c>
      <c r="D1029" s="213" t="s">
        <v>183</v>
      </c>
      <c r="E1029" s="214" t="s">
        <v>1588</v>
      </c>
      <c r="F1029" s="215" t="s">
        <v>1589</v>
      </c>
      <c r="G1029" s="216" t="s">
        <v>253</v>
      </c>
      <c r="H1029" s="217">
        <v>264.447</v>
      </c>
      <c r="I1029" s="218"/>
      <c r="J1029" s="219">
        <f>ROUND(I1029*H1029,2)</f>
        <v>0</v>
      </c>
      <c r="K1029" s="215" t="s">
        <v>187</v>
      </c>
      <c r="L1029" s="45"/>
      <c r="M1029" s="220" t="s">
        <v>19</v>
      </c>
      <c r="N1029" s="221" t="s">
        <v>44</v>
      </c>
      <c r="O1029" s="85"/>
      <c r="P1029" s="222">
        <f>O1029*H1029</f>
        <v>0</v>
      </c>
      <c r="Q1029" s="222">
        <v>0.0011590000000000001</v>
      </c>
      <c r="R1029" s="222">
        <f>Q1029*H1029</f>
        <v>0.30649407300000003</v>
      </c>
      <c r="S1029" s="222">
        <v>0</v>
      </c>
      <c r="T1029" s="223">
        <f>S1029*H1029</f>
        <v>0</v>
      </c>
      <c r="U1029" s="39"/>
      <c r="V1029" s="39"/>
      <c r="W1029" s="39"/>
      <c r="X1029" s="39"/>
      <c r="Y1029" s="39"/>
      <c r="Z1029" s="39"/>
      <c r="AA1029" s="39"/>
      <c r="AB1029" s="39"/>
      <c r="AC1029" s="39"/>
      <c r="AD1029" s="39"/>
      <c r="AE1029" s="39"/>
      <c r="AR1029" s="224" t="s">
        <v>300</v>
      </c>
      <c r="AT1029" s="224" t="s">
        <v>183</v>
      </c>
      <c r="AU1029" s="224" t="s">
        <v>83</v>
      </c>
      <c r="AY1029" s="18" t="s">
        <v>181</v>
      </c>
      <c r="BE1029" s="225">
        <f>IF(N1029="základní",J1029,0)</f>
        <v>0</v>
      </c>
      <c r="BF1029" s="225">
        <f>IF(N1029="snížená",J1029,0)</f>
        <v>0</v>
      </c>
      <c r="BG1029" s="225">
        <f>IF(N1029="zákl. přenesená",J1029,0)</f>
        <v>0</v>
      </c>
      <c r="BH1029" s="225">
        <f>IF(N1029="sníž. přenesená",J1029,0)</f>
        <v>0</v>
      </c>
      <c r="BI1029" s="225">
        <f>IF(N1029="nulová",J1029,0)</f>
        <v>0</v>
      </c>
      <c r="BJ1029" s="18" t="s">
        <v>81</v>
      </c>
      <c r="BK1029" s="225">
        <f>ROUND(I1029*H1029,2)</f>
        <v>0</v>
      </c>
      <c r="BL1029" s="18" t="s">
        <v>300</v>
      </c>
      <c r="BM1029" s="224" t="s">
        <v>1590</v>
      </c>
    </row>
    <row r="1030" s="2" customFormat="1">
      <c r="A1030" s="39"/>
      <c r="B1030" s="40"/>
      <c r="C1030" s="41"/>
      <c r="D1030" s="226" t="s">
        <v>189</v>
      </c>
      <c r="E1030" s="41"/>
      <c r="F1030" s="227" t="s">
        <v>1591</v>
      </c>
      <c r="G1030" s="41"/>
      <c r="H1030" s="41"/>
      <c r="I1030" s="228"/>
      <c r="J1030" s="41"/>
      <c r="K1030" s="41"/>
      <c r="L1030" s="45"/>
      <c r="M1030" s="229"/>
      <c r="N1030" s="230"/>
      <c r="O1030" s="85"/>
      <c r="P1030" s="85"/>
      <c r="Q1030" s="85"/>
      <c r="R1030" s="85"/>
      <c r="S1030" s="85"/>
      <c r="T1030" s="86"/>
      <c r="U1030" s="39"/>
      <c r="V1030" s="39"/>
      <c r="W1030" s="39"/>
      <c r="X1030" s="39"/>
      <c r="Y1030" s="39"/>
      <c r="Z1030" s="39"/>
      <c r="AA1030" s="39"/>
      <c r="AB1030" s="39"/>
      <c r="AC1030" s="39"/>
      <c r="AD1030" s="39"/>
      <c r="AE1030" s="39"/>
      <c r="AT1030" s="18" t="s">
        <v>189</v>
      </c>
      <c r="AU1030" s="18" t="s">
        <v>83</v>
      </c>
    </row>
    <row r="1031" s="2" customFormat="1">
      <c r="A1031" s="39"/>
      <c r="B1031" s="40"/>
      <c r="C1031" s="41"/>
      <c r="D1031" s="231" t="s">
        <v>191</v>
      </c>
      <c r="E1031" s="41"/>
      <c r="F1031" s="232" t="s">
        <v>1592</v>
      </c>
      <c r="G1031" s="41"/>
      <c r="H1031" s="41"/>
      <c r="I1031" s="228"/>
      <c r="J1031" s="41"/>
      <c r="K1031" s="41"/>
      <c r="L1031" s="45"/>
      <c r="M1031" s="229"/>
      <c r="N1031" s="230"/>
      <c r="O1031" s="85"/>
      <c r="P1031" s="85"/>
      <c r="Q1031" s="85"/>
      <c r="R1031" s="85"/>
      <c r="S1031" s="85"/>
      <c r="T1031" s="86"/>
      <c r="U1031" s="39"/>
      <c r="V1031" s="39"/>
      <c r="W1031" s="39"/>
      <c r="X1031" s="39"/>
      <c r="Y1031" s="39"/>
      <c r="Z1031" s="39"/>
      <c r="AA1031" s="39"/>
      <c r="AB1031" s="39"/>
      <c r="AC1031" s="39"/>
      <c r="AD1031" s="39"/>
      <c r="AE1031" s="39"/>
      <c r="AT1031" s="18" t="s">
        <v>191</v>
      </c>
      <c r="AU1031" s="18" t="s">
        <v>83</v>
      </c>
    </row>
    <row r="1032" s="14" customFormat="1">
      <c r="A1032" s="14"/>
      <c r="B1032" s="244"/>
      <c r="C1032" s="245"/>
      <c r="D1032" s="226" t="s">
        <v>193</v>
      </c>
      <c r="E1032" s="246" t="s">
        <v>19</v>
      </c>
      <c r="F1032" s="247" t="s">
        <v>1593</v>
      </c>
      <c r="G1032" s="245"/>
      <c r="H1032" s="246" t="s">
        <v>19</v>
      </c>
      <c r="I1032" s="248"/>
      <c r="J1032" s="245"/>
      <c r="K1032" s="245"/>
      <c r="L1032" s="249"/>
      <c r="M1032" s="250"/>
      <c r="N1032" s="251"/>
      <c r="O1032" s="251"/>
      <c r="P1032" s="251"/>
      <c r="Q1032" s="251"/>
      <c r="R1032" s="251"/>
      <c r="S1032" s="251"/>
      <c r="T1032" s="252"/>
      <c r="U1032" s="14"/>
      <c r="V1032" s="14"/>
      <c r="W1032" s="14"/>
      <c r="X1032" s="14"/>
      <c r="Y1032" s="14"/>
      <c r="Z1032" s="14"/>
      <c r="AA1032" s="14"/>
      <c r="AB1032" s="14"/>
      <c r="AC1032" s="14"/>
      <c r="AD1032" s="14"/>
      <c r="AE1032" s="14"/>
      <c r="AT1032" s="253" t="s">
        <v>193</v>
      </c>
      <c r="AU1032" s="253" t="s">
        <v>83</v>
      </c>
      <c r="AV1032" s="14" t="s">
        <v>81</v>
      </c>
      <c r="AW1032" s="14" t="s">
        <v>33</v>
      </c>
      <c r="AX1032" s="14" t="s">
        <v>73</v>
      </c>
      <c r="AY1032" s="253" t="s">
        <v>181</v>
      </c>
    </row>
    <row r="1033" s="13" customFormat="1">
      <c r="A1033" s="13"/>
      <c r="B1033" s="233"/>
      <c r="C1033" s="234"/>
      <c r="D1033" s="226" t="s">
        <v>193</v>
      </c>
      <c r="E1033" s="235" t="s">
        <v>19</v>
      </c>
      <c r="F1033" s="236" t="s">
        <v>1594</v>
      </c>
      <c r="G1033" s="234"/>
      <c r="H1033" s="237">
        <v>215.875</v>
      </c>
      <c r="I1033" s="238"/>
      <c r="J1033" s="234"/>
      <c r="K1033" s="234"/>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193</v>
      </c>
      <c r="AU1033" s="243" t="s">
        <v>83</v>
      </c>
      <c r="AV1033" s="13" t="s">
        <v>83</v>
      </c>
      <c r="AW1033" s="13" t="s">
        <v>33</v>
      </c>
      <c r="AX1033" s="13" t="s">
        <v>73</v>
      </c>
      <c r="AY1033" s="243" t="s">
        <v>181</v>
      </c>
    </row>
    <row r="1034" s="14" customFormat="1">
      <c r="A1034" s="14"/>
      <c r="B1034" s="244"/>
      <c r="C1034" s="245"/>
      <c r="D1034" s="226" t="s">
        <v>193</v>
      </c>
      <c r="E1034" s="246" t="s">
        <v>19</v>
      </c>
      <c r="F1034" s="247" t="s">
        <v>1595</v>
      </c>
      <c r="G1034" s="245"/>
      <c r="H1034" s="246" t="s">
        <v>19</v>
      </c>
      <c r="I1034" s="248"/>
      <c r="J1034" s="245"/>
      <c r="K1034" s="245"/>
      <c r="L1034" s="249"/>
      <c r="M1034" s="250"/>
      <c r="N1034" s="251"/>
      <c r="O1034" s="251"/>
      <c r="P1034" s="251"/>
      <c r="Q1034" s="251"/>
      <c r="R1034" s="251"/>
      <c r="S1034" s="251"/>
      <c r="T1034" s="252"/>
      <c r="U1034" s="14"/>
      <c r="V1034" s="14"/>
      <c r="W1034" s="14"/>
      <c r="X1034" s="14"/>
      <c r="Y1034" s="14"/>
      <c r="Z1034" s="14"/>
      <c r="AA1034" s="14"/>
      <c r="AB1034" s="14"/>
      <c r="AC1034" s="14"/>
      <c r="AD1034" s="14"/>
      <c r="AE1034" s="14"/>
      <c r="AT1034" s="253" t="s">
        <v>193</v>
      </c>
      <c r="AU1034" s="253" t="s">
        <v>83</v>
      </c>
      <c r="AV1034" s="14" t="s">
        <v>81</v>
      </c>
      <c r="AW1034" s="14" t="s">
        <v>33</v>
      </c>
      <c r="AX1034" s="14" t="s">
        <v>73</v>
      </c>
      <c r="AY1034" s="253" t="s">
        <v>181</v>
      </c>
    </row>
    <row r="1035" s="13" customFormat="1">
      <c r="A1035" s="13"/>
      <c r="B1035" s="233"/>
      <c r="C1035" s="234"/>
      <c r="D1035" s="226" t="s">
        <v>193</v>
      </c>
      <c r="E1035" s="235" t="s">
        <v>19</v>
      </c>
      <c r="F1035" s="236" t="s">
        <v>1596</v>
      </c>
      <c r="G1035" s="234"/>
      <c r="H1035" s="237">
        <v>48.572000000000003</v>
      </c>
      <c r="I1035" s="238"/>
      <c r="J1035" s="234"/>
      <c r="K1035" s="234"/>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193</v>
      </c>
      <c r="AU1035" s="243" t="s">
        <v>83</v>
      </c>
      <c r="AV1035" s="13" t="s">
        <v>83</v>
      </c>
      <c r="AW1035" s="13" t="s">
        <v>33</v>
      </c>
      <c r="AX1035" s="13" t="s">
        <v>73</v>
      </c>
      <c r="AY1035" s="243" t="s">
        <v>181</v>
      </c>
    </row>
    <row r="1036" s="2" customFormat="1" ht="16.5" customHeight="1">
      <c r="A1036" s="39"/>
      <c r="B1036" s="40"/>
      <c r="C1036" s="254" t="s">
        <v>1597</v>
      </c>
      <c r="D1036" s="254" t="s">
        <v>308</v>
      </c>
      <c r="E1036" s="255" t="s">
        <v>1598</v>
      </c>
      <c r="F1036" s="256" t="s">
        <v>1599</v>
      </c>
      <c r="G1036" s="257" t="s">
        <v>253</v>
      </c>
      <c r="H1036" s="258">
        <v>269.73599999999999</v>
      </c>
      <c r="I1036" s="259"/>
      <c r="J1036" s="260">
        <f>ROUND(I1036*H1036,2)</f>
        <v>0</v>
      </c>
      <c r="K1036" s="256" t="s">
        <v>187</v>
      </c>
      <c r="L1036" s="261"/>
      <c r="M1036" s="262" t="s">
        <v>19</v>
      </c>
      <c r="N1036" s="263" t="s">
        <v>44</v>
      </c>
      <c r="O1036" s="85"/>
      <c r="P1036" s="222">
        <f>O1036*H1036</f>
        <v>0</v>
      </c>
      <c r="Q1036" s="222">
        <v>0.0050000000000000001</v>
      </c>
      <c r="R1036" s="222">
        <f>Q1036*H1036</f>
        <v>1.3486799999999999</v>
      </c>
      <c r="S1036" s="222">
        <v>0</v>
      </c>
      <c r="T1036" s="223">
        <f>S1036*H1036</f>
        <v>0</v>
      </c>
      <c r="U1036" s="39"/>
      <c r="V1036" s="39"/>
      <c r="W1036" s="39"/>
      <c r="X1036" s="39"/>
      <c r="Y1036" s="39"/>
      <c r="Z1036" s="39"/>
      <c r="AA1036" s="39"/>
      <c r="AB1036" s="39"/>
      <c r="AC1036" s="39"/>
      <c r="AD1036" s="39"/>
      <c r="AE1036" s="39"/>
      <c r="AR1036" s="224" t="s">
        <v>423</v>
      </c>
      <c r="AT1036" s="224" t="s">
        <v>308</v>
      </c>
      <c r="AU1036" s="224" t="s">
        <v>83</v>
      </c>
      <c r="AY1036" s="18" t="s">
        <v>181</v>
      </c>
      <c r="BE1036" s="225">
        <f>IF(N1036="základní",J1036,0)</f>
        <v>0</v>
      </c>
      <c r="BF1036" s="225">
        <f>IF(N1036="snížená",J1036,0)</f>
        <v>0</v>
      </c>
      <c r="BG1036" s="225">
        <f>IF(N1036="zákl. přenesená",J1036,0)</f>
        <v>0</v>
      </c>
      <c r="BH1036" s="225">
        <f>IF(N1036="sníž. přenesená",J1036,0)</f>
        <v>0</v>
      </c>
      <c r="BI1036" s="225">
        <f>IF(N1036="nulová",J1036,0)</f>
        <v>0</v>
      </c>
      <c r="BJ1036" s="18" t="s">
        <v>81</v>
      </c>
      <c r="BK1036" s="225">
        <f>ROUND(I1036*H1036,2)</f>
        <v>0</v>
      </c>
      <c r="BL1036" s="18" t="s">
        <v>300</v>
      </c>
      <c r="BM1036" s="224" t="s">
        <v>1600</v>
      </c>
    </row>
    <row r="1037" s="2" customFormat="1">
      <c r="A1037" s="39"/>
      <c r="B1037" s="40"/>
      <c r="C1037" s="41"/>
      <c r="D1037" s="226" t="s">
        <v>189</v>
      </c>
      <c r="E1037" s="41"/>
      <c r="F1037" s="227" t="s">
        <v>1599</v>
      </c>
      <c r="G1037" s="41"/>
      <c r="H1037" s="41"/>
      <c r="I1037" s="228"/>
      <c r="J1037" s="41"/>
      <c r="K1037" s="41"/>
      <c r="L1037" s="45"/>
      <c r="M1037" s="229"/>
      <c r="N1037" s="230"/>
      <c r="O1037" s="85"/>
      <c r="P1037" s="85"/>
      <c r="Q1037" s="85"/>
      <c r="R1037" s="85"/>
      <c r="S1037" s="85"/>
      <c r="T1037" s="86"/>
      <c r="U1037" s="39"/>
      <c r="V1037" s="39"/>
      <c r="W1037" s="39"/>
      <c r="X1037" s="39"/>
      <c r="Y1037" s="39"/>
      <c r="Z1037" s="39"/>
      <c r="AA1037" s="39"/>
      <c r="AB1037" s="39"/>
      <c r="AC1037" s="39"/>
      <c r="AD1037" s="39"/>
      <c r="AE1037" s="39"/>
      <c r="AT1037" s="18" t="s">
        <v>189</v>
      </c>
      <c r="AU1037" s="18" t="s">
        <v>83</v>
      </c>
    </row>
    <row r="1038" s="13" customFormat="1">
      <c r="A1038" s="13"/>
      <c r="B1038" s="233"/>
      <c r="C1038" s="234"/>
      <c r="D1038" s="226" t="s">
        <v>193</v>
      </c>
      <c r="E1038" s="234"/>
      <c r="F1038" s="236" t="s">
        <v>1601</v>
      </c>
      <c r="G1038" s="234"/>
      <c r="H1038" s="237">
        <v>269.73599999999999</v>
      </c>
      <c r="I1038" s="238"/>
      <c r="J1038" s="234"/>
      <c r="K1038" s="234"/>
      <c r="L1038" s="239"/>
      <c r="M1038" s="240"/>
      <c r="N1038" s="241"/>
      <c r="O1038" s="241"/>
      <c r="P1038" s="241"/>
      <c r="Q1038" s="241"/>
      <c r="R1038" s="241"/>
      <c r="S1038" s="241"/>
      <c r="T1038" s="242"/>
      <c r="U1038" s="13"/>
      <c r="V1038" s="13"/>
      <c r="W1038" s="13"/>
      <c r="X1038" s="13"/>
      <c r="Y1038" s="13"/>
      <c r="Z1038" s="13"/>
      <c r="AA1038" s="13"/>
      <c r="AB1038" s="13"/>
      <c r="AC1038" s="13"/>
      <c r="AD1038" s="13"/>
      <c r="AE1038" s="13"/>
      <c r="AT1038" s="243" t="s">
        <v>193</v>
      </c>
      <c r="AU1038" s="243" t="s">
        <v>83</v>
      </c>
      <c r="AV1038" s="13" t="s">
        <v>83</v>
      </c>
      <c r="AW1038" s="13" t="s">
        <v>4</v>
      </c>
      <c r="AX1038" s="13" t="s">
        <v>81</v>
      </c>
      <c r="AY1038" s="243" t="s">
        <v>181</v>
      </c>
    </row>
    <row r="1039" s="2" customFormat="1" ht="16.5" customHeight="1">
      <c r="A1039" s="39"/>
      <c r="B1039" s="40"/>
      <c r="C1039" s="213" t="s">
        <v>1602</v>
      </c>
      <c r="D1039" s="213" t="s">
        <v>183</v>
      </c>
      <c r="E1039" s="214" t="s">
        <v>1603</v>
      </c>
      <c r="F1039" s="215" t="s">
        <v>1604</v>
      </c>
      <c r="G1039" s="216" t="s">
        <v>253</v>
      </c>
      <c r="H1039" s="217">
        <v>264.447</v>
      </c>
      <c r="I1039" s="218"/>
      <c r="J1039" s="219">
        <f>ROUND(I1039*H1039,2)</f>
        <v>0</v>
      </c>
      <c r="K1039" s="215" t="s">
        <v>187</v>
      </c>
      <c r="L1039" s="45"/>
      <c r="M1039" s="220" t="s">
        <v>19</v>
      </c>
      <c r="N1039" s="221" t="s">
        <v>44</v>
      </c>
      <c r="O1039" s="85"/>
      <c r="P1039" s="222">
        <f>O1039*H1039</f>
        <v>0</v>
      </c>
      <c r="Q1039" s="222">
        <v>0.0011590000000000001</v>
      </c>
      <c r="R1039" s="222">
        <f>Q1039*H1039</f>
        <v>0.30649407300000003</v>
      </c>
      <c r="S1039" s="222">
        <v>0</v>
      </c>
      <c r="T1039" s="223">
        <f>S1039*H1039</f>
        <v>0</v>
      </c>
      <c r="U1039" s="39"/>
      <c r="V1039" s="39"/>
      <c r="W1039" s="39"/>
      <c r="X1039" s="39"/>
      <c r="Y1039" s="39"/>
      <c r="Z1039" s="39"/>
      <c r="AA1039" s="39"/>
      <c r="AB1039" s="39"/>
      <c r="AC1039" s="39"/>
      <c r="AD1039" s="39"/>
      <c r="AE1039" s="39"/>
      <c r="AR1039" s="224" t="s">
        <v>300</v>
      </c>
      <c r="AT1039" s="224" t="s">
        <v>183</v>
      </c>
      <c r="AU1039" s="224" t="s">
        <v>83</v>
      </c>
      <c r="AY1039" s="18" t="s">
        <v>181</v>
      </c>
      <c r="BE1039" s="225">
        <f>IF(N1039="základní",J1039,0)</f>
        <v>0</v>
      </c>
      <c r="BF1039" s="225">
        <f>IF(N1039="snížená",J1039,0)</f>
        <v>0</v>
      </c>
      <c r="BG1039" s="225">
        <f>IF(N1039="zákl. přenesená",J1039,0)</f>
        <v>0</v>
      </c>
      <c r="BH1039" s="225">
        <f>IF(N1039="sníž. přenesená",J1039,0)</f>
        <v>0</v>
      </c>
      <c r="BI1039" s="225">
        <f>IF(N1039="nulová",J1039,0)</f>
        <v>0</v>
      </c>
      <c r="BJ1039" s="18" t="s">
        <v>81</v>
      </c>
      <c r="BK1039" s="225">
        <f>ROUND(I1039*H1039,2)</f>
        <v>0</v>
      </c>
      <c r="BL1039" s="18" t="s">
        <v>300</v>
      </c>
      <c r="BM1039" s="224" t="s">
        <v>1605</v>
      </c>
    </row>
    <row r="1040" s="2" customFormat="1">
      <c r="A1040" s="39"/>
      <c r="B1040" s="40"/>
      <c r="C1040" s="41"/>
      <c r="D1040" s="226" t="s">
        <v>189</v>
      </c>
      <c r="E1040" s="41"/>
      <c r="F1040" s="227" t="s">
        <v>1606</v>
      </c>
      <c r="G1040" s="41"/>
      <c r="H1040" s="41"/>
      <c r="I1040" s="228"/>
      <c r="J1040" s="41"/>
      <c r="K1040" s="41"/>
      <c r="L1040" s="45"/>
      <c r="M1040" s="229"/>
      <c r="N1040" s="230"/>
      <c r="O1040" s="85"/>
      <c r="P1040" s="85"/>
      <c r="Q1040" s="85"/>
      <c r="R1040" s="85"/>
      <c r="S1040" s="85"/>
      <c r="T1040" s="86"/>
      <c r="U1040" s="39"/>
      <c r="V1040" s="39"/>
      <c r="W1040" s="39"/>
      <c r="X1040" s="39"/>
      <c r="Y1040" s="39"/>
      <c r="Z1040" s="39"/>
      <c r="AA1040" s="39"/>
      <c r="AB1040" s="39"/>
      <c r="AC1040" s="39"/>
      <c r="AD1040" s="39"/>
      <c r="AE1040" s="39"/>
      <c r="AT1040" s="18" t="s">
        <v>189</v>
      </c>
      <c r="AU1040" s="18" t="s">
        <v>83</v>
      </c>
    </row>
    <row r="1041" s="2" customFormat="1">
      <c r="A1041" s="39"/>
      <c r="B1041" s="40"/>
      <c r="C1041" s="41"/>
      <c r="D1041" s="231" t="s">
        <v>191</v>
      </c>
      <c r="E1041" s="41"/>
      <c r="F1041" s="232" t="s">
        <v>1607</v>
      </c>
      <c r="G1041" s="41"/>
      <c r="H1041" s="41"/>
      <c r="I1041" s="228"/>
      <c r="J1041" s="41"/>
      <c r="K1041" s="41"/>
      <c r="L1041" s="45"/>
      <c r="M1041" s="229"/>
      <c r="N1041" s="230"/>
      <c r="O1041" s="85"/>
      <c r="P1041" s="85"/>
      <c r="Q1041" s="85"/>
      <c r="R1041" s="85"/>
      <c r="S1041" s="85"/>
      <c r="T1041" s="86"/>
      <c r="U1041" s="39"/>
      <c r="V1041" s="39"/>
      <c r="W1041" s="39"/>
      <c r="X1041" s="39"/>
      <c r="Y1041" s="39"/>
      <c r="Z1041" s="39"/>
      <c r="AA1041" s="39"/>
      <c r="AB1041" s="39"/>
      <c r="AC1041" s="39"/>
      <c r="AD1041" s="39"/>
      <c r="AE1041" s="39"/>
      <c r="AT1041" s="18" t="s">
        <v>191</v>
      </c>
      <c r="AU1041" s="18" t="s">
        <v>83</v>
      </c>
    </row>
    <row r="1042" s="14" customFormat="1">
      <c r="A1042" s="14"/>
      <c r="B1042" s="244"/>
      <c r="C1042" s="245"/>
      <c r="D1042" s="226" t="s">
        <v>193</v>
      </c>
      <c r="E1042" s="246" t="s">
        <v>19</v>
      </c>
      <c r="F1042" s="247" t="s">
        <v>1593</v>
      </c>
      <c r="G1042" s="245"/>
      <c r="H1042" s="246" t="s">
        <v>19</v>
      </c>
      <c r="I1042" s="248"/>
      <c r="J1042" s="245"/>
      <c r="K1042" s="245"/>
      <c r="L1042" s="249"/>
      <c r="M1042" s="250"/>
      <c r="N1042" s="251"/>
      <c r="O1042" s="251"/>
      <c r="P1042" s="251"/>
      <c r="Q1042" s="251"/>
      <c r="R1042" s="251"/>
      <c r="S1042" s="251"/>
      <c r="T1042" s="252"/>
      <c r="U1042" s="14"/>
      <c r="V1042" s="14"/>
      <c r="W1042" s="14"/>
      <c r="X1042" s="14"/>
      <c r="Y1042" s="14"/>
      <c r="Z1042" s="14"/>
      <c r="AA1042" s="14"/>
      <c r="AB1042" s="14"/>
      <c r="AC1042" s="14"/>
      <c r="AD1042" s="14"/>
      <c r="AE1042" s="14"/>
      <c r="AT1042" s="253" t="s">
        <v>193</v>
      </c>
      <c r="AU1042" s="253" t="s">
        <v>83</v>
      </c>
      <c r="AV1042" s="14" t="s">
        <v>81</v>
      </c>
      <c r="AW1042" s="14" t="s">
        <v>33</v>
      </c>
      <c r="AX1042" s="14" t="s">
        <v>73</v>
      </c>
      <c r="AY1042" s="253" t="s">
        <v>181</v>
      </c>
    </row>
    <row r="1043" s="13" customFormat="1">
      <c r="A1043" s="13"/>
      <c r="B1043" s="233"/>
      <c r="C1043" s="234"/>
      <c r="D1043" s="226" t="s">
        <v>193</v>
      </c>
      <c r="E1043" s="235" t="s">
        <v>19</v>
      </c>
      <c r="F1043" s="236" t="s">
        <v>1594</v>
      </c>
      <c r="G1043" s="234"/>
      <c r="H1043" s="237">
        <v>215.875</v>
      </c>
      <c r="I1043" s="238"/>
      <c r="J1043" s="234"/>
      <c r="K1043" s="234"/>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193</v>
      </c>
      <c r="AU1043" s="243" t="s">
        <v>83</v>
      </c>
      <c r="AV1043" s="13" t="s">
        <v>83</v>
      </c>
      <c r="AW1043" s="13" t="s">
        <v>33</v>
      </c>
      <c r="AX1043" s="13" t="s">
        <v>73</v>
      </c>
      <c r="AY1043" s="243" t="s">
        <v>181</v>
      </c>
    </row>
    <row r="1044" s="14" customFormat="1">
      <c r="A1044" s="14"/>
      <c r="B1044" s="244"/>
      <c r="C1044" s="245"/>
      <c r="D1044" s="226" t="s">
        <v>193</v>
      </c>
      <c r="E1044" s="246" t="s">
        <v>19</v>
      </c>
      <c r="F1044" s="247" t="s">
        <v>1595</v>
      </c>
      <c r="G1044" s="245"/>
      <c r="H1044" s="246" t="s">
        <v>19</v>
      </c>
      <c r="I1044" s="248"/>
      <c r="J1044" s="245"/>
      <c r="K1044" s="245"/>
      <c r="L1044" s="249"/>
      <c r="M1044" s="250"/>
      <c r="N1044" s="251"/>
      <c r="O1044" s="251"/>
      <c r="P1044" s="251"/>
      <c r="Q1044" s="251"/>
      <c r="R1044" s="251"/>
      <c r="S1044" s="251"/>
      <c r="T1044" s="252"/>
      <c r="U1044" s="14"/>
      <c r="V1044" s="14"/>
      <c r="W1044" s="14"/>
      <c r="X1044" s="14"/>
      <c r="Y1044" s="14"/>
      <c r="Z1044" s="14"/>
      <c r="AA1044" s="14"/>
      <c r="AB1044" s="14"/>
      <c r="AC1044" s="14"/>
      <c r="AD1044" s="14"/>
      <c r="AE1044" s="14"/>
      <c r="AT1044" s="253" t="s">
        <v>193</v>
      </c>
      <c r="AU1044" s="253" t="s">
        <v>83</v>
      </c>
      <c r="AV1044" s="14" t="s">
        <v>81</v>
      </c>
      <c r="AW1044" s="14" t="s">
        <v>33</v>
      </c>
      <c r="AX1044" s="14" t="s">
        <v>73</v>
      </c>
      <c r="AY1044" s="253" t="s">
        <v>181</v>
      </c>
    </row>
    <row r="1045" s="13" customFormat="1">
      <c r="A1045" s="13"/>
      <c r="B1045" s="233"/>
      <c r="C1045" s="234"/>
      <c r="D1045" s="226" t="s">
        <v>193</v>
      </c>
      <c r="E1045" s="235" t="s">
        <v>19</v>
      </c>
      <c r="F1045" s="236" t="s">
        <v>1596</v>
      </c>
      <c r="G1045" s="234"/>
      <c r="H1045" s="237">
        <v>48.572000000000003</v>
      </c>
      <c r="I1045" s="238"/>
      <c r="J1045" s="234"/>
      <c r="K1045" s="234"/>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193</v>
      </c>
      <c r="AU1045" s="243" t="s">
        <v>83</v>
      </c>
      <c r="AV1045" s="13" t="s">
        <v>83</v>
      </c>
      <c r="AW1045" s="13" t="s">
        <v>33</v>
      </c>
      <c r="AX1045" s="13" t="s">
        <v>73</v>
      </c>
      <c r="AY1045" s="243" t="s">
        <v>181</v>
      </c>
    </row>
    <row r="1046" s="2" customFormat="1" ht="16.5" customHeight="1">
      <c r="A1046" s="39"/>
      <c r="B1046" s="40"/>
      <c r="C1046" s="254" t="s">
        <v>1608</v>
      </c>
      <c r="D1046" s="254" t="s">
        <v>308</v>
      </c>
      <c r="E1046" s="255" t="s">
        <v>1609</v>
      </c>
      <c r="F1046" s="256" t="s">
        <v>1610</v>
      </c>
      <c r="G1046" s="257" t="s">
        <v>186</v>
      </c>
      <c r="H1046" s="258">
        <v>52.319000000000003</v>
      </c>
      <c r="I1046" s="259"/>
      <c r="J1046" s="260">
        <f>ROUND(I1046*H1046,2)</f>
        <v>0</v>
      </c>
      <c r="K1046" s="256" t="s">
        <v>187</v>
      </c>
      <c r="L1046" s="261"/>
      <c r="M1046" s="262" t="s">
        <v>19</v>
      </c>
      <c r="N1046" s="263" t="s">
        <v>44</v>
      </c>
      <c r="O1046" s="85"/>
      <c r="P1046" s="222">
        <f>O1046*H1046</f>
        <v>0</v>
      </c>
      <c r="Q1046" s="222">
        <v>0.02</v>
      </c>
      <c r="R1046" s="222">
        <f>Q1046*H1046</f>
        <v>1.0463800000000001</v>
      </c>
      <c r="S1046" s="222">
        <v>0</v>
      </c>
      <c r="T1046" s="223">
        <f>S1046*H1046</f>
        <v>0</v>
      </c>
      <c r="U1046" s="39"/>
      <c r="V1046" s="39"/>
      <c r="W1046" s="39"/>
      <c r="X1046" s="39"/>
      <c r="Y1046" s="39"/>
      <c r="Z1046" s="39"/>
      <c r="AA1046" s="39"/>
      <c r="AB1046" s="39"/>
      <c r="AC1046" s="39"/>
      <c r="AD1046" s="39"/>
      <c r="AE1046" s="39"/>
      <c r="AR1046" s="224" t="s">
        <v>423</v>
      </c>
      <c r="AT1046" s="224" t="s">
        <v>308</v>
      </c>
      <c r="AU1046" s="224" t="s">
        <v>83</v>
      </c>
      <c r="AY1046" s="18" t="s">
        <v>181</v>
      </c>
      <c r="BE1046" s="225">
        <f>IF(N1046="základní",J1046,0)</f>
        <v>0</v>
      </c>
      <c r="BF1046" s="225">
        <f>IF(N1046="snížená",J1046,0)</f>
        <v>0</v>
      </c>
      <c r="BG1046" s="225">
        <f>IF(N1046="zákl. přenesená",J1046,0)</f>
        <v>0</v>
      </c>
      <c r="BH1046" s="225">
        <f>IF(N1046="sníž. přenesená",J1046,0)</f>
        <v>0</v>
      </c>
      <c r="BI1046" s="225">
        <f>IF(N1046="nulová",J1046,0)</f>
        <v>0</v>
      </c>
      <c r="BJ1046" s="18" t="s">
        <v>81</v>
      </c>
      <c r="BK1046" s="225">
        <f>ROUND(I1046*H1046,2)</f>
        <v>0</v>
      </c>
      <c r="BL1046" s="18" t="s">
        <v>300</v>
      </c>
      <c r="BM1046" s="224" t="s">
        <v>1611</v>
      </c>
    </row>
    <row r="1047" s="2" customFormat="1">
      <c r="A1047" s="39"/>
      <c r="B1047" s="40"/>
      <c r="C1047" s="41"/>
      <c r="D1047" s="226" t="s">
        <v>189</v>
      </c>
      <c r="E1047" s="41"/>
      <c r="F1047" s="227" t="s">
        <v>1610</v>
      </c>
      <c r="G1047" s="41"/>
      <c r="H1047" s="41"/>
      <c r="I1047" s="228"/>
      <c r="J1047" s="41"/>
      <c r="K1047" s="41"/>
      <c r="L1047" s="45"/>
      <c r="M1047" s="229"/>
      <c r="N1047" s="230"/>
      <c r="O1047" s="85"/>
      <c r="P1047" s="85"/>
      <c r="Q1047" s="85"/>
      <c r="R1047" s="85"/>
      <c r="S1047" s="85"/>
      <c r="T1047" s="86"/>
      <c r="U1047" s="39"/>
      <c r="V1047" s="39"/>
      <c r="W1047" s="39"/>
      <c r="X1047" s="39"/>
      <c r="Y1047" s="39"/>
      <c r="Z1047" s="39"/>
      <c r="AA1047" s="39"/>
      <c r="AB1047" s="39"/>
      <c r="AC1047" s="39"/>
      <c r="AD1047" s="39"/>
      <c r="AE1047" s="39"/>
      <c r="AT1047" s="18" t="s">
        <v>189</v>
      </c>
      <c r="AU1047" s="18" t="s">
        <v>83</v>
      </c>
    </row>
    <row r="1048" s="13" customFormat="1">
      <c r="A1048" s="13"/>
      <c r="B1048" s="233"/>
      <c r="C1048" s="234"/>
      <c r="D1048" s="226" t="s">
        <v>193</v>
      </c>
      <c r="E1048" s="235" t="s">
        <v>19</v>
      </c>
      <c r="F1048" s="236" t="s">
        <v>1612</v>
      </c>
      <c r="G1048" s="234"/>
      <c r="H1048" s="237">
        <v>32.381</v>
      </c>
      <c r="I1048" s="238"/>
      <c r="J1048" s="234"/>
      <c r="K1048" s="234"/>
      <c r="L1048" s="239"/>
      <c r="M1048" s="240"/>
      <c r="N1048" s="241"/>
      <c r="O1048" s="241"/>
      <c r="P1048" s="241"/>
      <c r="Q1048" s="241"/>
      <c r="R1048" s="241"/>
      <c r="S1048" s="241"/>
      <c r="T1048" s="242"/>
      <c r="U1048" s="13"/>
      <c r="V1048" s="13"/>
      <c r="W1048" s="13"/>
      <c r="X1048" s="13"/>
      <c r="Y1048" s="13"/>
      <c r="Z1048" s="13"/>
      <c r="AA1048" s="13"/>
      <c r="AB1048" s="13"/>
      <c r="AC1048" s="13"/>
      <c r="AD1048" s="13"/>
      <c r="AE1048" s="13"/>
      <c r="AT1048" s="243" t="s">
        <v>193</v>
      </c>
      <c r="AU1048" s="243" t="s">
        <v>83</v>
      </c>
      <c r="AV1048" s="13" t="s">
        <v>83</v>
      </c>
      <c r="AW1048" s="13" t="s">
        <v>33</v>
      </c>
      <c r="AX1048" s="13" t="s">
        <v>73</v>
      </c>
      <c r="AY1048" s="243" t="s">
        <v>181</v>
      </c>
    </row>
    <row r="1049" s="13" customFormat="1">
      <c r="A1049" s="13"/>
      <c r="B1049" s="233"/>
      <c r="C1049" s="234"/>
      <c r="D1049" s="226" t="s">
        <v>193</v>
      </c>
      <c r="E1049" s="235" t="s">
        <v>19</v>
      </c>
      <c r="F1049" s="236" t="s">
        <v>1613</v>
      </c>
      <c r="G1049" s="234"/>
      <c r="H1049" s="237">
        <v>13.114000000000001</v>
      </c>
      <c r="I1049" s="238"/>
      <c r="J1049" s="234"/>
      <c r="K1049" s="234"/>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193</v>
      </c>
      <c r="AU1049" s="243" t="s">
        <v>83</v>
      </c>
      <c r="AV1049" s="13" t="s">
        <v>83</v>
      </c>
      <c r="AW1049" s="13" t="s">
        <v>33</v>
      </c>
      <c r="AX1049" s="13" t="s">
        <v>73</v>
      </c>
      <c r="AY1049" s="243" t="s">
        <v>181</v>
      </c>
    </row>
    <row r="1050" s="13" customFormat="1">
      <c r="A1050" s="13"/>
      <c r="B1050" s="233"/>
      <c r="C1050" s="234"/>
      <c r="D1050" s="226" t="s">
        <v>193</v>
      </c>
      <c r="E1050" s="234"/>
      <c r="F1050" s="236" t="s">
        <v>1614</v>
      </c>
      <c r="G1050" s="234"/>
      <c r="H1050" s="237">
        <v>52.319000000000003</v>
      </c>
      <c r="I1050" s="238"/>
      <c r="J1050" s="234"/>
      <c r="K1050" s="234"/>
      <c r="L1050" s="239"/>
      <c r="M1050" s="240"/>
      <c r="N1050" s="241"/>
      <c r="O1050" s="241"/>
      <c r="P1050" s="241"/>
      <c r="Q1050" s="241"/>
      <c r="R1050" s="241"/>
      <c r="S1050" s="241"/>
      <c r="T1050" s="242"/>
      <c r="U1050" s="13"/>
      <c r="V1050" s="13"/>
      <c r="W1050" s="13"/>
      <c r="X1050" s="13"/>
      <c r="Y1050" s="13"/>
      <c r="Z1050" s="13"/>
      <c r="AA1050" s="13"/>
      <c r="AB1050" s="13"/>
      <c r="AC1050" s="13"/>
      <c r="AD1050" s="13"/>
      <c r="AE1050" s="13"/>
      <c r="AT1050" s="243" t="s">
        <v>193</v>
      </c>
      <c r="AU1050" s="243" t="s">
        <v>83</v>
      </c>
      <c r="AV1050" s="13" t="s">
        <v>83</v>
      </c>
      <c r="AW1050" s="13" t="s">
        <v>4</v>
      </c>
      <c r="AX1050" s="13" t="s">
        <v>81</v>
      </c>
      <c r="AY1050" s="243" t="s">
        <v>181</v>
      </c>
    </row>
    <row r="1051" s="2" customFormat="1" ht="16.5" customHeight="1">
      <c r="A1051" s="39"/>
      <c r="B1051" s="40"/>
      <c r="C1051" s="213" t="s">
        <v>1615</v>
      </c>
      <c r="D1051" s="213" t="s">
        <v>183</v>
      </c>
      <c r="E1051" s="214" t="s">
        <v>1616</v>
      </c>
      <c r="F1051" s="215" t="s">
        <v>1617</v>
      </c>
      <c r="G1051" s="216" t="s">
        <v>253</v>
      </c>
      <c r="H1051" s="217">
        <v>437.20499999999998</v>
      </c>
      <c r="I1051" s="218"/>
      <c r="J1051" s="219">
        <f>ROUND(I1051*H1051,2)</f>
        <v>0</v>
      </c>
      <c r="K1051" s="215" t="s">
        <v>187</v>
      </c>
      <c r="L1051" s="45"/>
      <c r="M1051" s="220" t="s">
        <v>19</v>
      </c>
      <c r="N1051" s="221" t="s">
        <v>44</v>
      </c>
      <c r="O1051" s="85"/>
      <c r="P1051" s="222">
        <f>O1051*H1051</f>
        <v>0</v>
      </c>
      <c r="Q1051" s="222">
        <v>1.0499999999999999E-05</v>
      </c>
      <c r="R1051" s="222">
        <f>Q1051*H1051</f>
        <v>0.0045906524999999995</v>
      </c>
      <c r="S1051" s="222">
        <v>0</v>
      </c>
      <c r="T1051" s="223">
        <f>S1051*H1051</f>
        <v>0</v>
      </c>
      <c r="U1051" s="39"/>
      <c r="V1051" s="39"/>
      <c r="W1051" s="39"/>
      <c r="X1051" s="39"/>
      <c r="Y1051" s="39"/>
      <c r="Z1051" s="39"/>
      <c r="AA1051" s="39"/>
      <c r="AB1051" s="39"/>
      <c r="AC1051" s="39"/>
      <c r="AD1051" s="39"/>
      <c r="AE1051" s="39"/>
      <c r="AR1051" s="224" t="s">
        <v>300</v>
      </c>
      <c r="AT1051" s="224" t="s">
        <v>183</v>
      </c>
      <c r="AU1051" s="224" t="s">
        <v>83</v>
      </c>
      <c r="AY1051" s="18" t="s">
        <v>181</v>
      </c>
      <c r="BE1051" s="225">
        <f>IF(N1051="základní",J1051,0)</f>
        <v>0</v>
      </c>
      <c r="BF1051" s="225">
        <f>IF(N1051="snížená",J1051,0)</f>
        <v>0</v>
      </c>
      <c r="BG1051" s="225">
        <f>IF(N1051="zákl. přenesená",J1051,0)</f>
        <v>0</v>
      </c>
      <c r="BH1051" s="225">
        <f>IF(N1051="sníž. přenesená",J1051,0)</f>
        <v>0</v>
      </c>
      <c r="BI1051" s="225">
        <f>IF(N1051="nulová",J1051,0)</f>
        <v>0</v>
      </c>
      <c r="BJ1051" s="18" t="s">
        <v>81</v>
      </c>
      <c r="BK1051" s="225">
        <f>ROUND(I1051*H1051,2)</f>
        <v>0</v>
      </c>
      <c r="BL1051" s="18" t="s">
        <v>300</v>
      </c>
      <c r="BM1051" s="224" t="s">
        <v>1618</v>
      </c>
    </row>
    <row r="1052" s="2" customFormat="1">
      <c r="A1052" s="39"/>
      <c r="B1052" s="40"/>
      <c r="C1052" s="41"/>
      <c r="D1052" s="226" t="s">
        <v>189</v>
      </c>
      <c r="E1052" s="41"/>
      <c r="F1052" s="227" t="s">
        <v>1619</v>
      </c>
      <c r="G1052" s="41"/>
      <c r="H1052" s="41"/>
      <c r="I1052" s="228"/>
      <c r="J1052" s="41"/>
      <c r="K1052" s="41"/>
      <c r="L1052" s="45"/>
      <c r="M1052" s="229"/>
      <c r="N1052" s="230"/>
      <c r="O1052" s="85"/>
      <c r="P1052" s="85"/>
      <c r="Q1052" s="85"/>
      <c r="R1052" s="85"/>
      <c r="S1052" s="85"/>
      <c r="T1052" s="86"/>
      <c r="U1052" s="39"/>
      <c r="V1052" s="39"/>
      <c r="W1052" s="39"/>
      <c r="X1052" s="39"/>
      <c r="Y1052" s="39"/>
      <c r="Z1052" s="39"/>
      <c r="AA1052" s="39"/>
      <c r="AB1052" s="39"/>
      <c r="AC1052" s="39"/>
      <c r="AD1052" s="39"/>
      <c r="AE1052" s="39"/>
      <c r="AT1052" s="18" t="s">
        <v>189</v>
      </c>
      <c r="AU1052" s="18" t="s">
        <v>83</v>
      </c>
    </row>
    <row r="1053" s="2" customFormat="1">
      <c r="A1053" s="39"/>
      <c r="B1053" s="40"/>
      <c r="C1053" s="41"/>
      <c r="D1053" s="231" t="s">
        <v>191</v>
      </c>
      <c r="E1053" s="41"/>
      <c r="F1053" s="232" t="s">
        <v>1620</v>
      </c>
      <c r="G1053" s="41"/>
      <c r="H1053" s="41"/>
      <c r="I1053" s="228"/>
      <c r="J1053" s="41"/>
      <c r="K1053" s="41"/>
      <c r="L1053" s="45"/>
      <c r="M1053" s="229"/>
      <c r="N1053" s="230"/>
      <c r="O1053" s="85"/>
      <c r="P1053" s="85"/>
      <c r="Q1053" s="85"/>
      <c r="R1053" s="85"/>
      <c r="S1053" s="85"/>
      <c r="T1053" s="86"/>
      <c r="U1053" s="39"/>
      <c r="V1053" s="39"/>
      <c r="W1053" s="39"/>
      <c r="X1053" s="39"/>
      <c r="Y1053" s="39"/>
      <c r="Z1053" s="39"/>
      <c r="AA1053" s="39"/>
      <c r="AB1053" s="39"/>
      <c r="AC1053" s="39"/>
      <c r="AD1053" s="39"/>
      <c r="AE1053" s="39"/>
      <c r="AT1053" s="18" t="s">
        <v>191</v>
      </c>
      <c r="AU1053" s="18" t="s">
        <v>83</v>
      </c>
    </row>
    <row r="1054" s="13" customFormat="1">
      <c r="A1054" s="13"/>
      <c r="B1054" s="233"/>
      <c r="C1054" s="234"/>
      <c r="D1054" s="226" t="s">
        <v>193</v>
      </c>
      <c r="E1054" s="235" t="s">
        <v>19</v>
      </c>
      <c r="F1054" s="236" t="s">
        <v>1621</v>
      </c>
      <c r="G1054" s="234"/>
      <c r="H1054" s="237">
        <v>437.20499999999998</v>
      </c>
      <c r="I1054" s="238"/>
      <c r="J1054" s="234"/>
      <c r="K1054" s="234"/>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193</v>
      </c>
      <c r="AU1054" s="243" t="s">
        <v>83</v>
      </c>
      <c r="AV1054" s="13" t="s">
        <v>83</v>
      </c>
      <c r="AW1054" s="13" t="s">
        <v>33</v>
      </c>
      <c r="AX1054" s="13" t="s">
        <v>73</v>
      </c>
      <c r="AY1054" s="243" t="s">
        <v>181</v>
      </c>
    </row>
    <row r="1055" s="2" customFormat="1" ht="16.5" customHeight="1">
      <c r="A1055" s="39"/>
      <c r="B1055" s="40"/>
      <c r="C1055" s="254" t="s">
        <v>1622</v>
      </c>
      <c r="D1055" s="254" t="s">
        <v>308</v>
      </c>
      <c r="E1055" s="255" t="s">
        <v>1623</v>
      </c>
      <c r="F1055" s="256" t="s">
        <v>1624</v>
      </c>
      <c r="G1055" s="257" t="s">
        <v>253</v>
      </c>
      <c r="H1055" s="258">
        <v>480.92599999999999</v>
      </c>
      <c r="I1055" s="259"/>
      <c r="J1055" s="260">
        <f>ROUND(I1055*H1055,2)</f>
        <v>0</v>
      </c>
      <c r="K1055" s="256" t="s">
        <v>187</v>
      </c>
      <c r="L1055" s="261"/>
      <c r="M1055" s="262" t="s">
        <v>19</v>
      </c>
      <c r="N1055" s="263" t="s">
        <v>44</v>
      </c>
      <c r="O1055" s="85"/>
      <c r="P1055" s="222">
        <f>O1055*H1055</f>
        <v>0</v>
      </c>
      <c r="Q1055" s="222">
        <v>0.00012</v>
      </c>
      <c r="R1055" s="222">
        <f>Q1055*H1055</f>
        <v>0.057711119999999998</v>
      </c>
      <c r="S1055" s="222">
        <v>0</v>
      </c>
      <c r="T1055" s="223">
        <f>S1055*H1055</f>
        <v>0</v>
      </c>
      <c r="U1055" s="39"/>
      <c r="V1055" s="39"/>
      <c r="W1055" s="39"/>
      <c r="X1055" s="39"/>
      <c r="Y1055" s="39"/>
      <c r="Z1055" s="39"/>
      <c r="AA1055" s="39"/>
      <c r="AB1055" s="39"/>
      <c r="AC1055" s="39"/>
      <c r="AD1055" s="39"/>
      <c r="AE1055" s="39"/>
      <c r="AR1055" s="224" t="s">
        <v>423</v>
      </c>
      <c r="AT1055" s="224" t="s">
        <v>308</v>
      </c>
      <c r="AU1055" s="224" t="s">
        <v>83</v>
      </c>
      <c r="AY1055" s="18" t="s">
        <v>181</v>
      </c>
      <c r="BE1055" s="225">
        <f>IF(N1055="základní",J1055,0)</f>
        <v>0</v>
      </c>
      <c r="BF1055" s="225">
        <f>IF(N1055="snížená",J1055,0)</f>
        <v>0</v>
      </c>
      <c r="BG1055" s="225">
        <f>IF(N1055="zákl. přenesená",J1055,0)</f>
        <v>0</v>
      </c>
      <c r="BH1055" s="225">
        <f>IF(N1055="sníž. přenesená",J1055,0)</f>
        <v>0</v>
      </c>
      <c r="BI1055" s="225">
        <f>IF(N1055="nulová",J1055,0)</f>
        <v>0</v>
      </c>
      <c r="BJ1055" s="18" t="s">
        <v>81</v>
      </c>
      <c r="BK1055" s="225">
        <f>ROUND(I1055*H1055,2)</f>
        <v>0</v>
      </c>
      <c r="BL1055" s="18" t="s">
        <v>300</v>
      </c>
      <c r="BM1055" s="224" t="s">
        <v>1625</v>
      </c>
    </row>
    <row r="1056" s="2" customFormat="1">
      <c r="A1056" s="39"/>
      <c r="B1056" s="40"/>
      <c r="C1056" s="41"/>
      <c r="D1056" s="226" t="s">
        <v>189</v>
      </c>
      <c r="E1056" s="41"/>
      <c r="F1056" s="227" t="s">
        <v>1624</v>
      </c>
      <c r="G1056" s="41"/>
      <c r="H1056" s="41"/>
      <c r="I1056" s="228"/>
      <c r="J1056" s="41"/>
      <c r="K1056" s="41"/>
      <c r="L1056" s="45"/>
      <c r="M1056" s="229"/>
      <c r="N1056" s="230"/>
      <c r="O1056" s="85"/>
      <c r="P1056" s="85"/>
      <c r="Q1056" s="85"/>
      <c r="R1056" s="85"/>
      <c r="S1056" s="85"/>
      <c r="T1056" s="86"/>
      <c r="U1056" s="39"/>
      <c r="V1056" s="39"/>
      <c r="W1056" s="39"/>
      <c r="X1056" s="39"/>
      <c r="Y1056" s="39"/>
      <c r="Z1056" s="39"/>
      <c r="AA1056" s="39"/>
      <c r="AB1056" s="39"/>
      <c r="AC1056" s="39"/>
      <c r="AD1056" s="39"/>
      <c r="AE1056" s="39"/>
      <c r="AT1056" s="18" t="s">
        <v>189</v>
      </c>
      <c r="AU1056" s="18" t="s">
        <v>83</v>
      </c>
    </row>
    <row r="1057" s="13" customFormat="1">
      <c r="A1057" s="13"/>
      <c r="B1057" s="233"/>
      <c r="C1057" s="234"/>
      <c r="D1057" s="226" t="s">
        <v>193</v>
      </c>
      <c r="E1057" s="234"/>
      <c r="F1057" s="236" t="s">
        <v>1626</v>
      </c>
      <c r="G1057" s="234"/>
      <c r="H1057" s="237">
        <v>480.92599999999999</v>
      </c>
      <c r="I1057" s="238"/>
      <c r="J1057" s="234"/>
      <c r="K1057" s="234"/>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193</v>
      </c>
      <c r="AU1057" s="243" t="s">
        <v>83</v>
      </c>
      <c r="AV1057" s="13" t="s">
        <v>83</v>
      </c>
      <c r="AW1057" s="13" t="s">
        <v>4</v>
      </c>
      <c r="AX1057" s="13" t="s">
        <v>81</v>
      </c>
      <c r="AY1057" s="243" t="s">
        <v>181</v>
      </c>
    </row>
    <row r="1058" s="2" customFormat="1" ht="16.5" customHeight="1">
      <c r="A1058" s="39"/>
      <c r="B1058" s="40"/>
      <c r="C1058" s="213" t="s">
        <v>1627</v>
      </c>
      <c r="D1058" s="213" t="s">
        <v>183</v>
      </c>
      <c r="E1058" s="214" t="s">
        <v>1628</v>
      </c>
      <c r="F1058" s="215" t="s">
        <v>1629</v>
      </c>
      <c r="G1058" s="216" t="s">
        <v>377</v>
      </c>
      <c r="H1058" s="217">
        <v>4.7690000000000001</v>
      </c>
      <c r="I1058" s="218"/>
      <c r="J1058" s="219">
        <f>ROUND(I1058*H1058,2)</f>
        <v>0</v>
      </c>
      <c r="K1058" s="215" t="s">
        <v>187</v>
      </c>
      <c r="L1058" s="45"/>
      <c r="M1058" s="220" t="s">
        <v>19</v>
      </c>
      <c r="N1058" s="221" t="s">
        <v>44</v>
      </c>
      <c r="O1058" s="85"/>
      <c r="P1058" s="222">
        <f>O1058*H1058</f>
        <v>0</v>
      </c>
      <c r="Q1058" s="222">
        <v>0</v>
      </c>
      <c r="R1058" s="222">
        <f>Q1058*H1058</f>
        <v>0</v>
      </c>
      <c r="S1058" s="222">
        <v>0</v>
      </c>
      <c r="T1058" s="223">
        <f>S1058*H1058</f>
        <v>0</v>
      </c>
      <c r="U1058" s="39"/>
      <c r="V1058" s="39"/>
      <c r="W1058" s="39"/>
      <c r="X1058" s="39"/>
      <c r="Y1058" s="39"/>
      <c r="Z1058" s="39"/>
      <c r="AA1058" s="39"/>
      <c r="AB1058" s="39"/>
      <c r="AC1058" s="39"/>
      <c r="AD1058" s="39"/>
      <c r="AE1058" s="39"/>
      <c r="AR1058" s="224" t="s">
        <v>300</v>
      </c>
      <c r="AT1058" s="224" t="s">
        <v>183</v>
      </c>
      <c r="AU1058" s="224" t="s">
        <v>83</v>
      </c>
      <c r="AY1058" s="18" t="s">
        <v>181</v>
      </c>
      <c r="BE1058" s="225">
        <f>IF(N1058="základní",J1058,0)</f>
        <v>0</v>
      </c>
      <c r="BF1058" s="225">
        <f>IF(N1058="snížená",J1058,0)</f>
        <v>0</v>
      </c>
      <c r="BG1058" s="225">
        <f>IF(N1058="zákl. přenesená",J1058,0)</f>
        <v>0</v>
      </c>
      <c r="BH1058" s="225">
        <f>IF(N1058="sníž. přenesená",J1058,0)</f>
        <v>0</v>
      </c>
      <c r="BI1058" s="225">
        <f>IF(N1058="nulová",J1058,0)</f>
        <v>0</v>
      </c>
      <c r="BJ1058" s="18" t="s">
        <v>81</v>
      </c>
      <c r="BK1058" s="225">
        <f>ROUND(I1058*H1058,2)</f>
        <v>0</v>
      </c>
      <c r="BL1058" s="18" t="s">
        <v>300</v>
      </c>
      <c r="BM1058" s="224" t="s">
        <v>1630</v>
      </c>
    </row>
    <row r="1059" s="2" customFormat="1">
      <c r="A1059" s="39"/>
      <c r="B1059" s="40"/>
      <c r="C1059" s="41"/>
      <c r="D1059" s="226" t="s">
        <v>189</v>
      </c>
      <c r="E1059" s="41"/>
      <c r="F1059" s="227" t="s">
        <v>1631</v>
      </c>
      <c r="G1059" s="41"/>
      <c r="H1059" s="41"/>
      <c r="I1059" s="228"/>
      <c r="J1059" s="41"/>
      <c r="K1059" s="41"/>
      <c r="L1059" s="45"/>
      <c r="M1059" s="229"/>
      <c r="N1059" s="230"/>
      <c r="O1059" s="85"/>
      <c r="P1059" s="85"/>
      <c r="Q1059" s="85"/>
      <c r="R1059" s="85"/>
      <c r="S1059" s="85"/>
      <c r="T1059" s="86"/>
      <c r="U1059" s="39"/>
      <c r="V1059" s="39"/>
      <c r="W1059" s="39"/>
      <c r="X1059" s="39"/>
      <c r="Y1059" s="39"/>
      <c r="Z1059" s="39"/>
      <c r="AA1059" s="39"/>
      <c r="AB1059" s="39"/>
      <c r="AC1059" s="39"/>
      <c r="AD1059" s="39"/>
      <c r="AE1059" s="39"/>
      <c r="AT1059" s="18" t="s">
        <v>189</v>
      </c>
      <c r="AU1059" s="18" t="s">
        <v>83</v>
      </c>
    </row>
    <row r="1060" s="2" customFormat="1">
      <c r="A1060" s="39"/>
      <c r="B1060" s="40"/>
      <c r="C1060" s="41"/>
      <c r="D1060" s="231" t="s">
        <v>191</v>
      </c>
      <c r="E1060" s="41"/>
      <c r="F1060" s="232" t="s">
        <v>1632</v>
      </c>
      <c r="G1060" s="41"/>
      <c r="H1060" s="41"/>
      <c r="I1060" s="228"/>
      <c r="J1060" s="41"/>
      <c r="K1060" s="41"/>
      <c r="L1060" s="45"/>
      <c r="M1060" s="229"/>
      <c r="N1060" s="230"/>
      <c r="O1060" s="85"/>
      <c r="P1060" s="85"/>
      <c r="Q1060" s="85"/>
      <c r="R1060" s="85"/>
      <c r="S1060" s="85"/>
      <c r="T1060" s="86"/>
      <c r="U1060" s="39"/>
      <c r="V1060" s="39"/>
      <c r="W1060" s="39"/>
      <c r="X1060" s="39"/>
      <c r="Y1060" s="39"/>
      <c r="Z1060" s="39"/>
      <c r="AA1060" s="39"/>
      <c r="AB1060" s="39"/>
      <c r="AC1060" s="39"/>
      <c r="AD1060" s="39"/>
      <c r="AE1060" s="39"/>
      <c r="AT1060" s="18" t="s">
        <v>191</v>
      </c>
      <c r="AU1060" s="18" t="s">
        <v>83</v>
      </c>
    </row>
    <row r="1061" s="12" customFormat="1" ht="22.8" customHeight="1">
      <c r="A1061" s="12"/>
      <c r="B1061" s="197"/>
      <c r="C1061" s="198"/>
      <c r="D1061" s="199" t="s">
        <v>72</v>
      </c>
      <c r="E1061" s="211" t="s">
        <v>1633</v>
      </c>
      <c r="F1061" s="211" t="s">
        <v>1634</v>
      </c>
      <c r="G1061" s="198"/>
      <c r="H1061" s="198"/>
      <c r="I1061" s="201"/>
      <c r="J1061" s="212">
        <f>BK1061</f>
        <v>0</v>
      </c>
      <c r="K1061" s="198"/>
      <c r="L1061" s="203"/>
      <c r="M1061" s="204"/>
      <c r="N1061" s="205"/>
      <c r="O1061" s="205"/>
      <c r="P1061" s="206">
        <f>SUM(P1062:P1126)</f>
        <v>0</v>
      </c>
      <c r="Q1061" s="205"/>
      <c r="R1061" s="206">
        <f>SUM(R1062:R1126)</f>
        <v>1.2398348750000003</v>
      </c>
      <c r="S1061" s="205"/>
      <c r="T1061" s="207">
        <f>SUM(T1062:T1126)</f>
        <v>1.1481999999999999</v>
      </c>
      <c r="U1061" s="12"/>
      <c r="V1061" s="12"/>
      <c r="W1061" s="12"/>
      <c r="X1061" s="12"/>
      <c r="Y1061" s="12"/>
      <c r="Z1061" s="12"/>
      <c r="AA1061" s="12"/>
      <c r="AB1061" s="12"/>
      <c r="AC1061" s="12"/>
      <c r="AD1061" s="12"/>
      <c r="AE1061" s="12"/>
      <c r="AR1061" s="208" t="s">
        <v>83</v>
      </c>
      <c r="AT1061" s="209" t="s">
        <v>72</v>
      </c>
      <c r="AU1061" s="209" t="s">
        <v>81</v>
      </c>
      <c r="AY1061" s="208" t="s">
        <v>181</v>
      </c>
      <c r="BK1061" s="210">
        <f>SUM(BK1062:BK1126)</f>
        <v>0</v>
      </c>
    </row>
    <row r="1062" s="2" customFormat="1" ht="16.5" customHeight="1">
      <c r="A1062" s="39"/>
      <c r="B1062" s="40"/>
      <c r="C1062" s="213" t="s">
        <v>1635</v>
      </c>
      <c r="D1062" s="213" t="s">
        <v>183</v>
      </c>
      <c r="E1062" s="214" t="s">
        <v>1636</v>
      </c>
      <c r="F1062" s="215" t="s">
        <v>1637</v>
      </c>
      <c r="G1062" s="216" t="s">
        <v>263</v>
      </c>
      <c r="H1062" s="217">
        <v>39.299999999999997</v>
      </c>
      <c r="I1062" s="218"/>
      <c r="J1062" s="219">
        <f>ROUND(I1062*H1062,2)</f>
        <v>0</v>
      </c>
      <c r="K1062" s="215" t="s">
        <v>187</v>
      </c>
      <c r="L1062" s="45"/>
      <c r="M1062" s="220" t="s">
        <v>19</v>
      </c>
      <c r="N1062" s="221" t="s">
        <v>44</v>
      </c>
      <c r="O1062" s="85"/>
      <c r="P1062" s="222">
        <f>O1062*H1062</f>
        <v>0</v>
      </c>
      <c r="Q1062" s="222">
        <v>0</v>
      </c>
      <c r="R1062" s="222">
        <f>Q1062*H1062</f>
        <v>0</v>
      </c>
      <c r="S1062" s="222">
        <v>0.026700000000000002</v>
      </c>
      <c r="T1062" s="223">
        <f>S1062*H1062</f>
        <v>1.04931</v>
      </c>
      <c r="U1062" s="39"/>
      <c r="V1062" s="39"/>
      <c r="W1062" s="39"/>
      <c r="X1062" s="39"/>
      <c r="Y1062" s="39"/>
      <c r="Z1062" s="39"/>
      <c r="AA1062" s="39"/>
      <c r="AB1062" s="39"/>
      <c r="AC1062" s="39"/>
      <c r="AD1062" s="39"/>
      <c r="AE1062" s="39"/>
      <c r="AR1062" s="224" t="s">
        <v>300</v>
      </c>
      <c r="AT1062" s="224" t="s">
        <v>183</v>
      </c>
      <c r="AU1062" s="224" t="s">
        <v>83</v>
      </c>
      <c r="AY1062" s="18" t="s">
        <v>181</v>
      </c>
      <c r="BE1062" s="225">
        <f>IF(N1062="základní",J1062,0)</f>
        <v>0</v>
      </c>
      <c r="BF1062" s="225">
        <f>IF(N1062="snížená",J1062,0)</f>
        <v>0</v>
      </c>
      <c r="BG1062" s="225">
        <f>IF(N1062="zákl. přenesená",J1062,0)</f>
        <v>0</v>
      </c>
      <c r="BH1062" s="225">
        <f>IF(N1062="sníž. přenesená",J1062,0)</f>
        <v>0</v>
      </c>
      <c r="BI1062" s="225">
        <f>IF(N1062="nulová",J1062,0)</f>
        <v>0</v>
      </c>
      <c r="BJ1062" s="18" t="s">
        <v>81</v>
      </c>
      <c r="BK1062" s="225">
        <f>ROUND(I1062*H1062,2)</f>
        <v>0</v>
      </c>
      <c r="BL1062" s="18" t="s">
        <v>300</v>
      </c>
      <c r="BM1062" s="224" t="s">
        <v>1638</v>
      </c>
    </row>
    <row r="1063" s="2" customFormat="1">
      <c r="A1063" s="39"/>
      <c r="B1063" s="40"/>
      <c r="C1063" s="41"/>
      <c r="D1063" s="226" t="s">
        <v>189</v>
      </c>
      <c r="E1063" s="41"/>
      <c r="F1063" s="227" t="s">
        <v>1639</v>
      </c>
      <c r="G1063" s="41"/>
      <c r="H1063" s="41"/>
      <c r="I1063" s="228"/>
      <c r="J1063" s="41"/>
      <c r="K1063" s="41"/>
      <c r="L1063" s="45"/>
      <c r="M1063" s="229"/>
      <c r="N1063" s="230"/>
      <c r="O1063" s="85"/>
      <c r="P1063" s="85"/>
      <c r="Q1063" s="85"/>
      <c r="R1063" s="85"/>
      <c r="S1063" s="85"/>
      <c r="T1063" s="86"/>
      <c r="U1063" s="39"/>
      <c r="V1063" s="39"/>
      <c r="W1063" s="39"/>
      <c r="X1063" s="39"/>
      <c r="Y1063" s="39"/>
      <c r="Z1063" s="39"/>
      <c r="AA1063" s="39"/>
      <c r="AB1063" s="39"/>
      <c r="AC1063" s="39"/>
      <c r="AD1063" s="39"/>
      <c r="AE1063" s="39"/>
      <c r="AT1063" s="18" t="s">
        <v>189</v>
      </c>
      <c r="AU1063" s="18" t="s">
        <v>83</v>
      </c>
    </row>
    <row r="1064" s="2" customFormat="1">
      <c r="A1064" s="39"/>
      <c r="B1064" s="40"/>
      <c r="C1064" s="41"/>
      <c r="D1064" s="231" t="s">
        <v>191</v>
      </c>
      <c r="E1064" s="41"/>
      <c r="F1064" s="232" t="s">
        <v>1640</v>
      </c>
      <c r="G1064" s="41"/>
      <c r="H1064" s="41"/>
      <c r="I1064" s="228"/>
      <c r="J1064" s="41"/>
      <c r="K1064" s="41"/>
      <c r="L1064" s="45"/>
      <c r="M1064" s="229"/>
      <c r="N1064" s="230"/>
      <c r="O1064" s="85"/>
      <c r="P1064" s="85"/>
      <c r="Q1064" s="85"/>
      <c r="R1064" s="85"/>
      <c r="S1064" s="85"/>
      <c r="T1064" s="86"/>
      <c r="U1064" s="39"/>
      <c r="V1064" s="39"/>
      <c r="W1064" s="39"/>
      <c r="X1064" s="39"/>
      <c r="Y1064" s="39"/>
      <c r="Z1064" s="39"/>
      <c r="AA1064" s="39"/>
      <c r="AB1064" s="39"/>
      <c r="AC1064" s="39"/>
      <c r="AD1064" s="39"/>
      <c r="AE1064" s="39"/>
      <c r="AT1064" s="18" t="s">
        <v>191</v>
      </c>
      <c r="AU1064" s="18" t="s">
        <v>83</v>
      </c>
    </row>
    <row r="1065" s="2" customFormat="1" ht="16.5" customHeight="1">
      <c r="A1065" s="39"/>
      <c r="B1065" s="40"/>
      <c r="C1065" s="213" t="s">
        <v>1641</v>
      </c>
      <c r="D1065" s="213" t="s">
        <v>183</v>
      </c>
      <c r="E1065" s="214" t="s">
        <v>1642</v>
      </c>
      <c r="F1065" s="215" t="s">
        <v>1643</v>
      </c>
      <c r="G1065" s="216" t="s">
        <v>449</v>
      </c>
      <c r="H1065" s="217">
        <v>1</v>
      </c>
      <c r="I1065" s="218"/>
      <c r="J1065" s="219">
        <f>ROUND(I1065*H1065,2)</f>
        <v>0</v>
      </c>
      <c r="K1065" s="215" t="s">
        <v>187</v>
      </c>
      <c r="L1065" s="45"/>
      <c r="M1065" s="220" t="s">
        <v>19</v>
      </c>
      <c r="N1065" s="221" t="s">
        <v>44</v>
      </c>
      <c r="O1065" s="85"/>
      <c r="P1065" s="222">
        <f>O1065*H1065</f>
        <v>0</v>
      </c>
      <c r="Q1065" s="222">
        <v>0.024025999999999999</v>
      </c>
      <c r="R1065" s="222">
        <f>Q1065*H1065</f>
        <v>0.024025999999999999</v>
      </c>
      <c r="S1065" s="222">
        <v>0.024029999999999999</v>
      </c>
      <c r="T1065" s="223">
        <f>S1065*H1065</f>
        <v>0.024029999999999999</v>
      </c>
      <c r="U1065" s="39"/>
      <c r="V1065" s="39"/>
      <c r="W1065" s="39"/>
      <c r="X1065" s="39"/>
      <c r="Y1065" s="39"/>
      <c r="Z1065" s="39"/>
      <c r="AA1065" s="39"/>
      <c r="AB1065" s="39"/>
      <c r="AC1065" s="39"/>
      <c r="AD1065" s="39"/>
      <c r="AE1065" s="39"/>
      <c r="AR1065" s="224" t="s">
        <v>300</v>
      </c>
      <c r="AT1065" s="224" t="s">
        <v>183</v>
      </c>
      <c r="AU1065" s="224" t="s">
        <v>83</v>
      </c>
      <c r="AY1065" s="18" t="s">
        <v>181</v>
      </c>
      <c r="BE1065" s="225">
        <f>IF(N1065="základní",J1065,0)</f>
        <v>0</v>
      </c>
      <c r="BF1065" s="225">
        <f>IF(N1065="snížená",J1065,0)</f>
        <v>0</v>
      </c>
      <c r="BG1065" s="225">
        <f>IF(N1065="zákl. přenesená",J1065,0)</f>
        <v>0</v>
      </c>
      <c r="BH1065" s="225">
        <f>IF(N1065="sníž. přenesená",J1065,0)</f>
        <v>0</v>
      </c>
      <c r="BI1065" s="225">
        <f>IF(N1065="nulová",J1065,0)</f>
        <v>0</v>
      </c>
      <c r="BJ1065" s="18" t="s">
        <v>81</v>
      </c>
      <c r="BK1065" s="225">
        <f>ROUND(I1065*H1065,2)</f>
        <v>0</v>
      </c>
      <c r="BL1065" s="18" t="s">
        <v>300</v>
      </c>
      <c r="BM1065" s="224" t="s">
        <v>1644</v>
      </c>
    </row>
    <row r="1066" s="2" customFormat="1">
      <c r="A1066" s="39"/>
      <c r="B1066" s="40"/>
      <c r="C1066" s="41"/>
      <c r="D1066" s="226" t="s">
        <v>189</v>
      </c>
      <c r="E1066" s="41"/>
      <c r="F1066" s="227" t="s">
        <v>1645</v>
      </c>
      <c r="G1066" s="41"/>
      <c r="H1066" s="41"/>
      <c r="I1066" s="228"/>
      <c r="J1066" s="41"/>
      <c r="K1066" s="41"/>
      <c r="L1066" s="45"/>
      <c r="M1066" s="229"/>
      <c r="N1066" s="230"/>
      <c r="O1066" s="85"/>
      <c r="P1066" s="85"/>
      <c r="Q1066" s="85"/>
      <c r="R1066" s="85"/>
      <c r="S1066" s="85"/>
      <c r="T1066" s="86"/>
      <c r="U1066" s="39"/>
      <c r="V1066" s="39"/>
      <c r="W1066" s="39"/>
      <c r="X1066" s="39"/>
      <c r="Y1066" s="39"/>
      <c r="Z1066" s="39"/>
      <c r="AA1066" s="39"/>
      <c r="AB1066" s="39"/>
      <c r="AC1066" s="39"/>
      <c r="AD1066" s="39"/>
      <c r="AE1066" s="39"/>
      <c r="AT1066" s="18" t="s">
        <v>189</v>
      </c>
      <c r="AU1066" s="18" t="s">
        <v>83</v>
      </c>
    </row>
    <row r="1067" s="2" customFormat="1">
      <c r="A1067" s="39"/>
      <c r="B1067" s="40"/>
      <c r="C1067" s="41"/>
      <c r="D1067" s="231" t="s">
        <v>191</v>
      </c>
      <c r="E1067" s="41"/>
      <c r="F1067" s="232" t="s">
        <v>1646</v>
      </c>
      <c r="G1067" s="41"/>
      <c r="H1067" s="41"/>
      <c r="I1067" s="228"/>
      <c r="J1067" s="41"/>
      <c r="K1067" s="41"/>
      <c r="L1067" s="45"/>
      <c r="M1067" s="229"/>
      <c r="N1067" s="230"/>
      <c r="O1067" s="85"/>
      <c r="P1067" s="85"/>
      <c r="Q1067" s="85"/>
      <c r="R1067" s="85"/>
      <c r="S1067" s="85"/>
      <c r="T1067" s="86"/>
      <c r="U1067" s="39"/>
      <c r="V1067" s="39"/>
      <c r="W1067" s="39"/>
      <c r="X1067" s="39"/>
      <c r="Y1067" s="39"/>
      <c r="Z1067" s="39"/>
      <c r="AA1067" s="39"/>
      <c r="AB1067" s="39"/>
      <c r="AC1067" s="39"/>
      <c r="AD1067" s="39"/>
      <c r="AE1067" s="39"/>
      <c r="AT1067" s="18" t="s">
        <v>191</v>
      </c>
      <c r="AU1067" s="18" t="s">
        <v>83</v>
      </c>
    </row>
    <row r="1068" s="2" customFormat="1" ht="16.5" customHeight="1">
      <c r="A1068" s="39"/>
      <c r="B1068" s="40"/>
      <c r="C1068" s="213" t="s">
        <v>1647</v>
      </c>
      <c r="D1068" s="213" t="s">
        <v>183</v>
      </c>
      <c r="E1068" s="214" t="s">
        <v>1648</v>
      </c>
      <c r="F1068" s="215" t="s">
        <v>1649</v>
      </c>
      <c r="G1068" s="216" t="s">
        <v>449</v>
      </c>
      <c r="H1068" s="217">
        <v>2</v>
      </c>
      <c r="I1068" s="218"/>
      <c r="J1068" s="219">
        <f>ROUND(I1068*H1068,2)</f>
        <v>0</v>
      </c>
      <c r="K1068" s="215" t="s">
        <v>187</v>
      </c>
      <c r="L1068" s="45"/>
      <c r="M1068" s="220" t="s">
        <v>19</v>
      </c>
      <c r="N1068" s="221" t="s">
        <v>44</v>
      </c>
      <c r="O1068" s="85"/>
      <c r="P1068" s="222">
        <f>O1068*H1068</f>
        <v>0</v>
      </c>
      <c r="Q1068" s="222">
        <v>0.037428000000000003</v>
      </c>
      <c r="R1068" s="222">
        <f>Q1068*H1068</f>
        <v>0.074856000000000006</v>
      </c>
      <c r="S1068" s="222">
        <v>0.037429999999999998</v>
      </c>
      <c r="T1068" s="223">
        <f>S1068*H1068</f>
        <v>0.074859999999999996</v>
      </c>
      <c r="U1068" s="39"/>
      <c r="V1068" s="39"/>
      <c r="W1068" s="39"/>
      <c r="X1068" s="39"/>
      <c r="Y1068" s="39"/>
      <c r="Z1068" s="39"/>
      <c r="AA1068" s="39"/>
      <c r="AB1068" s="39"/>
      <c r="AC1068" s="39"/>
      <c r="AD1068" s="39"/>
      <c r="AE1068" s="39"/>
      <c r="AR1068" s="224" t="s">
        <v>300</v>
      </c>
      <c r="AT1068" s="224" t="s">
        <v>183</v>
      </c>
      <c r="AU1068" s="224" t="s">
        <v>83</v>
      </c>
      <c r="AY1068" s="18" t="s">
        <v>181</v>
      </c>
      <c r="BE1068" s="225">
        <f>IF(N1068="základní",J1068,0)</f>
        <v>0</v>
      </c>
      <c r="BF1068" s="225">
        <f>IF(N1068="snížená",J1068,0)</f>
        <v>0</v>
      </c>
      <c r="BG1068" s="225">
        <f>IF(N1068="zákl. přenesená",J1068,0)</f>
        <v>0</v>
      </c>
      <c r="BH1068" s="225">
        <f>IF(N1068="sníž. přenesená",J1068,0)</f>
        <v>0</v>
      </c>
      <c r="BI1068" s="225">
        <f>IF(N1068="nulová",J1068,0)</f>
        <v>0</v>
      </c>
      <c r="BJ1068" s="18" t="s">
        <v>81</v>
      </c>
      <c r="BK1068" s="225">
        <f>ROUND(I1068*H1068,2)</f>
        <v>0</v>
      </c>
      <c r="BL1068" s="18" t="s">
        <v>300</v>
      </c>
      <c r="BM1068" s="224" t="s">
        <v>1650</v>
      </c>
    </row>
    <row r="1069" s="2" customFormat="1">
      <c r="A1069" s="39"/>
      <c r="B1069" s="40"/>
      <c r="C1069" s="41"/>
      <c r="D1069" s="226" t="s">
        <v>189</v>
      </c>
      <c r="E1069" s="41"/>
      <c r="F1069" s="227" t="s">
        <v>1651</v>
      </c>
      <c r="G1069" s="41"/>
      <c r="H1069" s="41"/>
      <c r="I1069" s="228"/>
      <c r="J1069" s="41"/>
      <c r="K1069" s="41"/>
      <c r="L1069" s="45"/>
      <c r="M1069" s="229"/>
      <c r="N1069" s="230"/>
      <c r="O1069" s="85"/>
      <c r="P1069" s="85"/>
      <c r="Q1069" s="85"/>
      <c r="R1069" s="85"/>
      <c r="S1069" s="85"/>
      <c r="T1069" s="86"/>
      <c r="U1069" s="39"/>
      <c r="V1069" s="39"/>
      <c r="W1069" s="39"/>
      <c r="X1069" s="39"/>
      <c r="Y1069" s="39"/>
      <c r="Z1069" s="39"/>
      <c r="AA1069" s="39"/>
      <c r="AB1069" s="39"/>
      <c r="AC1069" s="39"/>
      <c r="AD1069" s="39"/>
      <c r="AE1069" s="39"/>
      <c r="AT1069" s="18" t="s">
        <v>189</v>
      </c>
      <c r="AU1069" s="18" t="s">
        <v>83</v>
      </c>
    </row>
    <row r="1070" s="2" customFormat="1">
      <c r="A1070" s="39"/>
      <c r="B1070" s="40"/>
      <c r="C1070" s="41"/>
      <c r="D1070" s="231" t="s">
        <v>191</v>
      </c>
      <c r="E1070" s="41"/>
      <c r="F1070" s="232" t="s">
        <v>1652</v>
      </c>
      <c r="G1070" s="41"/>
      <c r="H1070" s="41"/>
      <c r="I1070" s="228"/>
      <c r="J1070" s="41"/>
      <c r="K1070" s="41"/>
      <c r="L1070" s="45"/>
      <c r="M1070" s="229"/>
      <c r="N1070" s="230"/>
      <c r="O1070" s="85"/>
      <c r="P1070" s="85"/>
      <c r="Q1070" s="85"/>
      <c r="R1070" s="85"/>
      <c r="S1070" s="85"/>
      <c r="T1070" s="86"/>
      <c r="U1070" s="39"/>
      <c r="V1070" s="39"/>
      <c r="W1070" s="39"/>
      <c r="X1070" s="39"/>
      <c r="Y1070" s="39"/>
      <c r="Z1070" s="39"/>
      <c r="AA1070" s="39"/>
      <c r="AB1070" s="39"/>
      <c r="AC1070" s="39"/>
      <c r="AD1070" s="39"/>
      <c r="AE1070" s="39"/>
      <c r="AT1070" s="18" t="s">
        <v>191</v>
      </c>
      <c r="AU1070" s="18" t="s">
        <v>83</v>
      </c>
    </row>
    <row r="1071" s="2" customFormat="1" ht="16.5" customHeight="1">
      <c r="A1071" s="39"/>
      <c r="B1071" s="40"/>
      <c r="C1071" s="213" t="s">
        <v>1653</v>
      </c>
      <c r="D1071" s="213" t="s">
        <v>183</v>
      </c>
      <c r="E1071" s="214" t="s">
        <v>1654</v>
      </c>
      <c r="F1071" s="215" t="s">
        <v>1655</v>
      </c>
      <c r="G1071" s="216" t="s">
        <v>449</v>
      </c>
      <c r="H1071" s="217">
        <v>1</v>
      </c>
      <c r="I1071" s="218"/>
      <c r="J1071" s="219">
        <f>ROUND(I1071*H1071,2)</f>
        <v>0</v>
      </c>
      <c r="K1071" s="215" t="s">
        <v>187</v>
      </c>
      <c r="L1071" s="45"/>
      <c r="M1071" s="220" t="s">
        <v>19</v>
      </c>
      <c r="N1071" s="221" t="s">
        <v>44</v>
      </c>
      <c r="O1071" s="85"/>
      <c r="P1071" s="222">
        <f>O1071*H1071</f>
        <v>0</v>
      </c>
      <c r="Q1071" s="222">
        <v>0</v>
      </c>
      <c r="R1071" s="222">
        <f>Q1071*H1071</f>
        <v>0</v>
      </c>
      <c r="S1071" s="222">
        <v>0</v>
      </c>
      <c r="T1071" s="223">
        <f>S1071*H1071</f>
        <v>0</v>
      </c>
      <c r="U1071" s="39"/>
      <c r="V1071" s="39"/>
      <c r="W1071" s="39"/>
      <c r="X1071" s="39"/>
      <c r="Y1071" s="39"/>
      <c r="Z1071" s="39"/>
      <c r="AA1071" s="39"/>
      <c r="AB1071" s="39"/>
      <c r="AC1071" s="39"/>
      <c r="AD1071" s="39"/>
      <c r="AE1071" s="39"/>
      <c r="AR1071" s="224" t="s">
        <v>300</v>
      </c>
      <c r="AT1071" s="224" t="s">
        <v>183</v>
      </c>
      <c r="AU1071" s="224" t="s">
        <v>83</v>
      </c>
      <c r="AY1071" s="18" t="s">
        <v>181</v>
      </c>
      <c r="BE1071" s="225">
        <f>IF(N1071="základní",J1071,0)</f>
        <v>0</v>
      </c>
      <c r="BF1071" s="225">
        <f>IF(N1071="snížená",J1071,0)</f>
        <v>0</v>
      </c>
      <c r="BG1071" s="225">
        <f>IF(N1071="zákl. přenesená",J1071,0)</f>
        <v>0</v>
      </c>
      <c r="BH1071" s="225">
        <f>IF(N1071="sníž. přenesená",J1071,0)</f>
        <v>0</v>
      </c>
      <c r="BI1071" s="225">
        <f>IF(N1071="nulová",J1071,0)</f>
        <v>0</v>
      </c>
      <c r="BJ1071" s="18" t="s">
        <v>81</v>
      </c>
      <c r="BK1071" s="225">
        <f>ROUND(I1071*H1071,2)</f>
        <v>0</v>
      </c>
      <c r="BL1071" s="18" t="s">
        <v>300</v>
      </c>
      <c r="BM1071" s="224" t="s">
        <v>1656</v>
      </c>
    </row>
    <row r="1072" s="2" customFormat="1">
      <c r="A1072" s="39"/>
      <c r="B1072" s="40"/>
      <c r="C1072" s="41"/>
      <c r="D1072" s="226" t="s">
        <v>189</v>
      </c>
      <c r="E1072" s="41"/>
      <c r="F1072" s="227" t="s">
        <v>1657</v>
      </c>
      <c r="G1072" s="41"/>
      <c r="H1072" s="41"/>
      <c r="I1072" s="228"/>
      <c r="J1072" s="41"/>
      <c r="K1072" s="41"/>
      <c r="L1072" s="45"/>
      <c r="M1072" s="229"/>
      <c r="N1072" s="230"/>
      <c r="O1072" s="85"/>
      <c r="P1072" s="85"/>
      <c r="Q1072" s="85"/>
      <c r="R1072" s="85"/>
      <c r="S1072" s="85"/>
      <c r="T1072" s="86"/>
      <c r="U1072" s="39"/>
      <c r="V1072" s="39"/>
      <c r="W1072" s="39"/>
      <c r="X1072" s="39"/>
      <c r="Y1072" s="39"/>
      <c r="Z1072" s="39"/>
      <c r="AA1072" s="39"/>
      <c r="AB1072" s="39"/>
      <c r="AC1072" s="39"/>
      <c r="AD1072" s="39"/>
      <c r="AE1072" s="39"/>
      <c r="AT1072" s="18" t="s">
        <v>189</v>
      </c>
      <c r="AU1072" s="18" t="s">
        <v>83</v>
      </c>
    </row>
    <row r="1073" s="2" customFormat="1">
      <c r="A1073" s="39"/>
      <c r="B1073" s="40"/>
      <c r="C1073" s="41"/>
      <c r="D1073" s="231" t="s">
        <v>191</v>
      </c>
      <c r="E1073" s="41"/>
      <c r="F1073" s="232" t="s">
        <v>1658</v>
      </c>
      <c r="G1073" s="41"/>
      <c r="H1073" s="41"/>
      <c r="I1073" s="228"/>
      <c r="J1073" s="41"/>
      <c r="K1073" s="41"/>
      <c r="L1073" s="45"/>
      <c r="M1073" s="229"/>
      <c r="N1073" s="230"/>
      <c r="O1073" s="85"/>
      <c r="P1073" s="85"/>
      <c r="Q1073" s="85"/>
      <c r="R1073" s="85"/>
      <c r="S1073" s="85"/>
      <c r="T1073" s="86"/>
      <c r="U1073" s="39"/>
      <c r="V1073" s="39"/>
      <c r="W1073" s="39"/>
      <c r="X1073" s="39"/>
      <c r="Y1073" s="39"/>
      <c r="Z1073" s="39"/>
      <c r="AA1073" s="39"/>
      <c r="AB1073" s="39"/>
      <c r="AC1073" s="39"/>
      <c r="AD1073" s="39"/>
      <c r="AE1073" s="39"/>
      <c r="AT1073" s="18" t="s">
        <v>191</v>
      </c>
      <c r="AU1073" s="18" t="s">
        <v>83</v>
      </c>
    </row>
    <row r="1074" s="2" customFormat="1" ht="16.5" customHeight="1">
      <c r="A1074" s="39"/>
      <c r="B1074" s="40"/>
      <c r="C1074" s="213" t="s">
        <v>1659</v>
      </c>
      <c r="D1074" s="213" t="s">
        <v>183</v>
      </c>
      <c r="E1074" s="214" t="s">
        <v>1660</v>
      </c>
      <c r="F1074" s="215" t="s">
        <v>1661</v>
      </c>
      <c r="G1074" s="216" t="s">
        <v>449</v>
      </c>
      <c r="H1074" s="217">
        <v>2</v>
      </c>
      <c r="I1074" s="218"/>
      <c r="J1074" s="219">
        <f>ROUND(I1074*H1074,2)</f>
        <v>0</v>
      </c>
      <c r="K1074" s="215" t="s">
        <v>187</v>
      </c>
      <c r="L1074" s="45"/>
      <c r="M1074" s="220" t="s">
        <v>19</v>
      </c>
      <c r="N1074" s="221" t="s">
        <v>44</v>
      </c>
      <c r="O1074" s="85"/>
      <c r="P1074" s="222">
        <f>O1074*H1074</f>
        <v>0</v>
      </c>
      <c r="Q1074" s="222">
        <v>0</v>
      </c>
      <c r="R1074" s="222">
        <f>Q1074*H1074</f>
        <v>0</v>
      </c>
      <c r="S1074" s="222">
        <v>0</v>
      </c>
      <c r="T1074" s="223">
        <f>S1074*H1074</f>
        <v>0</v>
      </c>
      <c r="U1074" s="39"/>
      <c r="V1074" s="39"/>
      <c r="W1074" s="39"/>
      <c r="X1074" s="39"/>
      <c r="Y1074" s="39"/>
      <c r="Z1074" s="39"/>
      <c r="AA1074" s="39"/>
      <c r="AB1074" s="39"/>
      <c r="AC1074" s="39"/>
      <c r="AD1074" s="39"/>
      <c r="AE1074" s="39"/>
      <c r="AR1074" s="224" t="s">
        <v>300</v>
      </c>
      <c r="AT1074" s="224" t="s">
        <v>183</v>
      </c>
      <c r="AU1074" s="224" t="s">
        <v>83</v>
      </c>
      <c r="AY1074" s="18" t="s">
        <v>181</v>
      </c>
      <c r="BE1074" s="225">
        <f>IF(N1074="základní",J1074,0)</f>
        <v>0</v>
      </c>
      <c r="BF1074" s="225">
        <f>IF(N1074="snížená",J1074,0)</f>
        <v>0</v>
      </c>
      <c r="BG1074" s="225">
        <f>IF(N1074="zákl. přenesená",J1074,0)</f>
        <v>0</v>
      </c>
      <c r="BH1074" s="225">
        <f>IF(N1074="sníž. přenesená",J1074,0)</f>
        <v>0</v>
      </c>
      <c r="BI1074" s="225">
        <f>IF(N1074="nulová",J1074,0)</f>
        <v>0</v>
      </c>
      <c r="BJ1074" s="18" t="s">
        <v>81</v>
      </c>
      <c r="BK1074" s="225">
        <f>ROUND(I1074*H1074,2)</f>
        <v>0</v>
      </c>
      <c r="BL1074" s="18" t="s">
        <v>300</v>
      </c>
      <c r="BM1074" s="224" t="s">
        <v>1662</v>
      </c>
    </row>
    <row r="1075" s="2" customFormat="1">
      <c r="A1075" s="39"/>
      <c r="B1075" s="40"/>
      <c r="C1075" s="41"/>
      <c r="D1075" s="226" t="s">
        <v>189</v>
      </c>
      <c r="E1075" s="41"/>
      <c r="F1075" s="227" t="s">
        <v>1663</v>
      </c>
      <c r="G1075" s="41"/>
      <c r="H1075" s="41"/>
      <c r="I1075" s="228"/>
      <c r="J1075" s="41"/>
      <c r="K1075" s="41"/>
      <c r="L1075" s="45"/>
      <c r="M1075" s="229"/>
      <c r="N1075" s="230"/>
      <c r="O1075" s="85"/>
      <c r="P1075" s="85"/>
      <c r="Q1075" s="85"/>
      <c r="R1075" s="85"/>
      <c r="S1075" s="85"/>
      <c r="T1075" s="86"/>
      <c r="U1075" s="39"/>
      <c r="V1075" s="39"/>
      <c r="W1075" s="39"/>
      <c r="X1075" s="39"/>
      <c r="Y1075" s="39"/>
      <c r="Z1075" s="39"/>
      <c r="AA1075" s="39"/>
      <c r="AB1075" s="39"/>
      <c r="AC1075" s="39"/>
      <c r="AD1075" s="39"/>
      <c r="AE1075" s="39"/>
      <c r="AT1075" s="18" t="s">
        <v>189</v>
      </c>
      <c r="AU1075" s="18" t="s">
        <v>83</v>
      </c>
    </row>
    <row r="1076" s="2" customFormat="1">
      <c r="A1076" s="39"/>
      <c r="B1076" s="40"/>
      <c r="C1076" s="41"/>
      <c r="D1076" s="231" t="s">
        <v>191</v>
      </c>
      <c r="E1076" s="41"/>
      <c r="F1076" s="232" t="s">
        <v>1664</v>
      </c>
      <c r="G1076" s="41"/>
      <c r="H1076" s="41"/>
      <c r="I1076" s="228"/>
      <c r="J1076" s="41"/>
      <c r="K1076" s="41"/>
      <c r="L1076" s="45"/>
      <c r="M1076" s="229"/>
      <c r="N1076" s="230"/>
      <c r="O1076" s="85"/>
      <c r="P1076" s="85"/>
      <c r="Q1076" s="85"/>
      <c r="R1076" s="85"/>
      <c r="S1076" s="85"/>
      <c r="T1076" s="86"/>
      <c r="U1076" s="39"/>
      <c r="V1076" s="39"/>
      <c r="W1076" s="39"/>
      <c r="X1076" s="39"/>
      <c r="Y1076" s="39"/>
      <c r="Z1076" s="39"/>
      <c r="AA1076" s="39"/>
      <c r="AB1076" s="39"/>
      <c r="AC1076" s="39"/>
      <c r="AD1076" s="39"/>
      <c r="AE1076" s="39"/>
      <c r="AT1076" s="18" t="s">
        <v>191</v>
      </c>
      <c r="AU1076" s="18" t="s">
        <v>83</v>
      </c>
    </row>
    <row r="1077" s="2" customFormat="1" ht="16.5" customHeight="1">
      <c r="A1077" s="39"/>
      <c r="B1077" s="40"/>
      <c r="C1077" s="213" t="s">
        <v>1665</v>
      </c>
      <c r="D1077" s="213" t="s">
        <v>183</v>
      </c>
      <c r="E1077" s="214" t="s">
        <v>1666</v>
      </c>
      <c r="F1077" s="215" t="s">
        <v>1667</v>
      </c>
      <c r="G1077" s="216" t="s">
        <v>449</v>
      </c>
      <c r="H1077" s="217">
        <v>12</v>
      </c>
      <c r="I1077" s="218"/>
      <c r="J1077" s="219">
        <f>ROUND(I1077*H1077,2)</f>
        <v>0</v>
      </c>
      <c r="K1077" s="215" t="s">
        <v>394</v>
      </c>
      <c r="L1077" s="45"/>
      <c r="M1077" s="220" t="s">
        <v>19</v>
      </c>
      <c r="N1077" s="221" t="s">
        <v>44</v>
      </c>
      <c r="O1077" s="85"/>
      <c r="P1077" s="222">
        <f>O1077*H1077</f>
        <v>0</v>
      </c>
      <c r="Q1077" s="222">
        <v>0</v>
      </c>
      <c r="R1077" s="222">
        <f>Q1077*H1077</f>
        <v>0</v>
      </c>
      <c r="S1077" s="222">
        <v>0</v>
      </c>
      <c r="T1077" s="223">
        <f>S1077*H1077</f>
        <v>0</v>
      </c>
      <c r="U1077" s="39"/>
      <c r="V1077" s="39"/>
      <c r="W1077" s="39"/>
      <c r="X1077" s="39"/>
      <c r="Y1077" s="39"/>
      <c r="Z1077" s="39"/>
      <c r="AA1077" s="39"/>
      <c r="AB1077" s="39"/>
      <c r="AC1077" s="39"/>
      <c r="AD1077" s="39"/>
      <c r="AE1077" s="39"/>
      <c r="AR1077" s="224" t="s">
        <v>300</v>
      </c>
      <c r="AT1077" s="224" t="s">
        <v>183</v>
      </c>
      <c r="AU1077" s="224" t="s">
        <v>83</v>
      </c>
      <c r="AY1077" s="18" t="s">
        <v>181</v>
      </c>
      <c r="BE1077" s="225">
        <f>IF(N1077="základní",J1077,0)</f>
        <v>0</v>
      </c>
      <c r="BF1077" s="225">
        <f>IF(N1077="snížená",J1077,0)</f>
        <v>0</v>
      </c>
      <c r="BG1077" s="225">
        <f>IF(N1077="zákl. přenesená",J1077,0)</f>
        <v>0</v>
      </c>
      <c r="BH1077" s="225">
        <f>IF(N1077="sníž. přenesená",J1077,0)</f>
        <v>0</v>
      </c>
      <c r="BI1077" s="225">
        <f>IF(N1077="nulová",J1077,0)</f>
        <v>0</v>
      </c>
      <c r="BJ1077" s="18" t="s">
        <v>81</v>
      </c>
      <c r="BK1077" s="225">
        <f>ROUND(I1077*H1077,2)</f>
        <v>0</v>
      </c>
      <c r="BL1077" s="18" t="s">
        <v>300</v>
      </c>
      <c r="BM1077" s="224" t="s">
        <v>1668</v>
      </c>
    </row>
    <row r="1078" s="2" customFormat="1">
      <c r="A1078" s="39"/>
      <c r="B1078" s="40"/>
      <c r="C1078" s="41"/>
      <c r="D1078" s="226" t="s">
        <v>189</v>
      </c>
      <c r="E1078" s="41"/>
      <c r="F1078" s="227" t="s">
        <v>1667</v>
      </c>
      <c r="G1078" s="41"/>
      <c r="H1078" s="41"/>
      <c r="I1078" s="228"/>
      <c r="J1078" s="41"/>
      <c r="K1078" s="41"/>
      <c r="L1078" s="45"/>
      <c r="M1078" s="229"/>
      <c r="N1078" s="230"/>
      <c r="O1078" s="85"/>
      <c r="P1078" s="85"/>
      <c r="Q1078" s="85"/>
      <c r="R1078" s="85"/>
      <c r="S1078" s="85"/>
      <c r="T1078" s="86"/>
      <c r="U1078" s="39"/>
      <c r="V1078" s="39"/>
      <c r="W1078" s="39"/>
      <c r="X1078" s="39"/>
      <c r="Y1078" s="39"/>
      <c r="Z1078" s="39"/>
      <c r="AA1078" s="39"/>
      <c r="AB1078" s="39"/>
      <c r="AC1078" s="39"/>
      <c r="AD1078" s="39"/>
      <c r="AE1078" s="39"/>
      <c r="AT1078" s="18" t="s">
        <v>189</v>
      </c>
      <c r="AU1078" s="18" t="s">
        <v>83</v>
      </c>
    </row>
    <row r="1079" s="2" customFormat="1" ht="16.5" customHeight="1">
      <c r="A1079" s="39"/>
      <c r="B1079" s="40"/>
      <c r="C1079" s="213" t="s">
        <v>1669</v>
      </c>
      <c r="D1079" s="213" t="s">
        <v>183</v>
      </c>
      <c r="E1079" s="214" t="s">
        <v>1670</v>
      </c>
      <c r="F1079" s="215" t="s">
        <v>1671</v>
      </c>
      <c r="G1079" s="216" t="s">
        <v>263</v>
      </c>
      <c r="H1079" s="217">
        <v>2.5</v>
      </c>
      <c r="I1079" s="218"/>
      <c r="J1079" s="219">
        <f>ROUND(I1079*H1079,2)</f>
        <v>0</v>
      </c>
      <c r="K1079" s="215" t="s">
        <v>187</v>
      </c>
      <c r="L1079" s="45"/>
      <c r="M1079" s="220" t="s">
        <v>19</v>
      </c>
      <c r="N1079" s="221" t="s">
        <v>44</v>
      </c>
      <c r="O1079" s="85"/>
      <c r="P1079" s="222">
        <f>O1079*H1079</f>
        <v>0</v>
      </c>
      <c r="Q1079" s="222">
        <v>0.0014215499999999999</v>
      </c>
      <c r="R1079" s="222">
        <f>Q1079*H1079</f>
        <v>0.0035538749999999997</v>
      </c>
      <c r="S1079" s="222">
        <v>0</v>
      </c>
      <c r="T1079" s="223">
        <f>S1079*H1079</f>
        <v>0</v>
      </c>
      <c r="U1079" s="39"/>
      <c r="V1079" s="39"/>
      <c r="W1079" s="39"/>
      <c r="X1079" s="39"/>
      <c r="Y1079" s="39"/>
      <c r="Z1079" s="39"/>
      <c r="AA1079" s="39"/>
      <c r="AB1079" s="39"/>
      <c r="AC1079" s="39"/>
      <c r="AD1079" s="39"/>
      <c r="AE1079" s="39"/>
      <c r="AR1079" s="224" t="s">
        <v>300</v>
      </c>
      <c r="AT1079" s="224" t="s">
        <v>183</v>
      </c>
      <c r="AU1079" s="224" t="s">
        <v>83</v>
      </c>
      <c r="AY1079" s="18" t="s">
        <v>181</v>
      </c>
      <c r="BE1079" s="225">
        <f>IF(N1079="základní",J1079,0)</f>
        <v>0</v>
      </c>
      <c r="BF1079" s="225">
        <f>IF(N1079="snížená",J1079,0)</f>
        <v>0</v>
      </c>
      <c r="BG1079" s="225">
        <f>IF(N1079="zákl. přenesená",J1079,0)</f>
        <v>0</v>
      </c>
      <c r="BH1079" s="225">
        <f>IF(N1079="sníž. přenesená",J1079,0)</f>
        <v>0</v>
      </c>
      <c r="BI1079" s="225">
        <f>IF(N1079="nulová",J1079,0)</f>
        <v>0</v>
      </c>
      <c r="BJ1079" s="18" t="s">
        <v>81</v>
      </c>
      <c r="BK1079" s="225">
        <f>ROUND(I1079*H1079,2)</f>
        <v>0</v>
      </c>
      <c r="BL1079" s="18" t="s">
        <v>300</v>
      </c>
      <c r="BM1079" s="224" t="s">
        <v>1672</v>
      </c>
    </row>
    <row r="1080" s="2" customFormat="1">
      <c r="A1080" s="39"/>
      <c r="B1080" s="40"/>
      <c r="C1080" s="41"/>
      <c r="D1080" s="226" t="s">
        <v>189</v>
      </c>
      <c r="E1080" s="41"/>
      <c r="F1080" s="227" t="s">
        <v>1673</v>
      </c>
      <c r="G1080" s="41"/>
      <c r="H1080" s="41"/>
      <c r="I1080" s="228"/>
      <c r="J1080" s="41"/>
      <c r="K1080" s="41"/>
      <c r="L1080" s="45"/>
      <c r="M1080" s="229"/>
      <c r="N1080" s="230"/>
      <c r="O1080" s="85"/>
      <c r="P1080" s="85"/>
      <c r="Q1080" s="85"/>
      <c r="R1080" s="85"/>
      <c r="S1080" s="85"/>
      <c r="T1080" s="86"/>
      <c r="U1080" s="39"/>
      <c r="V1080" s="39"/>
      <c r="W1080" s="39"/>
      <c r="X1080" s="39"/>
      <c r="Y1080" s="39"/>
      <c r="Z1080" s="39"/>
      <c r="AA1080" s="39"/>
      <c r="AB1080" s="39"/>
      <c r="AC1080" s="39"/>
      <c r="AD1080" s="39"/>
      <c r="AE1080" s="39"/>
      <c r="AT1080" s="18" t="s">
        <v>189</v>
      </c>
      <c r="AU1080" s="18" t="s">
        <v>83</v>
      </c>
    </row>
    <row r="1081" s="2" customFormat="1">
      <c r="A1081" s="39"/>
      <c r="B1081" s="40"/>
      <c r="C1081" s="41"/>
      <c r="D1081" s="231" t="s">
        <v>191</v>
      </c>
      <c r="E1081" s="41"/>
      <c r="F1081" s="232" t="s">
        <v>1674</v>
      </c>
      <c r="G1081" s="41"/>
      <c r="H1081" s="41"/>
      <c r="I1081" s="228"/>
      <c r="J1081" s="41"/>
      <c r="K1081" s="41"/>
      <c r="L1081" s="45"/>
      <c r="M1081" s="229"/>
      <c r="N1081" s="230"/>
      <c r="O1081" s="85"/>
      <c r="P1081" s="85"/>
      <c r="Q1081" s="85"/>
      <c r="R1081" s="85"/>
      <c r="S1081" s="85"/>
      <c r="T1081" s="86"/>
      <c r="U1081" s="39"/>
      <c r="V1081" s="39"/>
      <c r="W1081" s="39"/>
      <c r="X1081" s="39"/>
      <c r="Y1081" s="39"/>
      <c r="Z1081" s="39"/>
      <c r="AA1081" s="39"/>
      <c r="AB1081" s="39"/>
      <c r="AC1081" s="39"/>
      <c r="AD1081" s="39"/>
      <c r="AE1081" s="39"/>
      <c r="AT1081" s="18" t="s">
        <v>191</v>
      </c>
      <c r="AU1081" s="18" t="s">
        <v>83</v>
      </c>
    </row>
    <row r="1082" s="2" customFormat="1" ht="16.5" customHeight="1">
      <c r="A1082" s="39"/>
      <c r="B1082" s="40"/>
      <c r="C1082" s="213" t="s">
        <v>1675</v>
      </c>
      <c r="D1082" s="213" t="s">
        <v>183</v>
      </c>
      <c r="E1082" s="214" t="s">
        <v>1676</v>
      </c>
      <c r="F1082" s="215" t="s">
        <v>1677</v>
      </c>
      <c r="G1082" s="216" t="s">
        <v>263</v>
      </c>
      <c r="H1082" s="217">
        <v>48.399999999999999</v>
      </c>
      <c r="I1082" s="218"/>
      <c r="J1082" s="219">
        <f>ROUND(I1082*H1082,2)</f>
        <v>0</v>
      </c>
      <c r="K1082" s="215" t="s">
        <v>187</v>
      </c>
      <c r="L1082" s="45"/>
      <c r="M1082" s="220" t="s">
        <v>19</v>
      </c>
      <c r="N1082" s="221" t="s">
        <v>44</v>
      </c>
      <c r="O1082" s="85"/>
      <c r="P1082" s="222">
        <f>O1082*H1082</f>
        <v>0</v>
      </c>
      <c r="Q1082" s="222">
        <v>0.007443</v>
      </c>
      <c r="R1082" s="222">
        <f>Q1082*H1082</f>
        <v>0.36024119999999998</v>
      </c>
      <c r="S1082" s="222">
        <v>0</v>
      </c>
      <c r="T1082" s="223">
        <f>S1082*H1082</f>
        <v>0</v>
      </c>
      <c r="U1082" s="39"/>
      <c r="V1082" s="39"/>
      <c r="W1082" s="39"/>
      <c r="X1082" s="39"/>
      <c r="Y1082" s="39"/>
      <c r="Z1082" s="39"/>
      <c r="AA1082" s="39"/>
      <c r="AB1082" s="39"/>
      <c r="AC1082" s="39"/>
      <c r="AD1082" s="39"/>
      <c r="AE1082" s="39"/>
      <c r="AR1082" s="224" t="s">
        <v>300</v>
      </c>
      <c r="AT1082" s="224" t="s">
        <v>183</v>
      </c>
      <c r="AU1082" s="224" t="s">
        <v>83</v>
      </c>
      <c r="AY1082" s="18" t="s">
        <v>181</v>
      </c>
      <c r="BE1082" s="225">
        <f>IF(N1082="základní",J1082,0)</f>
        <v>0</v>
      </c>
      <c r="BF1082" s="225">
        <f>IF(N1082="snížená",J1082,0)</f>
        <v>0</v>
      </c>
      <c r="BG1082" s="225">
        <f>IF(N1082="zákl. přenesená",J1082,0)</f>
        <v>0</v>
      </c>
      <c r="BH1082" s="225">
        <f>IF(N1082="sníž. přenesená",J1082,0)</f>
        <v>0</v>
      </c>
      <c r="BI1082" s="225">
        <f>IF(N1082="nulová",J1082,0)</f>
        <v>0</v>
      </c>
      <c r="BJ1082" s="18" t="s">
        <v>81</v>
      </c>
      <c r="BK1082" s="225">
        <f>ROUND(I1082*H1082,2)</f>
        <v>0</v>
      </c>
      <c r="BL1082" s="18" t="s">
        <v>300</v>
      </c>
      <c r="BM1082" s="224" t="s">
        <v>1678</v>
      </c>
    </row>
    <row r="1083" s="2" customFormat="1">
      <c r="A1083" s="39"/>
      <c r="B1083" s="40"/>
      <c r="C1083" s="41"/>
      <c r="D1083" s="226" t="s">
        <v>189</v>
      </c>
      <c r="E1083" s="41"/>
      <c r="F1083" s="227" t="s">
        <v>1679</v>
      </c>
      <c r="G1083" s="41"/>
      <c r="H1083" s="41"/>
      <c r="I1083" s="228"/>
      <c r="J1083" s="41"/>
      <c r="K1083" s="41"/>
      <c r="L1083" s="45"/>
      <c r="M1083" s="229"/>
      <c r="N1083" s="230"/>
      <c r="O1083" s="85"/>
      <c r="P1083" s="85"/>
      <c r="Q1083" s="85"/>
      <c r="R1083" s="85"/>
      <c r="S1083" s="85"/>
      <c r="T1083" s="86"/>
      <c r="U1083" s="39"/>
      <c r="V1083" s="39"/>
      <c r="W1083" s="39"/>
      <c r="X1083" s="39"/>
      <c r="Y1083" s="39"/>
      <c r="Z1083" s="39"/>
      <c r="AA1083" s="39"/>
      <c r="AB1083" s="39"/>
      <c r="AC1083" s="39"/>
      <c r="AD1083" s="39"/>
      <c r="AE1083" s="39"/>
      <c r="AT1083" s="18" t="s">
        <v>189</v>
      </c>
      <c r="AU1083" s="18" t="s">
        <v>83</v>
      </c>
    </row>
    <row r="1084" s="2" customFormat="1">
      <c r="A1084" s="39"/>
      <c r="B1084" s="40"/>
      <c r="C1084" s="41"/>
      <c r="D1084" s="231" t="s">
        <v>191</v>
      </c>
      <c r="E1084" s="41"/>
      <c r="F1084" s="232" t="s">
        <v>1680</v>
      </c>
      <c r="G1084" s="41"/>
      <c r="H1084" s="41"/>
      <c r="I1084" s="228"/>
      <c r="J1084" s="41"/>
      <c r="K1084" s="41"/>
      <c r="L1084" s="45"/>
      <c r="M1084" s="229"/>
      <c r="N1084" s="230"/>
      <c r="O1084" s="85"/>
      <c r="P1084" s="85"/>
      <c r="Q1084" s="85"/>
      <c r="R1084" s="85"/>
      <c r="S1084" s="85"/>
      <c r="T1084" s="86"/>
      <c r="U1084" s="39"/>
      <c r="V1084" s="39"/>
      <c r="W1084" s="39"/>
      <c r="X1084" s="39"/>
      <c r="Y1084" s="39"/>
      <c r="Z1084" s="39"/>
      <c r="AA1084" s="39"/>
      <c r="AB1084" s="39"/>
      <c r="AC1084" s="39"/>
      <c r="AD1084" s="39"/>
      <c r="AE1084" s="39"/>
      <c r="AT1084" s="18" t="s">
        <v>191</v>
      </c>
      <c r="AU1084" s="18" t="s">
        <v>83</v>
      </c>
    </row>
    <row r="1085" s="2" customFormat="1" ht="16.5" customHeight="1">
      <c r="A1085" s="39"/>
      <c r="B1085" s="40"/>
      <c r="C1085" s="213" t="s">
        <v>1681</v>
      </c>
      <c r="D1085" s="213" t="s">
        <v>183</v>
      </c>
      <c r="E1085" s="214" t="s">
        <v>1682</v>
      </c>
      <c r="F1085" s="215" t="s">
        <v>1683</v>
      </c>
      <c r="G1085" s="216" t="s">
        <v>263</v>
      </c>
      <c r="H1085" s="217">
        <v>16.699999999999999</v>
      </c>
      <c r="I1085" s="218"/>
      <c r="J1085" s="219">
        <f>ROUND(I1085*H1085,2)</f>
        <v>0</v>
      </c>
      <c r="K1085" s="215" t="s">
        <v>187</v>
      </c>
      <c r="L1085" s="45"/>
      <c r="M1085" s="220" t="s">
        <v>19</v>
      </c>
      <c r="N1085" s="221" t="s">
        <v>44</v>
      </c>
      <c r="O1085" s="85"/>
      <c r="P1085" s="222">
        <f>O1085*H1085</f>
        <v>0</v>
      </c>
      <c r="Q1085" s="222">
        <v>0.01232225</v>
      </c>
      <c r="R1085" s="222">
        <f>Q1085*H1085</f>
        <v>0.20578157499999999</v>
      </c>
      <c r="S1085" s="222">
        <v>0</v>
      </c>
      <c r="T1085" s="223">
        <f>S1085*H1085</f>
        <v>0</v>
      </c>
      <c r="U1085" s="39"/>
      <c r="V1085" s="39"/>
      <c r="W1085" s="39"/>
      <c r="X1085" s="39"/>
      <c r="Y1085" s="39"/>
      <c r="Z1085" s="39"/>
      <c r="AA1085" s="39"/>
      <c r="AB1085" s="39"/>
      <c r="AC1085" s="39"/>
      <c r="AD1085" s="39"/>
      <c r="AE1085" s="39"/>
      <c r="AR1085" s="224" t="s">
        <v>300</v>
      </c>
      <c r="AT1085" s="224" t="s">
        <v>183</v>
      </c>
      <c r="AU1085" s="224" t="s">
        <v>83</v>
      </c>
      <c r="AY1085" s="18" t="s">
        <v>181</v>
      </c>
      <c r="BE1085" s="225">
        <f>IF(N1085="základní",J1085,0)</f>
        <v>0</v>
      </c>
      <c r="BF1085" s="225">
        <f>IF(N1085="snížená",J1085,0)</f>
        <v>0</v>
      </c>
      <c r="BG1085" s="225">
        <f>IF(N1085="zákl. přenesená",J1085,0)</f>
        <v>0</v>
      </c>
      <c r="BH1085" s="225">
        <f>IF(N1085="sníž. přenesená",J1085,0)</f>
        <v>0</v>
      </c>
      <c r="BI1085" s="225">
        <f>IF(N1085="nulová",J1085,0)</f>
        <v>0</v>
      </c>
      <c r="BJ1085" s="18" t="s">
        <v>81</v>
      </c>
      <c r="BK1085" s="225">
        <f>ROUND(I1085*H1085,2)</f>
        <v>0</v>
      </c>
      <c r="BL1085" s="18" t="s">
        <v>300</v>
      </c>
      <c r="BM1085" s="224" t="s">
        <v>1684</v>
      </c>
    </row>
    <row r="1086" s="2" customFormat="1">
      <c r="A1086" s="39"/>
      <c r="B1086" s="40"/>
      <c r="C1086" s="41"/>
      <c r="D1086" s="226" t="s">
        <v>189</v>
      </c>
      <c r="E1086" s="41"/>
      <c r="F1086" s="227" t="s">
        <v>1685</v>
      </c>
      <c r="G1086" s="41"/>
      <c r="H1086" s="41"/>
      <c r="I1086" s="228"/>
      <c r="J1086" s="41"/>
      <c r="K1086" s="41"/>
      <c r="L1086" s="45"/>
      <c r="M1086" s="229"/>
      <c r="N1086" s="230"/>
      <c r="O1086" s="85"/>
      <c r="P1086" s="85"/>
      <c r="Q1086" s="85"/>
      <c r="R1086" s="85"/>
      <c r="S1086" s="85"/>
      <c r="T1086" s="86"/>
      <c r="U1086" s="39"/>
      <c r="V1086" s="39"/>
      <c r="W1086" s="39"/>
      <c r="X1086" s="39"/>
      <c r="Y1086" s="39"/>
      <c r="Z1086" s="39"/>
      <c r="AA1086" s="39"/>
      <c r="AB1086" s="39"/>
      <c r="AC1086" s="39"/>
      <c r="AD1086" s="39"/>
      <c r="AE1086" s="39"/>
      <c r="AT1086" s="18" t="s">
        <v>189</v>
      </c>
      <c r="AU1086" s="18" t="s">
        <v>83</v>
      </c>
    </row>
    <row r="1087" s="2" customFormat="1">
      <c r="A1087" s="39"/>
      <c r="B1087" s="40"/>
      <c r="C1087" s="41"/>
      <c r="D1087" s="231" t="s">
        <v>191</v>
      </c>
      <c r="E1087" s="41"/>
      <c r="F1087" s="232" t="s">
        <v>1686</v>
      </c>
      <c r="G1087" s="41"/>
      <c r="H1087" s="41"/>
      <c r="I1087" s="228"/>
      <c r="J1087" s="41"/>
      <c r="K1087" s="41"/>
      <c r="L1087" s="45"/>
      <c r="M1087" s="229"/>
      <c r="N1087" s="230"/>
      <c r="O1087" s="85"/>
      <c r="P1087" s="85"/>
      <c r="Q1087" s="85"/>
      <c r="R1087" s="85"/>
      <c r="S1087" s="85"/>
      <c r="T1087" s="86"/>
      <c r="U1087" s="39"/>
      <c r="V1087" s="39"/>
      <c r="W1087" s="39"/>
      <c r="X1087" s="39"/>
      <c r="Y1087" s="39"/>
      <c r="Z1087" s="39"/>
      <c r="AA1087" s="39"/>
      <c r="AB1087" s="39"/>
      <c r="AC1087" s="39"/>
      <c r="AD1087" s="39"/>
      <c r="AE1087" s="39"/>
      <c r="AT1087" s="18" t="s">
        <v>191</v>
      </c>
      <c r="AU1087" s="18" t="s">
        <v>83</v>
      </c>
    </row>
    <row r="1088" s="2" customFormat="1" ht="16.5" customHeight="1">
      <c r="A1088" s="39"/>
      <c r="B1088" s="40"/>
      <c r="C1088" s="213" t="s">
        <v>1687</v>
      </c>
      <c r="D1088" s="213" t="s">
        <v>183</v>
      </c>
      <c r="E1088" s="214" t="s">
        <v>1688</v>
      </c>
      <c r="F1088" s="215" t="s">
        <v>1689</v>
      </c>
      <c r="G1088" s="216" t="s">
        <v>263</v>
      </c>
      <c r="H1088" s="217">
        <v>21.800000000000001</v>
      </c>
      <c r="I1088" s="218"/>
      <c r="J1088" s="219">
        <f>ROUND(I1088*H1088,2)</f>
        <v>0</v>
      </c>
      <c r="K1088" s="215" t="s">
        <v>187</v>
      </c>
      <c r="L1088" s="45"/>
      <c r="M1088" s="220" t="s">
        <v>19</v>
      </c>
      <c r="N1088" s="221" t="s">
        <v>44</v>
      </c>
      <c r="O1088" s="85"/>
      <c r="P1088" s="222">
        <f>O1088*H1088</f>
        <v>0</v>
      </c>
      <c r="Q1088" s="222">
        <v>0.01975375</v>
      </c>
      <c r="R1088" s="222">
        <f>Q1088*H1088</f>
        <v>0.43063175000000004</v>
      </c>
      <c r="S1088" s="222">
        <v>0</v>
      </c>
      <c r="T1088" s="223">
        <f>S1088*H1088</f>
        <v>0</v>
      </c>
      <c r="U1088" s="39"/>
      <c r="V1088" s="39"/>
      <c r="W1088" s="39"/>
      <c r="X1088" s="39"/>
      <c r="Y1088" s="39"/>
      <c r="Z1088" s="39"/>
      <c r="AA1088" s="39"/>
      <c r="AB1088" s="39"/>
      <c r="AC1088" s="39"/>
      <c r="AD1088" s="39"/>
      <c r="AE1088" s="39"/>
      <c r="AR1088" s="224" t="s">
        <v>300</v>
      </c>
      <c r="AT1088" s="224" t="s">
        <v>183</v>
      </c>
      <c r="AU1088" s="224" t="s">
        <v>83</v>
      </c>
      <c r="AY1088" s="18" t="s">
        <v>181</v>
      </c>
      <c r="BE1088" s="225">
        <f>IF(N1088="základní",J1088,0)</f>
        <v>0</v>
      </c>
      <c r="BF1088" s="225">
        <f>IF(N1088="snížená",J1088,0)</f>
        <v>0</v>
      </c>
      <c r="BG1088" s="225">
        <f>IF(N1088="zákl. přenesená",J1088,0)</f>
        <v>0</v>
      </c>
      <c r="BH1088" s="225">
        <f>IF(N1088="sníž. přenesená",J1088,0)</f>
        <v>0</v>
      </c>
      <c r="BI1088" s="225">
        <f>IF(N1088="nulová",J1088,0)</f>
        <v>0</v>
      </c>
      <c r="BJ1088" s="18" t="s">
        <v>81</v>
      </c>
      <c r="BK1088" s="225">
        <f>ROUND(I1088*H1088,2)</f>
        <v>0</v>
      </c>
      <c r="BL1088" s="18" t="s">
        <v>300</v>
      </c>
      <c r="BM1088" s="224" t="s">
        <v>1690</v>
      </c>
    </row>
    <row r="1089" s="2" customFormat="1">
      <c r="A1089" s="39"/>
      <c r="B1089" s="40"/>
      <c r="C1089" s="41"/>
      <c r="D1089" s="226" t="s">
        <v>189</v>
      </c>
      <c r="E1089" s="41"/>
      <c r="F1089" s="227" t="s">
        <v>1691</v>
      </c>
      <c r="G1089" s="41"/>
      <c r="H1089" s="41"/>
      <c r="I1089" s="228"/>
      <c r="J1089" s="41"/>
      <c r="K1089" s="41"/>
      <c r="L1089" s="45"/>
      <c r="M1089" s="229"/>
      <c r="N1089" s="230"/>
      <c r="O1089" s="85"/>
      <c r="P1089" s="85"/>
      <c r="Q1089" s="85"/>
      <c r="R1089" s="85"/>
      <c r="S1089" s="85"/>
      <c r="T1089" s="86"/>
      <c r="U1089" s="39"/>
      <c r="V1089" s="39"/>
      <c r="W1089" s="39"/>
      <c r="X1089" s="39"/>
      <c r="Y1089" s="39"/>
      <c r="Z1089" s="39"/>
      <c r="AA1089" s="39"/>
      <c r="AB1089" s="39"/>
      <c r="AC1089" s="39"/>
      <c r="AD1089" s="39"/>
      <c r="AE1089" s="39"/>
      <c r="AT1089" s="18" t="s">
        <v>189</v>
      </c>
      <c r="AU1089" s="18" t="s">
        <v>83</v>
      </c>
    </row>
    <row r="1090" s="2" customFormat="1">
      <c r="A1090" s="39"/>
      <c r="B1090" s="40"/>
      <c r="C1090" s="41"/>
      <c r="D1090" s="231" t="s">
        <v>191</v>
      </c>
      <c r="E1090" s="41"/>
      <c r="F1090" s="232" t="s">
        <v>1692</v>
      </c>
      <c r="G1090" s="41"/>
      <c r="H1090" s="41"/>
      <c r="I1090" s="228"/>
      <c r="J1090" s="41"/>
      <c r="K1090" s="41"/>
      <c r="L1090" s="45"/>
      <c r="M1090" s="229"/>
      <c r="N1090" s="230"/>
      <c r="O1090" s="85"/>
      <c r="P1090" s="85"/>
      <c r="Q1090" s="85"/>
      <c r="R1090" s="85"/>
      <c r="S1090" s="85"/>
      <c r="T1090" s="86"/>
      <c r="U1090" s="39"/>
      <c r="V1090" s="39"/>
      <c r="W1090" s="39"/>
      <c r="X1090" s="39"/>
      <c r="Y1090" s="39"/>
      <c r="Z1090" s="39"/>
      <c r="AA1090" s="39"/>
      <c r="AB1090" s="39"/>
      <c r="AC1090" s="39"/>
      <c r="AD1090" s="39"/>
      <c r="AE1090" s="39"/>
      <c r="AT1090" s="18" t="s">
        <v>191</v>
      </c>
      <c r="AU1090" s="18" t="s">
        <v>83</v>
      </c>
    </row>
    <row r="1091" s="2" customFormat="1" ht="16.5" customHeight="1">
      <c r="A1091" s="39"/>
      <c r="B1091" s="40"/>
      <c r="C1091" s="213" t="s">
        <v>1693</v>
      </c>
      <c r="D1091" s="213" t="s">
        <v>183</v>
      </c>
      <c r="E1091" s="214" t="s">
        <v>1694</v>
      </c>
      <c r="F1091" s="215" t="s">
        <v>1695</v>
      </c>
      <c r="G1091" s="216" t="s">
        <v>263</v>
      </c>
      <c r="H1091" s="217">
        <v>14</v>
      </c>
      <c r="I1091" s="218"/>
      <c r="J1091" s="219">
        <f>ROUND(I1091*H1091,2)</f>
        <v>0</v>
      </c>
      <c r="K1091" s="215" t="s">
        <v>187</v>
      </c>
      <c r="L1091" s="45"/>
      <c r="M1091" s="220" t="s">
        <v>19</v>
      </c>
      <c r="N1091" s="221" t="s">
        <v>44</v>
      </c>
      <c r="O1091" s="85"/>
      <c r="P1091" s="222">
        <f>O1091*H1091</f>
        <v>0</v>
      </c>
      <c r="Q1091" s="222">
        <v>0.00058679999999999995</v>
      </c>
      <c r="R1091" s="222">
        <f>Q1091*H1091</f>
        <v>0.0082151999999999989</v>
      </c>
      <c r="S1091" s="222">
        <v>0</v>
      </c>
      <c r="T1091" s="223">
        <f>S1091*H1091</f>
        <v>0</v>
      </c>
      <c r="U1091" s="39"/>
      <c r="V1091" s="39"/>
      <c r="W1091" s="39"/>
      <c r="X1091" s="39"/>
      <c r="Y1091" s="39"/>
      <c r="Z1091" s="39"/>
      <c r="AA1091" s="39"/>
      <c r="AB1091" s="39"/>
      <c r="AC1091" s="39"/>
      <c r="AD1091" s="39"/>
      <c r="AE1091" s="39"/>
      <c r="AR1091" s="224" t="s">
        <v>300</v>
      </c>
      <c r="AT1091" s="224" t="s">
        <v>183</v>
      </c>
      <c r="AU1091" s="224" t="s">
        <v>83</v>
      </c>
      <c r="AY1091" s="18" t="s">
        <v>181</v>
      </c>
      <c r="BE1091" s="225">
        <f>IF(N1091="základní",J1091,0)</f>
        <v>0</v>
      </c>
      <c r="BF1091" s="225">
        <f>IF(N1091="snížená",J1091,0)</f>
        <v>0</v>
      </c>
      <c r="BG1091" s="225">
        <f>IF(N1091="zákl. přenesená",J1091,0)</f>
        <v>0</v>
      </c>
      <c r="BH1091" s="225">
        <f>IF(N1091="sníž. přenesená",J1091,0)</f>
        <v>0</v>
      </c>
      <c r="BI1091" s="225">
        <f>IF(N1091="nulová",J1091,0)</f>
        <v>0</v>
      </c>
      <c r="BJ1091" s="18" t="s">
        <v>81</v>
      </c>
      <c r="BK1091" s="225">
        <f>ROUND(I1091*H1091,2)</f>
        <v>0</v>
      </c>
      <c r="BL1091" s="18" t="s">
        <v>300</v>
      </c>
      <c r="BM1091" s="224" t="s">
        <v>1696</v>
      </c>
    </row>
    <row r="1092" s="2" customFormat="1">
      <c r="A1092" s="39"/>
      <c r="B1092" s="40"/>
      <c r="C1092" s="41"/>
      <c r="D1092" s="226" t="s">
        <v>189</v>
      </c>
      <c r="E1092" s="41"/>
      <c r="F1092" s="227" t="s">
        <v>1697</v>
      </c>
      <c r="G1092" s="41"/>
      <c r="H1092" s="41"/>
      <c r="I1092" s="228"/>
      <c r="J1092" s="41"/>
      <c r="K1092" s="41"/>
      <c r="L1092" s="45"/>
      <c r="M1092" s="229"/>
      <c r="N1092" s="230"/>
      <c r="O1092" s="85"/>
      <c r="P1092" s="85"/>
      <c r="Q1092" s="85"/>
      <c r="R1092" s="85"/>
      <c r="S1092" s="85"/>
      <c r="T1092" s="86"/>
      <c r="U1092" s="39"/>
      <c r="V1092" s="39"/>
      <c r="W1092" s="39"/>
      <c r="X1092" s="39"/>
      <c r="Y1092" s="39"/>
      <c r="Z1092" s="39"/>
      <c r="AA1092" s="39"/>
      <c r="AB1092" s="39"/>
      <c r="AC1092" s="39"/>
      <c r="AD1092" s="39"/>
      <c r="AE1092" s="39"/>
      <c r="AT1092" s="18" t="s">
        <v>189</v>
      </c>
      <c r="AU1092" s="18" t="s">
        <v>83</v>
      </c>
    </row>
    <row r="1093" s="2" customFormat="1">
      <c r="A1093" s="39"/>
      <c r="B1093" s="40"/>
      <c r="C1093" s="41"/>
      <c r="D1093" s="231" t="s">
        <v>191</v>
      </c>
      <c r="E1093" s="41"/>
      <c r="F1093" s="232" t="s">
        <v>1698</v>
      </c>
      <c r="G1093" s="41"/>
      <c r="H1093" s="41"/>
      <c r="I1093" s="228"/>
      <c r="J1093" s="41"/>
      <c r="K1093" s="41"/>
      <c r="L1093" s="45"/>
      <c r="M1093" s="229"/>
      <c r="N1093" s="230"/>
      <c r="O1093" s="85"/>
      <c r="P1093" s="85"/>
      <c r="Q1093" s="85"/>
      <c r="R1093" s="85"/>
      <c r="S1093" s="85"/>
      <c r="T1093" s="86"/>
      <c r="U1093" s="39"/>
      <c r="V1093" s="39"/>
      <c r="W1093" s="39"/>
      <c r="X1093" s="39"/>
      <c r="Y1093" s="39"/>
      <c r="Z1093" s="39"/>
      <c r="AA1093" s="39"/>
      <c r="AB1093" s="39"/>
      <c r="AC1093" s="39"/>
      <c r="AD1093" s="39"/>
      <c r="AE1093" s="39"/>
      <c r="AT1093" s="18" t="s">
        <v>191</v>
      </c>
      <c r="AU1093" s="18" t="s">
        <v>83</v>
      </c>
    </row>
    <row r="1094" s="13" customFormat="1">
      <c r="A1094" s="13"/>
      <c r="B1094" s="233"/>
      <c r="C1094" s="234"/>
      <c r="D1094" s="226" t="s">
        <v>193</v>
      </c>
      <c r="E1094" s="235" t="s">
        <v>19</v>
      </c>
      <c r="F1094" s="236" t="s">
        <v>105</v>
      </c>
      <c r="G1094" s="234"/>
      <c r="H1094" s="237">
        <v>7</v>
      </c>
      <c r="I1094" s="238"/>
      <c r="J1094" s="234"/>
      <c r="K1094" s="234"/>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193</v>
      </c>
      <c r="AU1094" s="243" t="s">
        <v>83</v>
      </c>
      <c r="AV1094" s="13" t="s">
        <v>83</v>
      </c>
      <c r="AW1094" s="13" t="s">
        <v>33</v>
      </c>
      <c r="AX1094" s="13" t="s">
        <v>73</v>
      </c>
      <c r="AY1094" s="243" t="s">
        <v>181</v>
      </c>
    </row>
    <row r="1095" s="13" customFormat="1">
      <c r="A1095" s="13"/>
      <c r="B1095" s="233"/>
      <c r="C1095" s="234"/>
      <c r="D1095" s="226" t="s">
        <v>193</v>
      </c>
      <c r="E1095" s="235" t="s">
        <v>19</v>
      </c>
      <c r="F1095" s="236" t="s">
        <v>105</v>
      </c>
      <c r="G1095" s="234"/>
      <c r="H1095" s="237">
        <v>7</v>
      </c>
      <c r="I1095" s="238"/>
      <c r="J1095" s="234"/>
      <c r="K1095" s="234"/>
      <c r="L1095" s="239"/>
      <c r="M1095" s="240"/>
      <c r="N1095" s="241"/>
      <c r="O1095" s="241"/>
      <c r="P1095" s="241"/>
      <c r="Q1095" s="241"/>
      <c r="R1095" s="241"/>
      <c r="S1095" s="241"/>
      <c r="T1095" s="242"/>
      <c r="U1095" s="13"/>
      <c r="V1095" s="13"/>
      <c r="W1095" s="13"/>
      <c r="X1095" s="13"/>
      <c r="Y1095" s="13"/>
      <c r="Z1095" s="13"/>
      <c r="AA1095" s="13"/>
      <c r="AB1095" s="13"/>
      <c r="AC1095" s="13"/>
      <c r="AD1095" s="13"/>
      <c r="AE1095" s="13"/>
      <c r="AT1095" s="243" t="s">
        <v>193</v>
      </c>
      <c r="AU1095" s="243" t="s">
        <v>83</v>
      </c>
      <c r="AV1095" s="13" t="s">
        <v>83</v>
      </c>
      <c r="AW1095" s="13" t="s">
        <v>33</v>
      </c>
      <c r="AX1095" s="13" t="s">
        <v>73</v>
      </c>
      <c r="AY1095" s="243" t="s">
        <v>181</v>
      </c>
    </row>
    <row r="1096" s="2" customFormat="1" ht="16.5" customHeight="1">
      <c r="A1096" s="39"/>
      <c r="B1096" s="40"/>
      <c r="C1096" s="213" t="s">
        <v>1699</v>
      </c>
      <c r="D1096" s="213" t="s">
        <v>183</v>
      </c>
      <c r="E1096" s="214" t="s">
        <v>1700</v>
      </c>
      <c r="F1096" s="215" t="s">
        <v>1701</v>
      </c>
      <c r="G1096" s="216" t="s">
        <v>263</v>
      </c>
      <c r="H1096" s="217">
        <v>33.25</v>
      </c>
      <c r="I1096" s="218"/>
      <c r="J1096" s="219">
        <f>ROUND(I1096*H1096,2)</f>
        <v>0</v>
      </c>
      <c r="K1096" s="215" t="s">
        <v>187</v>
      </c>
      <c r="L1096" s="45"/>
      <c r="M1096" s="220" t="s">
        <v>19</v>
      </c>
      <c r="N1096" s="221" t="s">
        <v>44</v>
      </c>
      <c r="O1096" s="85"/>
      <c r="P1096" s="222">
        <f>O1096*H1096</f>
        <v>0</v>
      </c>
      <c r="Q1096" s="222">
        <v>0.0020098999999999998</v>
      </c>
      <c r="R1096" s="222">
        <f>Q1096*H1096</f>
        <v>0.066829174999999991</v>
      </c>
      <c r="S1096" s="222">
        <v>0</v>
      </c>
      <c r="T1096" s="223">
        <f>S1096*H1096</f>
        <v>0</v>
      </c>
      <c r="U1096" s="39"/>
      <c r="V1096" s="39"/>
      <c r="W1096" s="39"/>
      <c r="X1096" s="39"/>
      <c r="Y1096" s="39"/>
      <c r="Z1096" s="39"/>
      <c r="AA1096" s="39"/>
      <c r="AB1096" s="39"/>
      <c r="AC1096" s="39"/>
      <c r="AD1096" s="39"/>
      <c r="AE1096" s="39"/>
      <c r="AR1096" s="224" t="s">
        <v>300</v>
      </c>
      <c r="AT1096" s="224" t="s">
        <v>183</v>
      </c>
      <c r="AU1096" s="224" t="s">
        <v>83</v>
      </c>
      <c r="AY1096" s="18" t="s">
        <v>181</v>
      </c>
      <c r="BE1096" s="225">
        <f>IF(N1096="základní",J1096,0)</f>
        <v>0</v>
      </c>
      <c r="BF1096" s="225">
        <f>IF(N1096="snížená",J1096,0)</f>
        <v>0</v>
      </c>
      <c r="BG1096" s="225">
        <f>IF(N1096="zákl. přenesená",J1096,0)</f>
        <v>0</v>
      </c>
      <c r="BH1096" s="225">
        <f>IF(N1096="sníž. přenesená",J1096,0)</f>
        <v>0</v>
      </c>
      <c r="BI1096" s="225">
        <f>IF(N1096="nulová",J1096,0)</f>
        <v>0</v>
      </c>
      <c r="BJ1096" s="18" t="s">
        <v>81</v>
      </c>
      <c r="BK1096" s="225">
        <f>ROUND(I1096*H1096,2)</f>
        <v>0</v>
      </c>
      <c r="BL1096" s="18" t="s">
        <v>300</v>
      </c>
      <c r="BM1096" s="224" t="s">
        <v>1702</v>
      </c>
    </row>
    <row r="1097" s="2" customFormat="1">
      <c r="A1097" s="39"/>
      <c r="B1097" s="40"/>
      <c r="C1097" s="41"/>
      <c r="D1097" s="226" t="s">
        <v>189</v>
      </c>
      <c r="E1097" s="41"/>
      <c r="F1097" s="227" t="s">
        <v>1703</v>
      </c>
      <c r="G1097" s="41"/>
      <c r="H1097" s="41"/>
      <c r="I1097" s="228"/>
      <c r="J1097" s="41"/>
      <c r="K1097" s="41"/>
      <c r="L1097" s="45"/>
      <c r="M1097" s="229"/>
      <c r="N1097" s="230"/>
      <c r="O1097" s="85"/>
      <c r="P1097" s="85"/>
      <c r="Q1097" s="85"/>
      <c r="R1097" s="85"/>
      <c r="S1097" s="85"/>
      <c r="T1097" s="86"/>
      <c r="U1097" s="39"/>
      <c r="V1097" s="39"/>
      <c r="W1097" s="39"/>
      <c r="X1097" s="39"/>
      <c r="Y1097" s="39"/>
      <c r="Z1097" s="39"/>
      <c r="AA1097" s="39"/>
      <c r="AB1097" s="39"/>
      <c r="AC1097" s="39"/>
      <c r="AD1097" s="39"/>
      <c r="AE1097" s="39"/>
      <c r="AT1097" s="18" t="s">
        <v>189</v>
      </c>
      <c r="AU1097" s="18" t="s">
        <v>83</v>
      </c>
    </row>
    <row r="1098" s="2" customFormat="1">
      <c r="A1098" s="39"/>
      <c r="B1098" s="40"/>
      <c r="C1098" s="41"/>
      <c r="D1098" s="231" t="s">
        <v>191</v>
      </c>
      <c r="E1098" s="41"/>
      <c r="F1098" s="232" t="s">
        <v>1704</v>
      </c>
      <c r="G1098" s="41"/>
      <c r="H1098" s="41"/>
      <c r="I1098" s="228"/>
      <c r="J1098" s="41"/>
      <c r="K1098" s="41"/>
      <c r="L1098" s="45"/>
      <c r="M1098" s="229"/>
      <c r="N1098" s="230"/>
      <c r="O1098" s="85"/>
      <c r="P1098" s="85"/>
      <c r="Q1098" s="85"/>
      <c r="R1098" s="85"/>
      <c r="S1098" s="85"/>
      <c r="T1098" s="86"/>
      <c r="U1098" s="39"/>
      <c r="V1098" s="39"/>
      <c r="W1098" s="39"/>
      <c r="X1098" s="39"/>
      <c r="Y1098" s="39"/>
      <c r="Z1098" s="39"/>
      <c r="AA1098" s="39"/>
      <c r="AB1098" s="39"/>
      <c r="AC1098" s="39"/>
      <c r="AD1098" s="39"/>
      <c r="AE1098" s="39"/>
      <c r="AT1098" s="18" t="s">
        <v>191</v>
      </c>
      <c r="AU1098" s="18" t="s">
        <v>83</v>
      </c>
    </row>
    <row r="1099" s="2" customFormat="1" ht="16.5" customHeight="1">
      <c r="A1099" s="39"/>
      <c r="B1099" s="40"/>
      <c r="C1099" s="213" t="s">
        <v>1705</v>
      </c>
      <c r="D1099" s="213" t="s">
        <v>183</v>
      </c>
      <c r="E1099" s="214" t="s">
        <v>1706</v>
      </c>
      <c r="F1099" s="215" t="s">
        <v>1707</v>
      </c>
      <c r="G1099" s="216" t="s">
        <v>263</v>
      </c>
      <c r="H1099" s="217">
        <v>27.719999999999999</v>
      </c>
      <c r="I1099" s="218"/>
      <c r="J1099" s="219">
        <f>ROUND(I1099*H1099,2)</f>
        <v>0</v>
      </c>
      <c r="K1099" s="215" t="s">
        <v>187</v>
      </c>
      <c r="L1099" s="45"/>
      <c r="M1099" s="220" t="s">
        <v>19</v>
      </c>
      <c r="N1099" s="221" t="s">
        <v>44</v>
      </c>
      <c r="O1099" s="85"/>
      <c r="P1099" s="222">
        <f>O1099*H1099</f>
        <v>0</v>
      </c>
      <c r="Q1099" s="222">
        <v>0.00047649999999999998</v>
      </c>
      <c r="R1099" s="222">
        <f>Q1099*H1099</f>
        <v>0.013208579999999999</v>
      </c>
      <c r="S1099" s="222">
        <v>0</v>
      </c>
      <c r="T1099" s="223">
        <f>S1099*H1099</f>
        <v>0</v>
      </c>
      <c r="U1099" s="39"/>
      <c r="V1099" s="39"/>
      <c r="W1099" s="39"/>
      <c r="X1099" s="39"/>
      <c r="Y1099" s="39"/>
      <c r="Z1099" s="39"/>
      <c r="AA1099" s="39"/>
      <c r="AB1099" s="39"/>
      <c r="AC1099" s="39"/>
      <c r="AD1099" s="39"/>
      <c r="AE1099" s="39"/>
      <c r="AR1099" s="224" t="s">
        <v>300</v>
      </c>
      <c r="AT1099" s="224" t="s">
        <v>183</v>
      </c>
      <c r="AU1099" s="224" t="s">
        <v>83</v>
      </c>
      <c r="AY1099" s="18" t="s">
        <v>181</v>
      </c>
      <c r="BE1099" s="225">
        <f>IF(N1099="základní",J1099,0)</f>
        <v>0</v>
      </c>
      <c r="BF1099" s="225">
        <f>IF(N1099="snížená",J1099,0)</f>
        <v>0</v>
      </c>
      <c r="BG1099" s="225">
        <f>IF(N1099="zákl. přenesená",J1099,0)</f>
        <v>0</v>
      </c>
      <c r="BH1099" s="225">
        <f>IF(N1099="sníž. přenesená",J1099,0)</f>
        <v>0</v>
      </c>
      <c r="BI1099" s="225">
        <f>IF(N1099="nulová",J1099,0)</f>
        <v>0</v>
      </c>
      <c r="BJ1099" s="18" t="s">
        <v>81</v>
      </c>
      <c r="BK1099" s="225">
        <f>ROUND(I1099*H1099,2)</f>
        <v>0</v>
      </c>
      <c r="BL1099" s="18" t="s">
        <v>300</v>
      </c>
      <c r="BM1099" s="224" t="s">
        <v>1708</v>
      </c>
    </row>
    <row r="1100" s="2" customFormat="1">
      <c r="A1100" s="39"/>
      <c r="B1100" s="40"/>
      <c r="C1100" s="41"/>
      <c r="D1100" s="226" t="s">
        <v>189</v>
      </c>
      <c r="E1100" s="41"/>
      <c r="F1100" s="227" t="s">
        <v>1709</v>
      </c>
      <c r="G1100" s="41"/>
      <c r="H1100" s="41"/>
      <c r="I1100" s="228"/>
      <c r="J1100" s="41"/>
      <c r="K1100" s="41"/>
      <c r="L1100" s="45"/>
      <c r="M1100" s="229"/>
      <c r="N1100" s="230"/>
      <c r="O1100" s="85"/>
      <c r="P1100" s="85"/>
      <c r="Q1100" s="85"/>
      <c r="R1100" s="85"/>
      <c r="S1100" s="85"/>
      <c r="T1100" s="86"/>
      <c r="U1100" s="39"/>
      <c r="V1100" s="39"/>
      <c r="W1100" s="39"/>
      <c r="X1100" s="39"/>
      <c r="Y1100" s="39"/>
      <c r="Z1100" s="39"/>
      <c r="AA1100" s="39"/>
      <c r="AB1100" s="39"/>
      <c r="AC1100" s="39"/>
      <c r="AD1100" s="39"/>
      <c r="AE1100" s="39"/>
      <c r="AT1100" s="18" t="s">
        <v>189</v>
      </c>
      <c r="AU1100" s="18" t="s">
        <v>83</v>
      </c>
    </row>
    <row r="1101" s="2" customFormat="1">
      <c r="A1101" s="39"/>
      <c r="B1101" s="40"/>
      <c r="C1101" s="41"/>
      <c r="D1101" s="231" t="s">
        <v>191</v>
      </c>
      <c r="E1101" s="41"/>
      <c r="F1101" s="232" t="s">
        <v>1710</v>
      </c>
      <c r="G1101" s="41"/>
      <c r="H1101" s="41"/>
      <c r="I1101" s="228"/>
      <c r="J1101" s="41"/>
      <c r="K1101" s="41"/>
      <c r="L1101" s="45"/>
      <c r="M1101" s="229"/>
      <c r="N1101" s="230"/>
      <c r="O1101" s="85"/>
      <c r="P1101" s="85"/>
      <c r="Q1101" s="85"/>
      <c r="R1101" s="85"/>
      <c r="S1101" s="85"/>
      <c r="T1101" s="86"/>
      <c r="U1101" s="39"/>
      <c r="V1101" s="39"/>
      <c r="W1101" s="39"/>
      <c r="X1101" s="39"/>
      <c r="Y1101" s="39"/>
      <c r="Z1101" s="39"/>
      <c r="AA1101" s="39"/>
      <c r="AB1101" s="39"/>
      <c r="AC1101" s="39"/>
      <c r="AD1101" s="39"/>
      <c r="AE1101" s="39"/>
      <c r="AT1101" s="18" t="s">
        <v>191</v>
      </c>
      <c r="AU1101" s="18" t="s">
        <v>83</v>
      </c>
    </row>
    <row r="1102" s="2" customFormat="1" ht="16.5" customHeight="1">
      <c r="A1102" s="39"/>
      <c r="B1102" s="40"/>
      <c r="C1102" s="213" t="s">
        <v>1711</v>
      </c>
      <c r="D1102" s="213" t="s">
        <v>183</v>
      </c>
      <c r="E1102" s="214" t="s">
        <v>1712</v>
      </c>
      <c r="F1102" s="215" t="s">
        <v>1713</v>
      </c>
      <c r="G1102" s="216" t="s">
        <v>263</v>
      </c>
      <c r="H1102" s="217">
        <v>14.6</v>
      </c>
      <c r="I1102" s="218"/>
      <c r="J1102" s="219">
        <f>ROUND(I1102*H1102,2)</f>
        <v>0</v>
      </c>
      <c r="K1102" s="215" t="s">
        <v>187</v>
      </c>
      <c r="L1102" s="45"/>
      <c r="M1102" s="220" t="s">
        <v>19</v>
      </c>
      <c r="N1102" s="221" t="s">
        <v>44</v>
      </c>
      <c r="O1102" s="85"/>
      <c r="P1102" s="222">
        <f>O1102*H1102</f>
        <v>0</v>
      </c>
      <c r="Q1102" s="222">
        <v>0.0022361999999999998</v>
      </c>
      <c r="R1102" s="222">
        <f>Q1102*H1102</f>
        <v>0.032648519999999993</v>
      </c>
      <c r="S1102" s="222">
        <v>0</v>
      </c>
      <c r="T1102" s="223">
        <f>S1102*H1102</f>
        <v>0</v>
      </c>
      <c r="U1102" s="39"/>
      <c r="V1102" s="39"/>
      <c r="W1102" s="39"/>
      <c r="X1102" s="39"/>
      <c r="Y1102" s="39"/>
      <c r="Z1102" s="39"/>
      <c r="AA1102" s="39"/>
      <c r="AB1102" s="39"/>
      <c r="AC1102" s="39"/>
      <c r="AD1102" s="39"/>
      <c r="AE1102" s="39"/>
      <c r="AR1102" s="224" t="s">
        <v>300</v>
      </c>
      <c r="AT1102" s="224" t="s">
        <v>183</v>
      </c>
      <c r="AU1102" s="224" t="s">
        <v>83</v>
      </c>
      <c r="AY1102" s="18" t="s">
        <v>181</v>
      </c>
      <c r="BE1102" s="225">
        <f>IF(N1102="základní",J1102,0)</f>
        <v>0</v>
      </c>
      <c r="BF1102" s="225">
        <f>IF(N1102="snížená",J1102,0)</f>
        <v>0</v>
      </c>
      <c r="BG1102" s="225">
        <f>IF(N1102="zákl. přenesená",J1102,0)</f>
        <v>0</v>
      </c>
      <c r="BH1102" s="225">
        <f>IF(N1102="sníž. přenesená",J1102,0)</f>
        <v>0</v>
      </c>
      <c r="BI1102" s="225">
        <f>IF(N1102="nulová",J1102,0)</f>
        <v>0</v>
      </c>
      <c r="BJ1102" s="18" t="s">
        <v>81</v>
      </c>
      <c r="BK1102" s="225">
        <f>ROUND(I1102*H1102,2)</f>
        <v>0</v>
      </c>
      <c r="BL1102" s="18" t="s">
        <v>300</v>
      </c>
      <c r="BM1102" s="224" t="s">
        <v>1714</v>
      </c>
    </row>
    <row r="1103" s="2" customFormat="1">
      <c r="A1103" s="39"/>
      <c r="B1103" s="40"/>
      <c r="C1103" s="41"/>
      <c r="D1103" s="226" t="s">
        <v>189</v>
      </c>
      <c r="E1103" s="41"/>
      <c r="F1103" s="227" t="s">
        <v>1715</v>
      </c>
      <c r="G1103" s="41"/>
      <c r="H1103" s="41"/>
      <c r="I1103" s="228"/>
      <c r="J1103" s="41"/>
      <c r="K1103" s="41"/>
      <c r="L1103" s="45"/>
      <c r="M1103" s="229"/>
      <c r="N1103" s="230"/>
      <c r="O1103" s="85"/>
      <c r="P1103" s="85"/>
      <c r="Q1103" s="85"/>
      <c r="R1103" s="85"/>
      <c r="S1103" s="85"/>
      <c r="T1103" s="86"/>
      <c r="U1103" s="39"/>
      <c r="V1103" s="39"/>
      <c r="W1103" s="39"/>
      <c r="X1103" s="39"/>
      <c r="Y1103" s="39"/>
      <c r="Z1103" s="39"/>
      <c r="AA1103" s="39"/>
      <c r="AB1103" s="39"/>
      <c r="AC1103" s="39"/>
      <c r="AD1103" s="39"/>
      <c r="AE1103" s="39"/>
      <c r="AT1103" s="18" t="s">
        <v>189</v>
      </c>
      <c r="AU1103" s="18" t="s">
        <v>83</v>
      </c>
    </row>
    <row r="1104" s="2" customFormat="1">
      <c r="A1104" s="39"/>
      <c r="B1104" s="40"/>
      <c r="C1104" s="41"/>
      <c r="D1104" s="231" t="s">
        <v>191</v>
      </c>
      <c r="E1104" s="41"/>
      <c r="F1104" s="232" t="s">
        <v>1716</v>
      </c>
      <c r="G1104" s="41"/>
      <c r="H1104" s="41"/>
      <c r="I1104" s="228"/>
      <c r="J1104" s="41"/>
      <c r="K1104" s="41"/>
      <c r="L1104" s="45"/>
      <c r="M1104" s="229"/>
      <c r="N1104" s="230"/>
      <c r="O1104" s="85"/>
      <c r="P1104" s="85"/>
      <c r="Q1104" s="85"/>
      <c r="R1104" s="85"/>
      <c r="S1104" s="85"/>
      <c r="T1104" s="86"/>
      <c r="U1104" s="39"/>
      <c r="V1104" s="39"/>
      <c r="W1104" s="39"/>
      <c r="X1104" s="39"/>
      <c r="Y1104" s="39"/>
      <c r="Z1104" s="39"/>
      <c r="AA1104" s="39"/>
      <c r="AB1104" s="39"/>
      <c r="AC1104" s="39"/>
      <c r="AD1104" s="39"/>
      <c r="AE1104" s="39"/>
      <c r="AT1104" s="18" t="s">
        <v>191</v>
      </c>
      <c r="AU1104" s="18" t="s">
        <v>83</v>
      </c>
    </row>
    <row r="1105" s="2" customFormat="1" ht="16.5" customHeight="1">
      <c r="A1105" s="39"/>
      <c r="B1105" s="40"/>
      <c r="C1105" s="213" t="s">
        <v>1717</v>
      </c>
      <c r="D1105" s="213" t="s">
        <v>183</v>
      </c>
      <c r="E1105" s="214" t="s">
        <v>1718</v>
      </c>
      <c r="F1105" s="215" t="s">
        <v>1719</v>
      </c>
      <c r="G1105" s="216" t="s">
        <v>449</v>
      </c>
      <c r="H1105" s="217">
        <v>2</v>
      </c>
      <c r="I1105" s="218"/>
      <c r="J1105" s="219">
        <f>ROUND(I1105*H1105,2)</f>
        <v>0</v>
      </c>
      <c r="K1105" s="215" t="s">
        <v>187</v>
      </c>
      <c r="L1105" s="45"/>
      <c r="M1105" s="220" t="s">
        <v>19</v>
      </c>
      <c r="N1105" s="221" t="s">
        <v>44</v>
      </c>
      <c r="O1105" s="85"/>
      <c r="P1105" s="222">
        <f>O1105*H1105</f>
        <v>0</v>
      </c>
      <c r="Q1105" s="222">
        <v>0.0059515000000000002</v>
      </c>
      <c r="R1105" s="222">
        <f>Q1105*H1105</f>
        <v>0.011903</v>
      </c>
      <c r="S1105" s="222">
        <v>0</v>
      </c>
      <c r="T1105" s="223">
        <f>S1105*H1105</f>
        <v>0</v>
      </c>
      <c r="U1105" s="39"/>
      <c r="V1105" s="39"/>
      <c r="W1105" s="39"/>
      <c r="X1105" s="39"/>
      <c r="Y1105" s="39"/>
      <c r="Z1105" s="39"/>
      <c r="AA1105" s="39"/>
      <c r="AB1105" s="39"/>
      <c r="AC1105" s="39"/>
      <c r="AD1105" s="39"/>
      <c r="AE1105" s="39"/>
      <c r="AR1105" s="224" t="s">
        <v>300</v>
      </c>
      <c r="AT1105" s="224" t="s">
        <v>183</v>
      </c>
      <c r="AU1105" s="224" t="s">
        <v>83</v>
      </c>
      <c r="AY1105" s="18" t="s">
        <v>181</v>
      </c>
      <c r="BE1105" s="225">
        <f>IF(N1105="základní",J1105,0)</f>
        <v>0</v>
      </c>
      <c r="BF1105" s="225">
        <f>IF(N1105="snížená",J1105,0)</f>
        <v>0</v>
      </c>
      <c r="BG1105" s="225">
        <f>IF(N1105="zákl. přenesená",J1105,0)</f>
        <v>0</v>
      </c>
      <c r="BH1105" s="225">
        <f>IF(N1105="sníž. přenesená",J1105,0)</f>
        <v>0</v>
      </c>
      <c r="BI1105" s="225">
        <f>IF(N1105="nulová",J1105,0)</f>
        <v>0</v>
      </c>
      <c r="BJ1105" s="18" t="s">
        <v>81</v>
      </c>
      <c r="BK1105" s="225">
        <f>ROUND(I1105*H1105,2)</f>
        <v>0</v>
      </c>
      <c r="BL1105" s="18" t="s">
        <v>300</v>
      </c>
      <c r="BM1105" s="224" t="s">
        <v>1720</v>
      </c>
    </row>
    <row r="1106" s="2" customFormat="1">
      <c r="A1106" s="39"/>
      <c r="B1106" s="40"/>
      <c r="C1106" s="41"/>
      <c r="D1106" s="226" t="s">
        <v>189</v>
      </c>
      <c r="E1106" s="41"/>
      <c r="F1106" s="227" t="s">
        <v>1721</v>
      </c>
      <c r="G1106" s="41"/>
      <c r="H1106" s="41"/>
      <c r="I1106" s="228"/>
      <c r="J1106" s="41"/>
      <c r="K1106" s="41"/>
      <c r="L1106" s="45"/>
      <c r="M1106" s="229"/>
      <c r="N1106" s="230"/>
      <c r="O1106" s="85"/>
      <c r="P1106" s="85"/>
      <c r="Q1106" s="85"/>
      <c r="R1106" s="85"/>
      <c r="S1106" s="85"/>
      <c r="T1106" s="86"/>
      <c r="U1106" s="39"/>
      <c r="V1106" s="39"/>
      <c r="W1106" s="39"/>
      <c r="X1106" s="39"/>
      <c r="Y1106" s="39"/>
      <c r="Z1106" s="39"/>
      <c r="AA1106" s="39"/>
      <c r="AB1106" s="39"/>
      <c r="AC1106" s="39"/>
      <c r="AD1106" s="39"/>
      <c r="AE1106" s="39"/>
      <c r="AT1106" s="18" t="s">
        <v>189</v>
      </c>
      <c r="AU1106" s="18" t="s">
        <v>83</v>
      </c>
    </row>
    <row r="1107" s="2" customFormat="1">
      <c r="A1107" s="39"/>
      <c r="B1107" s="40"/>
      <c r="C1107" s="41"/>
      <c r="D1107" s="231" t="s">
        <v>191</v>
      </c>
      <c r="E1107" s="41"/>
      <c r="F1107" s="232" t="s">
        <v>1722</v>
      </c>
      <c r="G1107" s="41"/>
      <c r="H1107" s="41"/>
      <c r="I1107" s="228"/>
      <c r="J1107" s="41"/>
      <c r="K1107" s="41"/>
      <c r="L1107" s="45"/>
      <c r="M1107" s="229"/>
      <c r="N1107" s="230"/>
      <c r="O1107" s="85"/>
      <c r="P1107" s="85"/>
      <c r="Q1107" s="85"/>
      <c r="R1107" s="85"/>
      <c r="S1107" s="85"/>
      <c r="T1107" s="86"/>
      <c r="U1107" s="39"/>
      <c r="V1107" s="39"/>
      <c r="W1107" s="39"/>
      <c r="X1107" s="39"/>
      <c r="Y1107" s="39"/>
      <c r="Z1107" s="39"/>
      <c r="AA1107" s="39"/>
      <c r="AB1107" s="39"/>
      <c r="AC1107" s="39"/>
      <c r="AD1107" s="39"/>
      <c r="AE1107" s="39"/>
      <c r="AT1107" s="18" t="s">
        <v>191</v>
      </c>
      <c r="AU1107" s="18" t="s">
        <v>83</v>
      </c>
    </row>
    <row r="1108" s="2" customFormat="1" ht="16.5" customHeight="1">
      <c r="A1108" s="39"/>
      <c r="B1108" s="40"/>
      <c r="C1108" s="213" t="s">
        <v>1723</v>
      </c>
      <c r="D1108" s="213" t="s">
        <v>183</v>
      </c>
      <c r="E1108" s="214" t="s">
        <v>1724</v>
      </c>
      <c r="F1108" s="215" t="s">
        <v>1725</v>
      </c>
      <c r="G1108" s="216" t="s">
        <v>449</v>
      </c>
      <c r="H1108" s="217">
        <v>2</v>
      </c>
      <c r="I1108" s="218"/>
      <c r="J1108" s="219">
        <f>ROUND(I1108*H1108,2)</f>
        <v>0</v>
      </c>
      <c r="K1108" s="215" t="s">
        <v>394</v>
      </c>
      <c r="L1108" s="45"/>
      <c r="M1108" s="220" t="s">
        <v>19</v>
      </c>
      <c r="N1108" s="221" t="s">
        <v>44</v>
      </c>
      <c r="O1108" s="85"/>
      <c r="P1108" s="222">
        <f>O1108*H1108</f>
        <v>0</v>
      </c>
      <c r="Q1108" s="222">
        <v>0.00167</v>
      </c>
      <c r="R1108" s="222">
        <f>Q1108*H1108</f>
        <v>0.0033400000000000001</v>
      </c>
      <c r="S1108" s="222">
        <v>0</v>
      </c>
      <c r="T1108" s="223">
        <f>S1108*H1108</f>
        <v>0</v>
      </c>
      <c r="U1108" s="39"/>
      <c r="V1108" s="39"/>
      <c r="W1108" s="39"/>
      <c r="X1108" s="39"/>
      <c r="Y1108" s="39"/>
      <c r="Z1108" s="39"/>
      <c r="AA1108" s="39"/>
      <c r="AB1108" s="39"/>
      <c r="AC1108" s="39"/>
      <c r="AD1108" s="39"/>
      <c r="AE1108" s="39"/>
      <c r="AR1108" s="224" t="s">
        <v>300</v>
      </c>
      <c r="AT1108" s="224" t="s">
        <v>183</v>
      </c>
      <c r="AU1108" s="224" t="s">
        <v>83</v>
      </c>
      <c r="AY1108" s="18" t="s">
        <v>181</v>
      </c>
      <c r="BE1108" s="225">
        <f>IF(N1108="základní",J1108,0)</f>
        <v>0</v>
      </c>
      <c r="BF1108" s="225">
        <f>IF(N1108="snížená",J1108,0)</f>
        <v>0</v>
      </c>
      <c r="BG1108" s="225">
        <f>IF(N1108="zákl. přenesená",J1108,0)</f>
        <v>0</v>
      </c>
      <c r="BH1108" s="225">
        <f>IF(N1108="sníž. přenesená",J1108,0)</f>
        <v>0</v>
      </c>
      <c r="BI1108" s="225">
        <f>IF(N1108="nulová",J1108,0)</f>
        <v>0</v>
      </c>
      <c r="BJ1108" s="18" t="s">
        <v>81</v>
      </c>
      <c r="BK1108" s="225">
        <f>ROUND(I1108*H1108,2)</f>
        <v>0</v>
      </c>
      <c r="BL1108" s="18" t="s">
        <v>300</v>
      </c>
      <c r="BM1108" s="224" t="s">
        <v>1726</v>
      </c>
    </row>
    <row r="1109" s="2" customFormat="1">
      <c r="A1109" s="39"/>
      <c r="B1109" s="40"/>
      <c r="C1109" s="41"/>
      <c r="D1109" s="226" t="s">
        <v>189</v>
      </c>
      <c r="E1109" s="41"/>
      <c r="F1109" s="227" t="s">
        <v>1727</v>
      </c>
      <c r="G1109" s="41"/>
      <c r="H1109" s="41"/>
      <c r="I1109" s="228"/>
      <c r="J1109" s="41"/>
      <c r="K1109" s="41"/>
      <c r="L1109" s="45"/>
      <c r="M1109" s="229"/>
      <c r="N1109" s="230"/>
      <c r="O1109" s="85"/>
      <c r="P1109" s="85"/>
      <c r="Q1109" s="85"/>
      <c r="R1109" s="85"/>
      <c r="S1109" s="85"/>
      <c r="T1109" s="86"/>
      <c r="U1109" s="39"/>
      <c r="V1109" s="39"/>
      <c r="W1109" s="39"/>
      <c r="X1109" s="39"/>
      <c r="Y1109" s="39"/>
      <c r="Z1109" s="39"/>
      <c r="AA1109" s="39"/>
      <c r="AB1109" s="39"/>
      <c r="AC1109" s="39"/>
      <c r="AD1109" s="39"/>
      <c r="AE1109" s="39"/>
      <c r="AT1109" s="18" t="s">
        <v>189</v>
      </c>
      <c r="AU1109" s="18" t="s">
        <v>83</v>
      </c>
    </row>
    <row r="1110" s="2" customFormat="1" ht="16.5" customHeight="1">
      <c r="A1110" s="39"/>
      <c r="B1110" s="40"/>
      <c r="C1110" s="213" t="s">
        <v>1728</v>
      </c>
      <c r="D1110" s="213" t="s">
        <v>183</v>
      </c>
      <c r="E1110" s="214" t="s">
        <v>1729</v>
      </c>
      <c r="F1110" s="215" t="s">
        <v>1730</v>
      </c>
      <c r="G1110" s="216" t="s">
        <v>449</v>
      </c>
      <c r="H1110" s="217">
        <v>2</v>
      </c>
      <c r="I1110" s="218"/>
      <c r="J1110" s="219">
        <f>ROUND(I1110*H1110,2)</f>
        <v>0</v>
      </c>
      <c r="K1110" s="215" t="s">
        <v>187</v>
      </c>
      <c r="L1110" s="45"/>
      <c r="M1110" s="220" t="s">
        <v>19</v>
      </c>
      <c r="N1110" s="221" t="s">
        <v>44</v>
      </c>
      <c r="O1110" s="85"/>
      <c r="P1110" s="222">
        <f>O1110*H1110</f>
        <v>0</v>
      </c>
      <c r="Q1110" s="222">
        <v>0.0015</v>
      </c>
      <c r="R1110" s="222">
        <f>Q1110*H1110</f>
        <v>0.0030000000000000001</v>
      </c>
      <c r="S1110" s="222">
        <v>0</v>
      </c>
      <c r="T1110" s="223">
        <f>S1110*H1110</f>
        <v>0</v>
      </c>
      <c r="U1110" s="39"/>
      <c r="V1110" s="39"/>
      <c r="W1110" s="39"/>
      <c r="X1110" s="39"/>
      <c r="Y1110" s="39"/>
      <c r="Z1110" s="39"/>
      <c r="AA1110" s="39"/>
      <c r="AB1110" s="39"/>
      <c r="AC1110" s="39"/>
      <c r="AD1110" s="39"/>
      <c r="AE1110" s="39"/>
      <c r="AR1110" s="224" t="s">
        <v>300</v>
      </c>
      <c r="AT1110" s="224" t="s">
        <v>183</v>
      </c>
      <c r="AU1110" s="224" t="s">
        <v>83</v>
      </c>
      <c r="AY1110" s="18" t="s">
        <v>181</v>
      </c>
      <c r="BE1110" s="225">
        <f>IF(N1110="základní",J1110,0)</f>
        <v>0</v>
      </c>
      <c r="BF1110" s="225">
        <f>IF(N1110="snížená",J1110,0)</f>
        <v>0</v>
      </c>
      <c r="BG1110" s="225">
        <f>IF(N1110="zákl. přenesená",J1110,0)</f>
        <v>0</v>
      </c>
      <c r="BH1110" s="225">
        <f>IF(N1110="sníž. přenesená",J1110,0)</f>
        <v>0</v>
      </c>
      <c r="BI1110" s="225">
        <f>IF(N1110="nulová",J1110,0)</f>
        <v>0</v>
      </c>
      <c r="BJ1110" s="18" t="s">
        <v>81</v>
      </c>
      <c r="BK1110" s="225">
        <f>ROUND(I1110*H1110,2)</f>
        <v>0</v>
      </c>
      <c r="BL1110" s="18" t="s">
        <v>300</v>
      </c>
      <c r="BM1110" s="224" t="s">
        <v>1731</v>
      </c>
    </row>
    <row r="1111" s="2" customFormat="1">
      <c r="A1111" s="39"/>
      <c r="B1111" s="40"/>
      <c r="C1111" s="41"/>
      <c r="D1111" s="226" t="s">
        <v>189</v>
      </c>
      <c r="E1111" s="41"/>
      <c r="F1111" s="227" t="s">
        <v>1732</v>
      </c>
      <c r="G1111" s="41"/>
      <c r="H1111" s="41"/>
      <c r="I1111" s="228"/>
      <c r="J1111" s="41"/>
      <c r="K1111" s="41"/>
      <c r="L1111" s="45"/>
      <c r="M1111" s="229"/>
      <c r="N1111" s="230"/>
      <c r="O1111" s="85"/>
      <c r="P1111" s="85"/>
      <c r="Q1111" s="85"/>
      <c r="R1111" s="85"/>
      <c r="S1111" s="85"/>
      <c r="T1111" s="86"/>
      <c r="U1111" s="39"/>
      <c r="V1111" s="39"/>
      <c r="W1111" s="39"/>
      <c r="X1111" s="39"/>
      <c r="Y1111" s="39"/>
      <c r="Z1111" s="39"/>
      <c r="AA1111" s="39"/>
      <c r="AB1111" s="39"/>
      <c r="AC1111" s="39"/>
      <c r="AD1111" s="39"/>
      <c r="AE1111" s="39"/>
      <c r="AT1111" s="18" t="s">
        <v>189</v>
      </c>
      <c r="AU1111" s="18" t="s">
        <v>83</v>
      </c>
    </row>
    <row r="1112" s="2" customFormat="1">
      <c r="A1112" s="39"/>
      <c r="B1112" s="40"/>
      <c r="C1112" s="41"/>
      <c r="D1112" s="231" t="s">
        <v>191</v>
      </c>
      <c r="E1112" s="41"/>
      <c r="F1112" s="232" t="s">
        <v>1733</v>
      </c>
      <c r="G1112" s="41"/>
      <c r="H1112" s="41"/>
      <c r="I1112" s="228"/>
      <c r="J1112" s="41"/>
      <c r="K1112" s="41"/>
      <c r="L1112" s="45"/>
      <c r="M1112" s="229"/>
      <c r="N1112" s="230"/>
      <c r="O1112" s="85"/>
      <c r="P1112" s="85"/>
      <c r="Q1112" s="85"/>
      <c r="R1112" s="85"/>
      <c r="S1112" s="85"/>
      <c r="T1112" s="86"/>
      <c r="U1112" s="39"/>
      <c r="V1112" s="39"/>
      <c r="W1112" s="39"/>
      <c r="X1112" s="39"/>
      <c r="Y1112" s="39"/>
      <c r="Z1112" s="39"/>
      <c r="AA1112" s="39"/>
      <c r="AB1112" s="39"/>
      <c r="AC1112" s="39"/>
      <c r="AD1112" s="39"/>
      <c r="AE1112" s="39"/>
      <c r="AT1112" s="18" t="s">
        <v>191</v>
      </c>
      <c r="AU1112" s="18" t="s">
        <v>83</v>
      </c>
    </row>
    <row r="1113" s="2" customFormat="1" ht="16.5" customHeight="1">
      <c r="A1113" s="39"/>
      <c r="B1113" s="40"/>
      <c r="C1113" s="213" t="s">
        <v>1734</v>
      </c>
      <c r="D1113" s="213" t="s">
        <v>183</v>
      </c>
      <c r="E1113" s="214" t="s">
        <v>1735</v>
      </c>
      <c r="F1113" s="215" t="s">
        <v>1736</v>
      </c>
      <c r="G1113" s="216" t="s">
        <v>449</v>
      </c>
      <c r="H1113" s="217">
        <v>2</v>
      </c>
      <c r="I1113" s="218"/>
      <c r="J1113" s="219">
        <f>ROUND(I1113*H1113,2)</f>
        <v>0</v>
      </c>
      <c r="K1113" s="215" t="s">
        <v>187</v>
      </c>
      <c r="L1113" s="45"/>
      <c r="M1113" s="220" t="s">
        <v>19</v>
      </c>
      <c r="N1113" s="221" t="s">
        <v>44</v>
      </c>
      <c r="O1113" s="85"/>
      <c r="P1113" s="222">
        <f>O1113*H1113</f>
        <v>0</v>
      </c>
      <c r="Q1113" s="222">
        <v>0.00051000000000000004</v>
      </c>
      <c r="R1113" s="222">
        <f>Q1113*H1113</f>
        <v>0.0010200000000000001</v>
      </c>
      <c r="S1113" s="222">
        <v>0</v>
      </c>
      <c r="T1113" s="223">
        <f>S1113*H1113</f>
        <v>0</v>
      </c>
      <c r="U1113" s="39"/>
      <c r="V1113" s="39"/>
      <c r="W1113" s="39"/>
      <c r="X1113" s="39"/>
      <c r="Y1113" s="39"/>
      <c r="Z1113" s="39"/>
      <c r="AA1113" s="39"/>
      <c r="AB1113" s="39"/>
      <c r="AC1113" s="39"/>
      <c r="AD1113" s="39"/>
      <c r="AE1113" s="39"/>
      <c r="AR1113" s="224" t="s">
        <v>300</v>
      </c>
      <c r="AT1113" s="224" t="s">
        <v>183</v>
      </c>
      <c r="AU1113" s="224" t="s">
        <v>83</v>
      </c>
      <c r="AY1113" s="18" t="s">
        <v>181</v>
      </c>
      <c r="BE1113" s="225">
        <f>IF(N1113="základní",J1113,0)</f>
        <v>0</v>
      </c>
      <c r="BF1113" s="225">
        <f>IF(N1113="snížená",J1113,0)</f>
        <v>0</v>
      </c>
      <c r="BG1113" s="225">
        <f>IF(N1113="zákl. přenesená",J1113,0)</f>
        <v>0</v>
      </c>
      <c r="BH1113" s="225">
        <f>IF(N1113="sníž. přenesená",J1113,0)</f>
        <v>0</v>
      </c>
      <c r="BI1113" s="225">
        <f>IF(N1113="nulová",J1113,0)</f>
        <v>0</v>
      </c>
      <c r="BJ1113" s="18" t="s">
        <v>81</v>
      </c>
      <c r="BK1113" s="225">
        <f>ROUND(I1113*H1113,2)</f>
        <v>0</v>
      </c>
      <c r="BL1113" s="18" t="s">
        <v>300</v>
      </c>
      <c r="BM1113" s="224" t="s">
        <v>1737</v>
      </c>
    </row>
    <row r="1114" s="2" customFormat="1">
      <c r="A1114" s="39"/>
      <c r="B1114" s="40"/>
      <c r="C1114" s="41"/>
      <c r="D1114" s="226" t="s">
        <v>189</v>
      </c>
      <c r="E1114" s="41"/>
      <c r="F1114" s="227" t="s">
        <v>1738</v>
      </c>
      <c r="G1114" s="41"/>
      <c r="H1114" s="41"/>
      <c r="I1114" s="228"/>
      <c r="J1114" s="41"/>
      <c r="K1114" s="41"/>
      <c r="L1114" s="45"/>
      <c r="M1114" s="229"/>
      <c r="N1114" s="230"/>
      <c r="O1114" s="85"/>
      <c r="P1114" s="85"/>
      <c r="Q1114" s="85"/>
      <c r="R1114" s="85"/>
      <c r="S1114" s="85"/>
      <c r="T1114" s="86"/>
      <c r="U1114" s="39"/>
      <c r="V1114" s="39"/>
      <c r="W1114" s="39"/>
      <c r="X1114" s="39"/>
      <c r="Y1114" s="39"/>
      <c r="Z1114" s="39"/>
      <c r="AA1114" s="39"/>
      <c r="AB1114" s="39"/>
      <c r="AC1114" s="39"/>
      <c r="AD1114" s="39"/>
      <c r="AE1114" s="39"/>
      <c r="AT1114" s="18" t="s">
        <v>189</v>
      </c>
      <c r="AU1114" s="18" t="s">
        <v>83</v>
      </c>
    </row>
    <row r="1115" s="2" customFormat="1">
      <c r="A1115" s="39"/>
      <c r="B1115" s="40"/>
      <c r="C1115" s="41"/>
      <c r="D1115" s="231" t="s">
        <v>191</v>
      </c>
      <c r="E1115" s="41"/>
      <c r="F1115" s="232" t="s">
        <v>1739</v>
      </c>
      <c r="G1115" s="41"/>
      <c r="H1115" s="41"/>
      <c r="I1115" s="228"/>
      <c r="J1115" s="41"/>
      <c r="K1115" s="41"/>
      <c r="L1115" s="45"/>
      <c r="M1115" s="229"/>
      <c r="N1115" s="230"/>
      <c r="O1115" s="85"/>
      <c r="P1115" s="85"/>
      <c r="Q1115" s="85"/>
      <c r="R1115" s="85"/>
      <c r="S1115" s="85"/>
      <c r="T1115" s="86"/>
      <c r="U1115" s="39"/>
      <c r="V1115" s="39"/>
      <c r="W1115" s="39"/>
      <c r="X1115" s="39"/>
      <c r="Y1115" s="39"/>
      <c r="Z1115" s="39"/>
      <c r="AA1115" s="39"/>
      <c r="AB1115" s="39"/>
      <c r="AC1115" s="39"/>
      <c r="AD1115" s="39"/>
      <c r="AE1115" s="39"/>
      <c r="AT1115" s="18" t="s">
        <v>191</v>
      </c>
      <c r="AU1115" s="18" t="s">
        <v>83</v>
      </c>
    </row>
    <row r="1116" s="2" customFormat="1" ht="16.5" customHeight="1">
      <c r="A1116" s="39"/>
      <c r="B1116" s="40"/>
      <c r="C1116" s="213" t="s">
        <v>1740</v>
      </c>
      <c r="D1116" s="213" t="s">
        <v>183</v>
      </c>
      <c r="E1116" s="214" t="s">
        <v>1741</v>
      </c>
      <c r="F1116" s="215" t="s">
        <v>1742</v>
      </c>
      <c r="G1116" s="216" t="s">
        <v>449</v>
      </c>
      <c r="H1116" s="217">
        <v>2</v>
      </c>
      <c r="I1116" s="218"/>
      <c r="J1116" s="219">
        <f>ROUND(I1116*H1116,2)</f>
        <v>0</v>
      </c>
      <c r="K1116" s="215" t="s">
        <v>394</v>
      </c>
      <c r="L1116" s="45"/>
      <c r="M1116" s="220" t="s">
        <v>19</v>
      </c>
      <c r="N1116" s="221" t="s">
        <v>44</v>
      </c>
      <c r="O1116" s="85"/>
      <c r="P1116" s="222">
        <f>O1116*H1116</f>
        <v>0</v>
      </c>
      <c r="Q1116" s="222">
        <v>0.00029</v>
      </c>
      <c r="R1116" s="222">
        <f>Q1116*H1116</f>
        <v>0.00058</v>
      </c>
      <c r="S1116" s="222">
        <v>0</v>
      </c>
      <c r="T1116" s="223">
        <f>S1116*H1116</f>
        <v>0</v>
      </c>
      <c r="U1116" s="39"/>
      <c r="V1116" s="39"/>
      <c r="W1116" s="39"/>
      <c r="X1116" s="39"/>
      <c r="Y1116" s="39"/>
      <c r="Z1116" s="39"/>
      <c r="AA1116" s="39"/>
      <c r="AB1116" s="39"/>
      <c r="AC1116" s="39"/>
      <c r="AD1116" s="39"/>
      <c r="AE1116" s="39"/>
      <c r="AR1116" s="224" t="s">
        <v>300</v>
      </c>
      <c r="AT1116" s="224" t="s">
        <v>183</v>
      </c>
      <c r="AU1116" s="224" t="s">
        <v>83</v>
      </c>
      <c r="AY1116" s="18" t="s">
        <v>181</v>
      </c>
      <c r="BE1116" s="225">
        <f>IF(N1116="základní",J1116,0)</f>
        <v>0</v>
      </c>
      <c r="BF1116" s="225">
        <f>IF(N1116="snížená",J1116,0)</f>
        <v>0</v>
      </c>
      <c r="BG1116" s="225">
        <f>IF(N1116="zákl. přenesená",J1116,0)</f>
        <v>0</v>
      </c>
      <c r="BH1116" s="225">
        <f>IF(N1116="sníž. přenesená",J1116,0)</f>
        <v>0</v>
      </c>
      <c r="BI1116" s="225">
        <f>IF(N1116="nulová",J1116,0)</f>
        <v>0</v>
      </c>
      <c r="BJ1116" s="18" t="s">
        <v>81</v>
      </c>
      <c r="BK1116" s="225">
        <f>ROUND(I1116*H1116,2)</f>
        <v>0</v>
      </c>
      <c r="BL1116" s="18" t="s">
        <v>300</v>
      </c>
      <c r="BM1116" s="224" t="s">
        <v>1743</v>
      </c>
    </row>
    <row r="1117" s="2" customFormat="1">
      <c r="A1117" s="39"/>
      <c r="B1117" s="40"/>
      <c r="C1117" s="41"/>
      <c r="D1117" s="226" t="s">
        <v>189</v>
      </c>
      <c r="E1117" s="41"/>
      <c r="F1117" s="227" t="s">
        <v>1744</v>
      </c>
      <c r="G1117" s="41"/>
      <c r="H1117" s="41"/>
      <c r="I1117" s="228"/>
      <c r="J1117" s="41"/>
      <c r="K1117" s="41"/>
      <c r="L1117" s="45"/>
      <c r="M1117" s="229"/>
      <c r="N1117" s="230"/>
      <c r="O1117" s="85"/>
      <c r="P1117" s="85"/>
      <c r="Q1117" s="85"/>
      <c r="R1117" s="85"/>
      <c r="S1117" s="85"/>
      <c r="T1117" s="86"/>
      <c r="U1117" s="39"/>
      <c r="V1117" s="39"/>
      <c r="W1117" s="39"/>
      <c r="X1117" s="39"/>
      <c r="Y1117" s="39"/>
      <c r="Z1117" s="39"/>
      <c r="AA1117" s="39"/>
      <c r="AB1117" s="39"/>
      <c r="AC1117" s="39"/>
      <c r="AD1117" s="39"/>
      <c r="AE1117" s="39"/>
      <c r="AT1117" s="18" t="s">
        <v>189</v>
      </c>
      <c r="AU1117" s="18" t="s">
        <v>83</v>
      </c>
    </row>
    <row r="1118" s="2" customFormat="1" ht="16.5" customHeight="1">
      <c r="A1118" s="39"/>
      <c r="B1118" s="40"/>
      <c r="C1118" s="213" t="s">
        <v>1745</v>
      </c>
      <c r="D1118" s="213" t="s">
        <v>183</v>
      </c>
      <c r="E1118" s="214" t="s">
        <v>1746</v>
      </c>
      <c r="F1118" s="215" t="s">
        <v>1747</v>
      </c>
      <c r="G1118" s="216" t="s">
        <v>263</v>
      </c>
      <c r="H1118" s="217">
        <v>50.899999999999999</v>
      </c>
      <c r="I1118" s="218"/>
      <c r="J1118" s="219">
        <f>ROUND(I1118*H1118,2)</f>
        <v>0</v>
      </c>
      <c r="K1118" s="215" t="s">
        <v>187</v>
      </c>
      <c r="L1118" s="45"/>
      <c r="M1118" s="220" t="s">
        <v>19</v>
      </c>
      <c r="N1118" s="221" t="s">
        <v>44</v>
      </c>
      <c r="O1118" s="85"/>
      <c r="P1118" s="222">
        <f>O1118*H1118</f>
        <v>0</v>
      </c>
      <c r="Q1118" s="222">
        <v>0</v>
      </c>
      <c r="R1118" s="222">
        <f>Q1118*H1118</f>
        <v>0</v>
      </c>
      <c r="S1118" s="222">
        <v>0</v>
      </c>
      <c r="T1118" s="223">
        <f>S1118*H1118</f>
        <v>0</v>
      </c>
      <c r="U1118" s="39"/>
      <c r="V1118" s="39"/>
      <c r="W1118" s="39"/>
      <c r="X1118" s="39"/>
      <c r="Y1118" s="39"/>
      <c r="Z1118" s="39"/>
      <c r="AA1118" s="39"/>
      <c r="AB1118" s="39"/>
      <c r="AC1118" s="39"/>
      <c r="AD1118" s="39"/>
      <c r="AE1118" s="39"/>
      <c r="AR1118" s="224" t="s">
        <v>300</v>
      </c>
      <c r="AT1118" s="224" t="s">
        <v>183</v>
      </c>
      <c r="AU1118" s="224" t="s">
        <v>83</v>
      </c>
      <c r="AY1118" s="18" t="s">
        <v>181</v>
      </c>
      <c r="BE1118" s="225">
        <f>IF(N1118="základní",J1118,0)</f>
        <v>0</v>
      </c>
      <c r="BF1118" s="225">
        <f>IF(N1118="snížená",J1118,0)</f>
        <v>0</v>
      </c>
      <c r="BG1118" s="225">
        <f>IF(N1118="zákl. přenesená",J1118,0)</f>
        <v>0</v>
      </c>
      <c r="BH1118" s="225">
        <f>IF(N1118="sníž. přenesená",J1118,0)</f>
        <v>0</v>
      </c>
      <c r="BI1118" s="225">
        <f>IF(N1118="nulová",J1118,0)</f>
        <v>0</v>
      </c>
      <c r="BJ1118" s="18" t="s">
        <v>81</v>
      </c>
      <c r="BK1118" s="225">
        <f>ROUND(I1118*H1118,2)</f>
        <v>0</v>
      </c>
      <c r="BL1118" s="18" t="s">
        <v>300</v>
      </c>
      <c r="BM1118" s="224" t="s">
        <v>1748</v>
      </c>
    </row>
    <row r="1119" s="2" customFormat="1">
      <c r="A1119" s="39"/>
      <c r="B1119" s="40"/>
      <c r="C1119" s="41"/>
      <c r="D1119" s="226" t="s">
        <v>189</v>
      </c>
      <c r="E1119" s="41"/>
      <c r="F1119" s="227" t="s">
        <v>1749</v>
      </c>
      <c r="G1119" s="41"/>
      <c r="H1119" s="41"/>
      <c r="I1119" s="228"/>
      <c r="J1119" s="41"/>
      <c r="K1119" s="41"/>
      <c r="L1119" s="45"/>
      <c r="M1119" s="229"/>
      <c r="N1119" s="230"/>
      <c r="O1119" s="85"/>
      <c r="P1119" s="85"/>
      <c r="Q1119" s="85"/>
      <c r="R1119" s="85"/>
      <c r="S1119" s="85"/>
      <c r="T1119" s="86"/>
      <c r="U1119" s="39"/>
      <c r="V1119" s="39"/>
      <c r="W1119" s="39"/>
      <c r="X1119" s="39"/>
      <c r="Y1119" s="39"/>
      <c r="Z1119" s="39"/>
      <c r="AA1119" s="39"/>
      <c r="AB1119" s="39"/>
      <c r="AC1119" s="39"/>
      <c r="AD1119" s="39"/>
      <c r="AE1119" s="39"/>
      <c r="AT1119" s="18" t="s">
        <v>189</v>
      </c>
      <c r="AU1119" s="18" t="s">
        <v>83</v>
      </c>
    </row>
    <row r="1120" s="2" customFormat="1">
      <c r="A1120" s="39"/>
      <c r="B1120" s="40"/>
      <c r="C1120" s="41"/>
      <c r="D1120" s="231" t="s">
        <v>191</v>
      </c>
      <c r="E1120" s="41"/>
      <c r="F1120" s="232" t="s">
        <v>1750</v>
      </c>
      <c r="G1120" s="41"/>
      <c r="H1120" s="41"/>
      <c r="I1120" s="228"/>
      <c r="J1120" s="41"/>
      <c r="K1120" s="41"/>
      <c r="L1120" s="45"/>
      <c r="M1120" s="229"/>
      <c r="N1120" s="230"/>
      <c r="O1120" s="85"/>
      <c r="P1120" s="85"/>
      <c r="Q1120" s="85"/>
      <c r="R1120" s="85"/>
      <c r="S1120" s="85"/>
      <c r="T1120" s="86"/>
      <c r="U1120" s="39"/>
      <c r="V1120" s="39"/>
      <c r="W1120" s="39"/>
      <c r="X1120" s="39"/>
      <c r="Y1120" s="39"/>
      <c r="Z1120" s="39"/>
      <c r="AA1120" s="39"/>
      <c r="AB1120" s="39"/>
      <c r="AC1120" s="39"/>
      <c r="AD1120" s="39"/>
      <c r="AE1120" s="39"/>
      <c r="AT1120" s="18" t="s">
        <v>191</v>
      </c>
      <c r="AU1120" s="18" t="s">
        <v>83</v>
      </c>
    </row>
    <row r="1121" s="2" customFormat="1" ht="16.5" customHeight="1">
      <c r="A1121" s="39"/>
      <c r="B1121" s="40"/>
      <c r="C1121" s="213" t="s">
        <v>1751</v>
      </c>
      <c r="D1121" s="213" t="s">
        <v>183</v>
      </c>
      <c r="E1121" s="214" t="s">
        <v>1752</v>
      </c>
      <c r="F1121" s="215" t="s">
        <v>1753</v>
      </c>
      <c r="G1121" s="216" t="s">
        <v>263</v>
      </c>
      <c r="H1121" s="217">
        <v>38.5</v>
      </c>
      <c r="I1121" s="218"/>
      <c r="J1121" s="219">
        <f>ROUND(I1121*H1121,2)</f>
        <v>0</v>
      </c>
      <c r="K1121" s="215" t="s">
        <v>187</v>
      </c>
      <c r="L1121" s="45"/>
      <c r="M1121" s="220" t="s">
        <v>19</v>
      </c>
      <c r="N1121" s="221" t="s">
        <v>44</v>
      </c>
      <c r="O1121" s="85"/>
      <c r="P1121" s="222">
        <f>O1121*H1121</f>
        <v>0</v>
      </c>
      <c r="Q1121" s="222">
        <v>0</v>
      </c>
      <c r="R1121" s="222">
        <f>Q1121*H1121</f>
        <v>0</v>
      </c>
      <c r="S1121" s="222">
        <v>0</v>
      </c>
      <c r="T1121" s="223">
        <f>S1121*H1121</f>
        <v>0</v>
      </c>
      <c r="U1121" s="39"/>
      <c r="V1121" s="39"/>
      <c r="W1121" s="39"/>
      <c r="X1121" s="39"/>
      <c r="Y1121" s="39"/>
      <c r="Z1121" s="39"/>
      <c r="AA1121" s="39"/>
      <c r="AB1121" s="39"/>
      <c r="AC1121" s="39"/>
      <c r="AD1121" s="39"/>
      <c r="AE1121" s="39"/>
      <c r="AR1121" s="224" t="s">
        <v>300</v>
      </c>
      <c r="AT1121" s="224" t="s">
        <v>183</v>
      </c>
      <c r="AU1121" s="224" t="s">
        <v>83</v>
      </c>
      <c r="AY1121" s="18" t="s">
        <v>181</v>
      </c>
      <c r="BE1121" s="225">
        <f>IF(N1121="základní",J1121,0)</f>
        <v>0</v>
      </c>
      <c r="BF1121" s="225">
        <f>IF(N1121="snížená",J1121,0)</f>
        <v>0</v>
      </c>
      <c r="BG1121" s="225">
        <f>IF(N1121="zákl. přenesená",J1121,0)</f>
        <v>0</v>
      </c>
      <c r="BH1121" s="225">
        <f>IF(N1121="sníž. přenesená",J1121,0)</f>
        <v>0</v>
      </c>
      <c r="BI1121" s="225">
        <f>IF(N1121="nulová",J1121,0)</f>
        <v>0</v>
      </c>
      <c r="BJ1121" s="18" t="s">
        <v>81</v>
      </c>
      <c r="BK1121" s="225">
        <f>ROUND(I1121*H1121,2)</f>
        <v>0</v>
      </c>
      <c r="BL1121" s="18" t="s">
        <v>300</v>
      </c>
      <c r="BM1121" s="224" t="s">
        <v>1754</v>
      </c>
    </row>
    <row r="1122" s="2" customFormat="1">
      <c r="A1122" s="39"/>
      <c r="B1122" s="40"/>
      <c r="C1122" s="41"/>
      <c r="D1122" s="226" t="s">
        <v>189</v>
      </c>
      <c r="E1122" s="41"/>
      <c r="F1122" s="227" t="s">
        <v>1755</v>
      </c>
      <c r="G1122" s="41"/>
      <c r="H1122" s="41"/>
      <c r="I1122" s="228"/>
      <c r="J1122" s="41"/>
      <c r="K1122" s="41"/>
      <c r="L1122" s="45"/>
      <c r="M1122" s="229"/>
      <c r="N1122" s="230"/>
      <c r="O1122" s="85"/>
      <c r="P1122" s="85"/>
      <c r="Q1122" s="85"/>
      <c r="R1122" s="85"/>
      <c r="S1122" s="85"/>
      <c r="T1122" s="86"/>
      <c r="U1122" s="39"/>
      <c r="V1122" s="39"/>
      <c r="W1122" s="39"/>
      <c r="X1122" s="39"/>
      <c r="Y1122" s="39"/>
      <c r="Z1122" s="39"/>
      <c r="AA1122" s="39"/>
      <c r="AB1122" s="39"/>
      <c r="AC1122" s="39"/>
      <c r="AD1122" s="39"/>
      <c r="AE1122" s="39"/>
      <c r="AT1122" s="18" t="s">
        <v>189</v>
      </c>
      <c r="AU1122" s="18" t="s">
        <v>83</v>
      </c>
    </row>
    <row r="1123" s="2" customFormat="1">
      <c r="A1123" s="39"/>
      <c r="B1123" s="40"/>
      <c r="C1123" s="41"/>
      <c r="D1123" s="231" t="s">
        <v>191</v>
      </c>
      <c r="E1123" s="41"/>
      <c r="F1123" s="232" t="s">
        <v>1756</v>
      </c>
      <c r="G1123" s="41"/>
      <c r="H1123" s="41"/>
      <c r="I1123" s="228"/>
      <c r="J1123" s="41"/>
      <c r="K1123" s="41"/>
      <c r="L1123" s="45"/>
      <c r="M1123" s="229"/>
      <c r="N1123" s="230"/>
      <c r="O1123" s="85"/>
      <c r="P1123" s="85"/>
      <c r="Q1123" s="85"/>
      <c r="R1123" s="85"/>
      <c r="S1123" s="85"/>
      <c r="T1123" s="86"/>
      <c r="U1123" s="39"/>
      <c r="V1123" s="39"/>
      <c r="W1123" s="39"/>
      <c r="X1123" s="39"/>
      <c r="Y1123" s="39"/>
      <c r="Z1123" s="39"/>
      <c r="AA1123" s="39"/>
      <c r="AB1123" s="39"/>
      <c r="AC1123" s="39"/>
      <c r="AD1123" s="39"/>
      <c r="AE1123" s="39"/>
      <c r="AT1123" s="18" t="s">
        <v>191</v>
      </c>
      <c r="AU1123" s="18" t="s">
        <v>83</v>
      </c>
    </row>
    <row r="1124" s="2" customFormat="1" ht="16.5" customHeight="1">
      <c r="A1124" s="39"/>
      <c r="B1124" s="40"/>
      <c r="C1124" s="213" t="s">
        <v>1757</v>
      </c>
      <c r="D1124" s="213" t="s">
        <v>183</v>
      </c>
      <c r="E1124" s="214" t="s">
        <v>1758</v>
      </c>
      <c r="F1124" s="215" t="s">
        <v>1759</v>
      </c>
      <c r="G1124" s="216" t="s">
        <v>377</v>
      </c>
      <c r="H1124" s="217">
        <v>1.24</v>
      </c>
      <c r="I1124" s="218"/>
      <c r="J1124" s="219">
        <f>ROUND(I1124*H1124,2)</f>
        <v>0</v>
      </c>
      <c r="K1124" s="215" t="s">
        <v>187</v>
      </c>
      <c r="L1124" s="45"/>
      <c r="M1124" s="220" t="s">
        <v>19</v>
      </c>
      <c r="N1124" s="221" t="s">
        <v>44</v>
      </c>
      <c r="O1124" s="85"/>
      <c r="P1124" s="222">
        <f>O1124*H1124</f>
        <v>0</v>
      </c>
      <c r="Q1124" s="222">
        <v>0</v>
      </c>
      <c r="R1124" s="222">
        <f>Q1124*H1124</f>
        <v>0</v>
      </c>
      <c r="S1124" s="222">
        <v>0</v>
      </c>
      <c r="T1124" s="223">
        <f>S1124*H1124</f>
        <v>0</v>
      </c>
      <c r="U1124" s="39"/>
      <c r="V1124" s="39"/>
      <c r="W1124" s="39"/>
      <c r="X1124" s="39"/>
      <c r="Y1124" s="39"/>
      <c r="Z1124" s="39"/>
      <c r="AA1124" s="39"/>
      <c r="AB1124" s="39"/>
      <c r="AC1124" s="39"/>
      <c r="AD1124" s="39"/>
      <c r="AE1124" s="39"/>
      <c r="AR1124" s="224" t="s">
        <v>300</v>
      </c>
      <c r="AT1124" s="224" t="s">
        <v>183</v>
      </c>
      <c r="AU1124" s="224" t="s">
        <v>83</v>
      </c>
      <c r="AY1124" s="18" t="s">
        <v>181</v>
      </c>
      <c r="BE1124" s="225">
        <f>IF(N1124="základní",J1124,0)</f>
        <v>0</v>
      </c>
      <c r="BF1124" s="225">
        <f>IF(N1124="snížená",J1124,0)</f>
        <v>0</v>
      </c>
      <c r="BG1124" s="225">
        <f>IF(N1124="zákl. přenesená",J1124,0)</f>
        <v>0</v>
      </c>
      <c r="BH1124" s="225">
        <f>IF(N1124="sníž. přenesená",J1124,0)</f>
        <v>0</v>
      </c>
      <c r="BI1124" s="225">
        <f>IF(N1124="nulová",J1124,0)</f>
        <v>0</v>
      </c>
      <c r="BJ1124" s="18" t="s">
        <v>81</v>
      </c>
      <c r="BK1124" s="225">
        <f>ROUND(I1124*H1124,2)</f>
        <v>0</v>
      </c>
      <c r="BL1124" s="18" t="s">
        <v>300</v>
      </c>
      <c r="BM1124" s="224" t="s">
        <v>1760</v>
      </c>
    </row>
    <row r="1125" s="2" customFormat="1">
      <c r="A1125" s="39"/>
      <c r="B1125" s="40"/>
      <c r="C1125" s="41"/>
      <c r="D1125" s="226" t="s">
        <v>189</v>
      </c>
      <c r="E1125" s="41"/>
      <c r="F1125" s="227" t="s">
        <v>1761</v>
      </c>
      <c r="G1125" s="41"/>
      <c r="H1125" s="41"/>
      <c r="I1125" s="228"/>
      <c r="J1125" s="41"/>
      <c r="K1125" s="41"/>
      <c r="L1125" s="45"/>
      <c r="M1125" s="229"/>
      <c r="N1125" s="230"/>
      <c r="O1125" s="85"/>
      <c r="P1125" s="85"/>
      <c r="Q1125" s="85"/>
      <c r="R1125" s="85"/>
      <c r="S1125" s="85"/>
      <c r="T1125" s="86"/>
      <c r="U1125" s="39"/>
      <c r="V1125" s="39"/>
      <c r="W1125" s="39"/>
      <c r="X1125" s="39"/>
      <c r="Y1125" s="39"/>
      <c r="Z1125" s="39"/>
      <c r="AA1125" s="39"/>
      <c r="AB1125" s="39"/>
      <c r="AC1125" s="39"/>
      <c r="AD1125" s="39"/>
      <c r="AE1125" s="39"/>
      <c r="AT1125" s="18" t="s">
        <v>189</v>
      </c>
      <c r="AU1125" s="18" t="s">
        <v>83</v>
      </c>
    </row>
    <row r="1126" s="2" customFormat="1">
      <c r="A1126" s="39"/>
      <c r="B1126" s="40"/>
      <c r="C1126" s="41"/>
      <c r="D1126" s="231" t="s">
        <v>191</v>
      </c>
      <c r="E1126" s="41"/>
      <c r="F1126" s="232" t="s">
        <v>1762</v>
      </c>
      <c r="G1126" s="41"/>
      <c r="H1126" s="41"/>
      <c r="I1126" s="228"/>
      <c r="J1126" s="41"/>
      <c r="K1126" s="41"/>
      <c r="L1126" s="45"/>
      <c r="M1126" s="229"/>
      <c r="N1126" s="230"/>
      <c r="O1126" s="85"/>
      <c r="P1126" s="85"/>
      <c r="Q1126" s="85"/>
      <c r="R1126" s="85"/>
      <c r="S1126" s="85"/>
      <c r="T1126" s="86"/>
      <c r="U1126" s="39"/>
      <c r="V1126" s="39"/>
      <c r="W1126" s="39"/>
      <c r="X1126" s="39"/>
      <c r="Y1126" s="39"/>
      <c r="Z1126" s="39"/>
      <c r="AA1126" s="39"/>
      <c r="AB1126" s="39"/>
      <c r="AC1126" s="39"/>
      <c r="AD1126" s="39"/>
      <c r="AE1126" s="39"/>
      <c r="AT1126" s="18" t="s">
        <v>191</v>
      </c>
      <c r="AU1126" s="18" t="s">
        <v>83</v>
      </c>
    </row>
    <row r="1127" s="12" customFormat="1" ht="22.8" customHeight="1">
      <c r="A1127" s="12"/>
      <c r="B1127" s="197"/>
      <c r="C1127" s="198"/>
      <c r="D1127" s="199" t="s">
        <v>72</v>
      </c>
      <c r="E1127" s="211" t="s">
        <v>1763</v>
      </c>
      <c r="F1127" s="211" t="s">
        <v>1764</v>
      </c>
      <c r="G1127" s="198"/>
      <c r="H1127" s="198"/>
      <c r="I1127" s="201"/>
      <c r="J1127" s="212">
        <f>BK1127</f>
        <v>0</v>
      </c>
      <c r="K1127" s="198"/>
      <c r="L1127" s="203"/>
      <c r="M1127" s="204"/>
      <c r="N1127" s="205"/>
      <c r="O1127" s="205"/>
      <c r="P1127" s="206">
        <f>SUM(P1128:P1230)</f>
        <v>0</v>
      </c>
      <c r="Q1127" s="205"/>
      <c r="R1127" s="206">
        <f>SUM(R1128:R1230)</f>
        <v>0.93914551960000014</v>
      </c>
      <c r="S1127" s="205"/>
      <c r="T1127" s="207">
        <f>SUM(T1128:T1230)</f>
        <v>0.023535</v>
      </c>
      <c r="U1127" s="12"/>
      <c r="V1127" s="12"/>
      <c r="W1127" s="12"/>
      <c r="X1127" s="12"/>
      <c r="Y1127" s="12"/>
      <c r="Z1127" s="12"/>
      <c r="AA1127" s="12"/>
      <c r="AB1127" s="12"/>
      <c r="AC1127" s="12"/>
      <c r="AD1127" s="12"/>
      <c r="AE1127" s="12"/>
      <c r="AR1127" s="208" t="s">
        <v>83</v>
      </c>
      <c r="AT1127" s="209" t="s">
        <v>72</v>
      </c>
      <c r="AU1127" s="209" t="s">
        <v>81</v>
      </c>
      <c r="AY1127" s="208" t="s">
        <v>181</v>
      </c>
      <c r="BK1127" s="210">
        <f>SUM(BK1128:BK1230)</f>
        <v>0</v>
      </c>
    </row>
    <row r="1128" s="2" customFormat="1" ht="16.5" customHeight="1">
      <c r="A1128" s="39"/>
      <c r="B1128" s="40"/>
      <c r="C1128" s="213" t="s">
        <v>1765</v>
      </c>
      <c r="D1128" s="213" t="s">
        <v>183</v>
      </c>
      <c r="E1128" s="214" t="s">
        <v>1766</v>
      </c>
      <c r="F1128" s="215" t="s">
        <v>1767</v>
      </c>
      <c r="G1128" s="216" t="s">
        <v>263</v>
      </c>
      <c r="H1128" s="217">
        <v>4.75</v>
      </c>
      <c r="I1128" s="218"/>
      <c r="J1128" s="219">
        <f>ROUND(I1128*H1128,2)</f>
        <v>0</v>
      </c>
      <c r="K1128" s="215" t="s">
        <v>187</v>
      </c>
      <c r="L1128" s="45"/>
      <c r="M1128" s="220" t="s">
        <v>19</v>
      </c>
      <c r="N1128" s="221" t="s">
        <v>44</v>
      </c>
      <c r="O1128" s="85"/>
      <c r="P1128" s="222">
        <f>O1128*H1128</f>
        <v>0</v>
      </c>
      <c r="Q1128" s="222">
        <v>0.005180306</v>
      </c>
      <c r="R1128" s="222">
        <f>Q1128*H1128</f>
        <v>0.0246064535</v>
      </c>
      <c r="S1128" s="222">
        <v>0</v>
      </c>
      <c r="T1128" s="223">
        <f>S1128*H1128</f>
        <v>0</v>
      </c>
      <c r="U1128" s="39"/>
      <c r="V1128" s="39"/>
      <c r="W1128" s="39"/>
      <c r="X1128" s="39"/>
      <c r="Y1128" s="39"/>
      <c r="Z1128" s="39"/>
      <c r="AA1128" s="39"/>
      <c r="AB1128" s="39"/>
      <c r="AC1128" s="39"/>
      <c r="AD1128" s="39"/>
      <c r="AE1128" s="39"/>
      <c r="AR1128" s="224" t="s">
        <v>300</v>
      </c>
      <c r="AT1128" s="224" t="s">
        <v>183</v>
      </c>
      <c r="AU1128" s="224" t="s">
        <v>83</v>
      </c>
      <c r="AY1128" s="18" t="s">
        <v>181</v>
      </c>
      <c r="BE1128" s="225">
        <f>IF(N1128="základní",J1128,0)</f>
        <v>0</v>
      </c>
      <c r="BF1128" s="225">
        <f>IF(N1128="snížená",J1128,0)</f>
        <v>0</v>
      </c>
      <c r="BG1128" s="225">
        <f>IF(N1128="zákl. přenesená",J1128,0)</f>
        <v>0</v>
      </c>
      <c r="BH1128" s="225">
        <f>IF(N1128="sníž. přenesená",J1128,0)</f>
        <v>0</v>
      </c>
      <c r="BI1128" s="225">
        <f>IF(N1128="nulová",J1128,0)</f>
        <v>0</v>
      </c>
      <c r="BJ1128" s="18" t="s">
        <v>81</v>
      </c>
      <c r="BK1128" s="225">
        <f>ROUND(I1128*H1128,2)</f>
        <v>0</v>
      </c>
      <c r="BL1128" s="18" t="s">
        <v>300</v>
      </c>
      <c r="BM1128" s="224" t="s">
        <v>1768</v>
      </c>
    </row>
    <row r="1129" s="2" customFormat="1">
      <c r="A1129" s="39"/>
      <c r="B1129" s="40"/>
      <c r="C1129" s="41"/>
      <c r="D1129" s="226" t="s">
        <v>189</v>
      </c>
      <c r="E1129" s="41"/>
      <c r="F1129" s="227" t="s">
        <v>1769</v>
      </c>
      <c r="G1129" s="41"/>
      <c r="H1129" s="41"/>
      <c r="I1129" s="228"/>
      <c r="J1129" s="41"/>
      <c r="K1129" s="41"/>
      <c r="L1129" s="45"/>
      <c r="M1129" s="229"/>
      <c r="N1129" s="230"/>
      <c r="O1129" s="85"/>
      <c r="P1129" s="85"/>
      <c r="Q1129" s="85"/>
      <c r="R1129" s="85"/>
      <c r="S1129" s="85"/>
      <c r="T1129" s="86"/>
      <c r="U1129" s="39"/>
      <c r="V1129" s="39"/>
      <c r="W1129" s="39"/>
      <c r="X1129" s="39"/>
      <c r="Y1129" s="39"/>
      <c r="Z1129" s="39"/>
      <c r="AA1129" s="39"/>
      <c r="AB1129" s="39"/>
      <c r="AC1129" s="39"/>
      <c r="AD1129" s="39"/>
      <c r="AE1129" s="39"/>
      <c r="AT1129" s="18" t="s">
        <v>189</v>
      </c>
      <c r="AU1129" s="18" t="s">
        <v>83</v>
      </c>
    </row>
    <row r="1130" s="2" customFormat="1">
      <c r="A1130" s="39"/>
      <c r="B1130" s="40"/>
      <c r="C1130" s="41"/>
      <c r="D1130" s="231" t="s">
        <v>191</v>
      </c>
      <c r="E1130" s="41"/>
      <c r="F1130" s="232" t="s">
        <v>1770</v>
      </c>
      <c r="G1130" s="41"/>
      <c r="H1130" s="41"/>
      <c r="I1130" s="228"/>
      <c r="J1130" s="41"/>
      <c r="K1130" s="41"/>
      <c r="L1130" s="45"/>
      <c r="M1130" s="229"/>
      <c r="N1130" s="230"/>
      <c r="O1130" s="85"/>
      <c r="P1130" s="85"/>
      <c r="Q1130" s="85"/>
      <c r="R1130" s="85"/>
      <c r="S1130" s="85"/>
      <c r="T1130" s="86"/>
      <c r="U1130" s="39"/>
      <c r="V1130" s="39"/>
      <c r="W1130" s="39"/>
      <c r="X1130" s="39"/>
      <c r="Y1130" s="39"/>
      <c r="Z1130" s="39"/>
      <c r="AA1130" s="39"/>
      <c r="AB1130" s="39"/>
      <c r="AC1130" s="39"/>
      <c r="AD1130" s="39"/>
      <c r="AE1130" s="39"/>
      <c r="AT1130" s="18" t="s">
        <v>191</v>
      </c>
      <c r="AU1130" s="18" t="s">
        <v>83</v>
      </c>
    </row>
    <row r="1131" s="2" customFormat="1" ht="16.5" customHeight="1">
      <c r="A1131" s="39"/>
      <c r="B1131" s="40"/>
      <c r="C1131" s="213" t="s">
        <v>1771</v>
      </c>
      <c r="D1131" s="213" t="s">
        <v>183</v>
      </c>
      <c r="E1131" s="214" t="s">
        <v>1772</v>
      </c>
      <c r="F1131" s="215" t="s">
        <v>1773</v>
      </c>
      <c r="G1131" s="216" t="s">
        <v>263</v>
      </c>
      <c r="H1131" s="217">
        <v>39.5</v>
      </c>
      <c r="I1131" s="218"/>
      <c r="J1131" s="219">
        <f>ROUND(I1131*H1131,2)</f>
        <v>0</v>
      </c>
      <c r="K1131" s="215" t="s">
        <v>187</v>
      </c>
      <c r="L1131" s="45"/>
      <c r="M1131" s="220" t="s">
        <v>19</v>
      </c>
      <c r="N1131" s="221" t="s">
        <v>44</v>
      </c>
      <c r="O1131" s="85"/>
      <c r="P1131" s="222">
        <f>O1131*H1131</f>
        <v>0</v>
      </c>
      <c r="Q1131" s="222">
        <v>0.0063964640000000001</v>
      </c>
      <c r="R1131" s="222">
        <f>Q1131*H1131</f>
        <v>0.25266032799999999</v>
      </c>
      <c r="S1131" s="222">
        <v>0</v>
      </c>
      <c r="T1131" s="223">
        <f>S1131*H1131</f>
        <v>0</v>
      </c>
      <c r="U1131" s="39"/>
      <c r="V1131" s="39"/>
      <c r="W1131" s="39"/>
      <c r="X1131" s="39"/>
      <c r="Y1131" s="39"/>
      <c r="Z1131" s="39"/>
      <c r="AA1131" s="39"/>
      <c r="AB1131" s="39"/>
      <c r="AC1131" s="39"/>
      <c r="AD1131" s="39"/>
      <c r="AE1131" s="39"/>
      <c r="AR1131" s="224" t="s">
        <v>300</v>
      </c>
      <c r="AT1131" s="224" t="s">
        <v>183</v>
      </c>
      <c r="AU1131" s="224" t="s">
        <v>83</v>
      </c>
      <c r="AY1131" s="18" t="s">
        <v>181</v>
      </c>
      <c r="BE1131" s="225">
        <f>IF(N1131="základní",J1131,0)</f>
        <v>0</v>
      </c>
      <c r="BF1131" s="225">
        <f>IF(N1131="snížená",J1131,0)</f>
        <v>0</v>
      </c>
      <c r="BG1131" s="225">
        <f>IF(N1131="zákl. přenesená",J1131,0)</f>
        <v>0</v>
      </c>
      <c r="BH1131" s="225">
        <f>IF(N1131="sníž. přenesená",J1131,0)</f>
        <v>0</v>
      </c>
      <c r="BI1131" s="225">
        <f>IF(N1131="nulová",J1131,0)</f>
        <v>0</v>
      </c>
      <c r="BJ1131" s="18" t="s">
        <v>81</v>
      </c>
      <c r="BK1131" s="225">
        <f>ROUND(I1131*H1131,2)</f>
        <v>0</v>
      </c>
      <c r="BL1131" s="18" t="s">
        <v>300</v>
      </c>
      <c r="BM1131" s="224" t="s">
        <v>1774</v>
      </c>
    </row>
    <row r="1132" s="2" customFormat="1">
      <c r="A1132" s="39"/>
      <c r="B1132" s="40"/>
      <c r="C1132" s="41"/>
      <c r="D1132" s="226" t="s">
        <v>189</v>
      </c>
      <c r="E1132" s="41"/>
      <c r="F1132" s="227" t="s">
        <v>1775</v>
      </c>
      <c r="G1132" s="41"/>
      <c r="H1132" s="41"/>
      <c r="I1132" s="228"/>
      <c r="J1132" s="41"/>
      <c r="K1132" s="41"/>
      <c r="L1132" s="45"/>
      <c r="M1132" s="229"/>
      <c r="N1132" s="230"/>
      <c r="O1132" s="85"/>
      <c r="P1132" s="85"/>
      <c r="Q1132" s="85"/>
      <c r="R1132" s="85"/>
      <c r="S1132" s="85"/>
      <c r="T1132" s="86"/>
      <c r="U1132" s="39"/>
      <c r="V1132" s="39"/>
      <c r="W1132" s="39"/>
      <c r="X1132" s="39"/>
      <c r="Y1132" s="39"/>
      <c r="Z1132" s="39"/>
      <c r="AA1132" s="39"/>
      <c r="AB1132" s="39"/>
      <c r="AC1132" s="39"/>
      <c r="AD1132" s="39"/>
      <c r="AE1132" s="39"/>
      <c r="AT1132" s="18" t="s">
        <v>189</v>
      </c>
      <c r="AU1132" s="18" t="s">
        <v>83</v>
      </c>
    </row>
    <row r="1133" s="2" customFormat="1">
      <c r="A1133" s="39"/>
      <c r="B1133" s="40"/>
      <c r="C1133" s="41"/>
      <c r="D1133" s="231" t="s">
        <v>191</v>
      </c>
      <c r="E1133" s="41"/>
      <c r="F1133" s="232" t="s">
        <v>1776</v>
      </c>
      <c r="G1133" s="41"/>
      <c r="H1133" s="41"/>
      <c r="I1133" s="228"/>
      <c r="J1133" s="41"/>
      <c r="K1133" s="41"/>
      <c r="L1133" s="45"/>
      <c r="M1133" s="229"/>
      <c r="N1133" s="230"/>
      <c r="O1133" s="85"/>
      <c r="P1133" s="85"/>
      <c r="Q1133" s="85"/>
      <c r="R1133" s="85"/>
      <c r="S1133" s="85"/>
      <c r="T1133" s="86"/>
      <c r="U1133" s="39"/>
      <c r="V1133" s="39"/>
      <c r="W1133" s="39"/>
      <c r="X1133" s="39"/>
      <c r="Y1133" s="39"/>
      <c r="Z1133" s="39"/>
      <c r="AA1133" s="39"/>
      <c r="AB1133" s="39"/>
      <c r="AC1133" s="39"/>
      <c r="AD1133" s="39"/>
      <c r="AE1133" s="39"/>
      <c r="AT1133" s="18" t="s">
        <v>191</v>
      </c>
      <c r="AU1133" s="18" t="s">
        <v>83</v>
      </c>
    </row>
    <row r="1134" s="2" customFormat="1" ht="16.5" customHeight="1">
      <c r="A1134" s="39"/>
      <c r="B1134" s="40"/>
      <c r="C1134" s="213" t="s">
        <v>1777</v>
      </c>
      <c r="D1134" s="213" t="s">
        <v>183</v>
      </c>
      <c r="E1134" s="214" t="s">
        <v>1778</v>
      </c>
      <c r="F1134" s="215" t="s">
        <v>1779</v>
      </c>
      <c r="G1134" s="216" t="s">
        <v>263</v>
      </c>
      <c r="H1134" s="217">
        <v>1.5</v>
      </c>
      <c r="I1134" s="218"/>
      <c r="J1134" s="219">
        <f>ROUND(I1134*H1134,2)</f>
        <v>0</v>
      </c>
      <c r="K1134" s="215" t="s">
        <v>187</v>
      </c>
      <c r="L1134" s="45"/>
      <c r="M1134" s="220" t="s">
        <v>19</v>
      </c>
      <c r="N1134" s="221" t="s">
        <v>44</v>
      </c>
      <c r="O1134" s="85"/>
      <c r="P1134" s="222">
        <f>O1134*H1134</f>
        <v>0</v>
      </c>
      <c r="Q1134" s="222">
        <v>0</v>
      </c>
      <c r="R1134" s="222">
        <f>Q1134*H1134</f>
        <v>0</v>
      </c>
      <c r="S1134" s="222">
        <v>0.0067000000000000002</v>
      </c>
      <c r="T1134" s="223">
        <f>S1134*H1134</f>
        <v>0.01005</v>
      </c>
      <c r="U1134" s="39"/>
      <c r="V1134" s="39"/>
      <c r="W1134" s="39"/>
      <c r="X1134" s="39"/>
      <c r="Y1134" s="39"/>
      <c r="Z1134" s="39"/>
      <c r="AA1134" s="39"/>
      <c r="AB1134" s="39"/>
      <c r="AC1134" s="39"/>
      <c r="AD1134" s="39"/>
      <c r="AE1134" s="39"/>
      <c r="AR1134" s="224" t="s">
        <v>300</v>
      </c>
      <c r="AT1134" s="224" t="s">
        <v>183</v>
      </c>
      <c r="AU1134" s="224" t="s">
        <v>83</v>
      </c>
      <c r="AY1134" s="18" t="s">
        <v>181</v>
      </c>
      <c r="BE1134" s="225">
        <f>IF(N1134="základní",J1134,0)</f>
        <v>0</v>
      </c>
      <c r="BF1134" s="225">
        <f>IF(N1134="snížená",J1134,0)</f>
        <v>0</v>
      </c>
      <c r="BG1134" s="225">
        <f>IF(N1134="zákl. přenesená",J1134,0)</f>
        <v>0</v>
      </c>
      <c r="BH1134" s="225">
        <f>IF(N1134="sníž. přenesená",J1134,0)</f>
        <v>0</v>
      </c>
      <c r="BI1134" s="225">
        <f>IF(N1134="nulová",J1134,0)</f>
        <v>0</v>
      </c>
      <c r="BJ1134" s="18" t="s">
        <v>81</v>
      </c>
      <c r="BK1134" s="225">
        <f>ROUND(I1134*H1134,2)</f>
        <v>0</v>
      </c>
      <c r="BL1134" s="18" t="s">
        <v>300</v>
      </c>
      <c r="BM1134" s="224" t="s">
        <v>1780</v>
      </c>
    </row>
    <row r="1135" s="2" customFormat="1">
      <c r="A1135" s="39"/>
      <c r="B1135" s="40"/>
      <c r="C1135" s="41"/>
      <c r="D1135" s="226" t="s">
        <v>189</v>
      </c>
      <c r="E1135" s="41"/>
      <c r="F1135" s="227" t="s">
        <v>1781</v>
      </c>
      <c r="G1135" s="41"/>
      <c r="H1135" s="41"/>
      <c r="I1135" s="228"/>
      <c r="J1135" s="41"/>
      <c r="K1135" s="41"/>
      <c r="L1135" s="45"/>
      <c r="M1135" s="229"/>
      <c r="N1135" s="230"/>
      <c r="O1135" s="85"/>
      <c r="P1135" s="85"/>
      <c r="Q1135" s="85"/>
      <c r="R1135" s="85"/>
      <c r="S1135" s="85"/>
      <c r="T1135" s="86"/>
      <c r="U1135" s="39"/>
      <c r="V1135" s="39"/>
      <c r="W1135" s="39"/>
      <c r="X1135" s="39"/>
      <c r="Y1135" s="39"/>
      <c r="Z1135" s="39"/>
      <c r="AA1135" s="39"/>
      <c r="AB1135" s="39"/>
      <c r="AC1135" s="39"/>
      <c r="AD1135" s="39"/>
      <c r="AE1135" s="39"/>
      <c r="AT1135" s="18" t="s">
        <v>189</v>
      </c>
      <c r="AU1135" s="18" t="s">
        <v>83</v>
      </c>
    </row>
    <row r="1136" s="2" customFormat="1">
      <c r="A1136" s="39"/>
      <c r="B1136" s="40"/>
      <c r="C1136" s="41"/>
      <c r="D1136" s="231" t="s">
        <v>191</v>
      </c>
      <c r="E1136" s="41"/>
      <c r="F1136" s="232" t="s">
        <v>1782</v>
      </c>
      <c r="G1136" s="41"/>
      <c r="H1136" s="41"/>
      <c r="I1136" s="228"/>
      <c r="J1136" s="41"/>
      <c r="K1136" s="41"/>
      <c r="L1136" s="45"/>
      <c r="M1136" s="229"/>
      <c r="N1136" s="230"/>
      <c r="O1136" s="85"/>
      <c r="P1136" s="85"/>
      <c r="Q1136" s="85"/>
      <c r="R1136" s="85"/>
      <c r="S1136" s="85"/>
      <c r="T1136" s="86"/>
      <c r="U1136" s="39"/>
      <c r="V1136" s="39"/>
      <c r="W1136" s="39"/>
      <c r="X1136" s="39"/>
      <c r="Y1136" s="39"/>
      <c r="Z1136" s="39"/>
      <c r="AA1136" s="39"/>
      <c r="AB1136" s="39"/>
      <c r="AC1136" s="39"/>
      <c r="AD1136" s="39"/>
      <c r="AE1136" s="39"/>
      <c r="AT1136" s="18" t="s">
        <v>191</v>
      </c>
      <c r="AU1136" s="18" t="s">
        <v>83</v>
      </c>
    </row>
    <row r="1137" s="2" customFormat="1" ht="16.5" customHeight="1">
      <c r="A1137" s="39"/>
      <c r="B1137" s="40"/>
      <c r="C1137" s="213" t="s">
        <v>1783</v>
      </c>
      <c r="D1137" s="213" t="s">
        <v>183</v>
      </c>
      <c r="E1137" s="214" t="s">
        <v>1784</v>
      </c>
      <c r="F1137" s="215" t="s">
        <v>1785</v>
      </c>
      <c r="G1137" s="216" t="s">
        <v>449</v>
      </c>
      <c r="H1137" s="217">
        <v>1</v>
      </c>
      <c r="I1137" s="218"/>
      <c r="J1137" s="219">
        <f>ROUND(I1137*H1137,2)</f>
        <v>0</v>
      </c>
      <c r="K1137" s="215" t="s">
        <v>187</v>
      </c>
      <c r="L1137" s="45"/>
      <c r="M1137" s="220" t="s">
        <v>19</v>
      </c>
      <c r="N1137" s="221" t="s">
        <v>44</v>
      </c>
      <c r="O1137" s="85"/>
      <c r="P1137" s="222">
        <f>O1137*H1137</f>
        <v>0</v>
      </c>
      <c r="Q1137" s="222">
        <v>0</v>
      </c>
      <c r="R1137" s="222">
        <f>Q1137*H1137</f>
        <v>0</v>
      </c>
      <c r="S1137" s="222">
        <v>0</v>
      </c>
      <c r="T1137" s="223">
        <f>S1137*H1137</f>
        <v>0</v>
      </c>
      <c r="U1137" s="39"/>
      <c r="V1137" s="39"/>
      <c r="W1137" s="39"/>
      <c r="X1137" s="39"/>
      <c r="Y1137" s="39"/>
      <c r="Z1137" s="39"/>
      <c r="AA1137" s="39"/>
      <c r="AB1137" s="39"/>
      <c r="AC1137" s="39"/>
      <c r="AD1137" s="39"/>
      <c r="AE1137" s="39"/>
      <c r="AR1137" s="224" t="s">
        <v>300</v>
      </c>
      <c r="AT1137" s="224" t="s">
        <v>183</v>
      </c>
      <c r="AU1137" s="224" t="s">
        <v>83</v>
      </c>
      <c r="AY1137" s="18" t="s">
        <v>181</v>
      </c>
      <c r="BE1137" s="225">
        <f>IF(N1137="základní",J1137,0)</f>
        <v>0</v>
      </c>
      <c r="BF1137" s="225">
        <f>IF(N1137="snížená",J1137,0)</f>
        <v>0</v>
      </c>
      <c r="BG1137" s="225">
        <f>IF(N1137="zákl. přenesená",J1137,0)</f>
        <v>0</v>
      </c>
      <c r="BH1137" s="225">
        <f>IF(N1137="sníž. přenesená",J1137,0)</f>
        <v>0</v>
      </c>
      <c r="BI1137" s="225">
        <f>IF(N1137="nulová",J1137,0)</f>
        <v>0</v>
      </c>
      <c r="BJ1137" s="18" t="s">
        <v>81</v>
      </c>
      <c r="BK1137" s="225">
        <f>ROUND(I1137*H1137,2)</f>
        <v>0</v>
      </c>
      <c r="BL1137" s="18" t="s">
        <v>300</v>
      </c>
      <c r="BM1137" s="224" t="s">
        <v>1786</v>
      </c>
    </row>
    <row r="1138" s="2" customFormat="1">
      <c r="A1138" s="39"/>
      <c r="B1138" s="40"/>
      <c r="C1138" s="41"/>
      <c r="D1138" s="226" t="s">
        <v>189</v>
      </c>
      <c r="E1138" s="41"/>
      <c r="F1138" s="227" t="s">
        <v>1787</v>
      </c>
      <c r="G1138" s="41"/>
      <c r="H1138" s="41"/>
      <c r="I1138" s="228"/>
      <c r="J1138" s="41"/>
      <c r="K1138" s="41"/>
      <c r="L1138" s="45"/>
      <c r="M1138" s="229"/>
      <c r="N1138" s="230"/>
      <c r="O1138" s="85"/>
      <c r="P1138" s="85"/>
      <c r="Q1138" s="85"/>
      <c r="R1138" s="85"/>
      <c r="S1138" s="85"/>
      <c r="T1138" s="86"/>
      <c r="U1138" s="39"/>
      <c r="V1138" s="39"/>
      <c r="W1138" s="39"/>
      <c r="X1138" s="39"/>
      <c r="Y1138" s="39"/>
      <c r="Z1138" s="39"/>
      <c r="AA1138" s="39"/>
      <c r="AB1138" s="39"/>
      <c r="AC1138" s="39"/>
      <c r="AD1138" s="39"/>
      <c r="AE1138" s="39"/>
      <c r="AT1138" s="18" t="s">
        <v>189</v>
      </c>
      <c r="AU1138" s="18" t="s">
        <v>83</v>
      </c>
    </row>
    <row r="1139" s="2" customFormat="1">
      <c r="A1139" s="39"/>
      <c r="B1139" s="40"/>
      <c r="C1139" s="41"/>
      <c r="D1139" s="231" t="s">
        <v>191</v>
      </c>
      <c r="E1139" s="41"/>
      <c r="F1139" s="232" t="s">
        <v>1788</v>
      </c>
      <c r="G1139" s="41"/>
      <c r="H1139" s="41"/>
      <c r="I1139" s="228"/>
      <c r="J1139" s="41"/>
      <c r="K1139" s="41"/>
      <c r="L1139" s="45"/>
      <c r="M1139" s="229"/>
      <c r="N1139" s="230"/>
      <c r="O1139" s="85"/>
      <c r="P1139" s="85"/>
      <c r="Q1139" s="85"/>
      <c r="R1139" s="85"/>
      <c r="S1139" s="85"/>
      <c r="T1139" s="86"/>
      <c r="U1139" s="39"/>
      <c r="V1139" s="39"/>
      <c r="W1139" s="39"/>
      <c r="X1139" s="39"/>
      <c r="Y1139" s="39"/>
      <c r="Z1139" s="39"/>
      <c r="AA1139" s="39"/>
      <c r="AB1139" s="39"/>
      <c r="AC1139" s="39"/>
      <c r="AD1139" s="39"/>
      <c r="AE1139" s="39"/>
      <c r="AT1139" s="18" t="s">
        <v>191</v>
      </c>
      <c r="AU1139" s="18" t="s">
        <v>83</v>
      </c>
    </row>
    <row r="1140" s="2" customFormat="1" ht="16.5" customHeight="1">
      <c r="A1140" s="39"/>
      <c r="B1140" s="40"/>
      <c r="C1140" s="213" t="s">
        <v>1789</v>
      </c>
      <c r="D1140" s="213" t="s">
        <v>183</v>
      </c>
      <c r="E1140" s="214" t="s">
        <v>1790</v>
      </c>
      <c r="F1140" s="215" t="s">
        <v>1791</v>
      </c>
      <c r="G1140" s="216" t="s">
        <v>263</v>
      </c>
      <c r="H1140" s="217">
        <v>14.5</v>
      </c>
      <c r="I1140" s="218"/>
      <c r="J1140" s="219">
        <f>ROUND(I1140*H1140,2)</f>
        <v>0</v>
      </c>
      <c r="K1140" s="215" t="s">
        <v>187</v>
      </c>
      <c r="L1140" s="45"/>
      <c r="M1140" s="220" t="s">
        <v>19</v>
      </c>
      <c r="N1140" s="221" t="s">
        <v>44</v>
      </c>
      <c r="O1140" s="85"/>
      <c r="P1140" s="222">
        <f>O1140*H1140</f>
        <v>0</v>
      </c>
      <c r="Q1140" s="222">
        <v>0</v>
      </c>
      <c r="R1140" s="222">
        <f>Q1140*H1140</f>
        <v>0</v>
      </c>
      <c r="S1140" s="222">
        <v>0.00029</v>
      </c>
      <c r="T1140" s="223">
        <f>S1140*H1140</f>
        <v>0.0042050000000000004</v>
      </c>
      <c r="U1140" s="39"/>
      <c r="V1140" s="39"/>
      <c r="W1140" s="39"/>
      <c r="X1140" s="39"/>
      <c r="Y1140" s="39"/>
      <c r="Z1140" s="39"/>
      <c r="AA1140" s="39"/>
      <c r="AB1140" s="39"/>
      <c r="AC1140" s="39"/>
      <c r="AD1140" s="39"/>
      <c r="AE1140" s="39"/>
      <c r="AR1140" s="224" t="s">
        <v>300</v>
      </c>
      <c r="AT1140" s="224" t="s">
        <v>183</v>
      </c>
      <c r="AU1140" s="224" t="s">
        <v>83</v>
      </c>
      <c r="AY1140" s="18" t="s">
        <v>181</v>
      </c>
      <c r="BE1140" s="225">
        <f>IF(N1140="základní",J1140,0)</f>
        <v>0</v>
      </c>
      <c r="BF1140" s="225">
        <f>IF(N1140="snížená",J1140,0)</f>
        <v>0</v>
      </c>
      <c r="BG1140" s="225">
        <f>IF(N1140="zákl. přenesená",J1140,0)</f>
        <v>0</v>
      </c>
      <c r="BH1140" s="225">
        <f>IF(N1140="sníž. přenesená",J1140,0)</f>
        <v>0</v>
      </c>
      <c r="BI1140" s="225">
        <f>IF(N1140="nulová",J1140,0)</f>
        <v>0</v>
      </c>
      <c r="BJ1140" s="18" t="s">
        <v>81</v>
      </c>
      <c r="BK1140" s="225">
        <f>ROUND(I1140*H1140,2)</f>
        <v>0</v>
      </c>
      <c r="BL1140" s="18" t="s">
        <v>300</v>
      </c>
      <c r="BM1140" s="224" t="s">
        <v>1792</v>
      </c>
    </row>
    <row r="1141" s="2" customFormat="1">
      <c r="A1141" s="39"/>
      <c r="B1141" s="40"/>
      <c r="C1141" s="41"/>
      <c r="D1141" s="226" t="s">
        <v>189</v>
      </c>
      <c r="E1141" s="41"/>
      <c r="F1141" s="227" t="s">
        <v>1793</v>
      </c>
      <c r="G1141" s="41"/>
      <c r="H1141" s="41"/>
      <c r="I1141" s="228"/>
      <c r="J1141" s="41"/>
      <c r="K1141" s="41"/>
      <c r="L1141" s="45"/>
      <c r="M1141" s="229"/>
      <c r="N1141" s="230"/>
      <c r="O1141" s="85"/>
      <c r="P1141" s="85"/>
      <c r="Q1141" s="85"/>
      <c r="R1141" s="85"/>
      <c r="S1141" s="85"/>
      <c r="T1141" s="86"/>
      <c r="U1141" s="39"/>
      <c r="V1141" s="39"/>
      <c r="W1141" s="39"/>
      <c r="X1141" s="39"/>
      <c r="Y1141" s="39"/>
      <c r="Z1141" s="39"/>
      <c r="AA1141" s="39"/>
      <c r="AB1141" s="39"/>
      <c r="AC1141" s="39"/>
      <c r="AD1141" s="39"/>
      <c r="AE1141" s="39"/>
      <c r="AT1141" s="18" t="s">
        <v>189</v>
      </c>
      <c r="AU1141" s="18" t="s">
        <v>83</v>
      </c>
    </row>
    <row r="1142" s="2" customFormat="1">
      <c r="A1142" s="39"/>
      <c r="B1142" s="40"/>
      <c r="C1142" s="41"/>
      <c r="D1142" s="231" t="s">
        <v>191</v>
      </c>
      <c r="E1142" s="41"/>
      <c r="F1142" s="232" t="s">
        <v>1794</v>
      </c>
      <c r="G1142" s="41"/>
      <c r="H1142" s="41"/>
      <c r="I1142" s="228"/>
      <c r="J1142" s="41"/>
      <c r="K1142" s="41"/>
      <c r="L1142" s="45"/>
      <c r="M1142" s="229"/>
      <c r="N1142" s="230"/>
      <c r="O1142" s="85"/>
      <c r="P1142" s="85"/>
      <c r="Q1142" s="85"/>
      <c r="R1142" s="85"/>
      <c r="S1142" s="85"/>
      <c r="T1142" s="86"/>
      <c r="U1142" s="39"/>
      <c r="V1142" s="39"/>
      <c r="W1142" s="39"/>
      <c r="X1142" s="39"/>
      <c r="Y1142" s="39"/>
      <c r="Z1142" s="39"/>
      <c r="AA1142" s="39"/>
      <c r="AB1142" s="39"/>
      <c r="AC1142" s="39"/>
      <c r="AD1142" s="39"/>
      <c r="AE1142" s="39"/>
      <c r="AT1142" s="18" t="s">
        <v>191</v>
      </c>
      <c r="AU1142" s="18" t="s">
        <v>83</v>
      </c>
    </row>
    <row r="1143" s="2" customFormat="1" ht="16.5" customHeight="1">
      <c r="A1143" s="39"/>
      <c r="B1143" s="40"/>
      <c r="C1143" s="213" t="s">
        <v>1795</v>
      </c>
      <c r="D1143" s="213" t="s">
        <v>183</v>
      </c>
      <c r="E1143" s="214" t="s">
        <v>1796</v>
      </c>
      <c r="F1143" s="215" t="s">
        <v>1797</v>
      </c>
      <c r="G1143" s="216" t="s">
        <v>263</v>
      </c>
      <c r="H1143" s="217">
        <v>29</v>
      </c>
      <c r="I1143" s="218"/>
      <c r="J1143" s="219">
        <f>ROUND(I1143*H1143,2)</f>
        <v>0</v>
      </c>
      <c r="K1143" s="215" t="s">
        <v>187</v>
      </c>
      <c r="L1143" s="45"/>
      <c r="M1143" s="220" t="s">
        <v>19</v>
      </c>
      <c r="N1143" s="221" t="s">
        <v>44</v>
      </c>
      <c r="O1143" s="85"/>
      <c r="P1143" s="222">
        <f>O1143*H1143</f>
        <v>0</v>
      </c>
      <c r="Q1143" s="222">
        <v>0</v>
      </c>
      <c r="R1143" s="222">
        <f>Q1143*H1143</f>
        <v>0</v>
      </c>
      <c r="S1143" s="222">
        <v>0.00032000000000000003</v>
      </c>
      <c r="T1143" s="223">
        <f>S1143*H1143</f>
        <v>0.0092800000000000001</v>
      </c>
      <c r="U1143" s="39"/>
      <c r="V1143" s="39"/>
      <c r="W1143" s="39"/>
      <c r="X1143" s="39"/>
      <c r="Y1143" s="39"/>
      <c r="Z1143" s="39"/>
      <c r="AA1143" s="39"/>
      <c r="AB1143" s="39"/>
      <c r="AC1143" s="39"/>
      <c r="AD1143" s="39"/>
      <c r="AE1143" s="39"/>
      <c r="AR1143" s="224" t="s">
        <v>300</v>
      </c>
      <c r="AT1143" s="224" t="s">
        <v>183</v>
      </c>
      <c r="AU1143" s="224" t="s">
        <v>83</v>
      </c>
      <c r="AY1143" s="18" t="s">
        <v>181</v>
      </c>
      <c r="BE1143" s="225">
        <f>IF(N1143="základní",J1143,0)</f>
        <v>0</v>
      </c>
      <c r="BF1143" s="225">
        <f>IF(N1143="snížená",J1143,0)</f>
        <v>0</v>
      </c>
      <c r="BG1143" s="225">
        <f>IF(N1143="zákl. přenesená",J1143,0)</f>
        <v>0</v>
      </c>
      <c r="BH1143" s="225">
        <f>IF(N1143="sníž. přenesená",J1143,0)</f>
        <v>0</v>
      </c>
      <c r="BI1143" s="225">
        <f>IF(N1143="nulová",J1143,0)</f>
        <v>0</v>
      </c>
      <c r="BJ1143" s="18" t="s">
        <v>81</v>
      </c>
      <c r="BK1143" s="225">
        <f>ROUND(I1143*H1143,2)</f>
        <v>0</v>
      </c>
      <c r="BL1143" s="18" t="s">
        <v>300</v>
      </c>
      <c r="BM1143" s="224" t="s">
        <v>1798</v>
      </c>
    </row>
    <row r="1144" s="2" customFormat="1">
      <c r="A1144" s="39"/>
      <c r="B1144" s="40"/>
      <c r="C1144" s="41"/>
      <c r="D1144" s="226" t="s">
        <v>189</v>
      </c>
      <c r="E1144" s="41"/>
      <c r="F1144" s="227" t="s">
        <v>1799</v>
      </c>
      <c r="G1144" s="41"/>
      <c r="H1144" s="41"/>
      <c r="I1144" s="228"/>
      <c r="J1144" s="41"/>
      <c r="K1144" s="41"/>
      <c r="L1144" s="45"/>
      <c r="M1144" s="229"/>
      <c r="N1144" s="230"/>
      <c r="O1144" s="85"/>
      <c r="P1144" s="85"/>
      <c r="Q1144" s="85"/>
      <c r="R1144" s="85"/>
      <c r="S1144" s="85"/>
      <c r="T1144" s="86"/>
      <c r="U1144" s="39"/>
      <c r="V1144" s="39"/>
      <c r="W1144" s="39"/>
      <c r="X1144" s="39"/>
      <c r="Y1144" s="39"/>
      <c r="Z1144" s="39"/>
      <c r="AA1144" s="39"/>
      <c r="AB1144" s="39"/>
      <c r="AC1144" s="39"/>
      <c r="AD1144" s="39"/>
      <c r="AE1144" s="39"/>
      <c r="AT1144" s="18" t="s">
        <v>189</v>
      </c>
      <c r="AU1144" s="18" t="s">
        <v>83</v>
      </c>
    </row>
    <row r="1145" s="2" customFormat="1">
      <c r="A1145" s="39"/>
      <c r="B1145" s="40"/>
      <c r="C1145" s="41"/>
      <c r="D1145" s="231" t="s">
        <v>191</v>
      </c>
      <c r="E1145" s="41"/>
      <c r="F1145" s="232" t="s">
        <v>1800</v>
      </c>
      <c r="G1145" s="41"/>
      <c r="H1145" s="41"/>
      <c r="I1145" s="228"/>
      <c r="J1145" s="41"/>
      <c r="K1145" s="41"/>
      <c r="L1145" s="45"/>
      <c r="M1145" s="229"/>
      <c r="N1145" s="230"/>
      <c r="O1145" s="85"/>
      <c r="P1145" s="85"/>
      <c r="Q1145" s="85"/>
      <c r="R1145" s="85"/>
      <c r="S1145" s="85"/>
      <c r="T1145" s="86"/>
      <c r="U1145" s="39"/>
      <c r="V1145" s="39"/>
      <c r="W1145" s="39"/>
      <c r="X1145" s="39"/>
      <c r="Y1145" s="39"/>
      <c r="Z1145" s="39"/>
      <c r="AA1145" s="39"/>
      <c r="AB1145" s="39"/>
      <c r="AC1145" s="39"/>
      <c r="AD1145" s="39"/>
      <c r="AE1145" s="39"/>
      <c r="AT1145" s="18" t="s">
        <v>191</v>
      </c>
      <c r="AU1145" s="18" t="s">
        <v>83</v>
      </c>
    </row>
    <row r="1146" s="2" customFormat="1" ht="16.5" customHeight="1">
      <c r="A1146" s="39"/>
      <c r="B1146" s="40"/>
      <c r="C1146" s="213" t="s">
        <v>1801</v>
      </c>
      <c r="D1146" s="213" t="s">
        <v>183</v>
      </c>
      <c r="E1146" s="214" t="s">
        <v>1802</v>
      </c>
      <c r="F1146" s="215" t="s">
        <v>1803</v>
      </c>
      <c r="G1146" s="216" t="s">
        <v>449</v>
      </c>
      <c r="H1146" s="217">
        <v>254</v>
      </c>
      <c r="I1146" s="218"/>
      <c r="J1146" s="219">
        <f>ROUND(I1146*H1146,2)</f>
        <v>0</v>
      </c>
      <c r="K1146" s="215" t="s">
        <v>187</v>
      </c>
      <c r="L1146" s="45"/>
      <c r="M1146" s="220" t="s">
        <v>19</v>
      </c>
      <c r="N1146" s="221" t="s">
        <v>44</v>
      </c>
      <c r="O1146" s="85"/>
      <c r="P1146" s="222">
        <f>O1146*H1146</f>
        <v>0</v>
      </c>
      <c r="Q1146" s="222">
        <v>0</v>
      </c>
      <c r="R1146" s="222">
        <f>Q1146*H1146</f>
        <v>0</v>
      </c>
      <c r="S1146" s="222">
        <v>0</v>
      </c>
      <c r="T1146" s="223">
        <f>S1146*H1146</f>
        <v>0</v>
      </c>
      <c r="U1146" s="39"/>
      <c r="V1146" s="39"/>
      <c r="W1146" s="39"/>
      <c r="X1146" s="39"/>
      <c r="Y1146" s="39"/>
      <c r="Z1146" s="39"/>
      <c r="AA1146" s="39"/>
      <c r="AB1146" s="39"/>
      <c r="AC1146" s="39"/>
      <c r="AD1146" s="39"/>
      <c r="AE1146" s="39"/>
      <c r="AR1146" s="224" t="s">
        <v>300</v>
      </c>
      <c r="AT1146" s="224" t="s">
        <v>183</v>
      </c>
      <c r="AU1146" s="224" t="s">
        <v>83</v>
      </c>
      <c r="AY1146" s="18" t="s">
        <v>181</v>
      </c>
      <c r="BE1146" s="225">
        <f>IF(N1146="základní",J1146,0)</f>
        <v>0</v>
      </c>
      <c r="BF1146" s="225">
        <f>IF(N1146="snížená",J1146,0)</f>
        <v>0</v>
      </c>
      <c r="BG1146" s="225">
        <f>IF(N1146="zákl. přenesená",J1146,0)</f>
        <v>0</v>
      </c>
      <c r="BH1146" s="225">
        <f>IF(N1146="sníž. přenesená",J1146,0)</f>
        <v>0</v>
      </c>
      <c r="BI1146" s="225">
        <f>IF(N1146="nulová",J1146,0)</f>
        <v>0</v>
      </c>
      <c r="BJ1146" s="18" t="s">
        <v>81</v>
      </c>
      <c r="BK1146" s="225">
        <f>ROUND(I1146*H1146,2)</f>
        <v>0</v>
      </c>
      <c r="BL1146" s="18" t="s">
        <v>300</v>
      </c>
      <c r="BM1146" s="224" t="s">
        <v>1804</v>
      </c>
    </row>
    <row r="1147" s="2" customFormat="1">
      <c r="A1147" s="39"/>
      <c r="B1147" s="40"/>
      <c r="C1147" s="41"/>
      <c r="D1147" s="226" t="s">
        <v>189</v>
      </c>
      <c r="E1147" s="41"/>
      <c r="F1147" s="227" t="s">
        <v>1805</v>
      </c>
      <c r="G1147" s="41"/>
      <c r="H1147" s="41"/>
      <c r="I1147" s="228"/>
      <c r="J1147" s="41"/>
      <c r="K1147" s="41"/>
      <c r="L1147" s="45"/>
      <c r="M1147" s="229"/>
      <c r="N1147" s="230"/>
      <c r="O1147" s="85"/>
      <c r="P1147" s="85"/>
      <c r="Q1147" s="85"/>
      <c r="R1147" s="85"/>
      <c r="S1147" s="85"/>
      <c r="T1147" s="86"/>
      <c r="U1147" s="39"/>
      <c r="V1147" s="39"/>
      <c r="W1147" s="39"/>
      <c r="X1147" s="39"/>
      <c r="Y1147" s="39"/>
      <c r="Z1147" s="39"/>
      <c r="AA1147" s="39"/>
      <c r="AB1147" s="39"/>
      <c r="AC1147" s="39"/>
      <c r="AD1147" s="39"/>
      <c r="AE1147" s="39"/>
      <c r="AT1147" s="18" t="s">
        <v>189</v>
      </c>
      <c r="AU1147" s="18" t="s">
        <v>83</v>
      </c>
    </row>
    <row r="1148" s="2" customFormat="1">
      <c r="A1148" s="39"/>
      <c r="B1148" s="40"/>
      <c r="C1148" s="41"/>
      <c r="D1148" s="231" t="s">
        <v>191</v>
      </c>
      <c r="E1148" s="41"/>
      <c r="F1148" s="232" t="s">
        <v>1806</v>
      </c>
      <c r="G1148" s="41"/>
      <c r="H1148" s="41"/>
      <c r="I1148" s="228"/>
      <c r="J1148" s="41"/>
      <c r="K1148" s="41"/>
      <c r="L1148" s="45"/>
      <c r="M1148" s="229"/>
      <c r="N1148" s="230"/>
      <c r="O1148" s="85"/>
      <c r="P1148" s="85"/>
      <c r="Q1148" s="85"/>
      <c r="R1148" s="85"/>
      <c r="S1148" s="85"/>
      <c r="T1148" s="86"/>
      <c r="U1148" s="39"/>
      <c r="V1148" s="39"/>
      <c r="W1148" s="39"/>
      <c r="X1148" s="39"/>
      <c r="Y1148" s="39"/>
      <c r="Z1148" s="39"/>
      <c r="AA1148" s="39"/>
      <c r="AB1148" s="39"/>
      <c r="AC1148" s="39"/>
      <c r="AD1148" s="39"/>
      <c r="AE1148" s="39"/>
      <c r="AT1148" s="18" t="s">
        <v>191</v>
      </c>
      <c r="AU1148" s="18" t="s">
        <v>83</v>
      </c>
    </row>
    <row r="1149" s="2" customFormat="1" ht="16.5" customHeight="1">
      <c r="A1149" s="39"/>
      <c r="B1149" s="40"/>
      <c r="C1149" s="213" t="s">
        <v>1807</v>
      </c>
      <c r="D1149" s="213" t="s">
        <v>183</v>
      </c>
      <c r="E1149" s="214" t="s">
        <v>1808</v>
      </c>
      <c r="F1149" s="215" t="s">
        <v>1809</v>
      </c>
      <c r="G1149" s="216" t="s">
        <v>449</v>
      </c>
      <c r="H1149" s="217">
        <v>64</v>
      </c>
      <c r="I1149" s="218"/>
      <c r="J1149" s="219">
        <f>ROUND(I1149*H1149,2)</f>
        <v>0</v>
      </c>
      <c r="K1149" s="215" t="s">
        <v>187</v>
      </c>
      <c r="L1149" s="45"/>
      <c r="M1149" s="220" t="s">
        <v>19</v>
      </c>
      <c r="N1149" s="221" t="s">
        <v>44</v>
      </c>
      <c r="O1149" s="85"/>
      <c r="P1149" s="222">
        <f>O1149*H1149</f>
        <v>0</v>
      </c>
      <c r="Q1149" s="222">
        <v>0</v>
      </c>
      <c r="R1149" s="222">
        <f>Q1149*H1149</f>
        <v>0</v>
      </c>
      <c r="S1149" s="222">
        <v>0</v>
      </c>
      <c r="T1149" s="223">
        <f>S1149*H1149</f>
        <v>0</v>
      </c>
      <c r="U1149" s="39"/>
      <c r="V1149" s="39"/>
      <c r="W1149" s="39"/>
      <c r="X1149" s="39"/>
      <c r="Y1149" s="39"/>
      <c r="Z1149" s="39"/>
      <c r="AA1149" s="39"/>
      <c r="AB1149" s="39"/>
      <c r="AC1149" s="39"/>
      <c r="AD1149" s="39"/>
      <c r="AE1149" s="39"/>
      <c r="AR1149" s="224" t="s">
        <v>300</v>
      </c>
      <c r="AT1149" s="224" t="s">
        <v>183</v>
      </c>
      <c r="AU1149" s="224" t="s">
        <v>83</v>
      </c>
      <c r="AY1149" s="18" t="s">
        <v>181</v>
      </c>
      <c r="BE1149" s="225">
        <f>IF(N1149="základní",J1149,0)</f>
        <v>0</v>
      </c>
      <c r="BF1149" s="225">
        <f>IF(N1149="snížená",J1149,0)</f>
        <v>0</v>
      </c>
      <c r="BG1149" s="225">
        <f>IF(N1149="zákl. přenesená",J1149,0)</f>
        <v>0</v>
      </c>
      <c r="BH1149" s="225">
        <f>IF(N1149="sníž. přenesená",J1149,0)</f>
        <v>0</v>
      </c>
      <c r="BI1149" s="225">
        <f>IF(N1149="nulová",J1149,0)</f>
        <v>0</v>
      </c>
      <c r="BJ1149" s="18" t="s">
        <v>81</v>
      </c>
      <c r="BK1149" s="225">
        <f>ROUND(I1149*H1149,2)</f>
        <v>0</v>
      </c>
      <c r="BL1149" s="18" t="s">
        <v>300</v>
      </c>
      <c r="BM1149" s="224" t="s">
        <v>1810</v>
      </c>
    </row>
    <row r="1150" s="2" customFormat="1">
      <c r="A1150" s="39"/>
      <c r="B1150" s="40"/>
      <c r="C1150" s="41"/>
      <c r="D1150" s="226" t="s">
        <v>189</v>
      </c>
      <c r="E1150" s="41"/>
      <c r="F1150" s="227" t="s">
        <v>1811</v>
      </c>
      <c r="G1150" s="41"/>
      <c r="H1150" s="41"/>
      <c r="I1150" s="228"/>
      <c r="J1150" s="41"/>
      <c r="K1150" s="41"/>
      <c r="L1150" s="45"/>
      <c r="M1150" s="229"/>
      <c r="N1150" s="230"/>
      <c r="O1150" s="85"/>
      <c r="P1150" s="85"/>
      <c r="Q1150" s="85"/>
      <c r="R1150" s="85"/>
      <c r="S1150" s="85"/>
      <c r="T1150" s="86"/>
      <c r="U1150" s="39"/>
      <c r="V1150" s="39"/>
      <c r="W1150" s="39"/>
      <c r="X1150" s="39"/>
      <c r="Y1150" s="39"/>
      <c r="Z1150" s="39"/>
      <c r="AA1150" s="39"/>
      <c r="AB1150" s="39"/>
      <c r="AC1150" s="39"/>
      <c r="AD1150" s="39"/>
      <c r="AE1150" s="39"/>
      <c r="AT1150" s="18" t="s">
        <v>189</v>
      </c>
      <c r="AU1150" s="18" t="s">
        <v>83</v>
      </c>
    </row>
    <row r="1151" s="2" customFormat="1">
      <c r="A1151" s="39"/>
      <c r="B1151" s="40"/>
      <c r="C1151" s="41"/>
      <c r="D1151" s="231" t="s">
        <v>191</v>
      </c>
      <c r="E1151" s="41"/>
      <c r="F1151" s="232" t="s">
        <v>1812</v>
      </c>
      <c r="G1151" s="41"/>
      <c r="H1151" s="41"/>
      <c r="I1151" s="228"/>
      <c r="J1151" s="41"/>
      <c r="K1151" s="41"/>
      <c r="L1151" s="45"/>
      <c r="M1151" s="229"/>
      <c r="N1151" s="230"/>
      <c r="O1151" s="85"/>
      <c r="P1151" s="85"/>
      <c r="Q1151" s="85"/>
      <c r="R1151" s="85"/>
      <c r="S1151" s="85"/>
      <c r="T1151" s="86"/>
      <c r="U1151" s="39"/>
      <c r="V1151" s="39"/>
      <c r="W1151" s="39"/>
      <c r="X1151" s="39"/>
      <c r="Y1151" s="39"/>
      <c r="Z1151" s="39"/>
      <c r="AA1151" s="39"/>
      <c r="AB1151" s="39"/>
      <c r="AC1151" s="39"/>
      <c r="AD1151" s="39"/>
      <c r="AE1151" s="39"/>
      <c r="AT1151" s="18" t="s">
        <v>191</v>
      </c>
      <c r="AU1151" s="18" t="s">
        <v>83</v>
      </c>
    </row>
    <row r="1152" s="2" customFormat="1" ht="16.5" customHeight="1">
      <c r="A1152" s="39"/>
      <c r="B1152" s="40"/>
      <c r="C1152" s="213" t="s">
        <v>1813</v>
      </c>
      <c r="D1152" s="213" t="s">
        <v>183</v>
      </c>
      <c r="E1152" s="214" t="s">
        <v>1814</v>
      </c>
      <c r="F1152" s="215" t="s">
        <v>1815</v>
      </c>
      <c r="G1152" s="216" t="s">
        <v>449</v>
      </c>
      <c r="H1152" s="217">
        <v>52</v>
      </c>
      <c r="I1152" s="218"/>
      <c r="J1152" s="219">
        <f>ROUND(I1152*H1152,2)</f>
        <v>0</v>
      </c>
      <c r="K1152" s="215" t="s">
        <v>187</v>
      </c>
      <c r="L1152" s="45"/>
      <c r="M1152" s="220" t="s">
        <v>19</v>
      </c>
      <c r="N1152" s="221" t="s">
        <v>44</v>
      </c>
      <c r="O1152" s="85"/>
      <c r="P1152" s="222">
        <f>O1152*H1152</f>
        <v>0</v>
      </c>
      <c r="Q1152" s="222">
        <v>0</v>
      </c>
      <c r="R1152" s="222">
        <f>Q1152*H1152</f>
        <v>0</v>
      </c>
      <c r="S1152" s="222">
        <v>0</v>
      </c>
      <c r="T1152" s="223">
        <f>S1152*H1152</f>
        <v>0</v>
      </c>
      <c r="U1152" s="39"/>
      <c r="V1152" s="39"/>
      <c r="W1152" s="39"/>
      <c r="X1152" s="39"/>
      <c r="Y1152" s="39"/>
      <c r="Z1152" s="39"/>
      <c r="AA1152" s="39"/>
      <c r="AB1152" s="39"/>
      <c r="AC1152" s="39"/>
      <c r="AD1152" s="39"/>
      <c r="AE1152" s="39"/>
      <c r="AR1152" s="224" t="s">
        <v>300</v>
      </c>
      <c r="AT1152" s="224" t="s">
        <v>183</v>
      </c>
      <c r="AU1152" s="224" t="s">
        <v>83</v>
      </c>
      <c r="AY1152" s="18" t="s">
        <v>181</v>
      </c>
      <c r="BE1152" s="225">
        <f>IF(N1152="základní",J1152,0)</f>
        <v>0</v>
      </c>
      <c r="BF1152" s="225">
        <f>IF(N1152="snížená",J1152,0)</f>
        <v>0</v>
      </c>
      <c r="BG1152" s="225">
        <f>IF(N1152="zákl. přenesená",J1152,0)</f>
        <v>0</v>
      </c>
      <c r="BH1152" s="225">
        <f>IF(N1152="sníž. přenesená",J1152,0)</f>
        <v>0</v>
      </c>
      <c r="BI1152" s="225">
        <f>IF(N1152="nulová",J1152,0)</f>
        <v>0</v>
      </c>
      <c r="BJ1152" s="18" t="s">
        <v>81</v>
      </c>
      <c r="BK1152" s="225">
        <f>ROUND(I1152*H1152,2)</f>
        <v>0</v>
      </c>
      <c r="BL1152" s="18" t="s">
        <v>300</v>
      </c>
      <c r="BM1152" s="224" t="s">
        <v>1816</v>
      </c>
    </row>
    <row r="1153" s="2" customFormat="1">
      <c r="A1153" s="39"/>
      <c r="B1153" s="40"/>
      <c r="C1153" s="41"/>
      <c r="D1153" s="226" t="s">
        <v>189</v>
      </c>
      <c r="E1153" s="41"/>
      <c r="F1153" s="227" t="s">
        <v>1817</v>
      </c>
      <c r="G1153" s="41"/>
      <c r="H1153" s="41"/>
      <c r="I1153" s="228"/>
      <c r="J1153" s="41"/>
      <c r="K1153" s="41"/>
      <c r="L1153" s="45"/>
      <c r="M1153" s="229"/>
      <c r="N1153" s="230"/>
      <c r="O1153" s="85"/>
      <c r="P1153" s="85"/>
      <c r="Q1153" s="85"/>
      <c r="R1153" s="85"/>
      <c r="S1153" s="85"/>
      <c r="T1153" s="86"/>
      <c r="U1153" s="39"/>
      <c r="V1153" s="39"/>
      <c r="W1153" s="39"/>
      <c r="X1153" s="39"/>
      <c r="Y1153" s="39"/>
      <c r="Z1153" s="39"/>
      <c r="AA1153" s="39"/>
      <c r="AB1153" s="39"/>
      <c r="AC1153" s="39"/>
      <c r="AD1153" s="39"/>
      <c r="AE1153" s="39"/>
      <c r="AT1153" s="18" t="s">
        <v>189</v>
      </c>
      <c r="AU1153" s="18" t="s">
        <v>83</v>
      </c>
    </row>
    <row r="1154" s="2" customFormat="1">
      <c r="A1154" s="39"/>
      <c r="B1154" s="40"/>
      <c r="C1154" s="41"/>
      <c r="D1154" s="231" t="s">
        <v>191</v>
      </c>
      <c r="E1154" s="41"/>
      <c r="F1154" s="232" t="s">
        <v>1818</v>
      </c>
      <c r="G1154" s="41"/>
      <c r="H1154" s="41"/>
      <c r="I1154" s="228"/>
      <c r="J1154" s="41"/>
      <c r="K1154" s="41"/>
      <c r="L1154" s="45"/>
      <c r="M1154" s="229"/>
      <c r="N1154" s="230"/>
      <c r="O1154" s="85"/>
      <c r="P1154" s="85"/>
      <c r="Q1154" s="85"/>
      <c r="R1154" s="85"/>
      <c r="S1154" s="85"/>
      <c r="T1154" s="86"/>
      <c r="U1154" s="39"/>
      <c r="V1154" s="39"/>
      <c r="W1154" s="39"/>
      <c r="X1154" s="39"/>
      <c r="Y1154" s="39"/>
      <c r="Z1154" s="39"/>
      <c r="AA1154" s="39"/>
      <c r="AB1154" s="39"/>
      <c r="AC1154" s="39"/>
      <c r="AD1154" s="39"/>
      <c r="AE1154" s="39"/>
      <c r="AT1154" s="18" t="s">
        <v>191</v>
      </c>
      <c r="AU1154" s="18" t="s">
        <v>83</v>
      </c>
    </row>
    <row r="1155" s="2" customFormat="1" ht="16.5" customHeight="1">
      <c r="A1155" s="39"/>
      <c r="B1155" s="40"/>
      <c r="C1155" s="213" t="s">
        <v>1819</v>
      </c>
      <c r="D1155" s="213" t="s">
        <v>183</v>
      </c>
      <c r="E1155" s="214" t="s">
        <v>1820</v>
      </c>
      <c r="F1155" s="215" t="s">
        <v>1821</v>
      </c>
      <c r="G1155" s="216" t="s">
        <v>449</v>
      </c>
      <c r="H1155" s="217">
        <v>48</v>
      </c>
      <c r="I1155" s="218"/>
      <c r="J1155" s="219">
        <f>ROUND(I1155*H1155,2)</f>
        <v>0</v>
      </c>
      <c r="K1155" s="215" t="s">
        <v>187</v>
      </c>
      <c r="L1155" s="45"/>
      <c r="M1155" s="220" t="s">
        <v>19</v>
      </c>
      <c r="N1155" s="221" t="s">
        <v>44</v>
      </c>
      <c r="O1155" s="85"/>
      <c r="P1155" s="222">
        <f>O1155*H1155</f>
        <v>0</v>
      </c>
      <c r="Q1155" s="222">
        <v>0</v>
      </c>
      <c r="R1155" s="222">
        <f>Q1155*H1155</f>
        <v>0</v>
      </c>
      <c r="S1155" s="222">
        <v>0</v>
      </c>
      <c r="T1155" s="223">
        <f>S1155*H1155</f>
        <v>0</v>
      </c>
      <c r="U1155" s="39"/>
      <c r="V1155" s="39"/>
      <c r="W1155" s="39"/>
      <c r="X1155" s="39"/>
      <c r="Y1155" s="39"/>
      <c r="Z1155" s="39"/>
      <c r="AA1155" s="39"/>
      <c r="AB1155" s="39"/>
      <c r="AC1155" s="39"/>
      <c r="AD1155" s="39"/>
      <c r="AE1155" s="39"/>
      <c r="AR1155" s="224" t="s">
        <v>300</v>
      </c>
      <c r="AT1155" s="224" t="s">
        <v>183</v>
      </c>
      <c r="AU1155" s="224" t="s">
        <v>83</v>
      </c>
      <c r="AY1155" s="18" t="s">
        <v>181</v>
      </c>
      <c r="BE1155" s="225">
        <f>IF(N1155="základní",J1155,0)</f>
        <v>0</v>
      </c>
      <c r="BF1155" s="225">
        <f>IF(N1155="snížená",J1155,0)</f>
        <v>0</v>
      </c>
      <c r="BG1155" s="225">
        <f>IF(N1155="zákl. přenesená",J1155,0)</f>
        <v>0</v>
      </c>
      <c r="BH1155" s="225">
        <f>IF(N1155="sníž. přenesená",J1155,0)</f>
        <v>0</v>
      </c>
      <c r="BI1155" s="225">
        <f>IF(N1155="nulová",J1155,0)</f>
        <v>0</v>
      </c>
      <c r="BJ1155" s="18" t="s">
        <v>81</v>
      </c>
      <c r="BK1155" s="225">
        <f>ROUND(I1155*H1155,2)</f>
        <v>0</v>
      </c>
      <c r="BL1155" s="18" t="s">
        <v>300</v>
      </c>
      <c r="BM1155" s="224" t="s">
        <v>1822</v>
      </c>
    </row>
    <row r="1156" s="2" customFormat="1">
      <c r="A1156" s="39"/>
      <c r="B1156" s="40"/>
      <c r="C1156" s="41"/>
      <c r="D1156" s="226" t="s">
        <v>189</v>
      </c>
      <c r="E1156" s="41"/>
      <c r="F1156" s="227" t="s">
        <v>1823</v>
      </c>
      <c r="G1156" s="41"/>
      <c r="H1156" s="41"/>
      <c r="I1156" s="228"/>
      <c r="J1156" s="41"/>
      <c r="K1156" s="41"/>
      <c r="L1156" s="45"/>
      <c r="M1156" s="229"/>
      <c r="N1156" s="230"/>
      <c r="O1156" s="85"/>
      <c r="P1156" s="85"/>
      <c r="Q1156" s="85"/>
      <c r="R1156" s="85"/>
      <c r="S1156" s="85"/>
      <c r="T1156" s="86"/>
      <c r="U1156" s="39"/>
      <c r="V1156" s="39"/>
      <c r="W1156" s="39"/>
      <c r="X1156" s="39"/>
      <c r="Y1156" s="39"/>
      <c r="Z1156" s="39"/>
      <c r="AA1156" s="39"/>
      <c r="AB1156" s="39"/>
      <c r="AC1156" s="39"/>
      <c r="AD1156" s="39"/>
      <c r="AE1156" s="39"/>
      <c r="AT1156" s="18" t="s">
        <v>189</v>
      </c>
      <c r="AU1156" s="18" t="s">
        <v>83</v>
      </c>
    </row>
    <row r="1157" s="2" customFormat="1">
      <c r="A1157" s="39"/>
      <c r="B1157" s="40"/>
      <c r="C1157" s="41"/>
      <c r="D1157" s="231" t="s">
        <v>191</v>
      </c>
      <c r="E1157" s="41"/>
      <c r="F1157" s="232" t="s">
        <v>1824</v>
      </c>
      <c r="G1157" s="41"/>
      <c r="H1157" s="41"/>
      <c r="I1157" s="228"/>
      <c r="J1157" s="41"/>
      <c r="K1157" s="41"/>
      <c r="L1157" s="45"/>
      <c r="M1157" s="229"/>
      <c r="N1157" s="230"/>
      <c r="O1157" s="85"/>
      <c r="P1157" s="85"/>
      <c r="Q1157" s="85"/>
      <c r="R1157" s="85"/>
      <c r="S1157" s="85"/>
      <c r="T1157" s="86"/>
      <c r="U1157" s="39"/>
      <c r="V1157" s="39"/>
      <c r="W1157" s="39"/>
      <c r="X1157" s="39"/>
      <c r="Y1157" s="39"/>
      <c r="Z1157" s="39"/>
      <c r="AA1157" s="39"/>
      <c r="AB1157" s="39"/>
      <c r="AC1157" s="39"/>
      <c r="AD1157" s="39"/>
      <c r="AE1157" s="39"/>
      <c r="AT1157" s="18" t="s">
        <v>191</v>
      </c>
      <c r="AU1157" s="18" t="s">
        <v>83</v>
      </c>
    </row>
    <row r="1158" s="2" customFormat="1" ht="16.5" customHeight="1">
      <c r="A1158" s="39"/>
      <c r="B1158" s="40"/>
      <c r="C1158" s="213" t="s">
        <v>1825</v>
      </c>
      <c r="D1158" s="213" t="s">
        <v>183</v>
      </c>
      <c r="E1158" s="214" t="s">
        <v>1826</v>
      </c>
      <c r="F1158" s="215" t="s">
        <v>1827</v>
      </c>
      <c r="G1158" s="216" t="s">
        <v>263</v>
      </c>
      <c r="H1158" s="217">
        <v>170.30000000000001</v>
      </c>
      <c r="I1158" s="218"/>
      <c r="J1158" s="219">
        <f>ROUND(I1158*H1158,2)</f>
        <v>0</v>
      </c>
      <c r="K1158" s="215" t="s">
        <v>187</v>
      </c>
      <c r="L1158" s="45"/>
      <c r="M1158" s="220" t="s">
        <v>19</v>
      </c>
      <c r="N1158" s="221" t="s">
        <v>44</v>
      </c>
      <c r="O1158" s="85"/>
      <c r="P1158" s="222">
        <f>O1158*H1158</f>
        <v>0</v>
      </c>
      <c r="Q1158" s="222">
        <v>0.000976972</v>
      </c>
      <c r="R1158" s="222">
        <f>Q1158*H1158</f>
        <v>0.16637833160000001</v>
      </c>
      <c r="S1158" s="222">
        <v>0</v>
      </c>
      <c r="T1158" s="223">
        <f>S1158*H1158</f>
        <v>0</v>
      </c>
      <c r="U1158" s="39"/>
      <c r="V1158" s="39"/>
      <c r="W1158" s="39"/>
      <c r="X1158" s="39"/>
      <c r="Y1158" s="39"/>
      <c r="Z1158" s="39"/>
      <c r="AA1158" s="39"/>
      <c r="AB1158" s="39"/>
      <c r="AC1158" s="39"/>
      <c r="AD1158" s="39"/>
      <c r="AE1158" s="39"/>
      <c r="AR1158" s="224" t="s">
        <v>300</v>
      </c>
      <c r="AT1158" s="224" t="s">
        <v>183</v>
      </c>
      <c r="AU1158" s="224" t="s">
        <v>83</v>
      </c>
      <c r="AY1158" s="18" t="s">
        <v>181</v>
      </c>
      <c r="BE1158" s="225">
        <f>IF(N1158="základní",J1158,0)</f>
        <v>0</v>
      </c>
      <c r="BF1158" s="225">
        <f>IF(N1158="snížená",J1158,0)</f>
        <v>0</v>
      </c>
      <c r="BG1158" s="225">
        <f>IF(N1158="zákl. přenesená",J1158,0)</f>
        <v>0</v>
      </c>
      <c r="BH1158" s="225">
        <f>IF(N1158="sníž. přenesená",J1158,0)</f>
        <v>0</v>
      </c>
      <c r="BI1158" s="225">
        <f>IF(N1158="nulová",J1158,0)</f>
        <v>0</v>
      </c>
      <c r="BJ1158" s="18" t="s">
        <v>81</v>
      </c>
      <c r="BK1158" s="225">
        <f>ROUND(I1158*H1158,2)</f>
        <v>0</v>
      </c>
      <c r="BL1158" s="18" t="s">
        <v>300</v>
      </c>
      <c r="BM1158" s="224" t="s">
        <v>1828</v>
      </c>
    </row>
    <row r="1159" s="2" customFormat="1">
      <c r="A1159" s="39"/>
      <c r="B1159" s="40"/>
      <c r="C1159" s="41"/>
      <c r="D1159" s="226" t="s">
        <v>189</v>
      </c>
      <c r="E1159" s="41"/>
      <c r="F1159" s="227" t="s">
        <v>1829</v>
      </c>
      <c r="G1159" s="41"/>
      <c r="H1159" s="41"/>
      <c r="I1159" s="228"/>
      <c r="J1159" s="41"/>
      <c r="K1159" s="41"/>
      <c r="L1159" s="45"/>
      <c r="M1159" s="229"/>
      <c r="N1159" s="230"/>
      <c r="O1159" s="85"/>
      <c r="P1159" s="85"/>
      <c r="Q1159" s="85"/>
      <c r="R1159" s="85"/>
      <c r="S1159" s="85"/>
      <c r="T1159" s="86"/>
      <c r="U1159" s="39"/>
      <c r="V1159" s="39"/>
      <c r="W1159" s="39"/>
      <c r="X1159" s="39"/>
      <c r="Y1159" s="39"/>
      <c r="Z1159" s="39"/>
      <c r="AA1159" s="39"/>
      <c r="AB1159" s="39"/>
      <c r="AC1159" s="39"/>
      <c r="AD1159" s="39"/>
      <c r="AE1159" s="39"/>
      <c r="AT1159" s="18" t="s">
        <v>189</v>
      </c>
      <c r="AU1159" s="18" t="s">
        <v>83</v>
      </c>
    </row>
    <row r="1160" s="2" customFormat="1">
      <c r="A1160" s="39"/>
      <c r="B1160" s="40"/>
      <c r="C1160" s="41"/>
      <c r="D1160" s="231" t="s">
        <v>191</v>
      </c>
      <c r="E1160" s="41"/>
      <c r="F1160" s="232" t="s">
        <v>1830</v>
      </c>
      <c r="G1160" s="41"/>
      <c r="H1160" s="41"/>
      <c r="I1160" s="228"/>
      <c r="J1160" s="41"/>
      <c r="K1160" s="41"/>
      <c r="L1160" s="45"/>
      <c r="M1160" s="229"/>
      <c r="N1160" s="230"/>
      <c r="O1160" s="85"/>
      <c r="P1160" s="85"/>
      <c r="Q1160" s="85"/>
      <c r="R1160" s="85"/>
      <c r="S1160" s="85"/>
      <c r="T1160" s="86"/>
      <c r="U1160" s="39"/>
      <c r="V1160" s="39"/>
      <c r="W1160" s="39"/>
      <c r="X1160" s="39"/>
      <c r="Y1160" s="39"/>
      <c r="Z1160" s="39"/>
      <c r="AA1160" s="39"/>
      <c r="AB1160" s="39"/>
      <c r="AC1160" s="39"/>
      <c r="AD1160" s="39"/>
      <c r="AE1160" s="39"/>
      <c r="AT1160" s="18" t="s">
        <v>191</v>
      </c>
      <c r="AU1160" s="18" t="s">
        <v>83</v>
      </c>
    </row>
    <row r="1161" s="2" customFormat="1" ht="16.5" customHeight="1">
      <c r="A1161" s="39"/>
      <c r="B1161" s="40"/>
      <c r="C1161" s="213" t="s">
        <v>1831</v>
      </c>
      <c r="D1161" s="213" t="s">
        <v>183</v>
      </c>
      <c r="E1161" s="214" t="s">
        <v>1832</v>
      </c>
      <c r="F1161" s="215" t="s">
        <v>1833</v>
      </c>
      <c r="G1161" s="216" t="s">
        <v>263</v>
      </c>
      <c r="H1161" s="217">
        <v>32</v>
      </c>
      <c r="I1161" s="218"/>
      <c r="J1161" s="219">
        <f>ROUND(I1161*H1161,2)</f>
        <v>0</v>
      </c>
      <c r="K1161" s="215" t="s">
        <v>187</v>
      </c>
      <c r="L1161" s="45"/>
      <c r="M1161" s="220" t="s">
        <v>19</v>
      </c>
      <c r="N1161" s="221" t="s">
        <v>44</v>
      </c>
      <c r="O1161" s="85"/>
      <c r="P1161" s="222">
        <f>O1161*H1161</f>
        <v>0</v>
      </c>
      <c r="Q1161" s="222">
        <v>0.0012616000000000001</v>
      </c>
      <c r="R1161" s="222">
        <f>Q1161*H1161</f>
        <v>0.040371200000000003</v>
      </c>
      <c r="S1161" s="222">
        <v>0</v>
      </c>
      <c r="T1161" s="223">
        <f>S1161*H1161</f>
        <v>0</v>
      </c>
      <c r="U1161" s="39"/>
      <c r="V1161" s="39"/>
      <c r="W1161" s="39"/>
      <c r="X1161" s="39"/>
      <c r="Y1161" s="39"/>
      <c r="Z1161" s="39"/>
      <c r="AA1161" s="39"/>
      <c r="AB1161" s="39"/>
      <c r="AC1161" s="39"/>
      <c r="AD1161" s="39"/>
      <c r="AE1161" s="39"/>
      <c r="AR1161" s="224" t="s">
        <v>300</v>
      </c>
      <c r="AT1161" s="224" t="s">
        <v>183</v>
      </c>
      <c r="AU1161" s="224" t="s">
        <v>83</v>
      </c>
      <c r="AY1161" s="18" t="s">
        <v>181</v>
      </c>
      <c r="BE1161" s="225">
        <f>IF(N1161="základní",J1161,0)</f>
        <v>0</v>
      </c>
      <c r="BF1161" s="225">
        <f>IF(N1161="snížená",J1161,0)</f>
        <v>0</v>
      </c>
      <c r="BG1161" s="225">
        <f>IF(N1161="zákl. přenesená",J1161,0)</f>
        <v>0</v>
      </c>
      <c r="BH1161" s="225">
        <f>IF(N1161="sníž. přenesená",J1161,0)</f>
        <v>0</v>
      </c>
      <c r="BI1161" s="225">
        <f>IF(N1161="nulová",J1161,0)</f>
        <v>0</v>
      </c>
      <c r="BJ1161" s="18" t="s">
        <v>81</v>
      </c>
      <c r="BK1161" s="225">
        <f>ROUND(I1161*H1161,2)</f>
        <v>0</v>
      </c>
      <c r="BL1161" s="18" t="s">
        <v>300</v>
      </c>
      <c r="BM1161" s="224" t="s">
        <v>1834</v>
      </c>
    </row>
    <row r="1162" s="2" customFormat="1">
      <c r="A1162" s="39"/>
      <c r="B1162" s="40"/>
      <c r="C1162" s="41"/>
      <c r="D1162" s="226" t="s">
        <v>189</v>
      </c>
      <c r="E1162" s="41"/>
      <c r="F1162" s="227" t="s">
        <v>1835</v>
      </c>
      <c r="G1162" s="41"/>
      <c r="H1162" s="41"/>
      <c r="I1162" s="228"/>
      <c r="J1162" s="41"/>
      <c r="K1162" s="41"/>
      <c r="L1162" s="45"/>
      <c r="M1162" s="229"/>
      <c r="N1162" s="230"/>
      <c r="O1162" s="85"/>
      <c r="P1162" s="85"/>
      <c r="Q1162" s="85"/>
      <c r="R1162" s="85"/>
      <c r="S1162" s="85"/>
      <c r="T1162" s="86"/>
      <c r="U1162" s="39"/>
      <c r="V1162" s="39"/>
      <c r="W1162" s="39"/>
      <c r="X1162" s="39"/>
      <c r="Y1162" s="39"/>
      <c r="Z1162" s="39"/>
      <c r="AA1162" s="39"/>
      <c r="AB1162" s="39"/>
      <c r="AC1162" s="39"/>
      <c r="AD1162" s="39"/>
      <c r="AE1162" s="39"/>
      <c r="AT1162" s="18" t="s">
        <v>189</v>
      </c>
      <c r="AU1162" s="18" t="s">
        <v>83</v>
      </c>
    </row>
    <row r="1163" s="2" customFormat="1">
      <c r="A1163" s="39"/>
      <c r="B1163" s="40"/>
      <c r="C1163" s="41"/>
      <c r="D1163" s="231" t="s">
        <v>191</v>
      </c>
      <c r="E1163" s="41"/>
      <c r="F1163" s="232" t="s">
        <v>1836</v>
      </c>
      <c r="G1163" s="41"/>
      <c r="H1163" s="41"/>
      <c r="I1163" s="228"/>
      <c r="J1163" s="41"/>
      <c r="K1163" s="41"/>
      <c r="L1163" s="45"/>
      <c r="M1163" s="229"/>
      <c r="N1163" s="230"/>
      <c r="O1163" s="85"/>
      <c r="P1163" s="85"/>
      <c r="Q1163" s="85"/>
      <c r="R1163" s="85"/>
      <c r="S1163" s="85"/>
      <c r="T1163" s="86"/>
      <c r="U1163" s="39"/>
      <c r="V1163" s="39"/>
      <c r="W1163" s="39"/>
      <c r="X1163" s="39"/>
      <c r="Y1163" s="39"/>
      <c r="Z1163" s="39"/>
      <c r="AA1163" s="39"/>
      <c r="AB1163" s="39"/>
      <c r="AC1163" s="39"/>
      <c r="AD1163" s="39"/>
      <c r="AE1163" s="39"/>
      <c r="AT1163" s="18" t="s">
        <v>191</v>
      </c>
      <c r="AU1163" s="18" t="s">
        <v>83</v>
      </c>
    </row>
    <row r="1164" s="2" customFormat="1" ht="16.5" customHeight="1">
      <c r="A1164" s="39"/>
      <c r="B1164" s="40"/>
      <c r="C1164" s="213" t="s">
        <v>1837</v>
      </c>
      <c r="D1164" s="213" t="s">
        <v>183</v>
      </c>
      <c r="E1164" s="214" t="s">
        <v>1838</v>
      </c>
      <c r="F1164" s="215" t="s">
        <v>1839</v>
      </c>
      <c r="G1164" s="216" t="s">
        <v>263</v>
      </c>
      <c r="H1164" s="217">
        <v>29</v>
      </c>
      <c r="I1164" s="218"/>
      <c r="J1164" s="219">
        <f>ROUND(I1164*H1164,2)</f>
        <v>0</v>
      </c>
      <c r="K1164" s="215" t="s">
        <v>187</v>
      </c>
      <c r="L1164" s="45"/>
      <c r="M1164" s="220" t="s">
        <v>19</v>
      </c>
      <c r="N1164" s="221" t="s">
        <v>44</v>
      </c>
      <c r="O1164" s="85"/>
      <c r="P1164" s="222">
        <f>O1164*H1164</f>
        <v>0</v>
      </c>
      <c r="Q1164" s="222">
        <v>0.001525808</v>
      </c>
      <c r="R1164" s="222">
        <f>Q1164*H1164</f>
        <v>0.044248432000000004</v>
      </c>
      <c r="S1164" s="222">
        <v>0</v>
      </c>
      <c r="T1164" s="223">
        <f>S1164*H1164</f>
        <v>0</v>
      </c>
      <c r="U1164" s="39"/>
      <c r="V1164" s="39"/>
      <c r="W1164" s="39"/>
      <c r="X1164" s="39"/>
      <c r="Y1164" s="39"/>
      <c r="Z1164" s="39"/>
      <c r="AA1164" s="39"/>
      <c r="AB1164" s="39"/>
      <c r="AC1164" s="39"/>
      <c r="AD1164" s="39"/>
      <c r="AE1164" s="39"/>
      <c r="AR1164" s="224" t="s">
        <v>300</v>
      </c>
      <c r="AT1164" s="224" t="s">
        <v>183</v>
      </c>
      <c r="AU1164" s="224" t="s">
        <v>83</v>
      </c>
      <c r="AY1164" s="18" t="s">
        <v>181</v>
      </c>
      <c r="BE1164" s="225">
        <f>IF(N1164="základní",J1164,0)</f>
        <v>0</v>
      </c>
      <c r="BF1164" s="225">
        <f>IF(N1164="snížená",J1164,0)</f>
        <v>0</v>
      </c>
      <c r="BG1164" s="225">
        <f>IF(N1164="zákl. přenesená",J1164,0)</f>
        <v>0</v>
      </c>
      <c r="BH1164" s="225">
        <f>IF(N1164="sníž. přenesená",J1164,0)</f>
        <v>0</v>
      </c>
      <c r="BI1164" s="225">
        <f>IF(N1164="nulová",J1164,0)</f>
        <v>0</v>
      </c>
      <c r="BJ1164" s="18" t="s">
        <v>81</v>
      </c>
      <c r="BK1164" s="225">
        <f>ROUND(I1164*H1164,2)</f>
        <v>0</v>
      </c>
      <c r="BL1164" s="18" t="s">
        <v>300</v>
      </c>
      <c r="BM1164" s="224" t="s">
        <v>1840</v>
      </c>
    </row>
    <row r="1165" s="2" customFormat="1">
      <c r="A1165" s="39"/>
      <c r="B1165" s="40"/>
      <c r="C1165" s="41"/>
      <c r="D1165" s="226" t="s">
        <v>189</v>
      </c>
      <c r="E1165" s="41"/>
      <c r="F1165" s="227" t="s">
        <v>1841</v>
      </c>
      <c r="G1165" s="41"/>
      <c r="H1165" s="41"/>
      <c r="I1165" s="228"/>
      <c r="J1165" s="41"/>
      <c r="K1165" s="41"/>
      <c r="L1165" s="45"/>
      <c r="M1165" s="229"/>
      <c r="N1165" s="230"/>
      <c r="O1165" s="85"/>
      <c r="P1165" s="85"/>
      <c r="Q1165" s="85"/>
      <c r="R1165" s="85"/>
      <c r="S1165" s="85"/>
      <c r="T1165" s="86"/>
      <c r="U1165" s="39"/>
      <c r="V1165" s="39"/>
      <c r="W1165" s="39"/>
      <c r="X1165" s="39"/>
      <c r="Y1165" s="39"/>
      <c r="Z1165" s="39"/>
      <c r="AA1165" s="39"/>
      <c r="AB1165" s="39"/>
      <c r="AC1165" s="39"/>
      <c r="AD1165" s="39"/>
      <c r="AE1165" s="39"/>
      <c r="AT1165" s="18" t="s">
        <v>189</v>
      </c>
      <c r="AU1165" s="18" t="s">
        <v>83</v>
      </c>
    </row>
    <row r="1166" s="2" customFormat="1">
      <c r="A1166" s="39"/>
      <c r="B1166" s="40"/>
      <c r="C1166" s="41"/>
      <c r="D1166" s="231" t="s">
        <v>191</v>
      </c>
      <c r="E1166" s="41"/>
      <c r="F1166" s="232" t="s">
        <v>1842</v>
      </c>
      <c r="G1166" s="41"/>
      <c r="H1166" s="41"/>
      <c r="I1166" s="228"/>
      <c r="J1166" s="41"/>
      <c r="K1166" s="41"/>
      <c r="L1166" s="45"/>
      <c r="M1166" s="229"/>
      <c r="N1166" s="230"/>
      <c r="O1166" s="85"/>
      <c r="P1166" s="85"/>
      <c r="Q1166" s="85"/>
      <c r="R1166" s="85"/>
      <c r="S1166" s="85"/>
      <c r="T1166" s="86"/>
      <c r="U1166" s="39"/>
      <c r="V1166" s="39"/>
      <c r="W1166" s="39"/>
      <c r="X1166" s="39"/>
      <c r="Y1166" s="39"/>
      <c r="Z1166" s="39"/>
      <c r="AA1166" s="39"/>
      <c r="AB1166" s="39"/>
      <c r="AC1166" s="39"/>
      <c r="AD1166" s="39"/>
      <c r="AE1166" s="39"/>
      <c r="AT1166" s="18" t="s">
        <v>191</v>
      </c>
      <c r="AU1166" s="18" t="s">
        <v>83</v>
      </c>
    </row>
    <row r="1167" s="2" customFormat="1" ht="16.5" customHeight="1">
      <c r="A1167" s="39"/>
      <c r="B1167" s="40"/>
      <c r="C1167" s="213" t="s">
        <v>1843</v>
      </c>
      <c r="D1167" s="213" t="s">
        <v>183</v>
      </c>
      <c r="E1167" s="214" t="s">
        <v>1844</v>
      </c>
      <c r="F1167" s="215" t="s">
        <v>1845</v>
      </c>
      <c r="G1167" s="216" t="s">
        <v>263</v>
      </c>
      <c r="H1167" s="217">
        <v>33.5</v>
      </c>
      <c r="I1167" s="218"/>
      <c r="J1167" s="219">
        <f>ROUND(I1167*H1167,2)</f>
        <v>0</v>
      </c>
      <c r="K1167" s="215" t="s">
        <v>187</v>
      </c>
      <c r="L1167" s="45"/>
      <c r="M1167" s="220" t="s">
        <v>19</v>
      </c>
      <c r="N1167" s="221" t="s">
        <v>44</v>
      </c>
      <c r="O1167" s="85"/>
      <c r="P1167" s="222">
        <f>O1167*H1167</f>
        <v>0</v>
      </c>
      <c r="Q1167" s="222">
        <v>0.0028384439999999999</v>
      </c>
      <c r="R1167" s="222">
        <f>Q1167*H1167</f>
        <v>0.095087873999999989</v>
      </c>
      <c r="S1167" s="222">
        <v>0</v>
      </c>
      <c r="T1167" s="223">
        <f>S1167*H1167</f>
        <v>0</v>
      </c>
      <c r="U1167" s="39"/>
      <c r="V1167" s="39"/>
      <c r="W1167" s="39"/>
      <c r="X1167" s="39"/>
      <c r="Y1167" s="39"/>
      <c r="Z1167" s="39"/>
      <c r="AA1167" s="39"/>
      <c r="AB1167" s="39"/>
      <c r="AC1167" s="39"/>
      <c r="AD1167" s="39"/>
      <c r="AE1167" s="39"/>
      <c r="AR1167" s="224" t="s">
        <v>300</v>
      </c>
      <c r="AT1167" s="224" t="s">
        <v>183</v>
      </c>
      <c r="AU1167" s="224" t="s">
        <v>83</v>
      </c>
      <c r="AY1167" s="18" t="s">
        <v>181</v>
      </c>
      <c r="BE1167" s="225">
        <f>IF(N1167="základní",J1167,0)</f>
        <v>0</v>
      </c>
      <c r="BF1167" s="225">
        <f>IF(N1167="snížená",J1167,0)</f>
        <v>0</v>
      </c>
      <c r="BG1167" s="225">
        <f>IF(N1167="zákl. přenesená",J1167,0)</f>
        <v>0</v>
      </c>
      <c r="BH1167" s="225">
        <f>IF(N1167="sníž. přenesená",J1167,0)</f>
        <v>0</v>
      </c>
      <c r="BI1167" s="225">
        <f>IF(N1167="nulová",J1167,0)</f>
        <v>0</v>
      </c>
      <c r="BJ1167" s="18" t="s">
        <v>81</v>
      </c>
      <c r="BK1167" s="225">
        <f>ROUND(I1167*H1167,2)</f>
        <v>0</v>
      </c>
      <c r="BL1167" s="18" t="s">
        <v>300</v>
      </c>
      <c r="BM1167" s="224" t="s">
        <v>1846</v>
      </c>
    </row>
    <row r="1168" s="2" customFormat="1">
      <c r="A1168" s="39"/>
      <c r="B1168" s="40"/>
      <c r="C1168" s="41"/>
      <c r="D1168" s="226" t="s">
        <v>189</v>
      </c>
      <c r="E1168" s="41"/>
      <c r="F1168" s="227" t="s">
        <v>1847</v>
      </c>
      <c r="G1168" s="41"/>
      <c r="H1168" s="41"/>
      <c r="I1168" s="228"/>
      <c r="J1168" s="41"/>
      <c r="K1168" s="41"/>
      <c r="L1168" s="45"/>
      <c r="M1168" s="229"/>
      <c r="N1168" s="230"/>
      <c r="O1168" s="85"/>
      <c r="P1168" s="85"/>
      <c r="Q1168" s="85"/>
      <c r="R1168" s="85"/>
      <c r="S1168" s="85"/>
      <c r="T1168" s="86"/>
      <c r="U1168" s="39"/>
      <c r="V1168" s="39"/>
      <c r="W1168" s="39"/>
      <c r="X1168" s="39"/>
      <c r="Y1168" s="39"/>
      <c r="Z1168" s="39"/>
      <c r="AA1168" s="39"/>
      <c r="AB1168" s="39"/>
      <c r="AC1168" s="39"/>
      <c r="AD1168" s="39"/>
      <c r="AE1168" s="39"/>
      <c r="AT1168" s="18" t="s">
        <v>189</v>
      </c>
      <c r="AU1168" s="18" t="s">
        <v>83</v>
      </c>
    </row>
    <row r="1169" s="2" customFormat="1">
      <c r="A1169" s="39"/>
      <c r="B1169" s="40"/>
      <c r="C1169" s="41"/>
      <c r="D1169" s="231" t="s">
        <v>191</v>
      </c>
      <c r="E1169" s="41"/>
      <c r="F1169" s="232" t="s">
        <v>1848</v>
      </c>
      <c r="G1169" s="41"/>
      <c r="H1169" s="41"/>
      <c r="I1169" s="228"/>
      <c r="J1169" s="41"/>
      <c r="K1169" s="41"/>
      <c r="L1169" s="45"/>
      <c r="M1169" s="229"/>
      <c r="N1169" s="230"/>
      <c r="O1169" s="85"/>
      <c r="P1169" s="85"/>
      <c r="Q1169" s="85"/>
      <c r="R1169" s="85"/>
      <c r="S1169" s="85"/>
      <c r="T1169" s="86"/>
      <c r="U1169" s="39"/>
      <c r="V1169" s="39"/>
      <c r="W1169" s="39"/>
      <c r="X1169" s="39"/>
      <c r="Y1169" s="39"/>
      <c r="Z1169" s="39"/>
      <c r="AA1169" s="39"/>
      <c r="AB1169" s="39"/>
      <c r="AC1169" s="39"/>
      <c r="AD1169" s="39"/>
      <c r="AE1169" s="39"/>
      <c r="AT1169" s="18" t="s">
        <v>191</v>
      </c>
      <c r="AU1169" s="18" t="s">
        <v>83</v>
      </c>
    </row>
    <row r="1170" s="2" customFormat="1" ht="16.5" customHeight="1">
      <c r="A1170" s="39"/>
      <c r="B1170" s="40"/>
      <c r="C1170" s="213" t="s">
        <v>1849</v>
      </c>
      <c r="D1170" s="213" t="s">
        <v>183</v>
      </c>
      <c r="E1170" s="214" t="s">
        <v>1850</v>
      </c>
      <c r="F1170" s="215" t="s">
        <v>1851</v>
      </c>
      <c r="G1170" s="216" t="s">
        <v>263</v>
      </c>
      <c r="H1170" s="217">
        <v>16</v>
      </c>
      <c r="I1170" s="218"/>
      <c r="J1170" s="219">
        <f>ROUND(I1170*H1170,2)</f>
        <v>0</v>
      </c>
      <c r="K1170" s="215" t="s">
        <v>187</v>
      </c>
      <c r="L1170" s="45"/>
      <c r="M1170" s="220" t="s">
        <v>19</v>
      </c>
      <c r="N1170" s="221" t="s">
        <v>44</v>
      </c>
      <c r="O1170" s="85"/>
      <c r="P1170" s="222">
        <f>O1170*H1170</f>
        <v>0</v>
      </c>
      <c r="Q1170" s="222">
        <v>0.0037349760000000001</v>
      </c>
      <c r="R1170" s="222">
        <f>Q1170*H1170</f>
        <v>0.059759616000000002</v>
      </c>
      <c r="S1170" s="222">
        <v>0</v>
      </c>
      <c r="T1170" s="223">
        <f>S1170*H1170</f>
        <v>0</v>
      </c>
      <c r="U1170" s="39"/>
      <c r="V1170" s="39"/>
      <c r="W1170" s="39"/>
      <c r="X1170" s="39"/>
      <c r="Y1170" s="39"/>
      <c r="Z1170" s="39"/>
      <c r="AA1170" s="39"/>
      <c r="AB1170" s="39"/>
      <c r="AC1170" s="39"/>
      <c r="AD1170" s="39"/>
      <c r="AE1170" s="39"/>
      <c r="AR1170" s="224" t="s">
        <v>300</v>
      </c>
      <c r="AT1170" s="224" t="s">
        <v>183</v>
      </c>
      <c r="AU1170" s="224" t="s">
        <v>83</v>
      </c>
      <c r="AY1170" s="18" t="s">
        <v>181</v>
      </c>
      <c r="BE1170" s="225">
        <f>IF(N1170="základní",J1170,0)</f>
        <v>0</v>
      </c>
      <c r="BF1170" s="225">
        <f>IF(N1170="snížená",J1170,0)</f>
        <v>0</v>
      </c>
      <c r="BG1170" s="225">
        <f>IF(N1170="zákl. přenesená",J1170,0)</f>
        <v>0</v>
      </c>
      <c r="BH1170" s="225">
        <f>IF(N1170="sníž. přenesená",J1170,0)</f>
        <v>0</v>
      </c>
      <c r="BI1170" s="225">
        <f>IF(N1170="nulová",J1170,0)</f>
        <v>0</v>
      </c>
      <c r="BJ1170" s="18" t="s">
        <v>81</v>
      </c>
      <c r="BK1170" s="225">
        <f>ROUND(I1170*H1170,2)</f>
        <v>0</v>
      </c>
      <c r="BL1170" s="18" t="s">
        <v>300</v>
      </c>
      <c r="BM1170" s="224" t="s">
        <v>1852</v>
      </c>
    </row>
    <row r="1171" s="2" customFormat="1">
      <c r="A1171" s="39"/>
      <c r="B1171" s="40"/>
      <c r="C1171" s="41"/>
      <c r="D1171" s="226" t="s">
        <v>189</v>
      </c>
      <c r="E1171" s="41"/>
      <c r="F1171" s="227" t="s">
        <v>1853</v>
      </c>
      <c r="G1171" s="41"/>
      <c r="H1171" s="41"/>
      <c r="I1171" s="228"/>
      <c r="J1171" s="41"/>
      <c r="K1171" s="41"/>
      <c r="L1171" s="45"/>
      <c r="M1171" s="229"/>
      <c r="N1171" s="230"/>
      <c r="O1171" s="85"/>
      <c r="P1171" s="85"/>
      <c r="Q1171" s="85"/>
      <c r="R1171" s="85"/>
      <c r="S1171" s="85"/>
      <c r="T1171" s="86"/>
      <c r="U1171" s="39"/>
      <c r="V1171" s="39"/>
      <c r="W1171" s="39"/>
      <c r="X1171" s="39"/>
      <c r="Y1171" s="39"/>
      <c r="Z1171" s="39"/>
      <c r="AA1171" s="39"/>
      <c r="AB1171" s="39"/>
      <c r="AC1171" s="39"/>
      <c r="AD1171" s="39"/>
      <c r="AE1171" s="39"/>
      <c r="AT1171" s="18" t="s">
        <v>189</v>
      </c>
      <c r="AU1171" s="18" t="s">
        <v>83</v>
      </c>
    </row>
    <row r="1172" s="2" customFormat="1">
      <c r="A1172" s="39"/>
      <c r="B1172" s="40"/>
      <c r="C1172" s="41"/>
      <c r="D1172" s="231" t="s">
        <v>191</v>
      </c>
      <c r="E1172" s="41"/>
      <c r="F1172" s="232" t="s">
        <v>1854</v>
      </c>
      <c r="G1172" s="41"/>
      <c r="H1172" s="41"/>
      <c r="I1172" s="228"/>
      <c r="J1172" s="41"/>
      <c r="K1172" s="41"/>
      <c r="L1172" s="45"/>
      <c r="M1172" s="229"/>
      <c r="N1172" s="230"/>
      <c r="O1172" s="85"/>
      <c r="P1172" s="85"/>
      <c r="Q1172" s="85"/>
      <c r="R1172" s="85"/>
      <c r="S1172" s="85"/>
      <c r="T1172" s="86"/>
      <c r="U1172" s="39"/>
      <c r="V1172" s="39"/>
      <c r="W1172" s="39"/>
      <c r="X1172" s="39"/>
      <c r="Y1172" s="39"/>
      <c r="Z1172" s="39"/>
      <c r="AA1172" s="39"/>
      <c r="AB1172" s="39"/>
      <c r="AC1172" s="39"/>
      <c r="AD1172" s="39"/>
      <c r="AE1172" s="39"/>
      <c r="AT1172" s="18" t="s">
        <v>191</v>
      </c>
      <c r="AU1172" s="18" t="s">
        <v>83</v>
      </c>
    </row>
    <row r="1173" s="2" customFormat="1" ht="16.5" customHeight="1">
      <c r="A1173" s="39"/>
      <c r="B1173" s="40"/>
      <c r="C1173" s="213" t="s">
        <v>1855</v>
      </c>
      <c r="D1173" s="213" t="s">
        <v>183</v>
      </c>
      <c r="E1173" s="214" t="s">
        <v>1856</v>
      </c>
      <c r="F1173" s="215" t="s">
        <v>1857</v>
      </c>
      <c r="G1173" s="216" t="s">
        <v>449</v>
      </c>
      <c r="H1173" s="217">
        <v>20</v>
      </c>
      <c r="I1173" s="218"/>
      <c r="J1173" s="219">
        <f>ROUND(I1173*H1173,2)</f>
        <v>0</v>
      </c>
      <c r="K1173" s="215" t="s">
        <v>187</v>
      </c>
      <c r="L1173" s="45"/>
      <c r="M1173" s="220" t="s">
        <v>19</v>
      </c>
      <c r="N1173" s="221" t="s">
        <v>44</v>
      </c>
      <c r="O1173" s="85"/>
      <c r="P1173" s="222">
        <f>O1173*H1173</f>
        <v>0</v>
      </c>
      <c r="Q1173" s="222">
        <v>0.00070100000000000002</v>
      </c>
      <c r="R1173" s="222">
        <f>Q1173*H1173</f>
        <v>0.014020000000000001</v>
      </c>
      <c r="S1173" s="222">
        <v>0</v>
      </c>
      <c r="T1173" s="223">
        <f>S1173*H1173</f>
        <v>0</v>
      </c>
      <c r="U1173" s="39"/>
      <c r="V1173" s="39"/>
      <c r="W1173" s="39"/>
      <c r="X1173" s="39"/>
      <c r="Y1173" s="39"/>
      <c r="Z1173" s="39"/>
      <c r="AA1173" s="39"/>
      <c r="AB1173" s="39"/>
      <c r="AC1173" s="39"/>
      <c r="AD1173" s="39"/>
      <c r="AE1173" s="39"/>
      <c r="AR1173" s="224" t="s">
        <v>300</v>
      </c>
      <c r="AT1173" s="224" t="s">
        <v>183</v>
      </c>
      <c r="AU1173" s="224" t="s">
        <v>83</v>
      </c>
      <c r="AY1173" s="18" t="s">
        <v>181</v>
      </c>
      <c r="BE1173" s="225">
        <f>IF(N1173="základní",J1173,0)</f>
        <v>0</v>
      </c>
      <c r="BF1173" s="225">
        <f>IF(N1173="snížená",J1173,0)</f>
        <v>0</v>
      </c>
      <c r="BG1173" s="225">
        <f>IF(N1173="zákl. přenesená",J1173,0)</f>
        <v>0</v>
      </c>
      <c r="BH1173" s="225">
        <f>IF(N1173="sníž. přenesená",J1173,0)</f>
        <v>0</v>
      </c>
      <c r="BI1173" s="225">
        <f>IF(N1173="nulová",J1173,0)</f>
        <v>0</v>
      </c>
      <c r="BJ1173" s="18" t="s">
        <v>81</v>
      </c>
      <c r="BK1173" s="225">
        <f>ROUND(I1173*H1173,2)</f>
        <v>0</v>
      </c>
      <c r="BL1173" s="18" t="s">
        <v>300</v>
      </c>
      <c r="BM1173" s="224" t="s">
        <v>1858</v>
      </c>
    </row>
    <row r="1174" s="2" customFormat="1">
      <c r="A1174" s="39"/>
      <c r="B1174" s="40"/>
      <c r="C1174" s="41"/>
      <c r="D1174" s="226" t="s">
        <v>189</v>
      </c>
      <c r="E1174" s="41"/>
      <c r="F1174" s="227" t="s">
        <v>1859</v>
      </c>
      <c r="G1174" s="41"/>
      <c r="H1174" s="41"/>
      <c r="I1174" s="228"/>
      <c r="J1174" s="41"/>
      <c r="K1174" s="41"/>
      <c r="L1174" s="45"/>
      <c r="M1174" s="229"/>
      <c r="N1174" s="230"/>
      <c r="O1174" s="85"/>
      <c r="P1174" s="85"/>
      <c r="Q1174" s="85"/>
      <c r="R1174" s="85"/>
      <c r="S1174" s="85"/>
      <c r="T1174" s="86"/>
      <c r="U1174" s="39"/>
      <c r="V1174" s="39"/>
      <c r="W1174" s="39"/>
      <c r="X1174" s="39"/>
      <c r="Y1174" s="39"/>
      <c r="Z1174" s="39"/>
      <c r="AA1174" s="39"/>
      <c r="AB1174" s="39"/>
      <c r="AC1174" s="39"/>
      <c r="AD1174" s="39"/>
      <c r="AE1174" s="39"/>
      <c r="AT1174" s="18" t="s">
        <v>189</v>
      </c>
      <c r="AU1174" s="18" t="s">
        <v>83</v>
      </c>
    </row>
    <row r="1175" s="2" customFormat="1">
      <c r="A1175" s="39"/>
      <c r="B1175" s="40"/>
      <c r="C1175" s="41"/>
      <c r="D1175" s="231" t="s">
        <v>191</v>
      </c>
      <c r="E1175" s="41"/>
      <c r="F1175" s="232" t="s">
        <v>1860</v>
      </c>
      <c r="G1175" s="41"/>
      <c r="H1175" s="41"/>
      <c r="I1175" s="228"/>
      <c r="J1175" s="41"/>
      <c r="K1175" s="41"/>
      <c r="L1175" s="45"/>
      <c r="M1175" s="229"/>
      <c r="N1175" s="230"/>
      <c r="O1175" s="85"/>
      <c r="P1175" s="85"/>
      <c r="Q1175" s="85"/>
      <c r="R1175" s="85"/>
      <c r="S1175" s="85"/>
      <c r="T1175" s="86"/>
      <c r="U1175" s="39"/>
      <c r="V1175" s="39"/>
      <c r="W1175" s="39"/>
      <c r="X1175" s="39"/>
      <c r="Y1175" s="39"/>
      <c r="Z1175" s="39"/>
      <c r="AA1175" s="39"/>
      <c r="AB1175" s="39"/>
      <c r="AC1175" s="39"/>
      <c r="AD1175" s="39"/>
      <c r="AE1175" s="39"/>
      <c r="AT1175" s="18" t="s">
        <v>191</v>
      </c>
      <c r="AU1175" s="18" t="s">
        <v>83</v>
      </c>
    </row>
    <row r="1176" s="2" customFormat="1" ht="16.5" customHeight="1">
      <c r="A1176" s="39"/>
      <c r="B1176" s="40"/>
      <c r="C1176" s="213" t="s">
        <v>1861</v>
      </c>
      <c r="D1176" s="213" t="s">
        <v>183</v>
      </c>
      <c r="E1176" s="214" t="s">
        <v>1862</v>
      </c>
      <c r="F1176" s="215" t="s">
        <v>1863</v>
      </c>
      <c r="G1176" s="216" t="s">
        <v>449</v>
      </c>
      <c r="H1176" s="217">
        <v>4</v>
      </c>
      <c r="I1176" s="218"/>
      <c r="J1176" s="219">
        <f>ROUND(I1176*H1176,2)</f>
        <v>0</v>
      </c>
      <c r="K1176" s="215" t="s">
        <v>187</v>
      </c>
      <c r="L1176" s="45"/>
      <c r="M1176" s="220" t="s">
        <v>19</v>
      </c>
      <c r="N1176" s="221" t="s">
        <v>44</v>
      </c>
      <c r="O1176" s="85"/>
      <c r="P1176" s="222">
        <f>O1176*H1176</f>
        <v>0</v>
      </c>
      <c r="Q1176" s="222">
        <v>0.00078100000000000001</v>
      </c>
      <c r="R1176" s="222">
        <f>Q1176*H1176</f>
        <v>0.003124</v>
      </c>
      <c r="S1176" s="222">
        <v>0</v>
      </c>
      <c r="T1176" s="223">
        <f>S1176*H1176</f>
        <v>0</v>
      </c>
      <c r="U1176" s="39"/>
      <c r="V1176" s="39"/>
      <c r="W1176" s="39"/>
      <c r="X1176" s="39"/>
      <c r="Y1176" s="39"/>
      <c r="Z1176" s="39"/>
      <c r="AA1176" s="39"/>
      <c r="AB1176" s="39"/>
      <c r="AC1176" s="39"/>
      <c r="AD1176" s="39"/>
      <c r="AE1176" s="39"/>
      <c r="AR1176" s="224" t="s">
        <v>300</v>
      </c>
      <c r="AT1176" s="224" t="s">
        <v>183</v>
      </c>
      <c r="AU1176" s="224" t="s">
        <v>83</v>
      </c>
      <c r="AY1176" s="18" t="s">
        <v>181</v>
      </c>
      <c r="BE1176" s="225">
        <f>IF(N1176="základní",J1176,0)</f>
        <v>0</v>
      </c>
      <c r="BF1176" s="225">
        <f>IF(N1176="snížená",J1176,0)</f>
        <v>0</v>
      </c>
      <c r="BG1176" s="225">
        <f>IF(N1176="zákl. přenesená",J1176,0)</f>
        <v>0</v>
      </c>
      <c r="BH1176" s="225">
        <f>IF(N1176="sníž. přenesená",J1176,0)</f>
        <v>0</v>
      </c>
      <c r="BI1176" s="225">
        <f>IF(N1176="nulová",J1176,0)</f>
        <v>0</v>
      </c>
      <c r="BJ1176" s="18" t="s">
        <v>81</v>
      </c>
      <c r="BK1176" s="225">
        <f>ROUND(I1176*H1176,2)</f>
        <v>0</v>
      </c>
      <c r="BL1176" s="18" t="s">
        <v>300</v>
      </c>
      <c r="BM1176" s="224" t="s">
        <v>1864</v>
      </c>
    </row>
    <row r="1177" s="2" customFormat="1">
      <c r="A1177" s="39"/>
      <c r="B1177" s="40"/>
      <c r="C1177" s="41"/>
      <c r="D1177" s="226" t="s">
        <v>189</v>
      </c>
      <c r="E1177" s="41"/>
      <c r="F1177" s="227" t="s">
        <v>1865</v>
      </c>
      <c r="G1177" s="41"/>
      <c r="H1177" s="41"/>
      <c r="I1177" s="228"/>
      <c r="J1177" s="41"/>
      <c r="K1177" s="41"/>
      <c r="L1177" s="45"/>
      <c r="M1177" s="229"/>
      <c r="N1177" s="230"/>
      <c r="O1177" s="85"/>
      <c r="P1177" s="85"/>
      <c r="Q1177" s="85"/>
      <c r="R1177" s="85"/>
      <c r="S1177" s="85"/>
      <c r="T1177" s="86"/>
      <c r="U1177" s="39"/>
      <c r="V1177" s="39"/>
      <c r="W1177" s="39"/>
      <c r="X1177" s="39"/>
      <c r="Y1177" s="39"/>
      <c r="Z1177" s="39"/>
      <c r="AA1177" s="39"/>
      <c r="AB1177" s="39"/>
      <c r="AC1177" s="39"/>
      <c r="AD1177" s="39"/>
      <c r="AE1177" s="39"/>
      <c r="AT1177" s="18" t="s">
        <v>189</v>
      </c>
      <c r="AU1177" s="18" t="s">
        <v>83</v>
      </c>
    </row>
    <row r="1178" s="2" customFormat="1">
      <c r="A1178" s="39"/>
      <c r="B1178" s="40"/>
      <c r="C1178" s="41"/>
      <c r="D1178" s="231" t="s">
        <v>191</v>
      </c>
      <c r="E1178" s="41"/>
      <c r="F1178" s="232" t="s">
        <v>1866</v>
      </c>
      <c r="G1178" s="41"/>
      <c r="H1178" s="41"/>
      <c r="I1178" s="228"/>
      <c r="J1178" s="41"/>
      <c r="K1178" s="41"/>
      <c r="L1178" s="45"/>
      <c r="M1178" s="229"/>
      <c r="N1178" s="230"/>
      <c r="O1178" s="85"/>
      <c r="P1178" s="85"/>
      <c r="Q1178" s="85"/>
      <c r="R1178" s="85"/>
      <c r="S1178" s="85"/>
      <c r="T1178" s="86"/>
      <c r="U1178" s="39"/>
      <c r="V1178" s="39"/>
      <c r="W1178" s="39"/>
      <c r="X1178" s="39"/>
      <c r="Y1178" s="39"/>
      <c r="Z1178" s="39"/>
      <c r="AA1178" s="39"/>
      <c r="AB1178" s="39"/>
      <c r="AC1178" s="39"/>
      <c r="AD1178" s="39"/>
      <c r="AE1178" s="39"/>
      <c r="AT1178" s="18" t="s">
        <v>191</v>
      </c>
      <c r="AU1178" s="18" t="s">
        <v>83</v>
      </c>
    </row>
    <row r="1179" s="2" customFormat="1" ht="16.5" customHeight="1">
      <c r="A1179" s="39"/>
      <c r="B1179" s="40"/>
      <c r="C1179" s="213" t="s">
        <v>1867</v>
      </c>
      <c r="D1179" s="213" t="s">
        <v>183</v>
      </c>
      <c r="E1179" s="214" t="s">
        <v>1868</v>
      </c>
      <c r="F1179" s="215" t="s">
        <v>1869</v>
      </c>
      <c r="G1179" s="216" t="s">
        <v>449</v>
      </c>
      <c r="H1179" s="217">
        <v>8</v>
      </c>
      <c r="I1179" s="218"/>
      <c r="J1179" s="219">
        <f>ROUND(I1179*H1179,2)</f>
        <v>0</v>
      </c>
      <c r="K1179" s="215" t="s">
        <v>187</v>
      </c>
      <c r="L1179" s="45"/>
      <c r="M1179" s="220" t="s">
        <v>19</v>
      </c>
      <c r="N1179" s="221" t="s">
        <v>44</v>
      </c>
      <c r="O1179" s="85"/>
      <c r="P1179" s="222">
        <f>O1179*H1179</f>
        <v>0</v>
      </c>
      <c r="Q1179" s="222">
        <v>0.0014712499999999999</v>
      </c>
      <c r="R1179" s="222">
        <f>Q1179*H1179</f>
        <v>0.011769999999999999</v>
      </c>
      <c r="S1179" s="222">
        <v>0</v>
      </c>
      <c r="T1179" s="223">
        <f>S1179*H1179</f>
        <v>0</v>
      </c>
      <c r="U1179" s="39"/>
      <c r="V1179" s="39"/>
      <c r="W1179" s="39"/>
      <c r="X1179" s="39"/>
      <c r="Y1179" s="39"/>
      <c r="Z1179" s="39"/>
      <c r="AA1179" s="39"/>
      <c r="AB1179" s="39"/>
      <c r="AC1179" s="39"/>
      <c r="AD1179" s="39"/>
      <c r="AE1179" s="39"/>
      <c r="AR1179" s="224" t="s">
        <v>300</v>
      </c>
      <c r="AT1179" s="224" t="s">
        <v>183</v>
      </c>
      <c r="AU1179" s="224" t="s">
        <v>83</v>
      </c>
      <c r="AY1179" s="18" t="s">
        <v>181</v>
      </c>
      <c r="BE1179" s="225">
        <f>IF(N1179="základní",J1179,0)</f>
        <v>0</v>
      </c>
      <c r="BF1179" s="225">
        <f>IF(N1179="snížená",J1179,0)</f>
        <v>0</v>
      </c>
      <c r="BG1179" s="225">
        <f>IF(N1179="zákl. přenesená",J1179,0)</f>
        <v>0</v>
      </c>
      <c r="BH1179" s="225">
        <f>IF(N1179="sníž. přenesená",J1179,0)</f>
        <v>0</v>
      </c>
      <c r="BI1179" s="225">
        <f>IF(N1179="nulová",J1179,0)</f>
        <v>0</v>
      </c>
      <c r="BJ1179" s="18" t="s">
        <v>81</v>
      </c>
      <c r="BK1179" s="225">
        <f>ROUND(I1179*H1179,2)</f>
        <v>0</v>
      </c>
      <c r="BL1179" s="18" t="s">
        <v>300</v>
      </c>
      <c r="BM1179" s="224" t="s">
        <v>1870</v>
      </c>
    </row>
    <row r="1180" s="2" customFormat="1">
      <c r="A1180" s="39"/>
      <c r="B1180" s="40"/>
      <c r="C1180" s="41"/>
      <c r="D1180" s="226" t="s">
        <v>189</v>
      </c>
      <c r="E1180" s="41"/>
      <c r="F1180" s="227" t="s">
        <v>1871</v>
      </c>
      <c r="G1180" s="41"/>
      <c r="H1180" s="41"/>
      <c r="I1180" s="228"/>
      <c r="J1180" s="41"/>
      <c r="K1180" s="41"/>
      <c r="L1180" s="45"/>
      <c r="M1180" s="229"/>
      <c r="N1180" s="230"/>
      <c r="O1180" s="85"/>
      <c r="P1180" s="85"/>
      <c r="Q1180" s="85"/>
      <c r="R1180" s="85"/>
      <c r="S1180" s="85"/>
      <c r="T1180" s="86"/>
      <c r="U1180" s="39"/>
      <c r="V1180" s="39"/>
      <c r="W1180" s="39"/>
      <c r="X1180" s="39"/>
      <c r="Y1180" s="39"/>
      <c r="Z1180" s="39"/>
      <c r="AA1180" s="39"/>
      <c r="AB1180" s="39"/>
      <c r="AC1180" s="39"/>
      <c r="AD1180" s="39"/>
      <c r="AE1180" s="39"/>
      <c r="AT1180" s="18" t="s">
        <v>189</v>
      </c>
      <c r="AU1180" s="18" t="s">
        <v>83</v>
      </c>
    </row>
    <row r="1181" s="2" customFormat="1">
      <c r="A1181" s="39"/>
      <c r="B1181" s="40"/>
      <c r="C1181" s="41"/>
      <c r="D1181" s="231" t="s">
        <v>191</v>
      </c>
      <c r="E1181" s="41"/>
      <c r="F1181" s="232" t="s">
        <v>1872</v>
      </c>
      <c r="G1181" s="41"/>
      <c r="H1181" s="41"/>
      <c r="I1181" s="228"/>
      <c r="J1181" s="41"/>
      <c r="K1181" s="41"/>
      <c r="L1181" s="45"/>
      <c r="M1181" s="229"/>
      <c r="N1181" s="230"/>
      <c r="O1181" s="85"/>
      <c r="P1181" s="85"/>
      <c r="Q1181" s="85"/>
      <c r="R1181" s="85"/>
      <c r="S1181" s="85"/>
      <c r="T1181" s="86"/>
      <c r="U1181" s="39"/>
      <c r="V1181" s="39"/>
      <c r="W1181" s="39"/>
      <c r="X1181" s="39"/>
      <c r="Y1181" s="39"/>
      <c r="Z1181" s="39"/>
      <c r="AA1181" s="39"/>
      <c r="AB1181" s="39"/>
      <c r="AC1181" s="39"/>
      <c r="AD1181" s="39"/>
      <c r="AE1181" s="39"/>
      <c r="AT1181" s="18" t="s">
        <v>191</v>
      </c>
      <c r="AU1181" s="18" t="s">
        <v>83</v>
      </c>
    </row>
    <row r="1182" s="2" customFormat="1" ht="16.5" customHeight="1">
      <c r="A1182" s="39"/>
      <c r="B1182" s="40"/>
      <c r="C1182" s="213" t="s">
        <v>1873</v>
      </c>
      <c r="D1182" s="213" t="s">
        <v>183</v>
      </c>
      <c r="E1182" s="214" t="s">
        <v>1874</v>
      </c>
      <c r="F1182" s="215" t="s">
        <v>1875</v>
      </c>
      <c r="G1182" s="216" t="s">
        <v>449</v>
      </c>
      <c r="H1182" s="217">
        <v>2</v>
      </c>
      <c r="I1182" s="218"/>
      <c r="J1182" s="219">
        <f>ROUND(I1182*H1182,2)</f>
        <v>0</v>
      </c>
      <c r="K1182" s="215" t="s">
        <v>187</v>
      </c>
      <c r="L1182" s="45"/>
      <c r="M1182" s="220" t="s">
        <v>19</v>
      </c>
      <c r="N1182" s="221" t="s">
        <v>44</v>
      </c>
      <c r="O1182" s="85"/>
      <c r="P1182" s="222">
        <f>O1182*H1182</f>
        <v>0</v>
      </c>
      <c r="Q1182" s="222">
        <v>0.0020312500000000001</v>
      </c>
      <c r="R1182" s="222">
        <f>Q1182*H1182</f>
        <v>0.0040625000000000001</v>
      </c>
      <c r="S1182" s="222">
        <v>0</v>
      </c>
      <c r="T1182" s="223">
        <f>S1182*H1182</f>
        <v>0</v>
      </c>
      <c r="U1182" s="39"/>
      <c r="V1182" s="39"/>
      <c r="W1182" s="39"/>
      <c r="X1182" s="39"/>
      <c r="Y1182" s="39"/>
      <c r="Z1182" s="39"/>
      <c r="AA1182" s="39"/>
      <c r="AB1182" s="39"/>
      <c r="AC1182" s="39"/>
      <c r="AD1182" s="39"/>
      <c r="AE1182" s="39"/>
      <c r="AR1182" s="224" t="s">
        <v>300</v>
      </c>
      <c r="AT1182" s="224" t="s">
        <v>183</v>
      </c>
      <c r="AU1182" s="224" t="s">
        <v>83</v>
      </c>
      <c r="AY1182" s="18" t="s">
        <v>181</v>
      </c>
      <c r="BE1182" s="225">
        <f>IF(N1182="základní",J1182,0)</f>
        <v>0</v>
      </c>
      <c r="BF1182" s="225">
        <f>IF(N1182="snížená",J1182,0)</f>
        <v>0</v>
      </c>
      <c r="BG1182" s="225">
        <f>IF(N1182="zákl. přenesená",J1182,0)</f>
        <v>0</v>
      </c>
      <c r="BH1182" s="225">
        <f>IF(N1182="sníž. přenesená",J1182,0)</f>
        <v>0</v>
      </c>
      <c r="BI1182" s="225">
        <f>IF(N1182="nulová",J1182,0)</f>
        <v>0</v>
      </c>
      <c r="BJ1182" s="18" t="s">
        <v>81</v>
      </c>
      <c r="BK1182" s="225">
        <f>ROUND(I1182*H1182,2)</f>
        <v>0</v>
      </c>
      <c r="BL1182" s="18" t="s">
        <v>300</v>
      </c>
      <c r="BM1182" s="224" t="s">
        <v>1876</v>
      </c>
    </row>
    <row r="1183" s="2" customFormat="1">
      <c r="A1183" s="39"/>
      <c r="B1183" s="40"/>
      <c r="C1183" s="41"/>
      <c r="D1183" s="226" t="s">
        <v>189</v>
      </c>
      <c r="E1183" s="41"/>
      <c r="F1183" s="227" t="s">
        <v>1877</v>
      </c>
      <c r="G1183" s="41"/>
      <c r="H1183" s="41"/>
      <c r="I1183" s="228"/>
      <c r="J1183" s="41"/>
      <c r="K1183" s="41"/>
      <c r="L1183" s="45"/>
      <c r="M1183" s="229"/>
      <c r="N1183" s="230"/>
      <c r="O1183" s="85"/>
      <c r="P1183" s="85"/>
      <c r="Q1183" s="85"/>
      <c r="R1183" s="85"/>
      <c r="S1183" s="85"/>
      <c r="T1183" s="86"/>
      <c r="U1183" s="39"/>
      <c r="V1183" s="39"/>
      <c r="W1183" s="39"/>
      <c r="X1183" s="39"/>
      <c r="Y1183" s="39"/>
      <c r="Z1183" s="39"/>
      <c r="AA1183" s="39"/>
      <c r="AB1183" s="39"/>
      <c r="AC1183" s="39"/>
      <c r="AD1183" s="39"/>
      <c r="AE1183" s="39"/>
      <c r="AT1183" s="18" t="s">
        <v>189</v>
      </c>
      <c r="AU1183" s="18" t="s">
        <v>83</v>
      </c>
    </row>
    <row r="1184" s="2" customFormat="1">
      <c r="A1184" s="39"/>
      <c r="B1184" s="40"/>
      <c r="C1184" s="41"/>
      <c r="D1184" s="231" t="s">
        <v>191</v>
      </c>
      <c r="E1184" s="41"/>
      <c r="F1184" s="232" t="s">
        <v>1878</v>
      </c>
      <c r="G1184" s="41"/>
      <c r="H1184" s="41"/>
      <c r="I1184" s="228"/>
      <c r="J1184" s="41"/>
      <c r="K1184" s="41"/>
      <c r="L1184" s="45"/>
      <c r="M1184" s="229"/>
      <c r="N1184" s="230"/>
      <c r="O1184" s="85"/>
      <c r="P1184" s="85"/>
      <c r="Q1184" s="85"/>
      <c r="R1184" s="85"/>
      <c r="S1184" s="85"/>
      <c r="T1184" s="86"/>
      <c r="U1184" s="39"/>
      <c r="V1184" s="39"/>
      <c r="W1184" s="39"/>
      <c r="X1184" s="39"/>
      <c r="Y1184" s="39"/>
      <c r="Z1184" s="39"/>
      <c r="AA1184" s="39"/>
      <c r="AB1184" s="39"/>
      <c r="AC1184" s="39"/>
      <c r="AD1184" s="39"/>
      <c r="AE1184" s="39"/>
      <c r="AT1184" s="18" t="s">
        <v>191</v>
      </c>
      <c r="AU1184" s="18" t="s">
        <v>83</v>
      </c>
    </row>
    <row r="1185" s="2" customFormat="1" ht="16.5" customHeight="1">
      <c r="A1185" s="39"/>
      <c r="B1185" s="40"/>
      <c r="C1185" s="213" t="s">
        <v>1879</v>
      </c>
      <c r="D1185" s="213" t="s">
        <v>183</v>
      </c>
      <c r="E1185" s="214" t="s">
        <v>1880</v>
      </c>
      <c r="F1185" s="215" t="s">
        <v>1881</v>
      </c>
      <c r="G1185" s="216" t="s">
        <v>449</v>
      </c>
      <c r="H1185" s="217">
        <v>3</v>
      </c>
      <c r="I1185" s="218"/>
      <c r="J1185" s="219">
        <f>ROUND(I1185*H1185,2)</f>
        <v>0</v>
      </c>
      <c r="K1185" s="215" t="s">
        <v>187</v>
      </c>
      <c r="L1185" s="45"/>
      <c r="M1185" s="220" t="s">
        <v>19</v>
      </c>
      <c r="N1185" s="221" t="s">
        <v>44</v>
      </c>
      <c r="O1185" s="85"/>
      <c r="P1185" s="222">
        <f>O1185*H1185</f>
        <v>0</v>
      </c>
      <c r="Q1185" s="222">
        <v>0.0020615</v>
      </c>
      <c r="R1185" s="222">
        <f>Q1185*H1185</f>
        <v>0.0061844999999999999</v>
      </c>
      <c r="S1185" s="222">
        <v>0</v>
      </c>
      <c r="T1185" s="223">
        <f>S1185*H1185</f>
        <v>0</v>
      </c>
      <c r="U1185" s="39"/>
      <c r="V1185" s="39"/>
      <c r="W1185" s="39"/>
      <c r="X1185" s="39"/>
      <c r="Y1185" s="39"/>
      <c r="Z1185" s="39"/>
      <c r="AA1185" s="39"/>
      <c r="AB1185" s="39"/>
      <c r="AC1185" s="39"/>
      <c r="AD1185" s="39"/>
      <c r="AE1185" s="39"/>
      <c r="AR1185" s="224" t="s">
        <v>300</v>
      </c>
      <c r="AT1185" s="224" t="s">
        <v>183</v>
      </c>
      <c r="AU1185" s="224" t="s">
        <v>83</v>
      </c>
      <c r="AY1185" s="18" t="s">
        <v>181</v>
      </c>
      <c r="BE1185" s="225">
        <f>IF(N1185="základní",J1185,0)</f>
        <v>0</v>
      </c>
      <c r="BF1185" s="225">
        <f>IF(N1185="snížená",J1185,0)</f>
        <v>0</v>
      </c>
      <c r="BG1185" s="225">
        <f>IF(N1185="zákl. přenesená",J1185,0)</f>
        <v>0</v>
      </c>
      <c r="BH1185" s="225">
        <f>IF(N1185="sníž. přenesená",J1185,0)</f>
        <v>0</v>
      </c>
      <c r="BI1185" s="225">
        <f>IF(N1185="nulová",J1185,0)</f>
        <v>0</v>
      </c>
      <c r="BJ1185" s="18" t="s">
        <v>81</v>
      </c>
      <c r="BK1185" s="225">
        <f>ROUND(I1185*H1185,2)</f>
        <v>0</v>
      </c>
      <c r="BL1185" s="18" t="s">
        <v>300</v>
      </c>
      <c r="BM1185" s="224" t="s">
        <v>1882</v>
      </c>
    </row>
    <row r="1186" s="2" customFormat="1">
      <c r="A1186" s="39"/>
      <c r="B1186" s="40"/>
      <c r="C1186" s="41"/>
      <c r="D1186" s="226" t="s">
        <v>189</v>
      </c>
      <c r="E1186" s="41"/>
      <c r="F1186" s="227" t="s">
        <v>1883</v>
      </c>
      <c r="G1186" s="41"/>
      <c r="H1186" s="41"/>
      <c r="I1186" s="228"/>
      <c r="J1186" s="41"/>
      <c r="K1186" s="41"/>
      <c r="L1186" s="45"/>
      <c r="M1186" s="229"/>
      <c r="N1186" s="230"/>
      <c r="O1186" s="85"/>
      <c r="P1186" s="85"/>
      <c r="Q1186" s="85"/>
      <c r="R1186" s="85"/>
      <c r="S1186" s="85"/>
      <c r="T1186" s="86"/>
      <c r="U1186" s="39"/>
      <c r="V1186" s="39"/>
      <c r="W1186" s="39"/>
      <c r="X1186" s="39"/>
      <c r="Y1186" s="39"/>
      <c r="Z1186" s="39"/>
      <c r="AA1186" s="39"/>
      <c r="AB1186" s="39"/>
      <c r="AC1186" s="39"/>
      <c r="AD1186" s="39"/>
      <c r="AE1186" s="39"/>
      <c r="AT1186" s="18" t="s">
        <v>189</v>
      </c>
      <c r="AU1186" s="18" t="s">
        <v>83</v>
      </c>
    </row>
    <row r="1187" s="2" customFormat="1">
      <c r="A1187" s="39"/>
      <c r="B1187" s="40"/>
      <c r="C1187" s="41"/>
      <c r="D1187" s="231" t="s">
        <v>191</v>
      </c>
      <c r="E1187" s="41"/>
      <c r="F1187" s="232" t="s">
        <v>1884</v>
      </c>
      <c r="G1187" s="41"/>
      <c r="H1187" s="41"/>
      <c r="I1187" s="228"/>
      <c r="J1187" s="41"/>
      <c r="K1187" s="41"/>
      <c r="L1187" s="45"/>
      <c r="M1187" s="229"/>
      <c r="N1187" s="230"/>
      <c r="O1187" s="85"/>
      <c r="P1187" s="85"/>
      <c r="Q1187" s="85"/>
      <c r="R1187" s="85"/>
      <c r="S1187" s="85"/>
      <c r="T1187" s="86"/>
      <c r="U1187" s="39"/>
      <c r="V1187" s="39"/>
      <c r="W1187" s="39"/>
      <c r="X1187" s="39"/>
      <c r="Y1187" s="39"/>
      <c r="Z1187" s="39"/>
      <c r="AA1187" s="39"/>
      <c r="AB1187" s="39"/>
      <c r="AC1187" s="39"/>
      <c r="AD1187" s="39"/>
      <c r="AE1187" s="39"/>
      <c r="AT1187" s="18" t="s">
        <v>191</v>
      </c>
      <c r="AU1187" s="18" t="s">
        <v>83</v>
      </c>
    </row>
    <row r="1188" s="2" customFormat="1" ht="21.75" customHeight="1">
      <c r="A1188" s="39"/>
      <c r="B1188" s="40"/>
      <c r="C1188" s="213" t="s">
        <v>1885</v>
      </c>
      <c r="D1188" s="213" t="s">
        <v>183</v>
      </c>
      <c r="E1188" s="214" t="s">
        <v>1886</v>
      </c>
      <c r="F1188" s="215" t="s">
        <v>1887</v>
      </c>
      <c r="G1188" s="216" t="s">
        <v>263</v>
      </c>
      <c r="H1188" s="217">
        <v>170.30000000000001</v>
      </c>
      <c r="I1188" s="218"/>
      <c r="J1188" s="219">
        <f>ROUND(I1188*H1188,2)</f>
        <v>0</v>
      </c>
      <c r="K1188" s="215" t="s">
        <v>187</v>
      </c>
      <c r="L1188" s="45"/>
      <c r="M1188" s="220" t="s">
        <v>19</v>
      </c>
      <c r="N1188" s="221" t="s">
        <v>44</v>
      </c>
      <c r="O1188" s="85"/>
      <c r="P1188" s="222">
        <f>O1188*H1188</f>
        <v>0</v>
      </c>
      <c r="Q1188" s="222">
        <v>4.6619999999999997E-05</v>
      </c>
      <c r="R1188" s="222">
        <f>Q1188*H1188</f>
        <v>0.0079393859999999997</v>
      </c>
      <c r="S1188" s="222">
        <v>0</v>
      </c>
      <c r="T1188" s="223">
        <f>S1188*H1188</f>
        <v>0</v>
      </c>
      <c r="U1188" s="39"/>
      <c r="V1188" s="39"/>
      <c r="W1188" s="39"/>
      <c r="X1188" s="39"/>
      <c r="Y1188" s="39"/>
      <c r="Z1188" s="39"/>
      <c r="AA1188" s="39"/>
      <c r="AB1188" s="39"/>
      <c r="AC1188" s="39"/>
      <c r="AD1188" s="39"/>
      <c r="AE1188" s="39"/>
      <c r="AR1188" s="224" t="s">
        <v>300</v>
      </c>
      <c r="AT1188" s="224" t="s">
        <v>183</v>
      </c>
      <c r="AU1188" s="224" t="s">
        <v>83</v>
      </c>
      <c r="AY1188" s="18" t="s">
        <v>181</v>
      </c>
      <c r="BE1188" s="225">
        <f>IF(N1188="základní",J1188,0)</f>
        <v>0</v>
      </c>
      <c r="BF1188" s="225">
        <f>IF(N1188="snížená",J1188,0)</f>
        <v>0</v>
      </c>
      <c r="BG1188" s="225">
        <f>IF(N1188="zákl. přenesená",J1188,0)</f>
        <v>0</v>
      </c>
      <c r="BH1188" s="225">
        <f>IF(N1188="sníž. přenesená",J1188,0)</f>
        <v>0</v>
      </c>
      <c r="BI1188" s="225">
        <f>IF(N1188="nulová",J1188,0)</f>
        <v>0</v>
      </c>
      <c r="BJ1188" s="18" t="s">
        <v>81</v>
      </c>
      <c r="BK1188" s="225">
        <f>ROUND(I1188*H1188,2)</f>
        <v>0</v>
      </c>
      <c r="BL1188" s="18" t="s">
        <v>300</v>
      </c>
      <c r="BM1188" s="224" t="s">
        <v>1888</v>
      </c>
    </row>
    <row r="1189" s="2" customFormat="1">
      <c r="A1189" s="39"/>
      <c r="B1189" s="40"/>
      <c r="C1189" s="41"/>
      <c r="D1189" s="226" t="s">
        <v>189</v>
      </c>
      <c r="E1189" s="41"/>
      <c r="F1189" s="227" t="s">
        <v>1889</v>
      </c>
      <c r="G1189" s="41"/>
      <c r="H1189" s="41"/>
      <c r="I1189" s="228"/>
      <c r="J1189" s="41"/>
      <c r="K1189" s="41"/>
      <c r="L1189" s="45"/>
      <c r="M1189" s="229"/>
      <c r="N1189" s="230"/>
      <c r="O1189" s="85"/>
      <c r="P1189" s="85"/>
      <c r="Q1189" s="85"/>
      <c r="R1189" s="85"/>
      <c r="S1189" s="85"/>
      <c r="T1189" s="86"/>
      <c r="U1189" s="39"/>
      <c r="V1189" s="39"/>
      <c r="W1189" s="39"/>
      <c r="X1189" s="39"/>
      <c r="Y1189" s="39"/>
      <c r="Z1189" s="39"/>
      <c r="AA1189" s="39"/>
      <c r="AB1189" s="39"/>
      <c r="AC1189" s="39"/>
      <c r="AD1189" s="39"/>
      <c r="AE1189" s="39"/>
      <c r="AT1189" s="18" t="s">
        <v>189</v>
      </c>
      <c r="AU1189" s="18" t="s">
        <v>83</v>
      </c>
    </row>
    <row r="1190" s="2" customFormat="1">
      <c r="A1190" s="39"/>
      <c r="B1190" s="40"/>
      <c r="C1190" s="41"/>
      <c r="D1190" s="231" t="s">
        <v>191</v>
      </c>
      <c r="E1190" s="41"/>
      <c r="F1190" s="232" t="s">
        <v>1890</v>
      </c>
      <c r="G1190" s="41"/>
      <c r="H1190" s="41"/>
      <c r="I1190" s="228"/>
      <c r="J1190" s="41"/>
      <c r="K1190" s="41"/>
      <c r="L1190" s="45"/>
      <c r="M1190" s="229"/>
      <c r="N1190" s="230"/>
      <c r="O1190" s="85"/>
      <c r="P1190" s="85"/>
      <c r="Q1190" s="85"/>
      <c r="R1190" s="85"/>
      <c r="S1190" s="85"/>
      <c r="T1190" s="86"/>
      <c r="U1190" s="39"/>
      <c r="V1190" s="39"/>
      <c r="W1190" s="39"/>
      <c r="X1190" s="39"/>
      <c r="Y1190" s="39"/>
      <c r="Z1190" s="39"/>
      <c r="AA1190" s="39"/>
      <c r="AB1190" s="39"/>
      <c r="AC1190" s="39"/>
      <c r="AD1190" s="39"/>
      <c r="AE1190" s="39"/>
      <c r="AT1190" s="18" t="s">
        <v>191</v>
      </c>
      <c r="AU1190" s="18" t="s">
        <v>83</v>
      </c>
    </row>
    <row r="1191" s="2" customFormat="1" ht="24.15" customHeight="1">
      <c r="A1191" s="39"/>
      <c r="B1191" s="40"/>
      <c r="C1191" s="213" t="s">
        <v>1891</v>
      </c>
      <c r="D1191" s="213" t="s">
        <v>183</v>
      </c>
      <c r="E1191" s="214" t="s">
        <v>1892</v>
      </c>
      <c r="F1191" s="215" t="s">
        <v>1893</v>
      </c>
      <c r="G1191" s="216" t="s">
        <v>263</v>
      </c>
      <c r="H1191" s="217">
        <v>94.5</v>
      </c>
      <c r="I1191" s="218"/>
      <c r="J1191" s="219">
        <f>ROUND(I1191*H1191,2)</f>
        <v>0</v>
      </c>
      <c r="K1191" s="215" t="s">
        <v>187</v>
      </c>
      <c r="L1191" s="45"/>
      <c r="M1191" s="220" t="s">
        <v>19</v>
      </c>
      <c r="N1191" s="221" t="s">
        <v>44</v>
      </c>
      <c r="O1191" s="85"/>
      <c r="P1191" s="222">
        <f>O1191*H1191</f>
        <v>0</v>
      </c>
      <c r="Q1191" s="222">
        <v>6.7399999999999998E-05</v>
      </c>
      <c r="R1191" s="222">
        <f>Q1191*H1191</f>
        <v>0.0063692999999999996</v>
      </c>
      <c r="S1191" s="222">
        <v>0</v>
      </c>
      <c r="T1191" s="223">
        <f>S1191*H1191</f>
        <v>0</v>
      </c>
      <c r="U1191" s="39"/>
      <c r="V1191" s="39"/>
      <c r="W1191" s="39"/>
      <c r="X1191" s="39"/>
      <c r="Y1191" s="39"/>
      <c r="Z1191" s="39"/>
      <c r="AA1191" s="39"/>
      <c r="AB1191" s="39"/>
      <c r="AC1191" s="39"/>
      <c r="AD1191" s="39"/>
      <c r="AE1191" s="39"/>
      <c r="AR1191" s="224" t="s">
        <v>300</v>
      </c>
      <c r="AT1191" s="224" t="s">
        <v>183</v>
      </c>
      <c r="AU1191" s="224" t="s">
        <v>83</v>
      </c>
      <c r="AY1191" s="18" t="s">
        <v>181</v>
      </c>
      <c r="BE1191" s="225">
        <f>IF(N1191="základní",J1191,0)</f>
        <v>0</v>
      </c>
      <c r="BF1191" s="225">
        <f>IF(N1191="snížená",J1191,0)</f>
        <v>0</v>
      </c>
      <c r="BG1191" s="225">
        <f>IF(N1191="zákl. přenesená",J1191,0)</f>
        <v>0</v>
      </c>
      <c r="BH1191" s="225">
        <f>IF(N1191="sníž. přenesená",J1191,0)</f>
        <v>0</v>
      </c>
      <c r="BI1191" s="225">
        <f>IF(N1191="nulová",J1191,0)</f>
        <v>0</v>
      </c>
      <c r="BJ1191" s="18" t="s">
        <v>81</v>
      </c>
      <c r="BK1191" s="225">
        <f>ROUND(I1191*H1191,2)</f>
        <v>0</v>
      </c>
      <c r="BL1191" s="18" t="s">
        <v>300</v>
      </c>
      <c r="BM1191" s="224" t="s">
        <v>1894</v>
      </c>
    </row>
    <row r="1192" s="2" customFormat="1">
      <c r="A1192" s="39"/>
      <c r="B1192" s="40"/>
      <c r="C1192" s="41"/>
      <c r="D1192" s="226" t="s">
        <v>189</v>
      </c>
      <c r="E1192" s="41"/>
      <c r="F1192" s="227" t="s">
        <v>1895</v>
      </c>
      <c r="G1192" s="41"/>
      <c r="H1192" s="41"/>
      <c r="I1192" s="228"/>
      <c r="J1192" s="41"/>
      <c r="K1192" s="41"/>
      <c r="L1192" s="45"/>
      <c r="M1192" s="229"/>
      <c r="N1192" s="230"/>
      <c r="O1192" s="85"/>
      <c r="P1192" s="85"/>
      <c r="Q1192" s="85"/>
      <c r="R1192" s="85"/>
      <c r="S1192" s="85"/>
      <c r="T1192" s="86"/>
      <c r="U1192" s="39"/>
      <c r="V1192" s="39"/>
      <c r="W1192" s="39"/>
      <c r="X1192" s="39"/>
      <c r="Y1192" s="39"/>
      <c r="Z1192" s="39"/>
      <c r="AA1192" s="39"/>
      <c r="AB1192" s="39"/>
      <c r="AC1192" s="39"/>
      <c r="AD1192" s="39"/>
      <c r="AE1192" s="39"/>
      <c r="AT1192" s="18" t="s">
        <v>189</v>
      </c>
      <c r="AU1192" s="18" t="s">
        <v>83</v>
      </c>
    </row>
    <row r="1193" s="2" customFormat="1">
      <c r="A1193" s="39"/>
      <c r="B1193" s="40"/>
      <c r="C1193" s="41"/>
      <c r="D1193" s="231" t="s">
        <v>191</v>
      </c>
      <c r="E1193" s="41"/>
      <c r="F1193" s="232" t="s">
        <v>1896</v>
      </c>
      <c r="G1193" s="41"/>
      <c r="H1193" s="41"/>
      <c r="I1193" s="228"/>
      <c r="J1193" s="41"/>
      <c r="K1193" s="41"/>
      <c r="L1193" s="45"/>
      <c r="M1193" s="229"/>
      <c r="N1193" s="230"/>
      <c r="O1193" s="85"/>
      <c r="P1193" s="85"/>
      <c r="Q1193" s="85"/>
      <c r="R1193" s="85"/>
      <c r="S1193" s="85"/>
      <c r="T1193" s="86"/>
      <c r="U1193" s="39"/>
      <c r="V1193" s="39"/>
      <c r="W1193" s="39"/>
      <c r="X1193" s="39"/>
      <c r="Y1193" s="39"/>
      <c r="Z1193" s="39"/>
      <c r="AA1193" s="39"/>
      <c r="AB1193" s="39"/>
      <c r="AC1193" s="39"/>
      <c r="AD1193" s="39"/>
      <c r="AE1193" s="39"/>
      <c r="AT1193" s="18" t="s">
        <v>191</v>
      </c>
      <c r="AU1193" s="18" t="s">
        <v>83</v>
      </c>
    </row>
    <row r="1194" s="13" customFormat="1">
      <c r="A1194" s="13"/>
      <c r="B1194" s="233"/>
      <c r="C1194" s="234"/>
      <c r="D1194" s="226" t="s">
        <v>193</v>
      </c>
      <c r="E1194" s="235" t="s">
        <v>19</v>
      </c>
      <c r="F1194" s="236" t="s">
        <v>1897</v>
      </c>
      <c r="G1194" s="234"/>
      <c r="H1194" s="237">
        <v>32</v>
      </c>
      <c r="I1194" s="238"/>
      <c r="J1194" s="234"/>
      <c r="K1194" s="234"/>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193</v>
      </c>
      <c r="AU1194" s="243" t="s">
        <v>83</v>
      </c>
      <c r="AV1194" s="13" t="s">
        <v>83</v>
      </c>
      <c r="AW1194" s="13" t="s">
        <v>33</v>
      </c>
      <c r="AX1194" s="13" t="s">
        <v>73</v>
      </c>
      <c r="AY1194" s="243" t="s">
        <v>181</v>
      </c>
    </row>
    <row r="1195" s="13" customFormat="1">
      <c r="A1195" s="13"/>
      <c r="B1195" s="233"/>
      <c r="C1195" s="234"/>
      <c r="D1195" s="226" t="s">
        <v>193</v>
      </c>
      <c r="E1195" s="235" t="s">
        <v>19</v>
      </c>
      <c r="F1195" s="236" t="s">
        <v>401</v>
      </c>
      <c r="G1195" s="234"/>
      <c r="H1195" s="237">
        <v>29</v>
      </c>
      <c r="I1195" s="238"/>
      <c r="J1195" s="234"/>
      <c r="K1195" s="234"/>
      <c r="L1195" s="239"/>
      <c r="M1195" s="240"/>
      <c r="N1195" s="241"/>
      <c r="O1195" s="241"/>
      <c r="P1195" s="241"/>
      <c r="Q1195" s="241"/>
      <c r="R1195" s="241"/>
      <c r="S1195" s="241"/>
      <c r="T1195" s="242"/>
      <c r="U1195" s="13"/>
      <c r="V1195" s="13"/>
      <c r="W1195" s="13"/>
      <c r="X1195" s="13"/>
      <c r="Y1195" s="13"/>
      <c r="Z1195" s="13"/>
      <c r="AA1195" s="13"/>
      <c r="AB1195" s="13"/>
      <c r="AC1195" s="13"/>
      <c r="AD1195" s="13"/>
      <c r="AE1195" s="13"/>
      <c r="AT1195" s="243" t="s">
        <v>193</v>
      </c>
      <c r="AU1195" s="243" t="s">
        <v>83</v>
      </c>
      <c r="AV1195" s="13" t="s">
        <v>83</v>
      </c>
      <c r="AW1195" s="13" t="s">
        <v>33</v>
      </c>
      <c r="AX1195" s="13" t="s">
        <v>73</v>
      </c>
      <c r="AY1195" s="243" t="s">
        <v>181</v>
      </c>
    </row>
    <row r="1196" s="13" customFormat="1">
      <c r="A1196" s="13"/>
      <c r="B1196" s="233"/>
      <c r="C1196" s="234"/>
      <c r="D1196" s="226" t="s">
        <v>193</v>
      </c>
      <c r="E1196" s="235" t="s">
        <v>19</v>
      </c>
      <c r="F1196" s="236" t="s">
        <v>1898</v>
      </c>
      <c r="G1196" s="234"/>
      <c r="H1196" s="237">
        <v>33.5</v>
      </c>
      <c r="I1196" s="238"/>
      <c r="J1196" s="234"/>
      <c r="K1196" s="234"/>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193</v>
      </c>
      <c r="AU1196" s="243" t="s">
        <v>83</v>
      </c>
      <c r="AV1196" s="13" t="s">
        <v>83</v>
      </c>
      <c r="AW1196" s="13" t="s">
        <v>33</v>
      </c>
      <c r="AX1196" s="13" t="s">
        <v>73</v>
      </c>
      <c r="AY1196" s="243" t="s">
        <v>181</v>
      </c>
    </row>
    <row r="1197" s="2" customFormat="1" ht="24.15" customHeight="1">
      <c r="A1197" s="39"/>
      <c r="B1197" s="40"/>
      <c r="C1197" s="213" t="s">
        <v>1899</v>
      </c>
      <c r="D1197" s="213" t="s">
        <v>183</v>
      </c>
      <c r="E1197" s="214" t="s">
        <v>1900</v>
      </c>
      <c r="F1197" s="215" t="s">
        <v>1901</v>
      </c>
      <c r="G1197" s="216" t="s">
        <v>263</v>
      </c>
      <c r="H1197" s="217">
        <v>16</v>
      </c>
      <c r="I1197" s="218"/>
      <c r="J1197" s="219">
        <f>ROUND(I1197*H1197,2)</f>
        <v>0</v>
      </c>
      <c r="K1197" s="215" t="s">
        <v>187</v>
      </c>
      <c r="L1197" s="45"/>
      <c r="M1197" s="220" t="s">
        <v>19</v>
      </c>
      <c r="N1197" s="221" t="s">
        <v>44</v>
      </c>
      <c r="O1197" s="85"/>
      <c r="P1197" s="222">
        <f>O1197*H1197</f>
        <v>0</v>
      </c>
      <c r="Q1197" s="222">
        <v>7.7789999999999999E-05</v>
      </c>
      <c r="R1197" s="222">
        <f>Q1197*H1197</f>
        <v>0.00124464</v>
      </c>
      <c r="S1197" s="222">
        <v>0</v>
      </c>
      <c r="T1197" s="223">
        <f>S1197*H1197</f>
        <v>0</v>
      </c>
      <c r="U1197" s="39"/>
      <c r="V1197" s="39"/>
      <c r="W1197" s="39"/>
      <c r="X1197" s="39"/>
      <c r="Y1197" s="39"/>
      <c r="Z1197" s="39"/>
      <c r="AA1197" s="39"/>
      <c r="AB1197" s="39"/>
      <c r="AC1197" s="39"/>
      <c r="AD1197" s="39"/>
      <c r="AE1197" s="39"/>
      <c r="AR1197" s="224" t="s">
        <v>300</v>
      </c>
      <c r="AT1197" s="224" t="s">
        <v>183</v>
      </c>
      <c r="AU1197" s="224" t="s">
        <v>83</v>
      </c>
      <c r="AY1197" s="18" t="s">
        <v>181</v>
      </c>
      <c r="BE1197" s="225">
        <f>IF(N1197="základní",J1197,0)</f>
        <v>0</v>
      </c>
      <c r="BF1197" s="225">
        <f>IF(N1197="snížená",J1197,0)</f>
        <v>0</v>
      </c>
      <c r="BG1197" s="225">
        <f>IF(N1197="zákl. přenesená",J1197,0)</f>
        <v>0</v>
      </c>
      <c r="BH1197" s="225">
        <f>IF(N1197="sníž. přenesená",J1197,0)</f>
        <v>0</v>
      </c>
      <c r="BI1197" s="225">
        <f>IF(N1197="nulová",J1197,0)</f>
        <v>0</v>
      </c>
      <c r="BJ1197" s="18" t="s">
        <v>81</v>
      </c>
      <c r="BK1197" s="225">
        <f>ROUND(I1197*H1197,2)</f>
        <v>0</v>
      </c>
      <c r="BL1197" s="18" t="s">
        <v>300</v>
      </c>
      <c r="BM1197" s="224" t="s">
        <v>1902</v>
      </c>
    </row>
    <row r="1198" s="2" customFormat="1">
      <c r="A1198" s="39"/>
      <c r="B1198" s="40"/>
      <c r="C1198" s="41"/>
      <c r="D1198" s="226" t="s">
        <v>189</v>
      </c>
      <c r="E1198" s="41"/>
      <c r="F1198" s="227" t="s">
        <v>1903</v>
      </c>
      <c r="G1198" s="41"/>
      <c r="H1198" s="41"/>
      <c r="I1198" s="228"/>
      <c r="J1198" s="41"/>
      <c r="K1198" s="41"/>
      <c r="L1198" s="45"/>
      <c r="M1198" s="229"/>
      <c r="N1198" s="230"/>
      <c r="O1198" s="85"/>
      <c r="P1198" s="85"/>
      <c r="Q1198" s="85"/>
      <c r="R1198" s="85"/>
      <c r="S1198" s="85"/>
      <c r="T1198" s="86"/>
      <c r="U1198" s="39"/>
      <c r="V1198" s="39"/>
      <c r="W1198" s="39"/>
      <c r="X1198" s="39"/>
      <c r="Y1198" s="39"/>
      <c r="Z1198" s="39"/>
      <c r="AA1198" s="39"/>
      <c r="AB1198" s="39"/>
      <c r="AC1198" s="39"/>
      <c r="AD1198" s="39"/>
      <c r="AE1198" s="39"/>
      <c r="AT1198" s="18" t="s">
        <v>189</v>
      </c>
      <c r="AU1198" s="18" t="s">
        <v>83</v>
      </c>
    </row>
    <row r="1199" s="2" customFormat="1">
      <c r="A1199" s="39"/>
      <c r="B1199" s="40"/>
      <c r="C1199" s="41"/>
      <c r="D1199" s="231" t="s">
        <v>191</v>
      </c>
      <c r="E1199" s="41"/>
      <c r="F1199" s="232" t="s">
        <v>1904</v>
      </c>
      <c r="G1199" s="41"/>
      <c r="H1199" s="41"/>
      <c r="I1199" s="228"/>
      <c r="J1199" s="41"/>
      <c r="K1199" s="41"/>
      <c r="L1199" s="45"/>
      <c r="M1199" s="229"/>
      <c r="N1199" s="230"/>
      <c r="O1199" s="85"/>
      <c r="P1199" s="85"/>
      <c r="Q1199" s="85"/>
      <c r="R1199" s="85"/>
      <c r="S1199" s="85"/>
      <c r="T1199" s="86"/>
      <c r="U1199" s="39"/>
      <c r="V1199" s="39"/>
      <c r="W1199" s="39"/>
      <c r="X1199" s="39"/>
      <c r="Y1199" s="39"/>
      <c r="Z1199" s="39"/>
      <c r="AA1199" s="39"/>
      <c r="AB1199" s="39"/>
      <c r="AC1199" s="39"/>
      <c r="AD1199" s="39"/>
      <c r="AE1199" s="39"/>
      <c r="AT1199" s="18" t="s">
        <v>191</v>
      </c>
      <c r="AU1199" s="18" t="s">
        <v>83</v>
      </c>
    </row>
    <row r="1200" s="13" customFormat="1">
      <c r="A1200" s="13"/>
      <c r="B1200" s="233"/>
      <c r="C1200" s="234"/>
      <c r="D1200" s="226" t="s">
        <v>193</v>
      </c>
      <c r="E1200" s="235" t="s">
        <v>19</v>
      </c>
      <c r="F1200" s="236" t="s">
        <v>1905</v>
      </c>
      <c r="G1200" s="234"/>
      <c r="H1200" s="237">
        <v>16</v>
      </c>
      <c r="I1200" s="238"/>
      <c r="J1200" s="234"/>
      <c r="K1200" s="234"/>
      <c r="L1200" s="239"/>
      <c r="M1200" s="240"/>
      <c r="N1200" s="241"/>
      <c r="O1200" s="241"/>
      <c r="P1200" s="241"/>
      <c r="Q1200" s="241"/>
      <c r="R1200" s="241"/>
      <c r="S1200" s="241"/>
      <c r="T1200" s="242"/>
      <c r="U1200" s="13"/>
      <c r="V1200" s="13"/>
      <c r="W1200" s="13"/>
      <c r="X1200" s="13"/>
      <c r="Y1200" s="13"/>
      <c r="Z1200" s="13"/>
      <c r="AA1200" s="13"/>
      <c r="AB1200" s="13"/>
      <c r="AC1200" s="13"/>
      <c r="AD1200" s="13"/>
      <c r="AE1200" s="13"/>
      <c r="AT1200" s="243" t="s">
        <v>193</v>
      </c>
      <c r="AU1200" s="243" t="s">
        <v>83</v>
      </c>
      <c r="AV1200" s="13" t="s">
        <v>83</v>
      </c>
      <c r="AW1200" s="13" t="s">
        <v>33</v>
      </c>
      <c r="AX1200" s="13" t="s">
        <v>73</v>
      </c>
      <c r="AY1200" s="243" t="s">
        <v>181</v>
      </c>
    </row>
    <row r="1201" s="2" customFormat="1" ht="16.5" customHeight="1">
      <c r="A1201" s="39"/>
      <c r="B1201" s="40"/>
      <c r="C1201" s="213" t="s">
        <v>1906</v>
      </c>
      <c r="D1201" s="213" t="s">
        <v>183</v>
      </c>
      <c r="E1201" s="214" t="s">
        <v>1907</v>
      </c>
      <c r="F1201" s="215" t="s">
        <v>1908</v>
      </c>
      <c r="G1201" s="216" t="s">
        <v>449</v>
      </c>
      <c r="H1201" s="217">
        <v>24</v>
      </c>
      <c r="I1201" s="218"/>
      <c r="J1201" s="219">
        <f>ROUND(I1201*H1201,2)</f>
        <v>0</v>
      </c>
      <c r="K1201" s="215" t="s">
        <v>187</v>
      </c>
      <c r="L1201" s="45"/>
      <c r="M1201" s="220" t="s">
        <v>19</v>
      </c>
      <c r="N1201" s="221" t="s">
        <v>44</v>
      </c>
      <c r="O1201" s="85"/>
      <c r="P1201" s="222">
        <f>O1201*H1201</f>
        <v>0</v>
      </c>
      <c r="Q1201" s="222">
        <v>0</v>
      </c>
      <c r="R1201" s="222">
        <f>Q1201*H1201</f>
        <v>0</v>
      </c>
      <c r="S1201" s="222">
        <v>0</v>
      </c>
      <c r="T1201" s="223">
        <f>S1201*H1201</f>
        <v>0</v>
      </c>
      <c r="U1201" s="39"/>
      <c r="V1201" s="39"/>
      <c r="W1201" s="39"/>
      <c r="X1201" s="39"/>
      <c r="Y1201" s="39"/>
      <c r="Z1201" s="39"/>
      <c r="AA1201" s="39"/>
      <c r="AB1201" s="39"/>
      <c r="AC1201" s="39"/>
      <c r="AD1201" s="39"/>
      <c r="AE1201" s="39"/>
      <c r="AR1201" s="224" t="s">
        <v>300</v>
      </c>
      <c r="AT1201" s="224" t="s">
        <v>183</v>
      </c>
      <c r="AU1201" s="224" t="s">
        <v>83</v>
      </c>
      <c r="AY1201" s="18" t="s">
        <v>181</v>
      </c>
      <c r="BE1201" s="225">
        <f>IF(N1201="základní",J1201,0)</f>
        <v>0</v>
      </c>
      <c r="BF1201" s="225">
        <f>IF(N1201="snížená",J1201,0)</f>
        <v>0</v>
      </c>
      <c r="BG1201" s="225">
        <f>IF(N1201="zákl. přenesená",J1201,0)</f>
        <v>0</v>
      </c>
      <c r="BH1201" s="225">
        <f>IF(N1201="sníž. přenesená",J1201,0)</f>
        <v>0</v>
      </c>
      <c r="BI1201" s="225">
        <f>IF(N1201="nulová",J1201,0)</f>
        <v>0</v>
      </c>
      <c r="BJ1201" s="18" t="s">
        <v>81</v>
      </c>
      <c r="BK1201" s="225">
        <f>ROUND(I1201*H1201,2)</f>
        <v>0</v>
      </c>
      <c r="BL1201" s="18" t="s">
        <v>300</v>
      </c>
      <c r="BM1201" s="224" t="s">
        <v>1909</v>
      </c>
    </row>
    <row r="1202" s="2" customFormat="1">
      <c r="A1202" s="39"/>
      <c r="B1202" s="40"/>
      <c r="C1202" s="41"/>
      <c r="D1202" s="226" t="s">
        <v>189</v>
      </c>
      <c r="E1202" s="41"/>
      <c r="F1202" s="227" t="s">
        <v>1910</v>
      </c>
      <c r="G1202" s="41"/>
      <c r="H1202" s="41"/>
      <c r="I1202" s="228"/>
      <c r="J1202" s="41"/>
      <c r="K1202" s="41"/>
      <c r="L1202" s="45"/>
      <c r="M1202" s="229"/>
      <c r="N1202" s="230"/>
      <c r="O1202" s="85"/>
      <c r="P1202" s="85"/>
      <c r="Q1202" s="85"/>
      <c r="R1202" s="85"/>
      <c r="S1202" s="85"/>
      <c r="T1202" s="86"/>
      <c r="U1202" s="39"/>
      <c r="V1202" s="39"/>
      <c r="W1202" s="39"/>
      <c r="X1202" s="39"/>
      <c r="Y1202" s="39"/>
      <c r="Z1202" s="39"/>
      <c r="AA1202" s="39"/>
      <c r="AB1202" s="39"/>
      <c r="AC1202" s="39"/>
      <c r="AD1202" s="39"/>
      <c r="AE1202" s="39"/>
      <c r="AT1202" s="18" t="s">
        <v>189</v>
      </c>
      <c r="AU1202" s="18" t="s">
        <v>83</v>
      </c>
    </row>
    <row r="1203" s="2" customFormat="1">
      <c r="A1203" s="39"/>
      <c r="B1203" s="40"/>
      <c r="C1203" s="41"/>
      <c r="D1203" s="231" t="s">
        <v>191</v>
      </c>
      <c r="E1203" s="41"/>
      <c r="F1203" s="232" t="s">
        <v>1911</v>
      </c>
      <c r="G1203" s="41"/>
      <c r="H1203" s="41"/>
      <c r="I1203" s="228"/>
      <c r="J1203" s="41"/>
      <c r="K1203" s="41"/>
      <c r="L1203" s="45"/>
      <c r="M1203" s="229"/>
      <c r="N1203" s="230"/>
      <c r="O1203" s="85"/>
      <c r="P1203" s="85"/>
      <c r="Q1203" s="85"/>
      <c r="R1203" s="85"/>
      <c r="S1203" s="85"/>
      <c r="T1203" s="86"/>
      <c r="U1203" s="39"/>
      <c r="V1203" s="39"/>
      <c r="W1203" s="39"/>
      <c r="X1203" s="39"/>
      <c r="Y1203" s="39"/>
      <c r="Z1203" s="39"/>
      <c r="AA1203" s="39"/>
      <c r="AB1203" s="39"/>
      <c r="AC1203" s="39"/>
      <c r="AD1203" s="39"/>
      <c r="AE1203" s="39"/>
      <c r="AT1203" s="18" t="s">
        <v>191</v>
      </c>
      <c r="AU1203" s="18" t="s">
        <v>83</v>
      </c>
    </row>
    <row r="1204" s="2" customFormat="1" ht="16.5" customHeight="1">
      <c r="A1204" s="39"/>
      <c r="B1204" s="40"/>
      <c r="C1204" s="213" t="s">
        <v>1912</v>
      </c>
      <c r="D1204" s="213" t="s">
        <v>183</v>
      </c>
      <c r="E1204" s="214" t="s">
        <v>1913</v>
      </c>
      <c r="F1204" s="215" t="s">
        <v>1914</v>
      </c>
      <c r="G1204" s="216" t="s">
        <v>449</v>
      </c>
      <c r="H1204" s="217">
        <v>38</v>
      </c>
      <c r="I1204" s="218"/>
      <c r="J1204" s="219">
        <f>ROUND(I1204*H1204,2)</f>
        <v>0</v>
      </c>
      <c r="K1204" s="215" t="s">
        <v>187</v>
      </c>
      <c r="L1204" s="45"/>
      <c r="M1204" s="220" t="s">
        <v>19</v>
      </c>
      <c r="N1204" s="221" t="s">
        <v>44</v>
      </c>
      <c r="O1204" s="85"/>
      <c r="P1204" s="222">
        <f>O1204*H1204</f>
        <v>0</v>
      </c>
      <c r="Q1204" s="222">
        <v>0.00012557000000000001</v>
      </c>
      <c r="R1204" s="222">
        <f>Q1204*H1204</f>
        <v>0.0047716600000000005</v>
      </c>
      <c r="S1204" s="222">
        <v>0</v>
      </c>
      <c r="T1204" s="223">
        <f>S1204*H1204</f>
        <v>0</v>
      </c>
      <c r="U1204" s="39"/>
      <c r="V1204" s="39"/>
      <c r="W1204" s="39"/>
      <c r="X1204" s="39"/>
      <c r="Y1204" s="39"/>
      <c r="Z1204" s="39"/>
      <c r="AA1204" s="39"/>
      <c r="AB1204" s="39"/>
      <c r="AC1204" s="39"/>
      <c r="AD1204" s="39"/>
      <c r="AE1204" s="39"/>
      <c r="AR1204" s="224" t="s">
        <v>300</v>
      </c>
      <c r="AT1204" s="224" t="s">
        <v>183</v>
      </c>
      <c r="AU1204" s="224" t="s">
        <v>83</v>
      </c>
      <c r="AY1204" s="18" t="s">
        <v>181</v>
      </c>
      <c r="BE1204" s="225">
        <f>IF(N1204="základní",J1204,0)</f>
        <v>0</v>
      </c>
      <c r="BF1204" s="225">
        <f>IF(N1204="snížená",J1204,0)</f>
        <v>0</v>
      </c>
      <c r="BG1204" s="225">
        <f>IF(N1204="zákl. přenesená",J1204,0)</f>
        <v>0</v>
      </c>
      <c r="BH1204" s="225">
        <f>IF(N1204="sníž. přenesená",J1204,0)</f>
        <v>0</v>
      </c>
      <c r="BI1204" s="225">
        <f>IF(N1204="nulová",J1204,0)</f>
        <v>0</v>
      </c>
      <c r="BJ1204" s="18" t="s">
        <v>81</v>
      </c>
      <c r="BK1204" s="225">
        <f>ROUND(I1204*H1204,2)</f>
        <v>0</v>
      </c>
      <c r="BL1204" s="18" t="s">
        <v>300</v>
      </c>
      <c r="BM1204" s="224" t="s">
        <v>1915</v>
      </c>
    </row>
    <row r="1205" s="2" customFormat="1">
      <c r="A1205" s="39"/>
      <c r="B1205" s="40"/>
      <c r="C1205" s="41"/>
      <c r="D1205" s="226" t="s">
        <v>189</v>
      </c>
      <c r="E1205" s="41"/>
      <c r="F1205" s="227" t="s">
        <v>1916</v>
      </c>
      <c r="G1205" s="41"/>
      <c r="H1205" s="41"/>
      <c r="I1205" s="228"/>
      <c r="J1205" s="41"/>
      <c r="K1205" s="41"/>
      <c r="L1205" s="45"/>
      <c r="M1205" s="229"/>
      <c r="N1205" s="230"/>
      <c r="O1205" s="85"/>
      <c r="P1205" s="85"/>
      <c r="Q1205" s="85"/>
      <c r="R1205" s="85"/>
      <c r="S1205" s="85"/>
      <c r="T1205" s="86"/>
      <c r="U1205" s="39"/>
      <c r="V1205" s="39"/>
      <c r="W1205" s="39"/>
      <c r="X1205" s="39"/>
      <c r="Y1205" s="39"/>
      <c r="Z1205" s="39"/>
      <c r="AA1205" s="39"/>
      <c r="AB1205" s="39"/>
      <c r="AC1205" s="39"/>
      <c r="AD1205" s="39"/>
      <c r="AE1205" s="39"/>
      <c r="AT1205" s="18" t="s">
        <v>189</v>
      </c>
      <c r="AU1205" s="18" t="s">
        <v>83</v>
      </c>
    </row>
    <row r="1206" s="2" customFormat="1">
      <c r="A1206" s="39"/>
      <c r="B1206" s="40"/>
      <c r="C1206" s="41"/>
      <c r="D1206" s="231" t="s">
        <v>191</v>
      </c>
      <c r="E1206" s="41"/>
      <c r="F1206" s="232" t="s">
        <v>1917</v>
      </c>
      <c r="G1206" s="41"/>
      <c r="H1206" s="41"/>
      <c r="I1206" s="228"/>
      <c r="J1206" s="41"/>
      <c r="K1206" s="41"/>
      <c r="L1206" s="45"/>
      <c r="M1206" s="229"/>
      <c r="N1206" s="230"/>
      <c r="O1206" s="85"/>
      <c r="P1206" s="85"/>
      <c r="Q1206" s="85"/>
      <c r="R1206" s="85"/>
      <c r="S1206" s="85"/>
      <c r="T1206" s="86"/>
      <c r="U1206" s="39"/>
      <c r="V1206" s="39"/>
      <c r="W1206" s="39"/>
      <c r="X1206" s="39"/>
      <c r="Y1206" s="39"/>
      <c r="Z1206" s="39"/>
      <c r="AA1206" s="39"/>
      <c r="AB1206" s="39"/>
      <c r="AC1206" s="39"/>
      <c r="AD1206" s="39"/>
      <c r="AE1206" s="39"/>
      <c r="AT1206" s="18" t="s">
        <v>191</v>
      </c>
      <c r="AU1206" s="18" t="s">
        <v>83</v>
      </c>
    </row>
    <row r="1207" s="2" customFormat="1" ht="16.5" customHeight="1">
      <c r="A1207" s="39"/>
      <c r="B1207" s="40"/>
      <c r="C1207" s="213" t="s">
        <v>1918</v>
      </c>
      <c r="D1207" s="213" t="s">
        <v>183</v>
      </c>
      <c r="E1207" s="214" t="s">
        <v>1919</v>
      </c>
      <c r="F1207" s="215" t="s">
        <v>1920</v>
      </c>
      <c r="G1207" s="216" t="s">
        <v>1921</v>
      </c>
      <c r="H1207" s="217">
        <v>8</v>
      </c>
      <c r="I1207" s="218"/>
      <c r="J1207" s="219">
        <f>ROUND(I1207*H1207,2)</f>
        <v>0</v>
      </c>
      <c r="K1207" s="215" t="s">
        <v>187</v>
      </c>
      <c r="L1207" s="45"/>
      <c r="M1207" s="220" t="s">
        <v>19</v>
      </c>
      <c r="N1207" s="221" t="s">
        <v>44</v>
      </c>
      <c r="O1207" s="85"/>
      <c r="P1207" s="222">
        <f>O1207*H1207</f>
        <v>0</v>
      </c>
      <c r="Q1207" s="222">
        <v>0.00025114000000000001</v>
      </c>
      <c r="R1207" s="222">
        <f>Q1207*H1207</f>
        <v>0.0020091200000000001</v>
      </c>
      <c r="S1207" s="222">
        <v>0</v>
      </c>
      <c r="T1207" s="223">
        <f>S1207*H1207</f>
        <v>0</v>
      </c>
      <c r="U1207" s="39"/>
      <c r="V1207" s="39"/>
      <c r="W1207" s="39"/>
      <c r="X1207" s="39"/>
      <c r="Y1207" s="39"/>
      <c r="Z1207" s="39"/>
      <c r="AA1207" s="39"/>
      <c r="AB1207" s="39"/>
      <c r="AC1207" s="39"/>
      <c r="AD1207" s="39"/>
      <c r="AE1207" s="39"/>
      <c r="AR1207" s="224" t="s">
        <v>300</v>
      </c>
      <c r="AT1207" s="224" t="s">
        <v>183</v>
      </c>
      <c r="AU1207" s="224" t="s">
        <v>83</v>
      </c>
      <c r="AY1207" s="18" t="s">
        <v>181</v>
      </c>
      <c r="BE1207" s="225">
        <f>IF(N1207="základní",J1207,0)</f>
        <v>0</v>
      </c>
      <c r="BF1207" s="225">
        <f>IF(N1207="snížená",J1207,0)</f>
        <v>0</v>
      </c>
      <c r="BG1207" s="225">
        <f>IF(N1207="zákl. přenesená",J1207,0)</f>
        <v>0</v>
      </c>
      <c r="BH1207" s="225">
        <f>IF(N1207="sníž. přenesená",J1207,0)</f>
        <v>0</v>
      </c>
      <c r="BI1207" s="225">
        <f>IF(N1207="nulová",J1207,0)</f>
        <v>0</v>
      </c>
      <c r="BJ1207" s="18" t="s">
        <v>81</v>
      </c>
      <c r="BK1207" s="225">
        <f>ROUND(I1207*H1207,2)</f>
        <v>0</v>
      </c>
      <c r="BL1207" s="18" t="s">
        <v>300</v>
      </c>
      <c r="BM1207" s="224" t="s">
        <v>1922</v>
      </c>
    </row>
    <row r="1208" s="2" customFormat="1">
      <c r="A1208" s="39"/>
      <c r="B1208" s="40"/>
      <c r="C1208" s="41"/>
      <c r="D1208" s="226" t="s">
        <v>189</v>
      </c>
      <c r="E1208" s="41"/>
      <c r="F1208" s="227" t="s">
        <v>1923</v>
      </c>
      <c r="G1208" s="41"/>
      <c r="H1208" s="41"/>
      <c r="I1208" s="228"/>
      <c r="J1208" s="41"/>
      <c r="K1208" s="41"/>
      <c r="L1208" s="45"/>
      <c r="M1208" s="229"/>
      <c r="N1208" s="230"/>
      <c r="O1208" s="85"/>
      <c r="P1208" s="85"/>
      <c r="Q1208" s="85"/>
      <c r="R1208" s="85"/>
      <c r="S1208" s="85"/>
      <c r="T1208" s="86"/>
      <c r="U1208" s="39"/>
      <c r="V1208" s="39"/>
      <c r="W1208" s="39"/>
      <c r="X1208" s="39"/>
      <c r="Y1208" s="39"/>
      <c r="Z1208" s="39"/>
      <c r="AA1208" s="39"/>
      <c r="AB1208" s="39"/>
      <c r="AC1208" s="39"/>
      <c r="AD1208" s="39"/>
      <c r="AE1208" s="39"/>
      <c r="AT1208" s="18" t="s">
        <v>189</v>
      </c>
      <c r="AU1208" s="18" t="s">
        <v>83</v>
      </c>
    </row>
    <row r="1209" s="2" customFormat="1">
      <c r="A1209" s="39"/>
      <c r="B1209" s="40"/>
      <c r="C1209" s="41"/>
      <c r="D1209" s="231" t="s">
        <v>191</v>
      </c>
      <c r="E1209" s="41"/>
      <c r="F1209" s="232" t="s">
        <v>1924</v>
      </c>
      <c r="G1209" s="41"/>
      <c r="H1209" s="41"/>
      <c r="I1209" s="228"/>
      <c r="J1209" s="41"/>
      <c r="K1209" s="41"/>
      <c r="L1209" s="45"/>
      <c r="M1209" s="229"/>
      <c r="N1209" s="230"/>
      <c r="O1209" s="85"/>
      <c r="P1209" s="85"/>
      <c r="Q1209" s="85"/>
      <c r="R1209" s="85"/>
      <c r="S1209" s="85"/>
      <c r="T1209" s="86"/>
      <c r="U1209" s="39"/>
      <c r="V1209" s="39"/>
      <c r="W1209" s="39"/>
      <c r="X1209" s="39"/>
      <c r="Y1209" s="39"/>
      <c r="Z1209" s="39"/>
      <c r="AA1209" s="39"/>
      <c r="AB1209" s="39"/>
      <c r="AC1209" s="39"/>
      <c r="AD1209" s="39"/>
      <c r="AE1209" s="39"/>
      <c r="AT1209" s="18" t="s">
        <v>191</v>
      </c>
      <c r="AU1209" s="18" t="s">
        <v>83</v>
      </c>
    </row>
    <row r="1210" s="2" customFormat="1" ht="16.5" customHeight="1">
      <c r="A1210" s="39"/>
      <c r="B1210" s="40"/>
      <c r="C1210" s="213" t="s">
        <v>1925</v>
      </c>
      <c r="D1210" s="213" t="s">
        <v>183</v>
      </c>
      <c r="E1210" s="214" t="s">
        <v>1926</v>
      </c>
      <c r="F1210" s="215" t="s">
        <v>1927</v>
      </c>
      <c r="G1210" s="216" t="s">
        <v>449</v>
      </c>
      <c r="H1210" s="217">
        <v>2</v>
      </c>
      <c r="I1210" s="218"/>
      <c r="J1210" s="219">
        <f>ROUND(I1210*H1210,2)</f>
        <v>0</v>
      </c>
      <c r="K1210" s="215" t="s">
        <v>187</v>
      </c>
      <c r="L1210" s="45"/>
      <c r="M1210" s="220" t="s">
        <v>19</v>
      </c>
      <c r="N1210" s="221" t="s">
        <v>44</v>
      </c>
      <c r="O1210" s="85"/>
      <c r="P1210" s="222">
        <f>O1210*H1210</f>
        <v>0</v>
      </c>
      <c r="Q1210" s="222">
        <v>0.00056957000000000004</v>
      </c>
      <c r="R1210" s="222">
        <f>Q1210*H1210</f>
        <v>0.0011391400000000001</v>
      </c>
      <c r="S1210" s="222">
        <v>0</v>
      </c>
      <c r="T1210" s="223">
        <f>S1210*H1210</f>
        <v>0</v>
      </c>
      <c r="U1210" s="39"/>
      <c r="V1210" s="39"/>
      <c r="W1210" s="39"/>
      <c r="X1210" s="39"/>
      <c r="Y1210" s="39"/>
      <c r="Z1210" s="39"/>
      <c r="AA1210" s="39"/>
      <c r="AB1210" s="39"/>
      <c r="AC1210" s="39"/>
      <c r="AD1210" s="39"/>
      <c r="AE1210" s="39"/>
      <c r="AR1210" s="224" t="s">
        <v>300</v>
      </c>
      <c r="AT1210" s="224" t="s">
        <v>183</v>
      </c>
      <c r="AU1210" s="224" t="s">
        <v>83</v>
      </c>
      <c r="AY1210" s="18" t="s">
        <v>181</v>
      </c>
      <c r="BE1210" s="225">
        <f>IF(N1210="základní",J1210,0)</f>
        <v>0</v>
      </c>
      <c r="BF1210" s="225">
        <f>IF(N1210="snížená",J1210,0)</f>
        <v>0</v>
      </c>
      <c r="BG1210" s="225">
        <f>IF(N1210="zákl. přenesená",J1210,0)</f>
        <v>0</v>
      </c>
      <c r="BH1210" s="225">
        <f>IF(N1210="sníž. přenesená",J1210,0)</f>
        <v>0</v>
      </c>
      <c r="BI1210" s="225">
        <f>IF(N1210="nulová",J1210,0)</f>
        <v>0</v>
      </c>
      <c r="BJ1210" s="18" t="s">
        <v>81</v>
      </c>
      <c r="BK1210" s="225">
        <f>ROUND(I1210*H1210,2)</f>
        <v>0</v>
      </c>
      <c r="BL1210" s="18" t="s">
        <v>300</v>
      </c>
      <c r="BM1210" s="224" t="s">
        <v>1928</v>
      </c>
    </row>
    <row r="1211" s="2" customFormat="1">
      <c r="A1211" s="39"/>
      <c r="B1211" s="40"/>
      <c r="C1211" s="41"/>
      <c r="D1211" s="226" t="s">
        <v>189</v>
      </c>
      <c r="E1211" s="41"/>
      <c r="F1211" s="227" t="s">
        <v>1929</v>
      </c>
      <c r="G1211" s="41"/>
      <c r="H1211" s="41"/>
      <c r="I1211" s="228"/>
      <c r="J1211" s="41"/>
      <c r="K1211" s="41"/>
      <c r="L1211" s="45"/>
      <c r="M1211" s="229"/>
      <c r="N1211" s="230"/>
      <c r="O1211" s="85"/>
      <c r="P1211" s="85"/>
      <c r="Q1211" s="85"/>
      <c r="R1211" s="85"/>
      <c r="S1211" s="85"/>
      <c r="T1211" s="86"/>
      <c r="U1211" s="39"/>
      <c r="V1211" s="39"/>
      <c r="W1211" s="39"/>
      <c r="X1211" s="39"/>
      <c r="Y1211" s="39"/>
      <c r="Z1211" s="39"/>
      <c r="AA1211" s="39"/>
      <c r="AB1211" s="39"/>
      <c r="AC1211" s="39"/>
      <c r="AD1211" s="39"/>
      <c r="AE1211" s="39"/>
      <c r="AT1211" s="18" t="s">
        <v>189</v>
      </c>
      <c r="AU1211" s="18" t="s">
        <v>83</v>
      </c>
    </row>
    <row r="1212" s="2" customFormat="1">
      <c r="A1212" s="39"/>
      <c r="B1212" s="40"/>
      <c r="C1212" s="41"/>
      <c r="D1212" s="231" t="s">
        <v>191</v>
      </c>
      <c r="E1212" s="41"/>
      <c r="F1212" s="232" t="s">
        <v>1930</v>
      </c>
      <c r="G1212" s="41"/>
      <c r="H1212" s="41"/>
      <c r="I1212" s="228"/>
      <c r="J1212" s="41"/>
      <c r="K1212" s="41"/>
      <c r="L1212" s="45"/>
      <c r="M1212" s="229"/>
      <c r="N1212" s="230"/>
      <c r="O1212" s="85"/>
      <c r="P1212" s="85"/>
      <c r="Q1212" s="85"/>
      <c r="R1212" s="85"/>
      <c r="S1212" s="85"/>
      <c r="T1212" s="86"/>
      <c r="U1212" s="39"/>
      <c r="V1212" s="39"/>
      <c r="W1212" s="39"/>
      <c r="X1212" s="39"/>
      <c r="Y1212" s="39"/>
      <c r="Z1212" s="39"/>
      <c r="AA1212" s="39"/>
      <c r="AB1212" s="39"/>
      <c r="AC1212" s="39"/>
      <c r="AD1212" s="39"/>
      <c r="AE1212" s="39"/>
      <c r="AT1212" s="18" t="s">
        <v>191</v>
      </c>
      <c r="AU1212" s="18" t="s">
        <v>83</v>
      </c>
    </row>
    <row r="1213" s="2" customFormat="1" ht="16.5" customHeight="1">
      <c r="A1213" s="39"/>
      <c r="B1213" s="40"/>
      <c r="C1213" s="213" t="s">
        <v>1931</v>
      </c>
      <c r="D1213" s="213" t="s">
        <v>183</v>
      </c>
      <c r="E1213" s="214" t="s">
        <v>1932</v>
      </c>
      <c r="F1213" s="215" t="s">
        <v>1933</v>
      </c>
      <c r="G1213" s="216" t="s">
        <v>449</v>
      </c>
      <c r="H1213" s="217">
        <v>2</v>
      </c>
      <c r="I1213" s="218"/>
      <c r="J1213" s="219">
        <f>ROUND(I1213*H1213,2)</f>
        <v>0</v>
      </c>
      <c r="K1213" s="215" t="s">
        <v>187</v>
      </c>
      <c r="L1213" s="45"/>
      <c r="M1213" s="220" t="s">
        <v>19</v>
      </c>
      <c r="N1213" s="221" t="s">
        <v>44</v>
      </c>
      <c r="O1213" s="85"/>
      <c r="P1213" s="222">
        <f>O1213*H1213</f>
        <v>0</v>
      </c>
      <c r="Q1213" s="222">
        <v>0.0013195699999999999</v>
      </c>
      <c r="R1213" s="222">
        <f>Q1213*H1213</f>
        <v>0.0026391399999999999</v>
      </c>
      <c r="S1213" s="222">
        <v>0</v>
      </c>
      <c r="T1213" s="223">
        <f>S1213*H1213</f>
        <v>0</v>
      </c>
      <c r="U1213" s="39"/>
      <c r="V1213" s="39"/>
      <c r="W1213" s="39"/>
      <c r="X1213" s="39"/>
      <c r="Y1213" s="39"/>
      <c r="Z1213" s="39"/>
      <c r="AA1213" s="39"/>
      <c r="AB1213" s="39"/>
      <c r="AC1213" s="39"/>
      <c r="AD1213" s="39"/>
      <c r="AE1213" s="39"/>
      <c r="AR1213" s="224" t="s">
        <v>300</v>
      </c>
      <c r="AT1213" s="224" t="s">
        <v>183</v>
      </c>
      <c r="AU1213" s="224" t="s">
        <v>83</v>
      </c>
      <c r="AY1213" s="18" t="s">
        <v>181</v>
      </c>
      <c r="BE1213" s="225">
        <f>IF(N1213="základní",J1213,0)</f>
        <v>0</v>
      </c>
      <c r="BF1213" s="225">
        <f>IF(N1213="snížená",J1213,0)</f>
        <v>0</v>
      </c>
      <c r="BG1213" s="225">
        <f>IF(N1213="zákl. přenesená",J1213,0)</f>
        <v>0</v>
      </c>
      <c r="BH1213" s="225">
        <f>IF(N1213="sníž. přenesená",J1213,0)</f>
        <v>0</v>
      </c>
      <c r="BI1213" s="225">
        <f>IF(N1213="nulová",J1213,0)</f>
        <v>0</v>
      </c>
      <c r="BJ1213" s="18" t="s">
        <v>81</v>
      </c>
      <c r="BK1213" s="225">
        <f>ROUND(I1213*H1213,2)</f>
        <v>0</v>
      </c>
      <c r="BL1213" s="18" t="s">
        <v>300</v>
      </c>
      <c r="BM1213" s="224" t="s">
        <v>1934</v>
      </c>
    </row>
    <row r="1214" s="2" customFormat="1">
      <c r="A1214" s="39"/>
      <c r="B1214" s="40"/>
      <c r="C1214" s="41"/>
      <c r="D1214" s="226" t="s">
        <v>189</v>
      </c>
      <c r="E1214" s="41"/>
      <c r="F1214" s="227" t="s">
        <v>1935</v>
      </c>
      <c r="G1214" s="41"/>
      <c r="H1214" s="41"/>
      <c r="I1214" s="228"/>
      <c r="J1214" s="41"/>
      <c r="K1214" s="41"/>
      <c r="L1214" s="45"/>
      <c r="M1214" s="229"/>
      <c r="N1214" s="230"/>
      <c r="O1214" s="85"/>
      <c r="P1214" s="85"/>
      <c r="Q1214" s="85"/>
      <c r="R1214" s="85"/>
      <c r="S1214" s="85"/>
      <c r="T1214" s="86"/>
      <c r="U1214" s="39"/>
      <c r="V1214" s="39"/>
      <c r="W1214" s="39"/>
      <c r="X1214" s="39"/>
      <c r="Y1214" s="39"/>
      <c r="Z1214" s="39"/>
      <c r="AA1214" s="39"/>
      <c r="AB1214" s="39"/>
      <c r="AC1214" s="39"/>
      <c r="AD1214" s="39"/>
      <c r="AE1214" s="39"/>
      <c r="AT1214" s="18" t="s">
        <v>189</v>
      </c>
      <c r="AU1214" s="18" t="s">
        <v>83</v>
      </c>
    </row>
    <row r="1215" s="2" customFormat="1">
      <c r="A1215" s="39"/>
      <c r="B1215" s="40"/>
      <c r="C1215" s="41"/>
      <c r="D1215" s="231" t="s">
        <v>191</v>
      </c>
      <c r="E1215" s="41"/>
      <c r="F1215" s="232" t="s">
        <v>1936</v>
      </c>
      <c r="G1215" s="41"/>
      <c r="H1215" s="41"/>
      <c r="I1215" s="228"/>
      <c r="J1215" s="41"/>
      <c r="K1215" s="41"/>
      <c r="L1215" s="45"/>
      <c r="M1215" s="229"/>
      <c r="N1215" s="230"/>
      <c r="O1215" s="85"/>
      <c r="P1215" s="85"/>
      <c r="Q1215" s="85"/>
      <c r="R1215" s="85"/>
      <c r="S1215" s="85"/>
      <c r="T1215" s="86"/>
      <c r="U1215" s="39"/>
      <c r="V1215" s="39"/>
      <c r="W1215" s="39"/>
      <c r="X1215" s="39"/>
      <c r="Y1215" s="39"/>
      <c r="Z1215" s="39"/>
      <c r="AA1215" s="39"/>
      <c r="AB1215" s="39"/>
      <c r="AC1215" s="39"/>
      <c r="AD1215" s="39"/>
      <c r="AE1215" s="39"/>
      <c r="AT1215" s="18" t="s">
        <v>191</v>
      </c>
      <c r="AU1215" s="18" t="s">
        <v>83</v>
      </c>
    </row>
    <row r="1216" s="2" customFormat="1" ht="16.5" customHeight="1">
      <c r="A1216" s="39"/>
      <c r="B1216" s="40"/>
      <c r="C1216" s="213" t="s">
        <v>1937</v>
      </c>
      <c r="D1216" s="213" t="s">
        <v>183</v>
      </c>
      <c r="E1216" s="214" t="s">
        <v>1938</v>
      </c>
      <c r="F1216" s="215" t="s">
        <v>1939</v>
      </c>
      <c r="G1216" s="216" t="s">
        <v>449</v>
      </c>
      <c r="H1216" s="217">
        <v>2</v>
      </c>
      <c r="I1216" s="218"/>
      <c r="J1216" s="219">
        <f>ROUND(I1216*H1216,2)</f>
        <v>0</v>
      </c>
      <c r="K1216" s="215" t="s">
        <v>187</v>
      </c>
      <c r="L1216" s="45"/>
      <c r="M1216" s="220" t="s">
        <v>19</v>
      </c>
      <c r="N1216" s="221" t="s">
        <v>44</v>
      </c>
      <c r="O1216" s="85"/>
      <c r="P1216" s="222">
        <f>O1216*H1216</f>
        <v>0</v>
      </c>
      <c r="Q1216" s="222">
        <v>0.00151957</v>
      </c>
      <c r="R1216" s="222">
        <f>Q1216*H1216</f>
        <v>0.0030391400000000001</v>
      </c>
      <c r="S1216" s="222">
        <v>0</v>
      </c>
      <c r="T1216" s="223">
        <f>S1216*H1216</f>
        <v>0</v>
      </c>
      <c r="U1216" s="39"/>
      <c r="V1216" s="39"/>
      <c r="W1216" s="39"/>
      <c r="X1216" s="39"/>
      <c r="Y1216" s="39"/>
      <c r="Z1216" s="39"/>
      <c r="AA1216" s="39"/>
      <c r="AB1216" s="39"/>
      <c r="AC1216" s="39"/>
      <c r="AD1216" s="39"/>
      <c r="AE1216" s="39"/>
      <c r="AR1216" s="224" t="s">
        <v>300</v>
      </c>
      <c r="AT1216" s="224" t="s">
        <v>183</v>
      </c>
      <c r="AU1216" s="224" t="s">
        <v>83</v>
      </c>
      <c r="AY1216" s="18" t="s">
        <v>181</v>
      </c>
      <c r="BE1216" s="225">
        <f>IF(N1216="základní",J1216,0)</f>
        <v>0</v>
      </c>
      <c r="BF1216" s="225">
        <f>IF(N1216="snížená",J1216,0)</f>
        <v>0</v>
      </c>
      <c r="BG1216" s="225">
        <f>IF(N1216="zákl. přenesená",J1216,0)</f>
        <v>0</v>
      </c>
      <c r="BH1216" s="225">
        <f>IF(N1216="sníž. přenesená",J1216,0)</f>
        <v>0</v>
      </c>
      <c r="BI1216" s="225">
        <f>IF(N1216="nulová",J1216,0)</f>
        <v>0</v>
      </c>
      <c r="BJ1216" s="18" t="s">
        <v>81</v>
      </c>
      <c r="BK1216" s="225">
        <f>ROUND(I1216*H1216,2)</f>
        <v>0</v>
      </c>
      <c r="BL1216" s="18" t="s">
        <v>300</v>
      </c>
      <c r="BM1216" s="224" t="s">
        <v>1940</v>
      </c>
    </row>
    <row r="1217" s="2" customFormat="1">
      <c r="A1217" s="39"/>
      <c r="B1217" s="40"/>
      <c r="C1217" s="41"/>
      <c r="D1217" s="226" t="s">
        <v>189</v>
      </c>
      <c r="E1217" s="41"/>
      <c r="F1217" s="227" t="s">
        <v>1941</v>
      </c>
      <c r="G1217" s="41"/>
      <c r="H1217" s="41"/>
      <c r="I1217" s="228"/>
      <c r="J1217" s="41"/>
      <c r="K1217" s="41"/>
      <c r="L1217" s="45"/>
      <c r="M1217" s="229"/>
      <c r="N1217" s="230"/>
      <c r="O1217" s="85"/>
      <c r="P1217" s="85"/>
      <c r="Q1217" s="85"/>
      <c r="R1217" s="85"/>
      <c r="S1217" s="85"/>
      <c r="T1217" s="86"/>
      <c r="U1217" s="39"/>
      <c r="V1217" s="39"/>
      <c r="W1217" s="39"/>
      <c r="X1217" s="39"/>
      <c r="Y1217" s="39"/>
      <c r="Z1217" s="39"/>
      <c r="AA1217" s="39"/>
      <c r="AB1217" s="39"/>
      <c r="AC1217" s="39"/>
      <c r="AD1217" s="39"/>
      <c r="AE1217" s="39"/>
      <c r="AT1217" s="18" t="s">
        <v>189</v>
      </c>
      <c r="AU1217" s="18" t="s">
        <v>83</v>
      </c>
    </row>
    <row r="1218" s="2" customFormat="1">
      <c r="A1218" s="39"/>
      <c r="B1218" s="40"/>
      <c r="C1218" s="41"/>
      <c r="D1218" s="231" t="s">
        <v>191</v>
      </c>
      <c r="E1218" s="41"/>
      <c r="F1218" s="232" t="s">
        <v>1942</v>
      </c>
      <c r="G1218" s="41"/>
      <c r="H1218" s="41"/>
      <c r="I1218" s="228"/>
      <c r="J1218" s="41"/>
      <c r="K1218" s="41"/>
      <c r="L1218" s="45"/>
      <c r="M1218" s="229"/>
      <c r="N1218" s="230"/>
      <c r="O1218" s="85"/>
      <c r="P1218" s="85"/>
      <c r="Q1218" s="85"/>
      <c r="R1218" s="85"/>
      <c r="S1218" s="85"/>
      <c r="T1218" s="86"/>
      <c r="U1218" s="39"/>
      <c r="V1218" s="39"/>
      <c r="W1218" s="39"/>
      <c r="X1218" s="39"/>
      <c r="Y1218" s="39"/>
      <c r="Z1218" s="39"/>
      <c r="AA1218" s="39"/>
      <c r="AB1218" s="39"/>
      <c r="AC1218" s="39"/>
      <c r="AD1218" s="39"/>
      <c r="AE1218" s="39"/>
      <c r="AT1218" s="18" t="s">
        <v>191</v>
      </c>
      <c r="AU1218" s="18" t="s">
        <v>83</v>
      </c>
    </row>
    <row r="1219" s="2" customFormat="1" ht="16.5" customHeight="1">
      <c r="A1219" s="39"/>
      <c r="B1219" s="40"/>
      <c r="C1219" s="213" t="s">
        <v>1943</v>
      </c>
      <c r="D1219" s="213" t="s">
        <v>183</v>
      </c>
      <c r="E1219" s="214" t="s">
        <v>1944</v>
      </c>
      <c r="F1219" s="215" t="s">
        <v>1945</v>
      </c>
      <c r="G1219" s="216" t="s">
        <v>449</v>
      </c>
      <c r="H1219" s="217">
        <v>1</v>
      </c>
      <c r="I1219" s="218"/>
      <c r="J1219" s="219">
        <f>ROUND(I1219*H1219,2)</f>
        <v>0</v>
      </c>
      <c r="K1219" s="215" t="s">
        <v>187</v>
      </c>
      <c r="L1219" s="45"/>
      <c r="M1219" s="220" t="s">
        <v>19</v>
      </c>
      <c r="N1219" s="221" t="s">
        <v>44</v>
      </c>
      <c r="O1219" s="85"/>
      <c r="P1219" s="222">
        <f>O1219*H1219</f>
        <v>0</v>
      </c>
      <c r="Q1219" s="222">
        <v>0.0026195699999999999</v>
      </c>
      <c r="R1219" s="222">
        <f>Q1219*H1219</f>
        <v>0.0026195699999999999</v>
      </c>
      <c r="S1219" s="222">
        <v>0</v>
      </c>
      <c r="T1219" s="223">
        <f>S1219*H1219</f>
        <v>0</v>
      </c>
      <c r="U1219" s="39"/>
      <c r="V1219" s="39"/>
      <c r="W1219" s="39"/>
      <c r="X1219" s="39"/>
      <c r="Y1219" s="39"/>
      <c r="Z1219" s="39"/>
      <c r="AA1219" s="39"/>
      <c r="AB1219" s="39"/>
      <c r="AC1219" s="39"/>
      <c r="AD1219" s="39"/>
      <c r="AE1219" s="39"/>
      <c r="AR1219" s="224" t="s">
        <v>300</v>
      </c>
      <c r="AT1219" s="224" t="s">
        <v>183</v>
      </c>
      <c r="AU1219" s="224" t="s">
        <v>83</v>
      </c>
      <c r="AY1219" s="18" t="s">
        <v>181</v>
      </c>
      <c r="BE1219" s="225">
        <f>IF(N1219="základní",J1219,0)</f>
        <v>0</v>
      </c>
      <c r="BF1219" s="225">
        <f>IF(N1219="snížená",J1219,0)</f>
        <v>0</v>
      </c>
      <c r="BG1219" s="225">
        <f>IF(N1219="zákl. přenesená",J1219,0)</f>
        <v>0</v>
      </c>
      <c r="BH1219" s="225">
        <f>IF(N1219="sníž. přenesená",J1219,0)</f>
        <v>0</v>
      </c>
      <c r="BI1219" s="225">
        <f>IF(N1219="nulová",J1219,0)</f>
        <v>0</v>
      </c>
      <c r="BJ1219" s="18" t="s">
        <v>81</v>
      </c>
      <c r="BK1219" s="225">
        <f>ROUND(I1219*H1219,2)</f>
        <v>0</v>
      </c>
      <c r="BL1219" s="18" t="s">
        <v>300</v>
      </c>
      <c r="BM1219" s="224" t="s">
        <v>1946</v>
      </c>
    </row>
    <row r="1220" s="2" customFormat="1">
      <c r="A1220" s="39"/>
      <c r="B1220" s="40"/>
      <c r="C1220" s="41"/>
      <c r="D1220" s="226" t="s">
        <v>189</v>
      </c>
      <c r="E1220" s="41"/>
      <c r="F1220" s="227" t="s">
        <v>1947</v>
      </c>
      <c r="G1220" s="41"/>
      <c r="H1220" s="41"/>
      <c r="I1220" s="228"/>
      <c r="J1220" s="41"/>
      <c r="K1220" s="41"/>
      <c r="L1220" s="45"/>
      <c r="M1220" s="229"/>
      <c r="N1220" s="230"/>
      <c r="O1220" s="85"/>
      <c r="P1220" s="85"/>
      <c r="Q1220" s="85"/>
      <c r="R1220" s="85"/>
      <c r="S1220" s="85"/>
      <c r="T1220" s="86"/>
      <c r="U1220" s="39"/>
      <c r="V1220" s="39"/>
      <c r="W1220" s="39"/>
      <c r="X1220" s="39"/>
      <c r="Y1220" s="39"/>
      <c r="Z1220" s="39"/>
      <c r="AA1220" s="39"/>
      <c r="AB1220" s="39"/>
      <c r="AC1220" s="39"/>
      <c r="AD1220" s="39"/>
      <c r="AE1220" s="39"/>
      <c r="AT1220" s="18" t="s">
        <v>189</v>
      </c>
      <c r="AU1220" s="18" t="s">
        <v>83</v>
      </c>
    </row>
    <row r="1221" s="2" customFormat="1">
      <c r="A1221" s="39"/>
      <c r="B1221" s="40"/>
      <c r="C1221" s="41"/>
      <c r="D1221" s="231" t="s">
        <v>191</v>
      </c>
      <c r="E1221" s="41"/>
      <c r="F1221" s="232" t="s">
        <v>1948</v>
      </c>
      <c r="G1221" s="41"/>
      <c r="H1221" s="41"/>
      <c r="I1221" s="228"/>
      <c r="J1221" s="41"/>
      <c r="K1221" s="41"/>
      <c r="L1221" s="45"/>
      <c r="M1221" s="229"/>
      <c r="N1221" s="230"/>
      <c r="O1221" s="85"/>
      <c r="P1221" s="85"/>
      <c r="Q1221" s="85"/>
      <c r="R1221" s="85"/>
      <c r="S1221" s="85"/>
      <c r="T1221" s="86"/>
      <c r="U1221" s="39"/>
      <c r="V1221" s="39"/>
      <c r="W1221" s="39"/>
      <c r="X1221" s="39"/>
      <c r="Y1221" s="39"/>
      <c r="Z1221" s="39"/>
      <c r="AA1221" s="39"/>
      <c r="AB1221" s="39"/>
      <c r="AC1221" s="39"/>
      <c r="AD1221" s="39"/>
      <c r="AE1221" s="39"/>
      <c r="AT1221" s="18" t="s">
        <v>191</v>
      </c>
      <c r="AU1221" s="18" t="s">
        <v>83</v>
      </c>
    </row>
    <row r="1222" s="2" customFormat="1" ht="16.5" customHeight="1">
      <c r="A1222" s="39"/>
      <c r="B1222" s="40"/>
      <c r="C1222" s="213" t="s">
        <v>1949</v>
      </c>
      <c r="D1222" s="213" t="s">
        <v>183</v>
      </c>
      <c r="E1222" s="214" t="s">
        <v>1950</v>
      </c>
      <c r="F1222" s="215" t="s">
        <v>1951</v>
      </c>
      <c r="G1222" s="216" t="s">
        <v>1139</v>
      </c>
      <c r="H1222" s="217">
        <v>2</v>
      </c>
      <c r="I1222" s="218"/>
      <c r="J1222" s="219">
        <f>ROUND(I1222*H1222,2)</f>
        <v>0</v>
      </c>
      <c r="K1222" s="215" t="s">
        <v>187</v>
      </c>
      <c r="L1222" s="45"/>
      <c r="M1222" s="220" t="s">
        <v>19</v>
      </c>
      <c r="N1222" s="221" t="s">
        <v>44</v>
      </c>
      <c r="O1222" s="85"/>
      <c r="P1222" s="222">
        <f>O1222*H1222</f>
        <v>0</v>
      </c>
      <c r="Q1222" s="222">
        <v>0.02819557</v>
      </c>
      <c r="R1222" s="222">
        <f>Q1222*H1222</f>
        <v>0.056391139999999999</v>
      </c>
      <c r="S1222" s="222">
        <v>0</v>
      </c>
      <c r="T1222" s="223">
        <f>S1222*H1222</f>
        <v>0</v>
      </c>
      <c r="U1222" s="39"/>
      <c r="V1222" s="39"/>
      <c r="W1222" s="39"/>
      <c r="X1222" s="39"/>
      <c r="Y1222" s="39"/>
      <c r="Z1222" s="39"/>
      <c r="AA1222" s="39"/>
      <c r="AB1222" s="39"/>
      <c r="AC1222" s="39"/>
      <c r="AD1222" s="39"/>
      <c r="AE1222" s="39"/>
      <c r="AR1222" s="224" t="s">
        <v>300</v>
      </c>
      <c r="AT1222" s="224" t="s">
        <v>183</v>
      </c>
      <c r="AU1222" s="224" t="s">
        <v>83</v>
      </c>
      <c r="AY1222" s="18" t="s">
        <v>181</v>
      </c>
      <c r="BE1222" s="225">
        <f>IF(N1222="základní",J1222,0)</f>
        <v>0</v>
      </c>
      <c r="BF1222" s="225">
        <f>IF(N1222="snížená",J1222,0)</f>
        <v>0</v>
      </c>
      <c r="BG1222" s="225">
        <f>IF(N1222="zákl. přenesená",J1222,0)</f>
        <v>0</v>
      </c>
      <c r="BH1222" s="225">
        <f>IF(N1222="sníž. přenesená",J1222,0)</f>
        <v>0</v>
      </c>
      <c r="BI1222" s="225">
        <f>IF(N1222="nulová",J1222,0)</f>
        <v>0</v>
      </c>
      <c r="BJ1222" s="18" t="s">
        <v>81</v>
      </c>
      <c r="BK1222" s="225">
        <f>ROUND(I1222*H1222,2)</f>
        <v>0</v>
      </c>
      <c r="BL1222" s="18" t="s">
        <v>300</v>
      </c>
      <c r="BM1222" s="224" t="s">
        <v>1952</v>
      </c>
    </row>
    <row r="1223" s="2" customFormat="1">
      <c r="A1223" s="39"/>
      <c r="B1223" s="40"/>
      <c r="C1223" s="41"/>
      <c r="D1223" s="226" t="s">
        <v>189</v>
      </c>
      <c r="E1223" s="41"/>
      <c r="F1223" s="227" t="s">
        <v>1953</v>
      </c>
      <c r="G1223" s="41"/>
      <c r="H1223" s="41"/>
      <c r="I1223" s="228"/>
      <c r="J1223" s="41"/>
      <c r="K1223" s="41"/>
      <c r="L1223" s="45"/>
      <c r="M1223" s="229"/>
      <c r="N1223" s="230"/>
      <c r="O1223" s="85"/>
      <c r="P1223" s="85"/>
      <c r="Q1223" s="85"/>
      <c r="R1223" s="85"/>
      <c r="S1223" s="85"/>
      <c r="T1223" s="86"/>
      <c r="U1223" s="39"/>
      <c r="V1223" s="39"/>
      <c r="W1223" s="39"/>
      <c r="X1223" s="39"/>
      <c r="Y1223" s="39"/>
      <c r="Z1223" s="39"/>
      <c r="AA1223" s="39"/>
      <c r="AB1223" s="39"/>
      <c r="AC1223" s="39"/>
      <c r="AD1223" s="39"/>
      <c r="AE1223" s="39"/>
      <c r="AT1223" s="18" t="s">
        <v>189</v>
      </c>
      <c r="AU1223" s="18" t="s">
        <v>83</v>
      </c>
    </row>
    <row r="1224" s="2" customFormat="1">
      <c r="A1224" s="39"/>
      <c r="B1224" s="40"/>
      <c r="C1224" s="41"/>
      <c r="D1224" s="231" t="s">
        <v>191</v>
      </c>
      <c r="E1224" s="41"/>
      <c r="F1224" s="232" t="s">
        <v>1954</v>
      </c>
      <c r="G1224" s="41"/>
      <c r="H1224" s="41"/>
      <c r="I1224" s="228"/>
      <c r="J1224" s="41"/>
      <c r="K1224" s="41"/>
      <c r="L1224" s="45"/>
      <c r="M1224" s="229"/>
      <c r="N1224" s="230"/>
      <c r="O1224" s="85"/>
      <c r="P1224" s="85"/>
      <c r="Q1224" s="85"/>
      <c r="R1224" s="85"/>
      <c r="S1224" s="85"/>
      <c r="T1224" s="86"/>
      <c r="U1224" s="39"/>
      <c r="V1224" s="39"/>
      <c r="W1224" s="39"/>
      <c r="X1224" s="39"/>
      <c r="Y1224" s="39"/>
      <c r="Z1224" s="39"/>
      <c r="AA1224" s="39"/>
      <c r="AB1224" s="39"/>
      <c r="AC1224" s="39"/>
      <c r="AD1224" s="39"/>
      <c r="AE1224" s="39"/>
      <c r="AT1224" s="18" t="s">
        <v>191</v>
      </c>
      <c r="AU1224" s="18" t="s">
        <v>83</v>
      </c>
    </row>
    <row r="1225" s="2" customFormat="1" ht="16.5" customHeight="1">
      <c r="A1225" s="39"/>
      <c r="B1225" s="40"/>
      <c r="C1225" s="213" t="s">
        <v>1955</v>
      </c>
      <c r="D1225" s="213" t="s">
        <v>183</v>
      </c>
      <c r="E1225" s="214" t="s">
        <v>1956</v>
      </c>
      <c r="F1225" s="215" t="s">
        <v>1957</v>
      </c>
      <c r="G1225" s="216" t="s">
        <v>263</v>
      </c>
      <c r="H1225" s="217">
        <v>325.05000000000001</v>
      </c>
      <c r="I1225" s="218"/>
      <c r="J1225" s="219">
        <f>ROUND(I1225*H1225,2)</f>
        <v>0</v>
      </c>
      <c r="K1225" s="215" t="s">
        <v>187</v>
      </c>
      <c r="L1225" s="45"/>
      <c r="M1225" s="220" t="s">
        <v>19</v>
      </c>
      <c r="N1225" s="221" t="s">
        <v>44</v>
      </c>
      <c r="O1225" s="85"/>
      <c r="P1225" s="222">
        <f>O1225*H1225</f>
        <v>0</v>
      </c>
      <c r="Q1225" s="222">
        <v>0.00039596999999999999</v>
      </c>
      <c r="R1225" s="222">
        <f>Q1225*H1225</f>
        <v>0.12871004850000001</v>
      </c>
      <c r="S1225" s="222">
        <v>0</v>
      </c>
      <c r="T1225" s="223">
        <f>S1225*H1225</f>
        <v>0</v>
      </c>
      <c r="U1225" s="39"/>
      <c r="V1225" s="39"/>
      <c r="W1225" s="39"/>
      <c r="X1225" s="39"/>
      <c r="Y1225" s="39"/>
      <c r="Z1225" s="39"/>
      <c r="AA1225" s="39"/>
      <c r="AB1225" s="39"/>
      <c r="AC1225" s="39"/>
      <c r="AD1225" s="39"/>
      <c r="AE1225" s="39"/>
      <c r="AR1225" s="224" t="s">
        <v>300</v>
      </c>
      <c r="AT1225" s="224" t="s">
        <v>183</v>
      </c>
      <c r="AU1225" s="224" t="s">
        <v>83</v>
      </c>
      <c r="AY1225" s="18" t="s">
        <v>181</v>
      </c>
      <c r="BE1225" s="225">
        <f>IF(N1225="základní",J1225,0)</f>
        <v>0</v>
      </c>
      <c r="BF1225" s="225">
        <f>IF(N1225="snížená",J1225,0)</f>
        <v>0</v>
      </c>
      <c r="BG1225" s="225">
        <f>IF(N1225="zákl. přenesená",J1225,0)</f>
        <v>0</v>
      </c>
      <c r="BH1225" s="225">
        <f>IF(N1225="sníž. přenesená",J1225,0)</f>
        <v>0</v>
      </c>
      <c r="BI1225" s="225">
        <f>IF(N1225="nulová",J1225,0)</f>
        <v>0</v>
      </c>
      <c r="BJ1225" s="18" t="s">
        <v>81</v>
      </c>
      <c r="BK1225" s="225">
        <f>ROUND(I1225*H1225,2)</f>
        <v>0</v>
      </c>
      <c r="BL1225" s="18" t="s">
        <v>300</v>
      </c>
      <c r="BM1225" s="224" t="s">
        <v>1958</v>
      </c>
    </row>
    <row r="1226" s="2" customFormat="1">
      <c r="A1226" s="39"/>
      <c r="B1226" s="40"/>
      <c r="C1226" s="41"/>
      <c r="D1226" s="226" t="s">
        <v>189</v>
      </c>
      <c r="E1226" s="41"/>
      <c r="F1226" s="227" t="s">
        <v>1959</v>
      </c>
      <c r="G1226" s="41"/>
      <c r="H1226" s="41"/>
      <c r="I1226" s="228"/>
      <c r="J1226" s="41"/>
      <c r="K1226" s="41"/>
      <c r="L1226" s="45"/>
      <c r="M1226" s="229"/>
      <c r="N1226" s="230"/>
      <c r="O1226" s="85"/>
      <c r="P1226" s="85"/>
      <c r="Q1226" s="85"/>
      <c r="R1226" s="85"/>
      <c r="S1226" s="85"/>
      <c r="T1226" s="86"/>
      <c r="U1226" s="39"/>
      <c r="V1226" s="39"/>
      <c r="W1226" s="39"/>
      <c r="X1226" s="39"/>
      <c r="Y1226" s="39"/>
      <c r="Z1226" s="39"/>
      <c r="AA1226" s="39"/>
      <c r="AB1226" s="39"/>
      <c r="AC1226" s="39"/>
      <c r="AD1226" s="39"/>
      <c r="AE1226" s="39"/>
      <c r="AT1226" s="18" t="s">
        <v>189</v>
      </c>
      <c r="AU1226" s="18" t="s">
        <v>83</v>
      </c>
    </row>
    <row r="1227" s="2" customFormat="1">
      <c r="A1227" s="39"/>
      <c r="B1227" s="40"/>
      <c r="C1227" s="41"/>
      <c r="D1227" s="231" t="s">
        <v>191</v>
      </c>
      <c r="E1227" s="41"/>
      <c r="F1227" s="232" t="s">
        <v>1960</v>
      </c>
      <c r="G1227" s="41"/>
      <c r="H1227" s="41"/>
      <c r="I1227" s="228"/>
      <c r="J1227" s="41"/>
      <c r="K1227" s="41"/>
      <c r="L1227" s="45"/>
      <c r="M1227" s="229"/>
      <c r="N1227" s="230"/>
      <c r="O1227" s="85"/>
      <c r="P1227" s="85"/>
      <c r="Q1227" s="85"/>
      <c r="R1227" s="85"/>
      <c r="S1227" s="85"/>
      <c r="T1227" s="86"/>
      <c r="U1227" s="39"/>
      <c r="V1227" s="39"/>
      <c r="W1227" s="39"/>
      <c r="X1227" s="39"/>
      <c r="Y1227" s="39"/>
      <c r="Z1227" s="39"/>
      <c r="AA1227" s="39"/>
      <c r="AB1227" s="39"/>
      <c r="AC1227" s="39"/>
      <c r="AD1227" s="39"/>
      <c r="AE1227" s="39"/>
      <c r="AT1227" s="18" t="s">
        <v>191</v>
      </c>
      <c r="AU1227" s="18" t="s">
        <v>83</v>
      </c>
    </row>
    <row r="1228" s="2" customFormat="1" ht="16.5" customHeight="1">
      <c r="A1228" s="39"/>
      <c r="B1228" s="40"/>
      <c r="C1228" s="213" t="s">
        <v>1961</v>
      </c>
      <c r="D1228" s="213" t="s">
        <v>183</v>
      </c>
      <c r="E1228" s="214" t="s">
        <v>1962</v>
      </c>
      <c r="F1228" s="215" t="s">
        <v>1963</v>
      </c>
      <c r="G1228" s="216" t="s">
        <v>377</v>
      </c>
      <c r="H1228" s="217">
        <v>0.93899999999999995</v>
      </c>
      <c r="I1228" s="218"/>
      <c r="J1228" s="219">
        <f>ROUND(I1228*H1228,2)</f>
        <v>0</v>
      </c>
      <c r="K1228" s="215" t="s">
        <v>187</v>
      </c>
      <c r="L1228" s="45"/>
      <c r="M1228" s="220" t="s">
        <v>19</v>
      </c>
      <c r="N1228" s="221" t="s">
        <v>44</v>
      </c>
      <c r="O1228" s="85"/>
      <c r="P1228" s="222">
        <f>O1228*H1228</f>
        <v>0</v>
      </c>
      <c r="Q1228" s="222">
        <v>0</v>
      </c>
      <c r="R1228" s="222">
        <f>Q1228*H1228</f>
        <v>0</v>
      </c>
      <c r="S1228" s="222">
        <v>0</v>
      </c>
      <c r="T1228" s="223">
        <f>S1228*H1228</f>
        <v>0</v>
      </c>
      <c r="U1228" s="39"/>
      <c r="V1228" s="39"/>
      <c r="W1228" s="39"/>
      <c r="X1228" s="39"/>
      <c r="Y1228" s="39"/>
      <c r="Z1228" s="39"/>
      <c r="AA1228" s="39"/>
      <c r="AB1228" s="39"/>
      <c r="AC1228" s="39"/>
      <c r="AD1228" s="39"/>
      <c r="AE1228" s="39"/>
      <c r="AR1228" s="224" t="s">
        <v>300</v>
      </c>
      <c r="AT1228" s="224" t="s">
        <v>183</v>
      </c>
      <c r="AU1228" s="224" t="s">
        <v>83</v>
      </c>
      <c r="AY1228" s="18" t="s">
        <v>181</v>
      </c>
      <c r="BE1228" s="225">
        <f>IF(N1228="základní",J1228,0)</f>
        <v>0</v>
      </c>
      <c r="BF1228" s="225">
        <f>IF(N1228="snížená",J1228,0)</f>
        <v>0</v>
      </c>
      <c r="BG1228" s="225">
        <f>IF(N1228="zákl. přenesená",J1228,0)</f>
        <v>0</v>
      </c>
      <c r="BH1228" s="225">
        <f>IF(N1228="sníž. přenesená",J1228,0)</f>
        <v>0</v>
      </c>
      <c r="BI1228" s="225">
        <f>IF(N1228="nulová",J1228,0)</f>
        <v>0</v>
      </c>
      <c r="BJ1228" s="18" t="s">
        <v>81</v>
      </c>
      <c r="BK1228" s="225">
        <f>ROUND(I1228*H1228,2)</f>
        <v>0</v>
      </c>
      <c r="BL1228" s="18" t="s">
        <v>300</v>
      </c>
      <c r="BM1228" s="224" t="s">
        <v>1964</v>
      </c>
    </row>
    <row r="1229" s="2" customFormat="1">
      <c r="A1229" s="39"/>
      <c r="B1229" s="40"/>
      <c r="C1229" s="41"/>
      <c r="D1229" s="226" t="s">
        <v>189</v>
      </c>
      <c r="E1229" s="41"/>
      <c r="F1229" s="227" t="s">
        <v>1965</v>
      </c>
      <c r="G1229" s="41"/>
      <c r="H1229" s="41"/>
      <c r="I1229" s="228"/>
      <c r="J1229" s="41"/>
      <c r="K1229" s="41"/>
      <c r="L1229" s="45"/>
      <c r="M1229" s="229"/>
      <c r="N1229" s="230"/>
      <c r="O1229" s="85"/>
      <c r="P1229" s="85"/>
      <c r="Q1229" s="85"/>
      <c r="R1229" s="85"/>
      <c r="S1229" s="85"/>
      <c r="T1229" s="86"/>
      <c r="U1229" s="39"/>
      <c r="V1229" s="39"/>
      <c r="W1229" s="39"/>
      <c r="X1229" s="39"/>
      <c r="Y1229" s="39"/>
      <c r="Z1229" s="39"/>
      <c r="AA1229" s="39"/>
      <c r="AB1229" s="39"/>
      <c r="AC1229" s="39"/>
      <c r="AD1229" s="39"/>
      <c r="AE1229" s="39"/>
      <c r="AT1229" s="18" t="s">
        <v>189</v>
      </c>
      <c r="AU1229" s="18" t="s">
        <v>83</v>
      </c>
    </row>
    <row r="1230" s="2" customFormat="1">
      <c r="A1230" s="39"/>
      <c r="B1230" s="40"/>
      <c r="C1230" s="41"/>
      <c r="D1230" s="231" t="s">
        <v>191</v>
      </c>
      <c r="E1230" s="41"/>
      <c r="F1230" s="232" t="s">
        <v>1966</v>
      </c>
      <c r="G1230" s="41"/>
      <c r="H1230" s="41"/>
      <c r="I1230" s="228"/>
      <c r="J1230" s="41"/>
      <c r="K1230" s="41"/>
      <c r="L1230" s="45"/>
      <c r="M1230" s="229"/>
      <c r="N1230" s="230"/>
      <c r="O1230" s="85"/>
      <c r="P1230" s="85"/>
      <c r="Q1230" s="85"/>
      <c r="R1230" s="85"/>
      <c r="S1230" s="85"/>
      <c r="T1230" s="86"/>
      <c r="U1230" s="39"/>
      <c r="V1230" s="39"/>
      <c r="W1230" s="39"/>
      <c r="X1230" s="39"/>
      <c r="Y1230" s="39"/>
      <c r="Z1230" s="39"/>
      <c r="AA1230" s="39"/>
      <c r="AB1230" s="39"/>
      <c r="AC1230" s="39"/>
      <c r="AD1230" s="39"/>
      <c r="AE1230" s="39"/>
      <c r="AT1230" s="18" t="s">
        <v>191</v>
      </c>
      <c r="AU1230" s="18" t="s">
        <v>83</v>
      </c>
    </row>
    <row r="1231" s="12" customFormat="1" ht="22.8" customHeight="1">
      <c r="A1231" s="12"/>
      <c r="B1231" s="197"/>
      <c r="C1231" s="198"/>
      <c r="D1231" s="199" t="s">
        <v>72</v>
      </c>
      <c r="E1231" s="211" t="s">
        <v>1967</v>
      </c>
      <c r="F1231" s="211" t="s">
        <v>1968</v>
      </c>
      <c r="G1231" s="198"/>
      <c r="H1231" s="198"/>
      <c r="I1231" s="201"/>
      <c r="J1231" s="212">
        <f>BK1231</f>
        <v>0</v>
      </c>
      <c r="K1231" s="198"/>
      <c r="L1231" s="203"/>
      <c r="M1231" s="204"/>
      <c r="N1231" s="205"/>
      <c r="O1231" s="205"/>
      <c r="P1231" s="206">
        <f>SUM(P1232:P1326)</f>
        <v>0</v>
      </c>
      <c r="Q1231" s="205"/>
      <c r="R1231" s="206">
        <f>SUM(R1232:R1326)</f>
        <v>0.65145239840000002</v>
      </c>
      <c r="S1231" s="205"/>
      <c r="T1231" s="207">
        <f>SUM(T1232:T1326)</f>
        <v>0</v>
      </c>
      <c r="U1231" s="12"/>
      <c r="V1231" s="12"/>
      <c r="W1231" s="12"/>
      <c r="X1231" s="12"/>
      <c r="Y1231" s="12"/>
      <c r="Z1231" s="12"/>
      <c r="AA1231" s="12"/>
      <c r="AB1231" s="12"/>
      <c r="AC1231" s="12"/>
      <c r="AD1231" s="12"/>
      <c r="AE1231" s="12"/>
      <c r="AR1231" s="208" t="s">
        <v>83</v>
      </c>
      <c r="AT1231" s="209" t="s">
        <v>72</v>
      </c>
      <c r="AU1231" s="209" t="s">
        <v>81</v>
      </c>
      <c r="AY1231" s="208" t="s">
        <v>181</v>
      </c>
      <c r="BK1231" s="210">
        <f>SUM(BK1232:BK1326)</f>
        <v>0</v>
      </c>
    </row>
    <row r="1232" s="2" customFormat="1" ht="16.5" customHeight="1">
      <c r="A1232" s="39"/>
      <c r="B1232" s="40"/>
      <c r="C1232" s="213" t="s">
        <v>1969</v>
      </c>
      <c r="D1232" s="213" t="s">
        <v>183</v>
      </c>
      <c r="E1232" s="214" t="s">
        <v>1970</v>
      </c>
      <c r="F1232" s="215" t="s">
        <v>1971</v>
      </c>
      <c r="G1232" s="216" t="s">
        <v>1139</v>
      </c>
      <c r="H1232" s="217">
        <v>10</v>
      </c>
      <c r="I1232" s="218"/>
      <c r="J1232" s="219">
        <f>ROUND(I1232*H1232,2)</f>
        <v>0</v>
      </c>
      <c r="K1232" s="215" t="s">
        <v>187</v>
      </c>
      <c r="L1232" s="45"/>
      <c r="M1232" s="220" t="s">
        <v>19</v>
      </c>
      <c r="N1232" s="221" t="s">
        <v>44</v>
      </c>
      <c r="O1232" s="85"/>
      <c r="P1232" s="222">
        <f>O1232*H1232</f>
        <v>0</v>
      </c>
      <c r="Q1232" s="222">
        <v>0.016968836300000002</v>
      </c>
      <c r="R1232" s="222">
        <f>Q1232*H1232</f>
        <v>0.16968836300000001</v>
      </c>
      <c r="S1232" s="222">
        <v>0</v>
      </c>
      <c r="T1232" s="223">
        <f>S1232*H1232</f>
        <v>0</v>
      </c>
      <c r="U1232" s="39"/>
      <c r="V1232" s="39"/>
      <c r="W1232" s="39"/>
      <c r="X1232" s="39"/>
      <c r="Y1232" s="39"/>
      <c r="Z1232" s="39"/>
      <c r="AA1232" s="39"/>
      <c r="AB1232" s="39"/>
      <c r="AC1232" s="39"/>
      <c r="AD1232" s="39"/>
      <c r="AE1232" s="39"/>
      <c r="AR1232" s="224" t="s">
        <v>300</v>
      </c>
      <c r="AT1232" s="224" t="s">
        <v>183</v>
      </c>
      <c r="AU1232" s="224" t="s">
        <v>83</v>
      </c>
      <c r="AY1232" s="18" t="s">
        <v>181</v>
      </c>
      <c r="BE1232" s="225">
        <f>IF(N1232="základní",J1232,0)</f>
        <v>0</v>
      </c>
      <c r="BF1232" s="225">
        <f>IF(N1232="snížená",J1232,0)</f>
        <v>0</v>
      </c>
      <c r="BG1232" s="225">
        <f>IF(N1232="zákl. přenesená",J1232,0)</f>
        <v>0</v>
      </c>
      <c r="BH1232" s="225">
        <f>IF(N1232="sníž. přenesená",J1232,0)</f>
        <v>0</v>
      </c>
      <c r="BI1232" s="225">
        <f>IF(N1232="nulová",J1232,0)</f>
        <v>0</v>
      </c>
      <c r="BJ1232" s="18" t="s">
        <v>81</v>
      </c>
      <c r="BK1232" s="225">
        <f>ROUND(I1232*H1232,2)</f>
        <v>0</v>
      </c>
      <c r="BL1232" s="18" t="s">
        <v>300</v>
      </c>
      <c r="BM1232" s="224" t="s">
        <v>1972</v>
      </c>
    </row>
    <row r="1233" s="2" customFormat="1">
      <c r="A1233" s="39"/>
      <c r="B1233" s="40"/>
      <c r="C1233" s="41"/>
      <c r="D1233" s="226" t="s">
        <v>189</v>
      </c>
      <c r="E1233" s="41"/>
      <c r="F1233" s="227" t="s">
        <v>1973</v>
      </c>
      <c r="G1233" s="41"/>
      <c r="H1233" s="41"/>
      <c r="I1233" s="228"/>
      <c r="J1233" s="41"/>
      <c r="K1233" s="41"/>
      <c r="L1233" s="45"/>
      <c r="M1233" s="229"/>
      <c r="N1233" s="230"/>
      <c r="O1233" s="85"/>
      <c r="P1233" s="85"/>
      <c r="Q1233" s="85"/>
      <c r="R1233" s="85"/>
      <c r="S1233" s="85"/>
      <c r="T1233" s="86"/>
      <c r="U1233" s="39"/>
      <c r="V1233" s="39"/>
      <c r="W1233" s="39"/>
      <c r="X1233" s="39"/>
      <c r="Y1233" s="39"/>
      <c r="Z1233" s="39"/>
      <c r="AA1233" s="39"/>
      <c r="AB1233" s="39"/>
      <c r="AC1233" s="39"/>
      <c r="AD1233" s="39"/>
      <c r="AE1233" s="39"/>
      <c r="AT1233" s="18" t="s">
        <v>189</v>
      </c>
      <c r="AU1233" s="18" t="s">
        <v>83</v>
      </c>
    </row>
    <row r="1234" s="2" customFormat="1">
      <c r="A1234" s="39"/>
      <c r="B1234" s="40"/>
      <c r="C1234" s="41"/>
      <c r="D1234" s="231" t="s">
        <v>191</v>
      </c>
      <c r="E1234" s="41"/>
      <c r="F1234" s="232" t="s">
        <v>1974</v>
      </c>
      <c r="G1234" s="41"/>
      <c r="H1234" s="41"/>
      <c r="I1234" s="228"/>
      <c r="J1234" s="41"/>
      <c r="K1234" s="41"/>
      <c r="L1234" s="45"/>
      <c r="M1234" s="229"/>
      <c r="N1234" s="230"/>
      <c r="O1234" s="85"/>
      <c r="P1234" s="85"/>
      <c r="Q1234" s="85"/>
      <c r="R1234" s="85"/>
      <c r="S1234" s="85"/>
      <c r="T1234" s="86"/>
      <c r="U1234" s="39"/>
      <c r="V1234" s="39"/>
      <c r="W1234" s="39"/>
      <c r="X1234" s="39"/>
      <c r="Y1234" s="39"/>
      <c r="Z1234" s="39"/>
      <c r="AA1234" s="39"/>
      <c r="AB1234" s="39"/>
      <c r="AC1234" s="39"/>
      <c r="AD1234" s="39"/>
      <c r="AE1234" s="39"/>
      <c r="AT1234" s="18" t="s">
        <v>191</v>
      </c>
      <c r="AU1234" s="18" t="s">
        <v>83</v>
      </c>
    </row>
    <row r="1235" s="14" customFormat="1">
      <c r="A1235" s="14"/>
      <c r="B1235" s="244"/>
      <c r="C1235" s="245"/>
      <c r="D1235" s="226" t="s">
        <v>193</v>
      </c>
      <c r="E1235" s="246" t="s">
        <v>19</v>
      </c>
      <c r="F1235" s="247" t="s">
        <v>1975</v>
      </c>
      <c r="G1235" s="245"/>
      <c r="H1235" s="246" t="s">
        <v>19</v>
      </c>
      <c r="I1235" s="248"/>
      <c r="J1235" s="245"/>
      <c r="K1235" s="245"/>
      <c r="L1235" s="249"/>
      <c r="M1235" s="250"/>
      <c r="N1235" s="251"/>
      <c r="O1235" s="251"/>
      <c r="P1235" s="251"/>
      <c r="Q1235" s="251"/>
      <c r="R1235" s="251"/>
      <c r="S1235" s="251"/>
      <c r="T1235" s="252"/>
      <c r="U1235" s="14"/>
      <c r="V1235" s="14"/>
      <c r="W1235" s="14"/>
      <c r="X1235" s="14"/>
      <c r="Y1235" s="14"/>
      <c r="Z1235" s="14"/>
      <c r="AA1235" s="14"/>
      <c r="AB1235" s="14"/>
      <c r="AC1235" s="14"/>
      <c r="AD1235" s="14"/>
      <c r="AE1235" s="14"/>
      <c r="AT1235" s="253" t="s">
        <v>193</v>
      </c>
      <c r="AU1235" s="253" t="s">
        <v>83</v>
      </c>
      <c r="AV1235" s="14" t="s">
        <v>81</v>
      </c>
      <c r="AW1235" s="14" t="s">
        <v>33</v>
      </c>
      <c r="AX1235" s="14" t="s">
        <v>73</v>
      </c>
      <c r="AY1235" s="253" t="s">
        <v>181</v>
      </c>
    </row>
    <row r="1236" s="13" customFormat="1">
      <c r="A1236" s="13"/>
      <c r="B1236" s="233"/>
      <c r="C1236" s="234"/>
      <c r="D1236" s="226" t="s">
        <v>193</v>
      </c>
      <c r="E1236" s="235" t="s">
        <v>19</v>
      </c>
      <c r="F1236" s="236" t="s">
        <v>250</v>
      </c>
      <c r="G1236" s="234"/>
      <c r="H1236" s="237">
        <v>10</v>
      </c>
      <c r="I1236" s="238"/>
      <c r="J1236" s="234"/>
      <c r="K1236" s="234"/>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193</v>
      </c>
      <c r="AU1236" s="243" t="s">
        <v>83</v>
      </c>
      <c r="AV1236" s="13" t="s">
        <v>83</v>
      </c>
      <c r="AW1236" s="13" t="s">
        <v>33</v>
      </c>
      <c r="AX1236" s="13" t="s">
        <v>81</v>
      </c>
      <c r="AY1236" s="243" t="s">
        <v>181</v>
      </c>
    </row>
    <row r="1237" s="2" customFormat="1" ht="16.5" customHeight="1">
      <c r="A1237" s="39"/>
      <c r="B1237" s="40"/>
      <c r="C1237" s="213" t="s">
        <v>1976</v>
      </c>
      <c r="D1237" s="213" t="s">
        <v>183</v>
      </c>
      <c r="E1237" s="214" t="s">
        <v>1977</v>
      </c>
      <c r="F1237" s="215" t="s">
        <v>1978</v>
      </c>
      <c r="G1237" s="216" t="s">
        <v>449</v>
      </c>
      <c r="H1237" s="217">
        <v>2</v>
      </c>
      <c r="I1237" s="218"/>
      <c r="J1237" s="219">
        <f>ROUND(I1237*H1237,2)</f>
        <v>0</v>
      </c>
      <c r="K1237" s="215" t="s">
        <v>187</v>
      </c>
      <c r="L1237" s="45"/>
      <c r="M1237" s="220" t="s">
        <v>19</v>
      </c>
      <c r="N1237" s="221" t="s">
        <v>44</v>
      </c>
      <c r="O1237" s="85"/>
      <c r="P1237" s="222">
        <f>O1237*H1237</f>
        <v>0</v>
      </c>
      <c r="Q1237" s="222">
        <v>0.0011888363000000001</v>
      </c>
      <c r="R1237" s="222">
        <f>Q1237*H1237</f>
        <v>0.0023776726000000001</v>
      </c>
      <c r="S1237" s="222">
        <v>0</v>
      </c>
      <c r="T1237" s="223">
        <f>S1237*H1237</f>
        <v>0</v>
      </c>
      <c r="U1237" s="39"/>
      <c r="V1237" s="39"/>
      <c r="W1237" s="39"/>
      <c r="X1237" s="39"/>
      <c r="Y1237" s="39"/>
      <c r="Z1237" s="39"/>
      <c r="AA1237" s="39"/>
      <c r="AB1237" s="39"/>
      <c r="AC1237" s="39"/>
      <c r="AD1237" s="39"/>
      <c r="AE1237" s="39"/>
      <c r="AR1237" s="224" t="s">
        <v>300</v>
      </c>
      <c r="AT1237" s="224" t="s">
        <v>183</v>
      </c>
      <c r="AU1237" s="224" t="s">
        <v>83</v>
      </c>
      <c r="AY1237" s="18" t="s">
        <v>181</v>
      </c>
      <c r="BE1237" s="225">
        <f>IF(N1237="základní",J1237,0)</f>
        <v>0</v>
      </c>
      <c r="BF1237" s="225">
        <f>IF(N1237="snížená",J1237,0)</f>
        <v>0</v>
      </c>
      <c r="BG1237" s="225">
        <f>IF(N1237="zákl. přenesená",J1237,0)</f>
        <v>0</v>
      </c>
      <c r="BH1237" s="225">
        <f>IF(N1237="sníž. přenesená",J1237,0)</f>
        <v>0</v>
      </c>
      <c r="BI1237" s="225">
        <f>IF(N1237="nulová",J1237,0)</f>
        <v>0</v>
      </c>
      <c r="BJ1237" s="18" t="s">
        <v>81</v>
      </c>
      <c r="BK1237" s="225">
        <f>ROUND(I1237*H1237,2)</f>
        <v>0</v>
      </c>
      <c r="BL1237" s="18" t="s">
        <v>300</v>
      </c>
      <c r="BM1237" s="224" t="s">
        <v>1979</v>
      </c>
    </row>
    <row r="1238" s="2" customFormat="1">
      <c r="A1238" s="39"/>
      <c r="B1238" s="40"/>
      <c r="C1238" s="41"/>
      <c r="D1238" s="226" t="s">
        <v>189</v>
      </c>
      <c r="E1238" s="41"/>
      <c r="F1238" s="227" t="s">
        <v>1980</v>
      </c>
      <c r="G1238" s="41"/>
      <c r="H1238" s="41"/>
      <c r="I1238" s="228"/>
      <c r="J1238" s="41"/>
      <c r="K1238" s="41"/>
      <c r="L1238" s="45"/>
      <c r="M1238" s="229"/>
      <c r="N1238" s="230"/>
      <c r="O1238" s="85"/>
      <c r="P1238" s="85"/>
      <c r="Q1238" s="85"/>
      <c r="R1238" s="85"/>
      <c r="S1238" s="85"/>
      <c r="T1238" s="86"/>
      <c r="U1238" s="39"/>
      <c r="V1238" s="39"/>
      <c r="W1238" s="39"/>
      <c r="X1238" s="39"/>
      <c r="Y1238" s="39"/>
      <c r="Z1238" s="39"/>
      <c r="AA1238" s="39"/>
      <c r="AB1238" s="39"/>
      <c r="AC1238" s="39"/>
      <c r="AD1238" s="39"/>
      <c r="AE1238" s="39"/>
      <c r="AT1238" s="18" t="s">
        <v>189</v>
      </c>
      <c r="AU1238" s="18" t="s">
        <v>83</v>
      </c>
    </row>
    <row r="1239" s="2" customFormat="1">
      <c r="A1239" s="39"/>
      <c r="B1239" s="40"/>
      <c r="C1239" s="41"/>
      <c r="D1239" s="231" t="s">
        <v>191</v>
      </c>
      <c r="E1239" s="41"/>
      <c r="F1239" s="232" t="s">
        <v>1981</v>
      </c>
      <c r="G1239" s="41"/>
      <c r="H1239" s="41"/>
      <c r="I1239" s="228"/>
      <c r="J1239" s="41"/>
      <c r="K1239" s="41"/>
      <c r="L1239" s="45"/>
      <c r="M1239" s="229"/>
      <c r="N1239" s="230"/>
      <c r="O1239" s="85"/>
      <c r="P1239" s="85"/>
      <c r="Q1239" s="85"/>
      <c r="R1239" s="85"/>
      <c r="S1239" s="85"/>
      <c r="T1239" s="86"/>
      <c r="U1239" s="39"/>
      <c r="V1239" s="39"/>
      <c r="W1239" s="39"/>
      <c r="X1239" s="39"/>
      <c r="Y1239" s="39"/>
      <c r="Z1239" s="39"/>
      <c r="AA1239" s="39"/>
      <c r="AB1239" s="39"/>
      <c r="AC1239" s="39"/>
      <c r="AD1239" s="39"/>
      <c r="AE1239" s="39"/>
      <c r="AT1239" s="18" t="s">
        <v>191</v>
      </c>
      <c r="AU1239" s="18" t="s">
        <v>83</v>
      </c>
    </row>
    <row r="1240" s="2" customFormat="1" ht="16.5" customHeight="1">
      <c r="A1240" s="39"/>
      <c r="B1240" s="40"/>
      <c r="C1240" s="254" t="s">
        <v>1982</v>
      </c>
      <c r="D1240" s="254" t="s">
        <v>308</v>
      </c>
      <c r="E1240" s="255" t="s">
        <v>1983</v>
      </c>
      <c r="F1240" s="256" t="s">
        <v>1984</v>
      </c>
      <c r="G1240" s="257" t="s">
        <v>449</v>
      </c>
      <c r="H1240" s="258">
        <v>2</v>
      </c>
      <c r="I1240" s="259"/>
      <c r="J1240" s="260">
        <f>ROUND(I1240*H1240,2)</f>
        <v>0</v>
      </c>
      <c r="K1240" s="256" t="s">
        <v>187</v>
      </c>
      <c r="L1240" s="261"/>
      <c r="M1240" s="262" t="s">
        <v>19</v>
      </c>
      <c r="N1240" s="263" t="s">
        <v>44</v>
      </c>
      <c r="O1240" s="85"/>
      <c r="P1240" s="222">
        <f>O1240*H1240</f>
        <v>0</v>
      </c>
      <c r="Q1240" s="222">
        <v>0.021899999999999999</v>
      </c>
      <c r="R1240" s="222">
        <f>Q1240*H1240</f>
        <v>0.043799999999999999</v>
      </c>
      <c r="S1240" s="222">
        <v>0</v>
      </c>
      <c r="T1240" s="223">
        <f>S1240*H1240</f>
        <v>0</v>
      </c>
      <c r="U1240" s="39"/>
      <c r="V1240" s="39"/>
      <c r="W1240" s="39"/>
      <c r="X1240" s="39"/>
      <c r="Y1240" s="39"/>
      <c r="Z1240" s="39"/>
      <c r="AA1240" s="39"/>
      <c r="AB1240" s="39"/>
      <c r="AC1240" s="39"/>
      <c r="AD1240" s="39"/>
      <c r="AE1240" s="39"/>
      <c r="AR1240" s="224" t="s">
        <v>423</v>
      </c>
      <c r="AT1240" s="224" t="s">
        <v>308</v>
      </c>
      <c r="AU1240" s="224" t="s">
        <v>83</v>
      </c>
      <c r="AY1240" s="18" t="s">
        <v>181</v>
      </c>
      <c r="BE1240" s="225">
        <f>IF(N1240="základní",J1240,0)</f>
        <v>0</v>
      </c>
      <c r="BF1240" s="225">
        <f>IF(N1240="snížená",J1240,0)</f>
        <v>0</v>
      </c>
      <c r="BG1240" s="225">
        <f>IF(N1240="zákl. přenesená",J1240,0)</f>
        <v>0</v>
      </c>
      <c r="BH1240" s="225">
        <f>IF(N1240="sníž. přenesená",J1240,0)</f>
        <v>0</v>
      </c>
      <c r="BI1240" s="225">
        <f>IF(N1240="nulová",J1240,0)</f>
        <v>0</v>
      </c>
      <c r="BJ1240" s="18" t="s">
        <v>81</v>
      </c>
      <c r="BK1240" s="225">
        <f>ROUND(I1240*H1240,2)</f>
        <v>0</v>
      </c>
      <c r="BL1240" s="18" t="s">
        <v>300</v>
      </c>
      <c r="BM1240" s="224" t="s">
        <v>1985</v>
      </c>
    </row>
    <row r="1241" s="2" customFormat="1">
      <c r="A1241" s="39"/>
      <c r="B1241" s="40"/>
      <c r="C1241" s="41"/>
      <c r="D1241" s="226" t="s">
        <v>189</v>
      </c>
      <c r="E1241" s="41"/>
      <c r="F1241" s="227" t="s">
        <v>1984</v>
      </c>
      <c r="G1241" s="41"/>
      <c r="H1241" s="41"/>
      <c r="I1241" s="228"/>
      <c r="J1241" s="41"/>
      <c r="K1241" s="41"/>
      <c r="L1241" s="45"/>
      <c r="M1241" s="229"/>
      <c r="N1241" s="230"/>
      <c r="O1241" s="85"/>
      <c r="P1241" s="85"/>
      <c r="Q1241" s="85"/>
      <c r="R1241" s="85"/>
      <c r="S1241" s="85"/>
      <c r="T1241" s="86"/>
      <c r="U1241" s="39"/>
      <c r="V1241" s="39"/>
      <c r="W1241" s="39"/>
      <c r="X1241" s="39"/>
      <c r="Y1241" s="39"/>
      <c r="Z1241" s="39"/>
      <c r="AA1241" s="39"/>
      <c r="AB1241" s="39"/>
      <c r="AC1241" s="39"/>
      <c r="AD1241" s="39"/>
      <c r="AE1241" s="39"/>
      <c r="AT1241" s="18" t="s">
        <v>189</v>
      </c>
      <c r="AU1241" s="18" t="s">
        <v>83</v>
      </c>
    </row>
    <row r="1242" s="2" customFormat="1" ht="16.5" customHeight="1">
      <c r="A1242" s="39"/>
      <c r="B1242" s="40"/>
      <c r="C1242" s="213" t="s">
        <v>1986</v>
      </c>
      <c r="D1242" s="213" t="s">
        <v>183</v>
      </c>
      <c r="E1242" s="214" t="s">
        <v>1987</v>
      </c>
      <c r="F1242" s="215" t="s">
        <v>1988</v>
      </c>
      <c r="G1242" s="216" t="s">
        <v>1139</v>
      </c>
      <c r="H1242" s="217">
        <v>2</v>
      </c>
      <c r="I1242" s="218"/>
      <c r="J1242" s="219">
        <f>ROUND(I1242*H1242,2)</f>
        <v>0</v>
      </c>
      <c r="K1242" s="215" t="s">
        <v>187</v>
      </c>
      <c r="L1242" s="45"/>
      <c r="M1242" s="220" t="s">
        <v>19</v>
      </c>
      <c r="N1242" s="221" t="s">
        <v>44</v>
      </c>
      <c r="O1242" s="85"/>
      <c r="P1242" s="222">
        <f>O1242*H1242</f>
        <v>0</v>
      </c>
      <c r="Q1242" s="222">
        <v>0.020729276500000001</v>
      </c>
      <c r="R1242" s="222">
        <f>Q1242*H1242</f>
        <v>0.041458553000000002</v>
      </c>
      <c r="S1242" s="222">
        <v>0</v>
      </c>
      <c r="T1242" s="223">
        <f>S1242*H1242</f>
        <v>0</v>
      </c>
      <c r="U1242" s="39"/>
      <c r="V1242" s="39"/>
      <c r="W1242" s="39"/>
      <c r="X1242" s="39"/>
      <c r="Y1242" s="39"/>
      <c r="Z1242" s="39"/>
      <c r="AA1242" s="39"/>
      <c r="AB1242" s="39"/>
      <c r="AC1242" s="39"/>
      <c r="AD1242" s="39"/>
      <c r="AE1242" s="39"/>
      <c r="AR1242" s="224" t="s">
        <v>300</v>
      </c>
      <c r="AT1242" s="224" t="s">
        <v>183</v>
      </c>
      <c r="AU1242" s="224" t="s">
        <v>83</v>
      </c>
      <c r="AY1242" s="18" t="s">
        <v>181</v>
      </c>
      <c r="BE1242" s="225">
        <f>IF(N1242="základní",J1242,0)</f>
        <v>0</v>
      </c>
      <c r="BF1242" s="225">
        <f>IF(N1242="snížená",J1242,0)</f>
        <v>0</v>
      </c>
      <c r="BG1242" s="225">
        <f>IF(N1242="zákl. přenesená",J1242,0)</f>
        <v>0</v>
      </c>
      <c r="BH1242" s="225">
        <f>IF(N1242="sníž. přenesená",J1242,0)</f>
        <v>0</v>
      </c>
      <c r="BI1242" s="225">
        <f>IF(N1242="nulová",J1242,0)</f>
        <v>0</v>
      </c>
      <c r="BJ1242" s="18" t="s">
        <v>81</v>
      </c>
      <c r="BK1242" s="225">
        <f>ROUND(I1242*H1242,2)</f>
        <v>0</v>
      </c>
      <c r="BL1242" s="18" t="s">
        <v>300</v>
      </c>
      <c r="BM1242" s="224" t="s">
        <v>1989</v>
      </c>
    </row>
    <row r="1243" s="2" customFormat="1">
      <c r="A1243" s="39"/>
      <c r="B1243" s="40"/>
      <c r="C1243" s="41"/>
      <c r="D1243" s="226" t="s">
        <v>189</v>
      </c>
      <c r="E1243" s="41"/>
      <c r="F1243" s="227" t="s">
        <v>1990</v>
      </c>
      <c r="G1243" s="41"/>
      <c r="H1243" s="41"/>
      <c r="I1243" s="228"/>
      <c r="J1243" s="41"/>
      <c r="K1243" s="41"/>
      <c r="L1243" s="45"/>
      <c r="M1243" s="229"/>
      <c r="N1243" s="230"/>
      <c r="O1243" s="85"/>
      <c r="P1243" s="85"/>
      <c r="Q1243" s="85"/>
      <c r="R1243" s="85"/>
      <c r="S1243" s="85"/>
      <c r="T1243" s="86"/>
      <c r="U1243" s="39"/>
      <c r="V1243" s="39"/>
      <c r="W1243" s="39"/>
      <c r="X1243" s="39"/>
      <c r="Y1243" s="39"/>
      <c r="Z1243" s="39"/>
      <c r="AA1243" s="39"/>
      <c r="AB1243" s="39"/>
      <c r="AC1243" s="39"/>
      <c r="AD1243" s="39"/>
      <c r="AE1243" s="39"/>
      <c r="AT1243" s="18" t="s">
        <v>189</v>
      </c>
      <c r="AU1243" s="18" t="s">
        <v>83</v>
      </c>
    </row>
    <row r="1244" s="2" customFormat="1">
      <c r="A1244" s="39"/>
      <c r="B1244" s="40"/>
      <c r="C1244" s="41"/>
      <c r="D1244" s="231" t="s">
        <v>191</v>
      </c>
      <c r="E1244" s="41"/>
      <c r="F1244" s="232" t="s">
        <v>1991</v>
      </c>
      <c r="G1244" s="41"/>
      <c r="H1244" s="41"/>
      <c r="I1244" s="228"/>
      <c r="J1244" s="41"/>
      <c r="K1244" s="41"/>
      <c r="L1244" s="45"/>
      <c r="M1244" s="229"/>
      <c r="N1244" s="230"/>
      <c r="O1244" s="85"/>
      <c r="P1244" s="85"/>
      <c r="Q1244" s="85"/>
      <c r="R1244" s="85"/>
      <c r="S1244" s="85"/>
      <c r="T1244" s="86"/>
      <c r="U1244" s="39"/>
      <c r="V1244" s="39"/>
      <c r="W1244" s="39"/>
      <c r="X1244" s="39"/>
      <c r="Y1244" s="39"/>
      <c r="Z1244" s="39"/>
      <c r="AA1244" s="39"/>
      <c r="AB1244" s="39"/>
      <c r="AC1244" s="39"/>
      <c r="AD1244" s="39"/>
      <c r="AE1244" s="39"/>
      <c r="AT1244" s="18" t="s">
        <v>191</v>
      </c>
      <c r="AU1244" s="18" t="s">
        <v>83</v>
      </c>
    </row>
    <row r="1245" s="2" customFormat="1" ht="16.5" customHeight="1">
      <c r="A1245" s="39"/>
      <c r="B1245" s="40"/>
      <c r="C1245" s="213" t="s">
        <v>1992</v>
      </c>
      <c r="D1245" s="213" t="s">
        <v>183</v>
      </c>
      <c r="E1245" s="214" t="s">
        <v>1993</v>
      </c>
      <c r="F1245" s="215" t="s">
        <v>1994</v>
      </c>
      <c r="G1245" s="216" t="s">
        <v>1139</v>
      </c>
      <c r="H1245" s="217">
        <v>2</v>
      </c>
      <c r="I1245" s="218"/>
      <c r="J1245" s="219">
        <f>ROUND(I1245*H1245,2)</f>
        <v>0</v>
      </c>
      <c r="K1245" s="215" t="s">
        <v>187</v>
      </c>
      <c r="L1245" s="45"/>
      <c r="M1245" s="220" t="s">
        <v>19</v>
      </c>
      <c r="N1245" s="221" t="s">
        <v>44</v>
      </c>
      <c r="O1245" s="85"/>
      <c r="P1245" s="222">
        <f>O1245*H1245</f>
        <v>0</v>
      </c>
      <c r="Q1245" s="222">
        <v>0.019209276500000001</v>
      </c>
      <c r="R1245" s="222">
        <f>Q1245*H1245</f>
        <v>0.038418553000000001</v>
      </c>
      <c r="S1245" s="222">
        <v>0</v>
      </c>
      <c r="T1245" s="223">
        <f>S1245*H1245</f>
        <v>0</v>
      </c>
      <c r="U1245" s="39"/>
      <c r="V1245" s="39"/>
      <c r="W1245" s="39"/>
      <c r="X1245" s="39"/>
      <c r="Y1245" s="39"/>
      <c r="Z1245" s="39"/>
      <c r="AA1245" s="39"/>
      <c r="AB1245" s="39"/>
      <c r="AC1245" s="39"/>
      <c r="AD1245" s="39"/>
      <c r="AE1245" s="39"/>
      <c r="AR1245" s="224" t="s">
        <v>300</v>
      </c>
      <c r="AT1245" s="224" t="s">
        <v>183</v>
      </c>
      <c r="AU1245" s="224" t="s">
        <v>83</v>
      </c>
      <c r="AY1245" s="18" t="s">
        <v>181</v>
      </c>
      <c r="BE1245" s="225">
        <f>IF(N1245="základní",J1245,0)</f>
        <v>0</v>
      </c>
      <c r="BF1245" s="225">
        <f>IF(N1245="snížená",J1245,0)</f>
        <v>0</v>
      </c>
      <c r="BG1245" s="225">
        <f>IF(N1245="zákl. přenesená",J1245,0)</f>
        <v>0</v>
      </c>
      <c r="BH1245" s="225">
        <f>IF(N1245="sníž. přenesená",J1245,0)</f>
        <v>0</v>
      </c>
      <c r="BI1245" s="225">
        <f>IF(N1245="nulová",J1245,0)</f>
        <v>0</v>
      </c>
      <c r="BJ1245" s="18" t="s">
        <v>81</v>
      </c>
      <c r="BK1245" s="225">
        <f>ROUND(I1245*H1245,2)</f>
        <v>0</v>
      </c>
      <c r="BL1245" s="18" t="s">
        <v>300</v>
      </c>
      <c r="BM1245" s="224" t="s">
        <v>1995</v>
      </c>
    </row>
    <row r="1246" s="2" customFormat="1">
      <c r="A1246" s="39"/>
      <c r="B1246" s="40"/>
      <c r="C1246" s="41"/>
      <c r="D1246" s="226" t="s">
        <v>189</v>
      </c>
      <c r="E1246" s="41"/>
      <c r="F1246" s="227" t="s">
        <v>1996</v>
      </c>
      <c r="G1246" s="41"/>
      <c r="H1246" s="41"/>
      <c r="I1246" s="228"/>
      <c r="J1246" s="41"/>
      <c r="K1246" s="41"/>
      <c r="L1246" s="45"/>
      <c r="M1246" s="229"/>
      <c r="N1246" s="230"/>
      <c r="O1246" s="85"/>
      <c r="P1246" s="85"/>
      <c r="Q1246" s="85"/>
      <c r="R1246" s="85"/>
      <c r="S1246" s="85"/>
      <c r="T1246" s="86"/>
      <c r="U1246" s="39"/>
      <c r="V1246" s="39"/>
      <c r="W1246" s="39"/>
      <c r="X1246" s="39"/>
      <c r="Y1246" s="39"/>
      <c r="Z1246" s="39"/>
      <c r="AA1246" s="39"/>
      <c r="AB1246" s="39"/>
      <c r="AC1246" s="39"/>
      <c r="AD1246" s="39"/>
      <c r="AE1246" s="39"/>
      <c r="AT1246" s="18" t="s">
        <v>189</v>
      </c>
      <c r="AU1246" s="18" t="s">
        <v>83</v>
      </c>
    </row>
    <row r="1247" s="2" customFormat="1">
      <c r="A1247" s="39"/>
      <c r="B1247" s="40"/>
      <c r="C1247" s="41"/>
      <c r="D1247" s="231" t="s">
        <v>191</v>
      </c>
      <c r="E1247" s="41"/>
      <c r="F1247" s="232" t="s">
        <v>1997</v>
      </c>
      <c r="G1247" s="41"/>
      <c r="H1247" s="41"/>
      <c r="I1247" s="228"/>
      <c r="J1247" s="41"/>
      <c r="K1247" s="41"/>
      <c r="L1247" s="45"/>
      <c r="M1247" s="229"/>
      <c r="N1247" s="230"/>
      <c r="O1247" s="85"/>
      <c r="P1247" s="85"/>
      <c r="Q1247" s="85"/>
      <c r="R1247" s="85"/>
      <c r="S1247" s="85"/>
      <c r="T1247" s="86"/>
      <c r="U1247" s="39"/>
      <c r="V1247" s="39"/>
      <c r="W1247" s="39"/>
      <c r="X1247" s="39"/>
      <c r="Y1247" s="39"/>
      <c r="Z1247" s="39"/>
      <c r="AA1247" s="39"/>
      <c r="AB1247" s="39"/>
      <c r="AC1247" s="39"/>
      <c r="AD1247" s="39"/>
      <c r="AE1247" s="39"/>
      <c r="AT1247" s="18" t="s">
        <v>191</v>
      </c>
      <c r="AU1247" s="18" t="s">
        <v>83</v>
      </c>
    </row>
    <row r="1248" s="2" customFormat="1" ht="16.5" customHeight="1">
      <c r="A1248" s="39"/>
      <c r="B1248" s="40"/>
      <c r="C1248" s="213" t="s">
        <v>1998</v>
      </c>
      <c r="D1248" s="213" t="s">
        <v>183</v>
      </c>
      <c r="E1248" s="214" t="s">
        <v>1999</v>
      </c>
      <c r="F1248" s="215" t="s">
        <v>2000</v>
      </c>
      <c r="G1248" s="216" t="s">
        <v>1139</v>
      </c>
      <c r="H1248" s="217">
        <v>2</v>
      </c>
      <c r="I1248" s="218"/>
      <c r="J1248" s="219">
        <f>ROUND(I1248*H1248,2)</f>
        <v>0</v>
      </c>
      <c r="K1248" s="215" t="s">
        <v>187</v>
      </c>
      <c r="L1248" s="45"/>
      <c r="M1248" s="220" t="s">
        <v>19</v>
      </c>
      <c r="N1248" s="221" t="s">
        <v>44</v>
      </c>
      <c r="O1248" s="85"/>
      <c r="P1248" s="222">
        <f>O1248*H1248</f>
        <v>0</v>
      </c>
      <c r="Q1248" s="222">
        <v>0.0030000000000000001</v>
      </c>
      <c r="R1248" s="222">
        <f>Q1248*H1248</f>
        <v>0.0060000000000000001</v>
      </c>
      <c r="S1248" s="222">
        <v>0</v>
      </c>
      <c r="T1248" s="223">
        <f>S1248*H1248</f>
        <v>0</v>
      </c>
      <c r="U1248" s="39"/>
      <c r="V1248" s="39"/>
      <c r="W1248" s="39"/>
      <c r="X1248" s="39"/>
      <c r="Y1248" s="39"/>
      <c r="Z1248" s="39"/>
      <c r="AA1248" s="39"/>
      <c r="AB1248" s="39"/>
      <c r="AC1248" s="39"/>
      <c r="AD1248" s="39"/>
      <c r="AE1248" s="39"/>
      <c r="AR1248" s="224" t="s">
        <v>300</v>
      </c>
      <c r="AT1248" s="224" t="s">
        <v>183</v>
      </c>
      <c r="AU1248" s="224" t="s">
        <v>83</v>
      </c>
      <c r="AY1248" s="18" t="s">
        <v>181</v>
      </c>
      <c r="BE1248" s="225">
        <f>IF(N1248="základní",J1248,0)</f>
        <v>0</v>
      </c>
      <c r="BF1248" s="225">
        <f>IF(N1248="snížená",J1248,0)</f>
        <v>0</v>
      </c>
      <c r="BG1248" s="225">
        <f>IF(N1248="zákl. přenesená",J1248,0)</f>
        <v>0</v>
      </c>
      <c r="BH1248" s="225">
        <f>IF(N1248="sníž. přenesená",J1248,0)</f>
        <v>0</v>
      </c>
      <c r="BI1248" s="225">
        <f>IF(N1248="nulová",J1248,0)</f>
        <v>0</v>
      </c>
      <c r="BJ1248" s="18" t="s">
        <v>81</v>
      </c>
      <c r="BK1248" s="225">
        <f>ROUND(I1248*H1248,2)</f>
        <v>0</v>
      </c>
      <c r="BL1248" s="18" t="s">
        <v>300</v>
      </c>
      <c r="BM1248" s="224" t="s">
        <v>2001</v>
      </c>
    </row>
    <row r="1249" s="2" customFormat="1">
      <c r="A1249" s="39"/>
      <c r="B1249" s="40"/>
      <c r="C1249" s="41"/>
      <c r="D1249" s="226" t="s">
        <v>189</v>
      </c>
      <c r="E1249" s="41"/>
      <c r="F1249" s="227" t="s">
        <v>2000</v>
      </c>
      <c r="G1249" s="41"/>
      <c r="H1249" s="41"/>
      <c r="I1249" s="228"/>
      <c r="J1249" s="41"/>
      <c r="K1249" s="41"/>
      <c r="L1249" s="45"/>
      <c r="M1249" s="229"/>
      <c r="N1249" s="230"/>
      <c r="O1249" s="85"/>
      <c r="P1249" s="85"/>
      <c r="Q1249" s="85"/>
      <c r="R1249" s="85"/>
      <c r="S1249" s="85"/>
      <c r="T1249" s="86"/>
      <c r="U1249" s="39"/>
      <c r="V1249" s="39"/>
      <c r="W1249" s="39"/>
      <c r="X1249" s="39"/>
      <c r="Y1249" s="39"/>
      <c r="Z1249" s="39"/>
      <c r="AA1249" s="39"/>
      <c r="AB1249" s="39"/>
      <c r="AC1249" s="39"/>
      <c r="AD1249" s="39"/>
      <c r="AE1249" s="39"/>
      <c r="AT1249" s="18" t="s">
        <v>189</v>
      </c>
      <c r="AU1249" s="18" t="s">
        <v>83</v>
      </c>
    </row>
    <row r="1250" s="2" customFormat="1">
      <c r="A1250" s="39"/>
      <c r="B1250" s="40"/>
      <c r="C1250" s="41"/>
      <c r="D1250" s="231" t="s">
        <v>191</v>
      </c>
      <c r="E1250" s="41"/>
      <c r="F1250" s="232" t="s">
        <v>2002</v>
      </c>
      <c r="G1250" s="41"/>
      <c r="H1250" s="41"/>
      <c r="I1250" s="228"/>
      <c r="J1250" s="41"/>
      <c r="K1250" s="41"/>
      <c r="L1250" s="45"/>
      <c r="M1250" s="229"/>
      <c r="N1250" s="230"/>
      <c r="O1250" s="85"/>
      <c r="P1250" s="85"/>
      <c r="Q1250" s="85"/>
      <c r="R1250" s="85"/>
      <c r="S1250" s="85"/>
      <c r="T1250" s="86"/>
      <c r="U1250" s="39"/>
      <c r="V1250" s="39"/>
      <c r="W1250" s="39"/>
      <c r="X1250" s="39"/>
      <c r="Y1250" s="39"/>
      <c r="Z1250" s="39"/>
      <c r="AA1250" s="39"/>
      <c r="AB1250" s="39"/>
      <c r="AC1250" s="39"/>
      <c r="AD1250" s="39"/>
      <c r="AE1250" s="39"/>
      <c r="AT1250" s="18" t="s">
        <v>191</v>
      </c>
      <c r="AU1250" s="18" t="s">
        <v>83</v>
      </c>
    </row>
    <row r="1251" s="2" customFormat="1" ht="16.5" customHeight="1">
      <c r="A1251" s="39"/>
      <c r="B1251" s="40"/>
      <c r="C1251" s="213" t="s">
        <v>2003</v>
      </c>
      <c r="D1251" s="213" t="s">
        <v>183</v>
      </c>
      <c r="E1251" s="214" t="s">
        <v>2004</v>
      </c>
      <c r="F1251" s="215" t="s">
        <v>2005</v>
      </c>
      <c r="G1251" s="216" t="s">
        <v>1139</v>
      </c>
      <c r="H1251" s="217">
        <v>2</v>
      </c>
      <c r="I1251" s="218"/>
      <c r="J1251" s="219">
        <f>ROUND(I1251*H1251,2)</f>
        <v>0</v>
      </c>
      <c r="K1251" s="215" t="s">
        <v>187</v>
      </c>
      <c r="L1251" s="45"/>
      <c r="M1251" s="220" t="s">
        <v>19</v>
      </c>
      <c r="N1251" s="221" t="s">
        <v>44</v>
      </c>
      <c r="O1251" s="85"/>
      <c r="P1251" s="222">
        <f>O1251*H1251</f>
        <v>0</v>
      </c>
      <c r="Q1251" s="222">
        <v>0.00080000000000000004</v>
      </c>
      <c r="R1251" s="222">
        <f>Q1251*H1251</f>
        <v>0.0016000000000000001</v>
      </c>
      <c r="S1251" s="222">
        <v>0</v>
      </c>
      <c r="T1251" s="223">
        <f>S1251*H1251</f>
        <v>0</v>
      </c>
      <c r="U1251" s="39"/>
      <c r="V1251" s="39"/>
      <c r="W1251" s="39"/>
      <c r="X1251" s="39"/>
      <c r="Y1251" s="39"/>
      <c r="Z1251" s="39"/>
      <c r="AA1251" s="39"/>
      <c r="AB1251" s="39"/>
      <c r="AC1251" s="39"/>
      <c r="AD1251" s="39"/>
      <c r="AE1251" s="39"/>
      <c r="AR1251" s="224" t="s">
        <v>300</v>
      </c>
      <c r="AT1251" s="224" t="s">
        <v>183</v>
      </c>
      <c r="AU1251" s="224" t="s">
        <v>83</v>
      </c>
      <c r="AY1251" s="18" t="s">
        <v>181</v>
      </c>
      <c r="BE1251" s="225">
        <f>IF(N1251="základní",J1251,0)</f>
        <v>0</v>
      </c>
      <c r="BF1251" s="225">
        <f>IF(N1251="snížená",J1251,0)</f>
        <v>0</v>
      </c>
      <c r="BG1251" s="225">
        <f>IF(N1251="zákl. přenesená",J1251,0)</f>
        <v>0</v>
      </c>
      <c r="BH1251" s="225">
        <f>IF(N1251="sníž. přenesená",J1251,0)</f>
        <v>0</v>
      </c>
      <c r="BI1251" s="225">
        <f>IF(N1251="nulová",J1251,0)</f>
        <v>0</v>
      </c>
      <c r="BJ1251" s="18" t="s">
        <v>81</v>
      </c>
      <c r="BK1251" s="225">
        <f>ROUND(I1251*H1251,2)</f>
        <v>0</v>
      </c>
      <c r="BL1251" s="18" t="s">
        <v>300</v>
      </c>
      <c r="BM1251" s="224" t="s">
        <v>2006</v>
      </c>
    </row>
    <row r="1252" s="2" customFormat="1">
      <c r="A1252" s="39"/>
      <c r="B1252" s="40"/>
      <c r="C1252" s="41"/>
      <c r="D1252" s="226" t="s">
        <v>189</v>
      </c>
      <c r="E1252" s="41"/>
      <c r="F1252" s="227" t="s">
        <v>2007</v>
      </c>
      <c r="G1252" s="41"/>
      <c r="H1252" s="41"/>
      <c r="I1252" s="228"/>
      <c r="J1252" s="41"/>
      <c r="K1252" s="41"/>
      <c r="L1252" s="45"/>
      <c r="M1252" s="229"/>
      <c r="N1252" s="230"/>
      <c r="O1252" s="85"/>
      <c r="P1252" s="85"/>
      <c r="Q1252" s="85"/>
      <c r="R1252" s="85"/>
      <c r="S1252" s="85"/>
      <c r="T1252" s="86"/>
      <c r="U1252" s="39"/>
      <c r="V1252" s="39"/>
      <c r="W1252" s="39"/>
      <c r="X1252" s="39"/>
      <c r="Y1252" s="39"/>
      <c r="Z1252" s="39"/>
      <c r="AA1252" s="39"/>
      <c r="AB1252" s="39"/>
      <c r="AC1252" s="39"/>
      <c r="AD1252" s="39"/>
      <c r="AE1252" s="39"/>
      <c r="AT1252" s="18" t="s">
        <v>189</v>
      </c>
      <c r="AU1252" s="18" t="s">
        <v>83</v>
      </c>
    </row>
    <row r="1253" s="2" customFormat="1">
      <c r="A1253" s="39"/>
      <c r="B1253" s="40"/>
      <c r="C1253" s="41"/>
      <c r="D1253" s="231" t="s">
        <v>191</v>
      </c>
      <c r="E1253" s="41"/>
      <c r="F1253" s="232" t="s">
        <v>2008</v>
      </c>
      <c r="G1253" s="41"/>
      <c r="H1253" s="41"/>
      <c r="I1253" s="228"/>
      <c r="J1253" s="41"/>
      <c r="K1253" s="41"/>
      <c r="L1253" s="45"/>
      <c r="M1253" s="229"/>
      <c r="N1253" s="230"/>
      <c r="O1253" s="85"/>
      <c r="P1253" s="85"/>
      <c r="Q1253" s="85"/>
      <c r="R1253" s="85"/>
      <c r="S1253" s="85"/>
      <c r="T1253" s="86"/>
      <c r="U1253" s="39"/>
      <c r="V1253" s="39"/>
      <c r="W1253" s="39"/>
      <c r="X1253" s="39"/>
      <c r="Y1253" s="39"/>
      <c r="Z1253" s="39"/>
      <c r="AA1253" s="39"/>
      <c r="AB1253" s="39"/>
      <c r="AC1253" s="39"/>
      <c r="AD1253" s="39"/>
      <c r="AE1253" s="39"/>
      <c r="AT1253" s="18" t="s">
        <v>191</v>
      </c>
      <c r="AU1253" s="18" t="s">
        <v>83</v>
      </c>
    </row>
    <row r="1254" s="2" customFormat="1" ht="16.5" customHeight="1">
      <c r="A1254" s="39"/>
      <c r="B1254" s="40"/>
      <c r="C1254" s="213" t="s">
        <v>2009</v>
      </c>
      <c r="D1254" s="213" t="s">
        <v>183</v>
      </c>
      <c r="E1254" s="214" t="s">
        <v>2010</v>
      </c>
      <c r="F1254" s="215" t="s">
        <v>2011</v>
      </c>
      <c r="G1254" s="216" t="s">
        <v>1139</v>
      </c>
      <c r="H1254" s="217">
        <v>2</v>
      </c>
      <c r="I1254" s="218"/>
      <c r="J1254" s="219">
        <f>ROUND(I1254*H1254,2)</f>
        <v>0</v>
      </c>
      <c r="K1254" s="215" t="s">
        <v>187</v>
      </c>
      <c r="L1254" s="45"/>
      <c r="M1254" s="220" t="s">
        <v>19</v>
      </c>
      <c r="N1254" s="221" t="s">
        <v>44</v>
      </c>
      <c r="O1254" s="85"/>
      <c r="P1254" s="222">
        <f>O1254*H1254</f>
        <v>0</v>
      </c>
      <c r="Q1254" s="222">
        <v>0.00084999999999999995</v>
      </c>
      <c r="R1254" s="222">
        <f>Q1254*H1254</f>
        <v>0.0016999999999999999</v>
      </c>
      <c r="S1254" s="222">
        <v>0</v>
      </c>
      <c r="T1254" s="223">
        <f>S1254*H1254</f>
        <v>0</v>
      </c>
      <c r="U1254" s="39"/>
      <c r="V1254" s="39"/>
      <c r="W1254" s="39"/>
      <c r="X1254" s="39"/>
      <c r="Y1254" s="39"/>
      <c r="Z1254" s="39"/>
      <c r="AA1254" s="39"/>
      <c r="AB1254" s="39"/>
      <c r="AC1254" s="39"/>
      <c r="AD1254" s="39"/>
      <c r="AE1254" s="39"/>
      <c r="AR1254" s="224" t="s">
        <v>300</v>
      </c>
      <c r="AT1254" s="224" t="s">
        <v>183</v>
      </c>
      <c r="AU1254" s="224" t="s">
        <v>83</v>
      </c>
      <c r="AY1254" s="18" t="s">
        <v>181</v>
      </c>
      <c r="BE1254" s="225">
        <f>IF(N1254="základní",J1254,0)</f>
        <v>0</v>
      </c>
      <c r="BF1254" s="225">
        <f>IF(N1254="snížená",J1254,0)</f>
        <v>0</v>
      </c>
      <c r="BG1254" s="225">
        <f>IF(N1254="zákl. přenesená",J1254,0)</f>
        <v>0</v>
      </c>
      <c r="BH1254" s="225">
        <f>IF(N1254="sníž. přenesená",J1254,0)</f>
        <v>0</v>
      </c>
      <c r="BI1254" s="225">
        <f>IF(N1254="nulová",J1254,0)</f>
        <v>0</v>
      </c>
      <c r="BJ1254" s="18" t="s">
        <v>81</v>
      </c>
      <c r="BK1254" s="225">
        <f>ROUND(I1254*H1254,2)</f>
        <v>0</v>
      </c>
      <c r="BL1254" s="18" t="s">
        <v>300</v>
      </c>
      <c r="BM1254" s="224" t="s">
        <v>2012</v>
      </c>
    </row>
    <row r="1255" s="2" customFormat="1">
      <c r="A1255" s="39"/>
      <c r="B1255" s="40"/>
      <c r="C1255" s="41"/>
      <c r="D1255" s="226" t="s">
        <v>189</v>
      </c>
      <c r="E1255" s="41"/>
      <c r="F1255" s="227" t="s">
        <v>2013</v>
      </c>
      <c r="G1255" s="41"/>
      <c r="H1255" s="41"/>
      <c r="I1255" s="228"/>
      <c r="J1255" s="41"/>
      <c r="K1255" s="41"/>
      <c r="L1255" s="45"/>
      <c r="M1255" s="229"/>
      <c r="N1255" s="230"/>
      <c r="O1255" s="85"/>
      <c r="P1255" s="85"/>
      <c r="Q1255" s="85"/>
      <c r="R1255" s="85"/>
      <c r="S1255" s="85"/>
      <c r="T1255" s="86"/>
      <c r="U1255" s="39"/>
      <c r="V1255" s="39"/>
      <c r="W1255" s="39"/>
      <c r="X1255" s="39"/>
      <c r="Y1255" s="39"/>
      <c r="Z1255" s="39"/>
      <c r="AA1255" s="39"/>
      <c r="AB1255" s="39"/>
      <c r="AC1255" s="39"/>
      <c r="AD1255" s="39"/>
      <c r="AE1255" s="39"/>
      <c r="AT1255" s="18" t="s">
        <v>189</v>
      </c>
      <c r="AU1255" s="18" t="s">
        <v>83</v>
      </c>
    </row>
    <row r="1256" s="2" customFormat="1">
      <c r="A1256" s="39"/>
      <c r="B1256" s="40"/>
      <c r="C1256" s="41"/>
      <c r="D1256" s="231" t="s">
        <v>191</v>
      </c>
      <c r="E1256" s="41"/>
      <c r="F1256" s="232" t="s">
        <v>2014</v>
      </c>
      <c r="G1256" s="41"/>
      <c r="H1256" s="41"/>
      <c r="I1256" s="228"/>
      <c r="J1256" s="41"/>
      <c r="K1256" s="41"/>
      <c r="L1256" s="45"/>
      <c r="M1256" s="229"/>
      <c r="N1256" s="230"/>
      <c r="O1256" s="85"/>
      <c r="P1256" s="85"/>
      <c r="Q1256" s="85"/>
      <c r="R1256" s="85"/>
      <c r="S1256" s="85"/>
      <c r="T1256" s="86"/>
      <c r="U1256" s="39"/>
      <c r="V1256" s="39"/>
      <c r="W1256" s="39"/>
      <c r="X1256" s="39"/>
      <c r="Y1256" s="39"/>
      <c r="Z1256" s="39"/>
      <c r="AA1256" s="39"/>
      <c r="AB1256" s="39"/>
      <c r="AC1256" s="39"/>
      <c r="AD1256" s="39"/>
      <c r="AE1256" s="39"/>
      <c r="AT1256" s="18" t="s">
        <v>191</v>
      </c>
      <c r="AU1256" s="18" t="s">
        <v>83</v>
      </c>
    </row>
    <row r="1257" s="2" customFormat="1" ht="16.5" customHeight="1">
      <c r="A1257" s="39"/>
      <c r="B1257" s="40"/>
      <c r="C1257" s="213" t="s">
        <v>2015</v>
      </c>
      <c r="D1257" s="213" t="s">
        <v>183</v>
      </c>
      <c r="E1257" s="214" t="s">
        <v>2016</v>
      </c>
      <c r="F1257" s="215" t="s">
        <v>2011</v>
      </c>
      <c r="G1257" s="216" t="s">
        <v>449</v>
      </c>
      <c r="H1257" s="217">
        <v>2</v>
      </c>
      <c r="I1257" s="218"/>
      <c r="J1257" s="219">
        <f>ROUND(I1257*H1257,2)</f>
        <v>0</v>
      </c>
      <c r="K1257" s="215" t="s">
        <v>394</v>
      </c>
      <c r="L1257" s="45"/>
      <c r="M1257" s="220" t="s">
        <v>19</v>
      </c>
      <c r="N1257" s="221" t="s">
        <v>44</v>
      </c>
      <c r="O1257" s="85"/>
      <c r="P1257" s="222">
        <f>O1257*H1257</f>
        <v>0</v>
      </c>
      <c r="Q1257" s="222">
        <v>0.00084999999999999995</v>
      </c>
      <c r="R1257" s="222">
        <f>Q1257*H1257</f>
        <v>0.0016999999999999999</v>
      </c>
      <c r="S1257" s="222">
        <v>0</v>
      </c>
      <c r="T1257" s="223">
        <f>S1257*H1257</f>
        <v>0</v>
      </c>
      <c r="U1257" s="39"/>
      <c r="V1257" s="39"/>
      <c r="W1257" s="39"/>
      <c r="X1257" s="39"/>
      <c r="Y1257" s="39"/>
      <c r="Z1257" s="39"/>
      <c r="AA1257" s="39"/>
      <c r="AB1257" s="39"/>
      <c r="AC1257" s="39"/>
      <c r="AD1257" s="39"/>
      <c r="AE1257" s="39"/>
      <c r="AR1257" s="224" t="s">
        <v>300</v>
      </c>
      <c r="AT1257" s="224" t="s">
        <v>183</v>
      </c>
      <c r="AU1257" s="224" t="s">
        <v>83</v>
      </c>
      <c r="AY1257" s="18" t="s">
        <v>181</v>
      </c>
      <c r="BE1257" s="225">
        <f>IF(N1257="základní",J1257,0)</f>
        <v>0</v>
      </c>
      <c r="BF1257" s="225">
        <f>IF(N1257="snížená",J1257,0)</f>
        <v>0</v>
      </c>
      <c r="BG1257" s="225">
        <f>IF(N1257="zákl. přenesená",J1257,0)</f>
        <v>0</v>
      </c>
      <c r="BH1257" s="225">
        <f>IF(N1257="sníž. přenesená",J1257,0)</f>
        <v>0</v>
      </c>
      <c r="BI1257" s="225">
        <f>IF(N1257="nulová",J1257,0)</f>
        <v>0</v>
      </c>
      <c r="BJ1257" s="18" t="s">
        <v>81</v>
      </c>
      <c r="BK1257" s="225">
        <f>ROUND(I1257*H1257,2)</f>
        <v>0</v>
      </c>
      <c r="BL1257" s="18" t="s">
        <v>300</v>
      </c>
      <c r="BM1257" s="224" t="s">
        <v>2017</v>
      </c>
    </row>
    <row r="1258" s="2" customFormat="1">
      <c r="A1258" s="39"/>
      <c r="B1258" s="40"/>
      <c r="C1258" s="41"/>
      <c r="D1258" s="226" t="s">
        <v>189</v>
      </c>
      <c r="E1258" s="41"/>
      <c r="F1258" s="227" t="s">
        <v>2018</v>
      </c>
      <c r="G1258" s="41"/>
      <c r="H1258" s="41"/>
      <c r="I1258" s="228"/>
      <c r="J1258" s="41"/>
      <c r="K1258" s="41"/>
      <c r="L1258" s="45"/>
      <c r="M1258" s="229"/>
      <c r="N1258" s="230"/>
      <c r="O1258" s="85"/>
      <c r="P1258" s="85"/>
      <c r="Q1258" s="85"/>
      <c r="R1258" s="85"/>
      <c r="S1258" s="85"/>
      <c r="T1258" s="86"/>
      <c r="U1258" s="39"/>
      <c r="V1258" s="39"/>
      <c r="W1258" s="39"/>
      <c r="X1258" s="39"/>
      <c r="Y1258" s="39"/>
      <c r="Z1258" s="39"/>
      <c r="AA1258" s="39"/>
      <c r="AB1258" s="39"/>
      <c r="AC1258" s="39"/>
      <c r="AD1258" s="39"/>
      <c r="AE1258" s="39"/>
      <c r="AT1258" s="18" t="s">
        <v>189</v>
      </c>
      <c r="AU1258" s="18" t="s">
        <v>83</v>
      </c>
    </row>
    <row r="1259" s="2" customFormat="1" ht="16.5" customHeight="1">
      <c r="A1259" s="39"/>
      <c r="B1259" s="40"/>
      <c r="C1259" s="213" t="s">
        <v>2019</v>
      </c>
      <c r="D1259" s="213" t="s">
        <v>183</v>
      </c>
      <c r="E1259" s="214" t="s">
        <v>2020</v>
      </c>
      <c r="F1259" s="215" t="s">
        <v>2021</v>
      </c>
      <c r="G1259" s="216" t="s">
        <v>1139</v>
      </c>
      <c r="H1259" s="217">
        <v>2</v>
      </c>
      <c r="I1259" s="218"/>
      <c r="J1259" s="219">
        <f>ROUND(I1259*H1259,2)</f>
        <v>0</v>
      </c>
      <c r="K1259" s="215" t="s">
        <v>187</v>
      </c>
      <c r="L1259" s="45"/>
      <c r="M1259" s="220" t="s">
        <v>19</v>
      </c>
      <c r="N1259" s="221" t="s">
        <v>44</v>
      </c>
      <c r="O1259" s="85"/>
      <c r="P1259" s="222">
        <f>O1259*H1259</f>
        <v>0</v>
      </c>
      <c r="Q1259" s="222">
        <v>0.00084999999999999995</v>
      </c>
      <c r="R1259" s="222">
        <f>Q1259*H1259</f>
        <v>0.0016999999999999999</v>
      </c>
      <c r="S1259" s="222">
        <v>0</v>
      </c>
      <c r="T1259" s="223">
        <f>S1259*H1259</f>
        <v>0</v>
      </c>
      <c r="U1259" s="39"/>
      <c r="V1259" s="39"/>
      <c r="W1259" s="39"/>
      <c r="X1259" s="39"/>
      <c r="Y1259" s="39"/>
      <c r="Z1259" s="39"/>
      <c r="AA1259" s="39"/>
      <c r="AB1259" s="39"/>
      <c r="AC1259" s="39"/>
      <c r="AD1259" s="39"/>
      <c r="AE1259" s="39"/>
      <c r="AR1259" s="224" t="s">
        <v>300</v>
      </c>
      <c r="AT1259" s="224" t="s">
        <v>183</v>
      </c>
      <c r="AU1259" s="224" t="s">
        <v>83</v>
      </c>
      <c r="AY1259" s="18" t="s">
        <v>181</v>
      </c>
      <c r="BE1259" s="225">
        <f>IF(N1259="základní",J1259,0)</f>
        <v>0</v>
      </c>
      <c r="BF1259" s="225">
        <f>IF(N1259="snížená",J1259,0)</f>
        <v>0</v>
      </c>
      <c r="BG1259" s="225">
        <f>IF(N1259="zákl. přenesená",J1259,0)</f>
        <v>0</v>
      </c>
      <c r="BH1259" s="225">
        <f>IF(N1259="sníž. přenesená",J1259,0)</f>
        <v>0</v>
      </c>
      <c r="BI1259" s="225">
        <f>IF(N1259="nulová",J1259,0)</f>
        <v>0</v>
      </c>
      <c r="BJ1259" s="18" t="s">
        <v>81</v>
      </c>
      <c r="BK1259" s="225">
        <f>ROUND(I1259*H1259,2)</f>
        <v>0</v>
      </c>
      <c r="BL1259" s="18" t="s">
        <v>300</v>
      </c>
      <c r="BM1259" s="224" t="s">
        <v>2022</v>
      </c>
    </row>
    <row r="1260" s="2" customFormat="1">
      <c r="A1260" s="39"/>
      <c r="B1260" s="40"/>
      <c r="C1260" s="41"/>
      <c r="D1260" s="226" t="s">
        <v>189</v>
      </c>
      <c r="E1260" s="41"/>
      <c r="F1260" s="227" t="s">
        <v>2023</v>
      </c>
      <c r="G1260" s="41"/>
      <c r="H1260" s="41"/>
      <c r="I1260" s="228"/>
      <c r="J1260" s="41"/>
      <c r="K1260" s="41"/>
      <c r="L1260" s="45"/>
      <c r="M1260" s="229"/>
      <c r="N1260" s="230"/>
      <c r="O1260" s="85"/>
      <c r="P1260" s="85"/>
      <c r="Q1260" s="85"/>
      <c r="R1260" s="85"/>
      <c r="S1260" s="85"/>
      <c r="T1260" s="86"/>
      <c r="U1260" s="39"/>
      <c r="V1260" s="39"/>
      <c r="W1260" s="39"/>
      <c r="X1260" s="39"/>
      <c r="Y1260" s="39"/>
      <c r="Z1260" s="39"/>
      <c r="AA1260" s="39"/>
      <c r="AB1260" s="39"/>
      <c r="AC1260" s="39"/>
      <c r="AD1260" s="39"/>
      <c r="AE1260" s="39"/>
      <c r="AT1260" s="18" t="s">
        <v>189</v>
      </c>
      <c r="AU1260" s="18" t="s">
        <v>83</v>
      </c>
    </row>
    <row r="1261" s="2" customFormat="1">
      <c r="A1261" s="39"/>
      <c r="B1261" s="40"/>
      <c r="C1261" s="41"/>
      <c r="D1261" s="231" t="s">
        <v>191</v>
      </c>
      <c r="E1261" s="41"/>
      <c r="F1261" s="232" t="s">
        <v>2024</v>
      </c>
      <c r="G1261" s="41"/>
      <c r="H1261" s="41"/>
      <c r="I1261" s="228"/>
      <c r="J1261" s="41"/>
      <c r="K1261" s="41"/>
      <c r="L1261" s="45"/>
      <c r="M1261" s="229"/>
      <c r="N1261" s="230"/>
      <c r="O1261" s="85"/>
      <c r="P1261" s="85"/>
      <c r="Q1261" s="85"/>
      <c r="R1261" s="85"/>
      <c r="S1261" s="85"/>
      <c r="T1261" s="86"/>
      <c r="U1261" s="39"/>
      <c r="V1261" s="39"/>
      <c r="W1261" s="39"/>
      <c r="X1261" s="39"/>
      <c r="Y1261" s="39"/>
      <c r="Z1261" s="39"/>
      <c r="AA1261" s="39"/>
      <c r="AB1261" s="39"/>
      <c r="AC1261" s="39"/>
      <c r="AD1261" s="39"/>
      <c r="AE1261" s="39"/>
      <c r="AT1261" s="18" t="s">
        <v>191</v>
      </c>
      <c r="AU1261" s="18" t="s">
        <v>83</v>
      </c>
    </row>
    <row r="1262" s="2" customFormat="1" ht="16.5" customHeight="1">
      <c r="A1262" s="39"/>
      <c r="B1262" s="40"/>
      <c r="C1262" s="213" t="s">
        <v>2025</v>
      </c>
      <c r="D1262" s="213" t="s">
        <v>183</v>
      </c>
      <c r="E1262" s="214" t="s">
        <v>2026</v>
      </c>
      <c r="F1262" s="215" t="s">
        <v>2027</v>
      </c>
      <c r="G1262" s="216" t="s">
        <v>1139</v>
      </c>
      <c r="H1262" s="217">
        <v>2</v>
      </c>
      <c r="I1262" s="218"/>
      <c r="J1262" s="219">
        <f>ROUND(I1262*H1262,2)</f>
        <v>0</v>
      </c>
      <c r="K1262" s="215" t="s">
        <v>187</v>
      </c>
      <c r="L1262" s="45"/>
      <c r="M1262" s="220" t="s">
        <v>19</v>
      </c>
      <c r="N1262" s="221" t="s">
        <v>44</v>
      </c>
      <c r="O1262" s="85"/>
      <c r="P1262" s="222">
        <f>O1262*H1262</f>
        <v>0</v>
      </c>
      <c r="Q1262" s="222">
        <v>0.0004347121</v>
      </c>
      <c r="R1262" s="222">
        <f>Q1262*H1262</f>
        <v>0.0008694242</v>
      </c>
      <c r="S1262" s="222">
        <v>0</v>
      </c>
      <c r="T1262" s="223">
        <f>S1262*H1262</f>
        <v>0</v>
      </c>
      <c r="U1262" s="39"/>
      <c r="V1262" s="39"/>
      <c r="W1262" s="39"/>
      <c r="X1262" s="39"/>
      <c r="Y1262" s="39"/>
      <c r="Z1262" s="39"/>
      <c r="AA1262" s="39"/>
      <c r="AB1262" s="39"/>
      <c r="AC1262" s="39"/>
      <c r="AD1262" s="39"/>
      <c r="AE1262" s="39"/>
      <c r="AR1262" s="224" t="s">
        <v>300</v>
      </c>
      <c r="AT1262" s="224" t="s">
        <v>183</v>
      </c>
      <c r="AU1262" s="224" t="s">
        <v>83</v>
      </c>
      <c r="AY1262" s="18" t="s">
        <v>181</v>
      </c>
      <c r="BE1262" s="225">
        <f>IF(N1262="základní",J1262,0)</f>
        <v>0</v>
      </c>
      <c r="BF1262" s="225">
        <f>IF(N1262="snížená",J1262,0)</f>
        <v>0</v>
      </c>
      <c r="BG1262" s="225">
        <f>IF(N1262="zákl. přenesená",J1262,0)</f>
        <v>0</v>
      </c>
      <c r="BH1262" s="225">
        <f>IF(N1262="sníž. přenesená",J1262,0)</f>
        <v>0</v>
      </c>
      <c r="BI1262" s="225">
        <f>IF(N1262="nulová",J1262,0)</f>
        <v>0</v>
      </c>
      <c r="BJ1262" s="18" t="s">
        <v>81</v>
      </c>
      <c r="BK1262" s="225">
        <f>ROUND(I1262*H1262,2)</f>
        <v>0</v>
      </c>
      <c r="BL1262" s="18" t="s">
        <v>300</v>
      </c>
      <c r="BM1262" s="224" t="s">
        <v>2028</v>
      </c>
    </row>
    <row r="1263" s="2" customFormat="1">
      <c r="A1263" s="39"/>
      <c r="B1263" s="40"/>
      <c r="C1263" s="41"/>
      <c r="D1263" s="226" t="s">
        <v>189</v>
      </c>
      <c r="E1263" s="41"/>
      <c r="F1263" s="227" t="s">
        <v>2029</v>
      </c>
      <c r="G1263" s="41"/>
      <c r="H1263" s="41"/>
      <c r="I1263" s="228"/>
      <c r="J1263" s="41"/>
      <c r="K1263" s="41"/>
      <c r="L1263" s="45"/>
      <c r="M1263" s="229"/>
      <c r="N1263" s="230"/>
      <c r="O1263" s="85"/>
      <c r="P1263" s="85"/>
      <c r="Q1263" s="85"/>
      <c r="R1263" s="85"/>
      <c r="S1263" s="85"/>
      <c r="T1263" s="86"/>
      <c r="U1263" s="39"/>
      <c r="V1263" s="39"/>
      <c r="W1263" s="39"/>
      <c r="X1263" s="39"/>
      <c r="Y1263" s="39"/>
      <c r="Z1263" s="39"/>
      <c r="AA1263" s="39"/>
      <c r="AB1263" s="39"/>
      <c r="AC1263" s="39"/>
      <c r="AD1263" s="39"/>
      <c r="AE1263" s="39"/>
      <c r="AT1263" s="18" t="s">
        <v>189</v>
      </c>
      <c r="AU1263" s="18" t="s">
        <v>83</v>
      </c>
    </row>
    <row r="1264" s="2" customFormat="1">
      <c r="A1264" s="39"/>
      <c r="B1264" s="40"/>
      <c r="C1264" s="41"/>
      <c r="D1264" s="231" t="s">
        <v>191</v>
      </c>
      <c r="E1264" s="41"/>
      <c r="F1264" s="232" t="s">
        <v>2030</v>
      </c>
      <c r="G1264" s="41"/>
      <c r="H1264" s="41"/>
      <c r="I1264" s="228"/>
      <c r="J1264" s="41"/>
      <c r="K1264" s="41"/>
      <c r="L1264" s="45"/>
      <c r="M1264" s="229"/>
      <c r="N1264" s="230"/>
      <c r="O1264" s="85"/>
      <c r="P1264" s="85"/>
      <c r="Q1264" s="85"/>
      <c r="R1264" s="85"/>
      <c r="S1264" s="85"/>
      <c r="T1264" s="86"/>
      <c r="U1264" s="39"/>
      <c r="V1264" s="39"/>
      <c r="W1264" s="39"/>
      <c r="X1264" s="39"/>
      <c r="Y1264" s="39"/>
      <c r="Z1264" s="39"/>
      <c r="AA1264" s="39"/>
      <c r="AB1264" s="39"/>
      <c r="AC1264" s="39"/>
      <c r="AD1264" s="39"/>
      <c r="AE1264" s="39"/>
      <c r="AT1264" s="18" t="s">
        <v>191</v>
      </c>
      <c r="AU1264" s="18" t="s">
        <v>83</v>
      </c>
    </row>
    <row r="1265" s="2" customFormat="1" ht="16.5" customHeight="1">
      <c r="A1265" s="39"/>
      <c r="B1265" s="40"/>
      <c r="C1265" s="254" t="s">
        <v>2031</v>
      </c>
      <c r="D1265" s="254" t="s">
        <v>308</v>
      </c>
      <c r="E1265" s="255" t="s">
        <v>2032</v>
      </c>
      <c r="F1265" s="256" t="s">
        <v>2033</v>
      </c>
      <c r="G1265" s="257" t="s">
        <v>449</v>
      </c>
      <c r="H1265" s="258">
        <v>2</v>
      </c>
      <c r="I1265" s="259"/>
      <c r="J1265" s="260">
        <f>ROUND(I1265*H1265,2)</f>
        <v>0</v>
      </c>
      <c r="K1265" s="256" t="s">
        <v>187</v>
      </c>
      <c r="L1265" s="261"/>
      <c r="M1265" s="262" t="s">
        <v>19</v>
      </c>
      <c r="N1265" s="263" t="s">
        <v>44</v>
      </c>
      <c r="O1265" s="85"/>
      <c r="P1265" s="222">
        <f>O1265*H1265</f>
        <v>0</v>
      </c>
      <c r="Q1265" s="222">
        <v>0.0044999999999999997</v>
      </c>
      <c r="R1265" s="222">
        <f>Q1265*H1265</f>
        <v>0.0089999999999999993</v>
      </c>
      <c r="S1265" s="222">
        <v>0</v>
      </c>
      <c r="T1265" s="223">
        <f>S1265*H1265</f>
        <v>0</v>
      </c>
      <c r="U1265" s="39"/>
      <c r="V1265" s="39"/>
      <c r="W1265" s="39"/>
      <c r="X1265" s="39"/>
      <c r="Y1265" s="39"/>
      <c r="Z1265" s="39"/>
      <c r="AA1265" s="39"/>
      <c r="AB1265" s="39"/>
      <c r="AC1265" s="39"/>
      <c r="AD1265" s="39"/>
      <c r="AE1265" s="39"/>
      <c r="AR1265" s="224" t="s">
        <v>423</v>
      </c>
      <c r="AT1265" s="224" t="s">
        <v>308</v>
      </c>
      <c r="AU1265" s="224" t="s">
        <v>83</v>
      </c>
      <c r="AY1265" s="18" t="s">
        <v>181</v>
      </c>
      <c r="BE1265" s="225">
        <f>IF(N1265="základní",J1265,0)</f>
        <v>0</v>
      </c>
      <c r="BF1265" s="225">
        <f>IF(N1265="snížená",J1265,0)</f>
        <v>0</v>
      </c>
      <c r="BG1265" s="225">
        <f>IF(N1265="zákl. přenesená",J1265,0)</f>
        <v>0</v>
      </c>
      <c r="BH1265" s="225">
        <f>IF(N1265="sníž. přenesená",J1265,0)</f>
        <v>0</v>
      </c>
      <c r="BI1265" s="225">
        <f>IF(N1265="nulová",J1265,0)</f>
        <v>0</v>
      </c>
      <c r="BJ1265" s="18" t="s">
        <v>81</v>
      </c>
      <c r="BK1265" s="225">
        <f>ROUND(I1265*H1265,2)</f>
        <v>0</v>
      </c>
      <c r="BL1265" s="18" t="s">
        <v>300</v>
      </c>
      <c r="BM1265" s="224" t="s">
        <v>2034</v>
      </c>
    </row>
    <row r="1266" s="2" customFormat="1">
      <c r="A1266" s="39"/>
      <c r="B1266" s="40"/>
      <c r="C1266" s="41"/>
      <c r="D1266" s="226" t="s">
        <v>189</v>
      </c>
      <c r="E1266" s="41"/>
      <c r="F1266" s="227" t="s">
        <v>2033</v>
      </c>
      <c r="G1266" s="41"/>
      <c r="H1266" s="41"/>
      <c r="I1266" s="228"/>
      <c r="J1266" s="41"/>
      <c r="K1266" s="41"/>
      <c r="L1266" s="45"/>
      <c r="M1266" s="229"/>
      <c r="N1266" s="230"/>
      <c r="O1266" s="85"/>
      <c r="P1266" s="85"/>
      <c r="Q1266" s="85"/>
      <c r="R1266" s="85"/>
      <c r="S1266" s="85"/>
      <c r="T1266" s="86"/>
      <c r="U1266" s="39"/>
      <c r="V1266" s="39"/>
      <c r="W1266" s="39"/>
      <c r="X1266" s="39"/>
      <c r="Y1266" s="39"/>
      <c r="Z1266" s="39"/>
      <c r="AA1266" s="39"/>
      <c r="AB1266" s="39"/>
      <c r="AC1266" s="39"/>
      <c r="AD1266" s="39"/>
      <c r="AE1266" s="39"/>
      <c r="AT1266" s="18" t="s">
        <v>189</v>
      </c>
      <c r="AU1266" s="18" t="s">
        <v>83</v>
      </c>
    </row>
    <row r="1267" s="2" customFormat="1" ht="16.5" customHeight="1">
      <c r="A1267" s="39"/>
      <c r="B1267" s="40"/>
      <c r="C1267" s="213" t="s">
        <v>2035</v>
      </c>
      <c r="D1267" s="213" t="s">
        <v>183</v>
      </c>
      <c r="E1267" s="214" t="s">
        <v>2036</v>
      </c>
      <c r="F1267" s="215" t="s">
        <v>2037</v>
      </c>
      <c r="G1267" s="216" t="s">
        <v>1139</v>
      </c>
      <c r="H1267" s="217">
        <v>2</v>
      </c>
      <c r="I1267" s="218"/>
      <c r="J1267" s="219">
        <f>ROUND(I1267*H1267,2)</f>
        <v>0</v>
      </c>
      <c r="K1267" s="215" t="s">
        <v>187</v>
      </c>
      <c r="L1267" s="45"/>
      <c r="M1267" s="220" t="s">
        <v>19</v>
      </c>
      <c r="N1267" s="221" t="s">
        <v>44</v>
      </c>
      <c r="O1267" s="85"/>
      <c r="P1267" s="222">
        <f>O1267*H1267</f>
        <v>0</v>
      </c>
      <c r="Q1267" s="222">
        <v>0.0147488363</v>
      </c>
      <c r="R1267" s="222">
        <f>Q1267*H1267</f>
        <v>0.0294976726</v>
      </c>
      <c r="S1267" s="222">
        <v>0</v>
      </c>
      <c r="T1267" s="223">
        <f>S1267*H1267</f>
        <v>0</v>
      </c>
      <c r="U1267" s="39"/>
      <c r="V1267" s="39"/>
      <c r="W1267" s="39"/>
      <c r="X1267" s="39"/>
      <c r="Y1267" s="39"/>
      <c r="Z1267" s="39"/>
      <c r="AA1267" s="39"/>
      <c r="AB1267" s="39"/>
      <c r="AC1267" s="39"/>
      <c r="AD1267" s="39"/>
      <c r="AE1267" s="39"/>
      <c r="AR1267" s="224" t="s">
        <v>300</v>
      </c>
      <c r="AT1267" s="224" t="s">
        <v>183</v>
      </c>
      <c r="AU1267" s="224" t="s">
        <v>83</v>
      </c>
      <c r="AY1267" s="18" t="s">
        <v>181</v>
      </c>
      <c r="BE1267" s="225">
        <f>IF(N1267="základní",J1267,0)</f>
        <v>0</v>
      </c>
      <c r="BF1267" s="225">
        <f>IF(N1267="snížená",J1267,0)</f>
        <v>0</v>
      </c>
      <c r="BG1267" s="225">
        <f>IF(N1267="zákl. přenesená",J1267,0)</f>
        <v>0</v>
      </c>
      <c r="BH1267" s="225">
        <f>IF(N1267="sníž. přenesená",J1267,0)</f>
        <v>0</v>
      </c>
      <c r="BI1267" s="225">
        <f>IF(N1267="nulová",J1267,0)</f>
        <v>0</v>
      </c>
      <c r="BJ1267" s="18" t="s">
        <v>81</v>
      </c>
      <c r="BK1267" s="225">
        <f>ROUND(I1267*H1267,2)</f>
        <v>0</v>
      </c>
      <c r="BL1267" s="18" t="s">
        <v>300</v>
      </c>
      <c r="BM1267" s="224" t="s">
        <v>2038</v>
      </c>
    </row>
    <row r="1268" s="2" customFormat="1">
      <c r="A1268" s="39"/>
      <c r="B1268" s="40"/>
      <c r="C1268" s="41"/>
      <c r="D1268" s="226" t="s">
        <v>189</v>
      </c>
      <c r="E1268" s="41"/>
      <c r="F1268" s="227" t="s">
        <v>2039</v>
      </c>
      <c r="G1268" s="41"/>
      <c r="H1268" s="41"/>
      <c r="I1268" s="228"/>
      <c r="J1268" s="41"/>
      <c r="K1268" s="41"/>
      <c r="L1268" s="45"/>
      <c r="M1268" s="229"/>
      <c r="N1268" s="230"/>
      <c r="O1268" s="85"/>
      <c r="P1268" s="85"/>
      <c r="Q1268" s="85"/>
      <c r="R1268" s="85"/>
      <c r="S1268" s="85"/>
      <c r="T1268" s="86"/>
      <c r="U1268" s="39"/>
      <c r="V1268" s="39"/>
      <c r="W1268" s="39"/>
      <c r="X1268" s="39"/>
      <c r="Y1268" s="39"/>
      <c r="Z1268" s="39"/>
      <c r="AA1268" s="39"/>
      <c r="AB1268" s="39"/>
      <c r="AC1268" s="39"/>
      <c r="AD1268" s="39"/>
      <c r="AE1268" s="39"/>
      <c r="AT1268" s="18" t="s">
        <v>189</v>
      </c>
      <c r="AU1268" s="18" t="s">
        <v>83</v>
      </c>
    </row>
    <row r="1269" s="2" customFormat="1">
      <c r="A1269" s="39"/>
      <c r="B1269" s="40"/>
      <c r="C1269" s="41"/>
      <c r="D1269" s="231" t="s">
        <v>191</v>
      </c>
      <c r="E1269" s="41"/>
      <c r="F1269" s="232" t="s">
        <v>2040</v>
      </c>
      <c r="G1269" s="41"/>
      <c r="H1269" s="41"/>
      <c r="I1269" s="228"/>
      <c r="J1269" s="41"/>
      <c r="K1269" s="41"/>
      <c r="L1269" s="45"/>
      <c r="M1269" s="229"/>
      <c r="N1269" s="230"/>
      <c r="O1269" s="85"/>
      <c r="P1269" s="85"/>
      <c r="Q1269" s="85"/>
      <c r="R1269" s="85"/>
      <c r="S1269" s="85"/>
      <c r="T1269" s="86"/>
      <c r="U1269" s="39"/>
      <c r="V1269" s="39"/>
      <c r="W1269" s="39"/>
      <c r="X1269" s="39"/>
      <c r="Y1269" s="39"/>
      <c r="Z1269" s="39"/>
      <c r="AA1269" s="39"/>
      <c r="AB1269" s="39"/>
      <c r="AC1269" s="39"/>
      <c r="AD1269" s="39"/>
      <c r="AE1269" s="39"/>
      <c r="AT1269" s="18" t="s">
        <v>191</v>
      </c>
      <c r="AU1269" s="18" t="s">
        <v>83</v>
      </c>
    </row>
    <row r="1270" s="2" customFormat="1" ht="16.5" customHeight="1">
      <c r="A1270" s="39"/>
      <c r="B1270" s="40"/>
      <c r="C1270" s="213" t="s">
        <v>2041</v>
      </c>
      <c r="D1270" s="213" t="s">
        <v>183</v>
      </c>
      <c r="E1270" s="214" t="s">
        <v>2042</v>
      </c>
      <c r="F1270" s="215" t="s">
        <v>2043</v>
      </c>
      <c r="G1270" s="216" t="s">
        <v>1139</v>
      </c>
      <c r="H1270" s="217">
        <v>4</v>
      </c>
      <c r="I1270" s="218"/>
      <c r="J1270" s="219">
        <f>ROUND(I1270*H1270,2)</f>
        <v>0</v>
      </c>
      <c r="K1270" s="215" t="s">
        <v>394</v>
      </c>
      <c r="L1270" s="45"/>
      <c r="M1270" s="220" t="s">
        <v>19</v>
      </c>
      <c r="N1270" s="221" t="s">
        <v>44</v>
      </c>
      <c r="O1270" s="85"/>
      <c r="P1270" s="222">
        <f>O1270*H1270</f>
        <v>0</v>
      </c>
      <c r="Q1270" s="222">
        <v>0.060249999999999998</v>
      </c>
      <c r="R1270" s="222">
        <f>Q1270*H1270</f>
        <v>0.24099999999999999</v>
      </c>
      <c r="S1270" s="222">
        <v>0</v>
      </c>
      <c r="T1270" s="223">
        <f>S1270*H1270</f>
        <v>0</v>
      </c>
      <c r="U1270" s="39"/>
      <c r="V1270" s="39"/>
      <c r="W1270" s="39"/>
      <c r="X1270" s="39"/>
      <c r="Y1270" s="39"/>
      <c r="Z1270" s="39"/>
      <c r="AA1270" s="39"/>
      <c r="AB1270" s="39"/>
      <c r="AC1270" s="39"/>
      <c r="AD1270" s="39"/>
      <c r="AE1270" s="39"/>
      <c r="AR1270" s="224" t="s">
        <v>300</v>
      </c>
      <c r="AT1270" s="224" t="s">
        <v>183</v>
      </c>
      <c r="AU1270" s="224" t="s">
        <v>83</v>
      </c>
      <c r="AY1270" s="18" t="s">
        <v>181</v>
      </c>
      <c r="BE1270" s="225">
        <f>IF(N1270="základní",J1270,0)</f>
        <v>0</v>
      </c>
      <c r="BF1270" s="225">
        <f>IF(N1270="snížená",J1270,0)</f>
        <v>0</v>
      </c>
      <c r="BG1270" s="225">
        <f>IF(N1270="zákl. přenesená",J1270,0)</f>
        <v>0</v>
      </c>
      <c r="BH1270" s="225">
        <f>IF(N1270="sníž. přenesená",J1270,0)</f>
        <v>0</v>
      </c>
      <c r="BI1270" s="225">
        <f>IF(N1270="nulová",J1270,0)</f>
        <v>0</v>
      </c>
      <c r="BJ1270" s="18" t="s">
        <v>81</v>
      </c>
      <c r="BK1270" s="225">
        <f>ROUND(I1270*H1270,2)</f>
        <v>0</v>
      </c>
      <c r="BL1270" s="18" t="s">
        <v>300</v>
      </c>
      <c r="BM1270" s="224" t="s">
        <v>2044</v>
      </c>
    </row>
    <row r="1271" s="2" customFormat="1">
      <c r="A1271" s="39"/>
      <c r="B1271" s="40"/>
      <c r="C1271" s="41"/>
      <c r="D1271" s="226" t="s">
        <v>189</v>
      </c>
      <c r="E1271" s="41"/>
      <c r="F1271" s="227" t="s">
        <v>2043</v>
      </c>
      <c r="G1271" s="41"/>
      <c r="H1271" s="41"/>
      <c r="I1271" s="228"/>
      <c r="J1271" s="41"/>
      <c r="K1271" s="41"/>
      <c r="L1271" s="45"/>
      <c r="M1271" s="229"/>
      <c r="N1271" s="230"/>
      <c r="O1271" s="85"/>
      <c r="P1271" s="85"/>
      <c r="Q1271" s="85"/>
      <c r="R1271" s="85"/>
      <c r="S1271" s="85"/>
      <c r="T1271" s="86"/>
      <c r="U1271" s="39"/>
      <c r="V1271" s="39"/>
      <c r="W1271" s="39"/>
      <c r="X1271" s="39"/>
      <c r="Y1271" s="39"/>
      <c r="Z1271" s="39"/>
      <c r="AA1271" s="39"/>
      <c r="AB1271" s="39"/>
      <c r="AC1271" s="39"/>
      <c r="AD1271" s="39"/>
      <c r="AE1271" s="39"/>
      <c r="AT1271" s="18" t="s">
        <v>189</v>
      </c>
      <c r="AU1271" s="18" t="s">
        <v>83</v>
      </c>
    </row>
    <row r="1272" s="2" customFormat="1" ht="16.5" customHeight="1">
      <c r="A1272" s="39"/>
      <c r="B1272" s="40"/>
      <c r="C1272" s="213" t="s">
        <v>2045</v>
      </c>
      <c r="D1272" s="213" t="s">
        <v>183</v>
      </c>
      <c r="E1272" s="214" t="s">
        <v>2046</v>
      </c>
      <c r="F1272" s="215" t="s">
        <v>2047</v>
      </c>
      <c r="G1272" s="216" t="s">
        <v>1139</v>
      </c>
      <c r="H1272" s="217">
        <v>24</v>
      </c>
      <c r="I1272" s="218"/>
      <c r="J1272" s="219">
        <f>ROUND(I1272*H1272,2)</f>
        <v>0</v>
      </c>
      <c r="K1272" s="215" t="s">
        <v>187</v>
      </c>
      <c r="L1272" s="45"/>
      <c r="M1272" s="220" t="s">
        <v>19</v>
      </c>
      <c r="N1272" s="221" t="s">
        <v>44</v>
      </c>
      <c r="O1272" s="85"/>
      <c r="P1272" s="222">
        <f>O1272*H1272</f>
        <v>0</v>
      </c>
      <c r="Q1272" s="222">
        <v>0.00023913999999999999</v>
      </c>
      <c r="R1272" s="222">
        <f>Q1272*H1272</f>
        <v>0.0057393599999999998</v>
      </c>
      <c r="S1272" s="222">
        <v>0</v>
      </c>
      <c r="T1272" s="223">
        <f>S1272*H1272</f>
        <v>0</v>
      </c>
      <c r="U1272" s="39"/>
      <c r="V1272" s="39"/>
      <c r="W1272" s="39"/>
      <c r="X1272" s="39"/>
      <c r="Y1272" s="39"/>
      <c r="Z1272" s="39"/>
      <c r="AA1272" s="39"/>
      <c r="AB1272" s="39"/>
      <c r="AC1272" s="39"/>
      <c r="AD1272" s="39"/>
      <c r="AE1272" s="39"/>
      <c r="AR1272" s="224" t="s">
        <v>300</v>
      </c>
      <c r="AT1272" s="224" t="s">
        <v>183</v>
      </c>
      <c r="AU1272" s="224" t="s">
        <v>83</v>
      </c>
      <c r="AY1272" s="18" t="s">
        <v>181</v>
      </c>
      <c r="BE1272" s="225">
        <f>IF(N1272="základní",J1272,0)</f>
        <v>0</v>
      </c>
      <c r="BF1272" s="225">
        <f>IF(N1272="snížená",J1272,0)</f>
        <v>0</v>
      </c>
      <c r="BG1272" s="225">
        <f>IF(N1272="zákl. přenesená",J1272,0)</f>
        <v>0</v>
      </c>
      <c r="BH1272" s="225">
        <f>IF(N1272="sníž. přenesená",J1272,0)</f>
        <v>0</v>
      </c>
      <c r="BI1272" s="225">
        <f>IF(N1272="nulová",J1272,0)</f>
        <v>0</v>
      </c>
      <c r="BJ1272" s="18" t="s">
        <v>81</v>
      </c>
      <c r="BK1272" s="225">
        <f>ROUND(I1272*H1272,2)</f>
        <v>0</v>
      </c>
      <c r="BL1272" s="18" t="s">
        <v>300</v>
      </c>
      <c r="BM1272" s="224" t="s">
        <v>2048</v>
      </c>
    </row>
    <row r="1273" s="2" customFormat="1">
      <c r="A1273" s="39"/>
      <c r="B1273" s="40"/>
      <c r="C1273" s="41"/>
      <c r="D1273" s="226" t="s">
        <v>189</v>
      </c>
      <c r="E1273" s="41"/>
      <c r="F1273" s="227" t="s">
        <v>2049</v>
      </c>
      <c r="G1273" s="41"/>
      <c r="H1273" s="41"/>
      <c r="I1273" s="228"/>
      <c r="J1273" s="41"/>
      <c r="K1273" s="41"/>
      <c r="L1273" s="45"/>
      <c r="M1273" s="229"/>
      <c r="N1273" s="230"/>
      <c r="O1273" s="85"/>
      <c r="P1273" s="85"/>
      <c r="Q1273" s="85"/>
      <c r="R1273" s="85"/>
      <c r="S1273" s="85"/>
      <c r="T1273" s="86"/>
      <c r="U1273" s="39"/>
      <c r="V1273" s="39"/>
      <c r="W1273" s="39"/>
      <c r="X1273" s="39"/>
      <c r="Y1273" s="39"/>
      <c r="Z1273" s="39"/>
      <c r="AA1273" s="39"/>
      <c r="AB1273" s="39"/>
      <c r="AC1273" s="39"/>
      <c r="AD1273" s="39"/>
      <c r="AE1273" s="39"/>
      <c r="AT1273" s="18" t="s">
        <v>189</v>
      </c>
      <c r="AU1273" s="18" t="s">
        <v>83</v>
      </c>
    </row>
    <row r="1274" s="2" customFormat="1">
      <c r="A1274" s="39"/>
      <c r="B1274" s="40"/>
      <c r="C1274" s="41"/>
      <c r="D1274" s="231" t="s">
        <v>191</v>
      </c>
      <c r="E1274" s="41"/>
      <c r="F1274" s="232" t="s">
        <v>2050</v>
      </c>
      <c r="G1274" s="41"/>
      <c r="H1274" s="41"/>
      <c r="I1274" s="228"/>
      <c r="J1274" s="41"/>
      <c r="K1274" s="41"/>
      <c r="L1274" s="45"/>
      <c r="M1274" s="229"/>
      <c r="N1274" s="230"/>
      <c r="O1274" s="85"/>
      <c r="P1274" s="85"/>
      <c r="Q1274" s="85"/>
      <c r="R1274" s="85"/>
      <c r="S1274" s="85"/>
      <c r="T1274" s="86"/>
      <c r="U1274" s="39"/>
      <c r="V1274" s="39"/>
      <c r="W1274" s="39"/>
      <c r="X1274" s="39"/>
      <c r="Y1274" s="39"/>
      <c r="Z1274" s="39"/>
      <c r="AA1274" s="39"/>
      <c r="AB1274" s="39"/>
      <c r="AC1274" s="39"/>
      <c r="AD1274" s="39"/>
      <c r="AE1274" s="39"/>
      <c r="AT1274" s="18" t="s">
        <v>191</v>
      </c>
      <c r="AU1274" s="18" t="s">
        <v>83</v>
      </c>
    </row>
    <row r="1275" s="2" customFormat="1" ht="16.5" customHeight="1">
      <c r="A1275" s="39"/>
      <c r="B1275" s="40"/>
      <c r="C1275" s="213" t="s">
        <v>2051</v>
      </c>
      <c r="D1275" s="213" t="s">
        <v>183</v>
      </c>
      <c r="E1275" s="214" t="s">
        <v>2052</v>
      </c>
      <c r="F1275" s="215" t="s">
        <v>2053</v>
      </c>
      <c r="G1275" s="216" t="s">
        <v>449</v>
      </c>
      <c r="H1275" s="217">
        <v>2</v>
      </c>
      <c r="I1275" s="218"/>
      <c r="J1275" s="219">
        <f>ROUND(I1275*H1275,2)</f>
        <v>0</v>
      </c>
      <c r="K1275" s="215" t="s">
        <v>187</v>
      </c>
      <c r="L1275" s="45"/>
      <c r="M1275" s="220" t="s">
        <v>19</v>
      </c>
      <c r="N1275" s="221" t="s">
        <v>44</v>
      </c>
      <c r="O1275" s="85"/>
      <c r="P1275" s="222">
        <f>O1275*H1275</f>
        <v>0</v>
      </c>
      <c r="Q1275" s="222">
        <v>0.0010891399999999999</v>
      </c>
      <c r="R1275" s="222">
        <f>Q1275*H1275</f>
        <v>0.0021782799999999999</v>
      </c>
      <c r="S1275" s="222">
        <v>0</v>
      </c>
      <c r="T1275" s="223">
        <f>S1275*H1275</f>
        <v>0</v>
      </c>
      <c r="U1275" s="39"/>
      <c r="V1275" s="39"/>
      <c r="W1275" s="39"/>
      <c r="X1275" s="39"/>
      <c r="Y1275" s="39"/>
      <c r="Z1275" s="39"/>
      <c r="AA1275" s="39"/>
      <c r="AB1275" s="39"/>
      <c r="AC1275" s="39"/>
      <c r="AD1275" s="39"/>
      <c r="AE1275" s="39"/>
      <c r="AR1275" s="224" t="s">
        <v>300</v>
      </c>
      <c r="AT1275" s="224" t="s">
        <v>183</v>
      </c>
      <c r="AU1275" s="224" t="s">
        <v>83</v>
      </c>
      <c r="AY1275" s="18" t="s">
        <v>181</v>
      </c>
      <c r="BE1275" s="225">
        <f>IF(N1275="základní",J1275,0)</f>
        <v>0</v>
      </c>
      <c r="BF1275" s="225">
        <f>IF(N1275="snížená",J1275,0)</f>
        <v>0</v>
      </c>
      <c r="BG1275" s="225">
        <f>IF(N1275="zákl. přenesená",J1275,0)</f>
        <v>0</v>
      </c>
      <c r="BH1275" s="225">
        <f>IF(N1275="sníž. přenesená",J1275,0)</f>
        <v>0</v>
      </c>
      <c r="BI1275" s="225">
        <f>IF(N1275="nulová",J1275,0)</f>
        <v>0</v>
      </c>
      <c r="BJ1275" s="18" t="s">
        <v>81</v>
      </c>
      <c r="BK1275" s="225">
        <f>ROUND(I1275*H1275,2)</f>
        <v>0</v>
      </c>
      <c r="BL1275" s="18" t="s">
        <v>300</v>
      </c>
      <c r="BM1275" s="224" t="s">
        <v>2054</v>
      </c>
    </row>
    <row r="1276" s="2" customFormat="1">
      <c r="A1276" s="39"/>
      <c r="B1276" s="40"/>
      <c r="C1276" s="41"/>
      <c r="D1276" s="226" t="s">
        <v>189</v>
      </c>
      <c r="E1276" s="41"/>
      <c r="F1276" s="227" t="s">
        <v>2055</v>
      </c>
      <c r="G1276" s="41"/>
      <c r="H1276" s="41"/>
      <c r="I1276" s="228"/>
      <c r="J1276" s="41"/>
      <c r="K1276" s="41"/>
      <c r="L1276" s="45"/>
      <c r="M1276" s="229"/>
      <c r="N1276" s="230"/>
      <c r="O1276" s="85"/>
      <c r="P1276" s="85"/>
      <c r="Q1276" s="85"/>
      <c r="R1276" s="85"/>
      <c r="S1276" s="85"/>
      <c r="T1276" s="86"/>
      <c r="U1276" s="39"/>
      <c r="V1276" s="39"/>
      <c r="W1276" s="39"/>
      <c r="X1276" s="39"/>
      <c r="Y1276" s="39"/>
      <c r="Z1276" s="39"/>
      <c r="AA1276" s="39"/>
      <c r="AB1276" s="39"/>
      <c r="AC1276" s="39"/>
      <c r="AD1276" s="39"/>
      <c r="AE1276" s="39"/>
      <c r="AT1276" s="18" t="s">
        <v>189</v>
      </c>
      <c r="AU1276" s="18" t="s">
        <v>83</v>
      </c>
    </row>
    <row r="1277" s="2" customFormat="1">
      <c r="A1277" s="39"/>
      <c r="B1277" s="40"/>
      <c r="C1277" s="41"/>
      <c r="D1277" s="231" t="s">
        <v>191</v>
      </c>
      <c r="E1277" s="41"/>
      <c r="F1277" s="232" t="s">
        <v>2056</v>
      </c>
      <c r="G1277" s="41"/>
      <c r="H1277" s="41"/>
      <c r="I1277" s="228"/>
      <c r="J1277" s="41"/>
      <c r="K1277" s="41"/>
      <c r="L1277" s="45"/>
      <c r="M1277" s="229"/>
      <c r="N1277" s="230"/>
      <c r="O1277" s="85"/>
      <c r="P1277" s="85"/>
      <c r="Q1277" s="85"/>
      <c r="R1277" s="85"/>
      <c r="S1277" s="85"/>
      <c r="T1277" s="86"/>
      <c r="U1277" s="39"/>
      <c r="V1277" s="39"/>
      <c r="W1277" s="39"/>
      <c r="X1277" s="39"/>
      <c r="Y1277" s="39"/>
      <c r="Z1277" s="39"/>
      <c r="AA1277" s="39"/>
      <c r="AB1277" s="39"/>
      <c r="AC1277" s="39"/>
      <c r="AD1277" s="39"/>
      <c r="AE1277" s="39"/>
      <c r="AT1277" s="18" t="s">
        <v>191</v>
      </c>
      <c r="AU1277" s="18" t="s">
        <v>83</v>
      </c>
    </row>
    <row r="1278" s="2" customFormat="1" ht="16.5" customHeight="1">
      <c r="A1278" s="39"/>
      <c r="B1278" s="40"/>
      <c r="C1278" s="213" t="s">
        <v>2057</v>
      </c>
      <c r="D1278" s="213" t="s">
        <v>183</v>
      </c>
      <c r="E1278" s="214" t="s">
        <v>2058</v>
      </c>
      <c r="F1278" s="215" t="s">
        <v>2059</v>
      </c>
      <c r="G1278" s="216" t="s">
        <v>1139</v>
      </c>
      <c r="H1278" s="217">
        <v>2</v>
      </c>
      <c r="I1278" s="218"/>
      <c r="J1278" s="219">
        <f>ROUND(I1278*H1278,2)</f>
        <v>0</v>
      </c>
      <c r="K1278" s="215" t="s">
        <v>187</v>
      </c>
      <c r="L1278" s="45"/>
      <c r="M1278" s="220" t="s">
        <v>19</v>
      </c>
      <c r="N1278" s="221" t="s">
        <v>44</v>
      </c>
      <c r="O1278" s="85"/>
      <c r="P1278" s="222">
        <f>O1278*H1278</f>
        <v>0</v>
      </c>
      <c r="Q1278" s="222">
        <v>0.0012491399999999999</v>
      </c>
      <c r="R1278" s="222">
        <f>Q1278*H1278</f>
        <v>0.0024982799999999999</v>
      </c>
      <c r="S1278" s="222">
        <v>0</v>
      </c>
      <c r="T1278" s="223">
        <f>S1278*H1278</f>
        <v>0</v>
      </c>
      <c r="U1278" s="39"/>
      <c r="V1278" s="39"/>
      <c r="W1278" s="39"/>
      <c r="X1278" s="39"/>
      <c r="Y1278" s="39"/>
      <c r="Z1278" s="39"/>
      <c r="AA1278" s="39"/>
      <c r="AB1278" s="39"/>
      <c r="AC1278" s="39"/>
      <c r="AD1278" s="39"/>
      <c r="AE1278" s="39"/>
      <c r="AR1278" s="224" t="s">
        <v>300</v>
      </c>
      <c r="AT1278" s="224" t="s">
        <v>183</v>
      </c>
      <c r="AU1278" s="224" t="s">
        <v>83</v>
      </c>
      <c r="AY1278" s="18" t="s">
        <v>181</v>
      </c>
      <c r="BE1278" s="225">
        <f>IF(N1278="základní",J1278,0)</f>
        <v>0</v>
      </c>
      <c r="BF1278" s="225">
        <f>IF(N1278="snížená",J1278,0)</f>
        <v>0</v>
      </c>
      <c r="BG1278" s="225">
        <f>IF(N1278="zákl. přenesená",J1278,0)</f>
        <v>0</v>
      </c>
      <c r="BH1278" s="225">
        <f>IF(N1278="sníž. přenesená",J1278,0)</f>
        <v>0</v>
      </c>
      <c r="BI1278" s="225">
        <f>IF(N1278="nulová",J1278,0)</f>
        <v>0</v>
      </c>
      <c r="BJ1278" s="18" t="s">
        <v>81</v>
      </c>
      <c r="BK1278" s="225">
        <f>ROUND(I1278*H1278,2)</f>
        <v>0</v>
      </c>
      <c r="BL1278" s="18" t="s">
        <v>300</v>
      </c>
      <c r="BM1278" s="224" t="s">
        <v>2060</v>
      </c>
    </row>
    <row r="1279" s="2" customFormat="1">
      <c r="A1279" s="39"/>
      <c r="B1279" s="40"/>
      <c r="C1279" s="41"/>
      <c r="D1279" s="226" t="s">
        <v>189</v>
      </c>
      <c r="E1279" s="41"/>
      <c r="F1279" s="227" t="s">
        <v>2061</v>
      </c>
      <c r="G1279" s="41"/>
      <c r="H1279" s="41"/>
      <c r="I1279" s="228"/>
      <c r="J1279" s="41"/>
      <c r="K1279" s="41"/>
      <c r="L1279" s="45"/>
      <c r="M1279" s="229"/>
      <c r="N1279" s="230"/>
      <c r="O1279" s="85"/>
      <c r="P1279" s="85"/>
      <c r="Q1279" s="85"/>
      <c r="R1279" s="85"/>
      <c r="S1279" s="85"/>
      <c r="T1279" s="86"/>
      <c r="U1279" s="39"/>
      <c r="V1279" s="39"/>
      <c r="W1279" s="39"/>
      <c r="X1279" s="39"/>
      <c r="Y1279" s="39"/>
      <c r="Z1279" s="39"/>
      <c r="AA1279" s="39"/>
      <c r="AB1279" s="39"/>
      <c r="AC1279" s="39"/>
      <c r="AD1279" s="39"/>
      <c r="AE1279" s="39"/>
      <c r="AT1279" s="18" t="s">
        <v>189</v>
      </c>
      <c r="AU1279" s="18" t="s">
        <v>83</v>
      </c>
    </row>
    <row r="1280" s="2" customFormat="1">
      <c r="A1280" s="39"/>
      <c r="B1280" s="40"/>
      <c r="C1280" s="41"/>
      <c r="D1280" s="231" t="s">
        <v>191</v>
      </c>
      <c r="E1280" s="41"/>
      <c r="F1280" s="232" t="s">
        <v>2062</v>
      </c>
      <c r="G1280" s="41"/>
      <c r="H1280" s="41"/>
      <c r="I1280" s="228"/>
      <c r="J1280" s="41"/>
      <c r="K1280" s="41"/>
      <c r="L1280" s="45"/>
      <c r="M1280" s="229"/>
      <c r="N1280" s="230"/>
      <c r="O1280" s="85"/>
      <c r="P1280" s="85"/>
      <c r="Q1280" s="85"/>
      <c r="R1280" s="85"/>
      <c r="S1280" s="85"/>
      <c r="T1280" s="86"/>
      <c r="U1280" s="39"/>
      <c r="V1280" s="39"/>
      <c r="W1280" s="39"/>
      <c r="X1280" s="39"/>
      <c r="Y1280" s="39"/>
      <c r="Z1280" s="39"/>
      <c r="AA1280" s="39"/>
      <c r="AB1280" s="39"/>
      <c r="AC1280" s="39"/>
      <c r="AD1280" s="39"/>
      <c r="AE1280" s="39"/>
      <c r="AT1280" s="18" t="s">
        <v>191</v>
      </c>
      <c r="AU1280" s="18" t="s">
        <v>83</v>
      </c>
    </row>
    <row r="1281" s="13" customFormat="1">
      <c r="A1281" s="13"/>
      <c r="B1281" s="233"/>
      <c r="C1281" s="234"/>
      <c r="D1281" s="226" t="s">
        <v>193</v>
      </c>
      <c r="E1281" s="235" t="s">
        <v>19</v>
      </c>
      <c r="F1281" s="236" t="s">
        <v>83</v>
      </c>
      <c r="G1281" s="234"/>
      <c r="H1281" s="237">
        <v>2</v>
      </c>
      <c r="I1281" s="238"/>
      <c r="J1281" s="234"/>
      <c r="K1281" s="234"/>
      <c r="L1281" s="239"/>
      <c r="M1281" s="240"/>
      <c r="N1281" s="241"/>
      <c r="O1281" s="241"/>
      <c r="P1281" s="241"/>
      <c r="Q1281" s="241"/>
      <c r="R1281" s="241"/>
      <c r="S1281" s="241"/>
      <c r="T1281" s="242"/>
      <c r="U1281" s="13"/>
      <c r="V1281" s="13"/>
      <c r="W1281" s="13"/>
      <c r="X1281" s="13"/>
      <c r="Y1281" s="13"/>
      <c r="Z1281" s="13"/>
      <c r="AA1281" s="13"/>
      <c r="AB1281" s="13"/>
      <c r="AC1281" s="13"/>
      <c r="AD1281" s="13"/>
      <c r="AE1281" s="13"/>
      <c r="AT1281" s="243" t="s">
        <v>193</v>
      </c>
      <c r="AU1281" s="243" t="s">
        <v>83</v>
      </c>
      <c r="AV1281" s="13" t="s">
        <v>83</v>
      </c>
      <c r="AW1281" s="13" t="s">
        <v>33</v>
      </c>
      <c r="AX1281" s="13" t="s">
        <v>73</v>
      </c>
      <c r="AY1281" s="243" t="s">
        <v>181</v>
      </c>
    </row>
    <row r="1282" s="2" customFormat="1" ht="16.5" customHeight="1">
      <c r="A1282" s="39"/>
      <c r="B1282" s="40"/>
      <c r="C1282" s="213" t="s">
        <v>2063</v>
      </c>
      <c r="D1282" s="213" t="s">
        <v>183</v>
      </c>
      <c r="E1282" s="214" t="s">
        <v>2064</v>
      </c>
      <c r="F1282" s="215" t="s">
        <v>2065</v>
      </c>
      <c r="G1282" s="216" t="s">
        <v>1139</v>
      </c>
      <c r="H1282" s="217">
        <v>2</v>
      </c>
      <c r="I1282" s="218"/>
      <c r="J1282" s="219">
        <f>ROUND(I1282*H1282,2)</f>
        <v>0</v>
      </c>
      <c r="K1282" s="215" t="s">
        <v>187</v>
      </c>
      <c r="L1282" s="45"/>
      <c r="M1282" s="220" t="s">
        <v>19</v>
      </c>
      <c r="N1282" s="221" t="s">
        <v>44</v>
      </c>
      <c r="O1282" s="85"/>
      <c r="P1282" s="222">
        <f>O1282*H1282</f>
        <v>0</v>
      </c>
      <c r="Q1282" s="222">
        <v>0.0018</v>
      </c>
      <c r="R1282" s="222">
        <f>Q1282*H1282</f>
        <v>0.0035999999999999999</v>
      </c>
      <c r="S1282" s="222">
        <v>0</v>
      </c>
      <c r="T1282" s="223">
        <f>S1282*H1282</f>
        <v>0</v>
      </c>
      <c r="U1282" s="39"/>
      <c r="V1282" s="39"/>
      <c r="W1282" s="39"/>
      <c r="X1282" s="39"/>
      <c r="Y1282" s="39"/>
      <c r="Z1282" s="39"/>
      <c r="AA1282" s="39"/>
      <c r="AB1282" s="39"/>
      <c r="AC1282" s="39"/>
      <c r="AD1282" s="39"/>
      <c r="AE1282" s="39"/>
      <c r="AR1282" s="224" t="s">
        <v>300</v>
      </c>
      <c r="AT1282" s="224" t="s">
        <v>183</v>
      </c>
      <c r="AU1282" s="224" t="s">
        <v>83</v>
      </c>
      <c r="AY1282" s="18" t="s">
        <v>181</v>
      </c>
      <c r="BE1282" s="225">
        <f>IF(N1282="základní",J1282,0)</f>
        <v>0</v>
      </c>
      <c r="BF1282" s="225">
        <f>IF(N1282="snížená",J1282,0)</f>
        <v>0</v>
      </c>
      <c r="BG1282" s="225">
        <f>IF(N1282="zákl. přenesená",J1282,0)</f>
        <v>0</v>
      </c>
      <c r="BH1282" s="225">
        <f>IF(N1282="sníž. přenesená",J1282,0)</f>
        <v>0</v>
      </c>
      <c r="BI1282" s="225">
        <f>IF(N1282="nulová",J1282,0)</f>
        <v>0</v>
      </c>
      <c r="BJ1282" s="18" t="s">
        <v>81</v>
      </c>
      <c r="BK1282" s="225">
        <f>ROUND(I1282*H1282,2)</f>
        <v>0</v>
      </c>
      <c r="BL1282" s="18" t="s">
        <v>300</v>
      </c>
      <c r="BM1282" s="224" t="s">
        <v>2066</v>
      </c>
    </row>
    <row r="1283" s="2" customFormat="1">
      <c r="A1283" s="39"/>
      <c r="B1283" s="40"/>
      <c r="C1283" s="41"/>
      <c r="D1283" s="226" t="s">
        <v>189</v>
      </c>
      <c r="E1283" s="41"/>
      <c r="F1283" s="227" t="s">
        <v>2067</v>
      </c>
      <c r="G1283" s="41"/>
      <c r="H1283" s="41"/>
      <c r="I1283" s="228"/>
      <c r="J1283" s="41"/>
      <c r="K1283" s="41"/>
      <c r="L1283" s="45"/>
      <c r="M1283" s="229"/>
      <c r="N1283" s="230"/>
      <c r="O1283" s="85"/>
      <c r="P1283" s="85"/>
      <c r="Q1283" s="85"/>
      <c r="R1283" s="85"/>
      <c r="S1283" s="85"/>
      <c r="T1283" s="86"/>
      <c r="U1283" s="39"/>
      <c r="V1283" s="39"/>
      <c r="W1283" s="39"/>
      <c r="X1283" s="39"/>
      <c r="Y1283" s="39"/>
      <c r="Z1283" s="39"/>
      <c r="AA1283" s="39"/>
      <c r="AB1283" s="39"/>
      <c r="AC1283" s="39"/>
      <c r="AD1283" s="39"/>
      <c r="AE1283" s="39"/>
      <c r="AT1283" s="18" t="s">
        <v>189</v>
      </c>
      <c r="AU1283" s="18" t="s">
        <v>83</v>
      </c>
    </row>
    <row r="1284" s="2" customFormat="1">
      <c r="A1284" s="39"/>
      <c r="B1284" s="40"/>
      <c r="C1284" s="41"/>
      <c r="D1284" s="231" t="s">
        <v>191</v>
      </c>
      <c r="E1284" s="41"/>
      <c r="F1284" s="232" t="s">
        <v>2068</v>
      </c>
      <c r="G1284" s="41"/>
      <c r="H1284" s="41"/>
      <c r="I1284" s="228"/>
      <c r="J1284" s="41"/>
      <c r="K1284" s="41"/>
      <c r="L1284" s="45"/>
      <c r="M1284" s="229"/>
      <c r="N1284" s="230"/>
      <c r="O1284" s="85"/>
      <c r="P1284" s="85"/>
      <c r="Q1284" s="85"/>
      <c r="R1284" s="85"/>
      <c r="S1284" s="85"/>
      <c r="T1284" s="86"/>
      <c r="U1284" s="39"/>
      <c r="V1284" s="39"/>
      <c r="W1284" s="39"/>
      <c r="X1284" s="39"/>
      <c r="Y1284" s="39"/>
      <c r="Z1284" s="39"/>
      <c r="AA1284" s="39"/>
      <c r="AB1284" s="39"/>
      <c r="AC1284" s="39"/>
      <c r="AD1284" s="39"/>
      <c r="AE1284" s="39"/>
      <c r="AT1284" s="18" t="s">
        <v>191</v>
      </c>
      <c r="AU1284" s="18" t="s">
        <v>83</v>
      </c>
    </row>
    <row r="1285" s="2" customFormat="1" ht="16.5" customHeight="1">
      <c r="A1285" s="39"/>
      <c r="B1285" s="40"/>
      <c r="C1285" s="213" t="s">
        <v>2069</v>
      </c>
      <c r="D1285" s="213" t="s">
        <v>183</v>
      </c>
      <c r="E1285" s="214" t="s">
        <v>2070</v>
      </c>
      <c r="F1285" s="215" t="s">
        <v>2071</v>
      </c>
      <c r="G1285" s="216" t="s">
        <v>1139</v>
      </c>
      <c r="H1285" s="217">
        <v>4</v>
      </c>
      <c r="I1285" s="218"/>
      <c r="J1285" s="219">
        <f>ROUND(I1285*H1285,2)</f>
        <v>0</v>
      </c>
      <c r="K1285" s="215" t="s">
        <v>187</v>
      </c>
      <c r="L1285" s="45"/>
      <c r="M1285" s="220" t="s">
        <v>19</v>
      </c>
      <c r="N1285" s="221" t="s">
        <v>44</v>
      </c>
      <c r="O1285" s="85"/>
      <c r="P1285" s="222">
        <f>O1285*H1285</f>
        <v>0</v>
      </c>
      <c r="Q1285" s="222">
        <v>0.0018</v>
      </c>
      <c r="R1285" s="222">
        <f>Q1285*H1285</f>
        <v>0.0071999999999999998</v>
      </c>
      <c r="S1285" s="222">
        <v>0</v>
      </c>
      <c r="T1285" s="223">
        <f>S1285*H1285</f>
        <v>0</v>
      </c>
      <c r="U1285" s="39"/>
      <c r="V1285" s="39"/>
      <c r="W1285" s="39"/>
      <c r="X1285" s="39"/>
      <c r="Y1285" s="39"/>
      <c r="Z1285" s="39"/>
      <c r="AA1285" s="39"/>
      <c r="AB1285" s="39"/>
      <c r="AC1285" s="39"/>
      <c r="AD1285" s="39"/>
      <c r="AE1285" s="39"/>
      <c r="AR1285" s="224" t="s">
        <v>300</v>
      </c>
      <c r="AT1285" s="224" t="s">
        <v>183</v>
      </c>
      <c r="AU1285" s="224" t="s">
        <v>83</v>
      </c>
      <c r="AY1285" s="18" t="s">
        <v>181</v>
      </c>
      <c r="BE1285" s="225">
        <f>IF(N1285="základní",J1285,0)</f>
        <v>0</v>
      </c>
      <c r="BF1285" s="225">
        <f>IF(N1285="snížená",J1285,0)</f>
        <v>0</v>
      </c>
      <c r="BG1285" s="225">
        <f>IF(N1285="zákl. přenesená",J1285,0)</f>
        <v>0</v>
      </c>
      <c r="BH1285" s="225">
        <f>IF(N1285="sníž. přenesená",J1285,0)</f>
        <v>0</v>
      </c>
      <c r="BI1285" s="225">
        <f>IF(N1285="nulová",J1285,0)</f>
        <v>0</v>
      </c>
      <c r="BJ1285" s="18" t="s">
        <v>81</v>
      </c>
      <c r="BK1285" s="225">
        <f>ROUND(I1285*H1285,2)</f>
        <v>0</v>
      </c>
      <c r="BL1285" s="18" t="s">
        <v>300</v>
      </c>
      <c r="BM1285" s="224" t="s">
        <v>2072</v>
      </c>
    </row>
    <row r="1286" s="2" customFormat="1">
      <c r="A1286" s="39"/>
      <c r="B1286" s="40"/>
      <c r="C1286" s="41"/>
      <c r="D1286" s="226" t="s">
        <v>189</v>
      </c>
      <c r="E1286" s="41"/>
      <c r="F1286" s="227" t="s">
        <v>2073</v>
      </c>
      <c r="G1286" s="41"/>
      <c r="H1286" s="41"/>
      <c r="I1286" s="228"/>
      <c r="J1286" s="41"/>
      <c r="K1286" s="41"/>
      <c r="L1286" s="45"/>
      <c r="M1286" s="229"/>
      <c r="N1286" s="230"/>
      <c r="O1286" s="85"/>
      <c r="P1286" s="85"/>
      <c r="Q1286" s="85"/>
      <c r="R1286" s="85"/>
      <c r="S1286" s="85"/>
      <c r="T1286" s="86"/>
      <c r="U1286" s="39"/>
      <c r="V1286" s="39"/>
      <c r="W1286" s="39"/>
      <c r="X1286" s="39"/>
      <c r="Y1286" s="39"/>
      <c r="Z1286" s="39"/>
      <c r="AA1286" s="39"/>
      <c r="AB1286" s="39"/>
      <c r="AC1286" s="39"/>
      <c r="AD1286" s="39"/>
      <c r="AE1286" s="39"/>
      <c r="AT1286" s="18" t="s">
        <v>189</v>
      </c>
      <c r="AU1286" s="18" t="s">
        <v>83</v>
      </c>
    </row>
    <row r="1287" s="2" customFormat="1">
      <c r="A1287" s="39"/>
      <c r="B1287" s="40"/>
      <c r="C1287" s="41"/>
      <c r="D1287" s="231" t="s">
        <v>191</v>
      </c>
      <c r="E1287" s="41"/>
      <c r="F1287" s="232" t="s">
        <v>2074</v>
      </c>
      <c r="G1287" s="41"/>
      <c r="H1287" s="41"/>
      <c r="I1287" s="228"/>
      <c r="J1287" s="41"/>
      <c r="K1287" s="41"/>
      <c r="L1287" s="45"/>
      <c r="M1287" s="229"/>
      <c r="N1287" s="230"/>
      <c r="O1287" s="85"/>
      <c r="P1287" s="85"/>
      <c r="Q1287" s="85"/>
      <c r="R1287" s="85"/>
      <c r="S1287" s="85"/>
      <c r="T1287" s="86"/>
      <c r="U1287" s="39"/>
      <c r="V1287" s="39"/>
      <c r="W1287" s="39"/>
      <c r="X1287" s="39"/>
      <c r="Y1287" s="39"/>
      <c r="Z1287" s="39"/>
      <c r="AA1287" s="39"/>
      <c r="AB1287" s="39"/>
      <c r="AC1287" s="39"/>
      <c r="AD1287" s="39"/>
      <c r="AE1287" s="39"/>
      <c r="AT1287" s="18" t="s">
        <v>191</v>
      </c>
      <c r="AU1287" s="18" t="s">
        <v>83</v>
      </c>
    </row>
    <row r="1288" s="2" customFormat="1" ht="16.5" customHeight="1">
      <c r="A1288" s="39"/>
      <c r="B1288" s="40"/>
      <c r="C1288" s="213" t="s">
        <v>2075</v>
      </c>
      <c r="D1288" s="213" t="s">
        <v>183</v>
      </c>
      <c r="E1288" s="214" t="s">
        <v>2076</v>
      </c>
      <c r="F1288" s="215" t="s">
        <v>2077</v>
      </c>
      <c r="G1288" s="216" t="s">
        <v>1139</v>
      </c>
      <c r="H1288" s="217">
        <v>10</v>
      </c>
      <c r="I1288" s="218"/>
      <c r="J1288" s="219">
        <f>ROUND(I1288*H1288,2)</f>
        <v>0</v>
      </c>
      <c r="K1288" s="215" t="s">
        <v>187</v>
      </c>
      <c r="L1288" s="45"/>
      <c r="M1288" s="220" t="s">
        <v>19</v>
      </c>
      <c r="N1288" s="221" t="s">
        <v>44</v>
      </c>
      <c r="O1288" s="85"/>
      <c r="P1288" s="222">
        <f>O1288*H1288</f>
        <v>0</v>
      </c>
      <c r="Q1288" s="222">
        <v>0.00183914</v>
      </c>
      <c r="R1288" s="222">
        <f>Q1288*H1288</f>
        <v>0.018391399999999999</v>
      </c>
      <c r="S1288" s="222">
        <v>0</v>
      </c>
      <c r="T1288" s="223">
        <f>S1288*H1288</f>
        <v>0</v>
      </c>
      <c r="U1288" s="39"/>
      <c r="V1288" s="39"/>
      <c r="W1288" s="39"/>
      <c r="X1288" s="39"/>
      <c r="Y1288" s="39"/>
      <c r="Z1288" s="39"/>
      <c r="AA1288" s="39"/>
      <c r="AB1288" s="39"/>
      <c r="AC1288" s="39"/>
      <c r="AD1288" s="39"/>
      <c r="AE1288" s="39"/>
      <c r="AR1288" s="224" t="s">
        <v>300</v>
      </c>
      <c r="AT1288" s="224" t="s">
        <v>183</v>
      </c>
      <c r="AU1288" s="224" t="s">
        <v>83</v>
      </c>
      <c r="AY1288" s="18" t="s">
        <v>181</v>
      </c>
      <c r="BE1288" s="225">
        <f>IF(N1288="základní",J1288,0)</f>
        <v>0</v>
      </c>
      <c r="BF1288" s="225">
        <f>IF(N1288="snížená",J1288,0)</f>
        <v>0</v>
      </c>
      <c r="BG1288" s="225">
        <f>IF(N1288="zákl. přenesená",J1288,0)</f>
        <v>0</v>
      </c>
      <c r="BH1288" s="225">
        <f>IF(N1288="sníž. přenesená",J1288,0)</f>
        <v>0</v>
      </c>
      <c r="BI1288" s="225">
        <f>IF(N1288="nulová",J1288,0)</f>
        <v>0</v>
      </c>
      <c r="BJ1288" s="18" t="s">
        <v>81</v>
      </c>
      <c r="BK1288" s="225">
        <f>ROUND(I1288*H1288,2)</f>
        <v>0</v>
      </c>
      <c r="BL1288" s="18" t="s">
        <v>300</v>
      </c>
      <c r="BM1288" s="224" t="s">
        <v>2078</v>
      </c>
    </row>
    <row r="1289" s="2" customFormat="1">
      <c r="A1289" s="39"/>
      <c r="B1289" s="40"/>
      <c r="C1289" s="41"/>
      <c r="D1289" s="226" t="s">
        <v>189</v>
      </c>
      <c r="E1289" s="41"/>
      <c r="F1289" s="227" t="s">
        <v>2079</v>
      </c>
      <c r="G1289" s="41"/>
      <c r="H1289" s="41"/>
      <c r="I1289" s="228"/>
      <c r="J1289" s="41"/>
      <c r="K1289" s="41"/>
      <c r="L1289" s="45"/>
      <c r="M1289" s="229"/>
      <c r="N1289" s="230"/>
      <c r="O1289" s="85"/>
      <c r="P1289" s="85"/>
      <c r="Q1289" s="85"/>
      <c r="R1289" s="85"/>
      <c r="S1289" s="85"/>
      <c r="T1289" s="86"/>
      <c r="U1289" s="39"/>
      <c r="V1289" s="39"/>
      <c r="W1289" s="39"/>
      <c r="X1289" s="39"/>
      <c r="Y1289" s="39"/>
      <c r="Z1289" s="39"/>
      <c r="AA1289" s="39"/>
      <c r="AB1289" s="39"/>
      <c r="AC1289" s="39"/>
      <c r="AD1289" s="39"/>
      <c r="AE1289" s="39"/>
      <c r="AT1289" s="18" t="s">
        <v>189</v>
      </c>
      <c r="AU1289" s="18" t="s">
        <v>83</v>
      </c>
    </row>
    <row r="1290" s="2" customFormat="1">
      <c r="A1290" s="39"/>
      <c r="B1290" s="40"/>
      <c r="C1290" s="41"/>
      <c r="D1290" s="231" t="s">
        <v>191</v>
      </c>
      <c r="E1290" s="41"/>
      <c r="F1290" s="232" t="s">
        <v>2080</v>
      </c>
      <c r="G1290" s="41"/>
      <c r="H1290" s="41"/>
      <c r="I1290" s="228"/>
      <c r="J1290" s="41"/>
      <c r="K1290" s="41"/>
      <c r="L1290" s="45"/>
      <c r="M1290" s="229"/>
      <c r="N1290" s="230"/>
      <c r="O1290" s="85"/>
      <c r="P1290" s="85"/>
      <c r="Q1290" s="85"/>
      <c r="R1290" s="85"/>
      <c r="S1290" s="85"/>
      <c r="T1290" s="86"/>
      <c r="U1290" s="39"/>
      <c r="V1290" s="39"/>
      <c r="W1290" s="39"/>
      <c r="X1290" s="39"/>
      <c r="Y1290" s="39"/>
      <c r="Z1290" s="39"/>
      <c r="AA1290" s="39"/>
      <c r="AB1290" s="39"/>
      <c r="AC1290" s="39"/>
      <c r="AD1290" s="39"/>
      <c r="AE1290" s="39"/>
      <c r="AT1290" s="18" t="s">
        <v>191</v>
      </c>
      <c r="AU1290" s="18" t="s">
        <v>83</v>
      </c>
    </row>
    <row r="1291" s="2" customFormat="1" ht="16.5" customHeight="1">
      <c r="A1291" s="39"/>
      <c r="B1291" s="40"/>
      <c r="C1291" s="213" t="s">
        <v>2081</v>
      </c>
      <c r="D1291" s="213" t="s">
        <v>183</v>
      </c>
      <c r="E1291" s="214" t="s">
        <v>2082</v>
      </c>
      <c r="F1291" s="215" t="s">
        <v>2083</v>
      </c>
      <c r="G1291" s="216" t="s">
        <v>1139</v>
      </c>
      <c r="H1291" s="217">
        <v>2</v>
      </c>
      <c r="I1291" s="218"/>
      <c r="J1291" s="219">
        <f>ROUND(I1291*H1291,2)</f>
        <v>0</v>
      </c>
      <c r="K1291" s="215" t="s">
        <v>187</v>
      </c>
      <c r="L1291" s="45"/>
      <c r="M1291" s="220" t="s">
        <v>19</v>
      </c>
      <c r="N1291" s="221" t="s">
        <v>44</v>
      </c>
      <c r="O1291" s="85"/>
      <c r="P1291" s="222">
        <f>O1291*H1291</f>
        <v>0</v>
      </c>
      <c r="Q1291" s="222">
        <v>0.0025391400000000001</v>
      </c>
      <c r="R1291" s="222">
        <f>Q1291*H1291</f>
        <v>0.0050782800000000001</v>
      </c>
      <c r="S1291" s="222">
        <v>0</v>
      </c>
      <c r="T1291" s="223">
        <f>S1291*H1291</f>
        <v>0</v>
      </c>
      <c r="U1291" s="39"/>
      <c r="V1291" s="39"/>
      <c r="W1291" s="39"/>
      <c r="X1291" s="39"/>
      <c r="Y1291" s="39"/>
      <c r="Z1291" s="39"/>
      <c r="AA1291" s="39"/>
      <c r="AB1291" s="39"/>
      <c r="AC1291" s="39"/>
      <c r="AD1291" s="39"/>
      <c r="AE1291" s="39"/>
      <c r="AR1291" s="224" t="s">
        <v>300</v>
      </c>
      <c r="AT1291" s="224" t="s">
        <v>183</v>
      </c>
      <c r="AU1291" s="224" t="s">
        <v>83</v>
      </c>
      <c r="AY1291" s="18" t="s">
        <v>181</v>
      </c>
      <c r="BE1291" s="225">
        <f>IF(N1291="základní",J1291,0)</f>
        <v>0</v>
      </c>
      <c r="BF1291" s="225">
        <f>IF(N1291="snížená",J1291,0)</f>
        <v>0</v>
      </c>
      <c r="BG1291" s="225">
        <f>IF(N1291="zákl. přenesená",J1291,0)</f>
        <v>0</v>
      </c>
      <c r="BH1291" s="225">
        <f>IF(N1291="sníž. přenesená",J1291,0)</f>
        <v>0</v>
      </c>
      <c r="BI1291" s="225">
        <f>IF(N1291="nulová",J1291,0)</f>
        <v>0</v>
      </c>
      <c r="BJ1291" s="18" t="s">
        <v>81</v>
      </c>
      <c r="BK1291" s="225">
        <f>ROUND(I1291*H1291,2)</f>
        <v>0</v>
      </c>
      <c r="BL1291" s="18" t="s">
        <v>300</v>
      </c>
      <c r="BM1291" s="224" t="s">
        <v>2084</v>
      </c>
    </row>
    <row r="1292" s="2" customFormat="1">
      <c r="A1292" s="39"/>
      <c r="B1292" s="40"/>
      <c r="C1292" s="41"/>
      <c r="D1292" s="226" t="s">
        <v>189</v>
      </c>
      <c r="E1292" s="41"/>
      <c r="F1292" s="227" t="s">
        <v>2085</v>
      </c>
      <c r="G1292" s="41"/>
      <c r="H1292" s="41"/>
      <c r="I1292" s="228"/>
      <c r="J1292" s="41"/>
      <c r="K1292" s="41"/>
      <c r="L1292" s="45"/>
      <c r="M1292" s="229"/>
      <c r="N1292" s="230"/>
      <c r="O1292" s="85"/>
      <c r="P1292" s="85"/>
      <c r="Q1292" s="85"/>
      <c r="R1292" s="85"/>
      <c r="S1292" s="85"/>
      <c r="T1292" s="86"/>
      <c r="U1292" s="39"/>
      <c r="V1292" s="39"/>
      <c r="W1292" s="39"/>
      <c r="X1292" s="39"/>
      <c r="Y1292" s="39"/>
      <c r="Z1292" s="39"/>
      <c r="AA1292" s="39"/>
      <c r="AB1292" s="39"/>
      <c r="AC1292" s="39"/>
      <c r="AD1292" s="39"/>
      <c r="AE1292" s="39"/>
      <c r="AT1292" s="18" t="s">
        <v>189</v>
      </c>
      <c r="AU1292" s="18" t="s">
        <v>83</v>
      </c>
    </row>
    <row r="1293" s="2" customFormat="1">
      <c r="A1293" s="39"/>
      <c r="B1293" s="40"/>
      <c r="C1293" s="41"/>
      <c r="D1293" s="231" t="s">
        <v>191</v>
      </c>
      <c r="E1293" s="41"/>
      <c r="F1293" s="232" t="s">
        <v>2086</v>
      </c>
      <c r="G1293" s="41"/>
      <c r="H1293" s="41"/>
      <c r="I1293" s="228"/>
      <c r="J1293" s="41"/>
      <c r="K1293" s="41"/>
      <c r="L1293" s="45"/>
      <c r="M1293" s="229"/>
      <c r="N1293" s="230"/>
      <c r="O1293" s="85"/>
      <c r="P1293" s="85"/>
      <c r="Q1293" s="85"/>
      <c r="R1293" s="85"/>
      <c r="S1293" s="85"/>
      <c r="T1293" s="86"/>
      <c r="U1293" s="39"/>
      <c r="V1293" s="39"/>
      <c r="W1293" s="39"/>
      <c r="X1293" s="39"/>
      <c r="Y1293" s="39"/>
      <c r="Z1293" s="39"/>
      <c r="AA1293" s="39"/>
      <c r="AB1293" s="39"/>
      <c r="AC1293" s="39"/>
      <c r="AD1293" s="39"/>
      <c r="AE1293" s="39"/>
      <c r="AT1293" s="18" t="s">
        <v>191</v>
      </c>
      <c r="AU1293" s="18" t="s">
        <v>83</v>
      </c>
    </row>
    <row r="1294" s="14" customFormat="1">
      <c r="A1294" s="14"/>
      <c r="B1294" s="244"/>
      <c r="C1294" s="245"/>
      <c r="D1294" s="226" t="s">
        <v>193</v>
      </c>
      <c r="E1294" s="246" t="s">
        <v>19</v>
      </c>
      <c r="F1294" s="247" t="s">
        <v>2087</v>
      </c>
      <c r="G1294" s="245"/>
      <c r="H1294" s="246" t="s">
        <v>19</v>
      </c>
      <c r="I1294" s="248"/>
      <c r="J1294" s="245"/>
      <c r="K1294" s="245"/>
      <c r="L1294" s="249"/>
      <c r="M1294" s="250"/>
      <c r="N1294" s="251"/>
      <c r="O1294" s="251"/>
      <c r="P1294" s="251"/>
      <c r="Q1294" s="251"/>
      <c r="R1294" s="251"/>
      <c r="S1294" s="251"/>
      <c r="T1294" s="252"/>
      <c r="U1294" s="14"/>
      <c r="V1294" s="14"/>
      <c r="W1294" s="14"/>
      <c r="X1294" s="14"/>
      <c r="Y1294" s="14"/>
      <c r="Z1294" s="14"/>
      <c r="AA1294" s="14"/>
      <c r="AB1294" s="14"/>
      <c r="AC1294" s="14"/>
      <c r="AD1294" s="14"/>
      <c r="AE1294" s="14"/>
      <c r="AT1294" s="253" t="s">
        <v>193</v>
      </c>
      <c r="AU1294" s="253" t="s">
        <v>83</v>
      </c>
      <c r="AV1294" s="14" t="s">
        <v>81</v>
      </c>
      <c r="AW1294" s="14" t="s">
        <v>33</v>
      </c>
      <c r="AX1294" s="14" t="s">
        <v>73</v>
      </c>
      <c r="AY1294" s="253" t="s">
        <v>181</v>
      </c>
    </row>
    <row r="1295" s="13" customFormat="1">
      <c r="A1295" s="13"/>
      <c r="B1295" s="233"/>
      <c r="C1295" s="234"/>
      <c r="D1295" s="226" t="s">
        <v>193</v>
      </c>
      <c r="E1295" s="235" t="s">
        <v>19</v>
      </c>
      <c r="F1295" s="236" t="s">
        <v>83</v>
      </c>
      <c r="G1295" s="234"/>
      <c r="H1295" s="237">
        <v>2</v>
      </c>
      <c r="I1295" s="238"/>
      <c r="J1295" s="234"/>
      <c r="K1295" s="234"/>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193</v>
      </c>
      <c r="AU1295" s="243" t="s">
        <v>83</v>
      </c>
      <c r="AV1295" s="13" t="s">
        <v>83</v>
      </c>
      <c r="AW1295" s="13" t="s">
        <v>33</v>
      </c>
      <c r="AX1295" s="13" t="s">
        <v>73</v>
      </c>
      <c r="AY1295" s="243" t="s">
        <v>181</v>
      </c>
    </row>
    <row r="1296" s="2" customFormat="1" ht="16.5" customHeight="1">
      <c r="A1296" s="39"/>
      <c r="B1296" s="40"/>
      <c r="C1296" s="213" t="s">
        <v>2088</v>
      </c>
      <c r="D1296" s="213" t="s">
        <v>183</v>
      </c>
      <c r="E1296" s="214" t="s">
        <v>2089</v>
      </c>
      <c r="F1296" s="215" t="s">
        <v>2090</v>
      </c>
      <c r="G1296" s="216" t="s">
        <v>1139</v>
      </c>
      <c r="H1296" s="217">
        <v>2</v>
      </c>
      <c r="I1296" s="218"/>
      <c r="J1296" s="219">
        <f>ROUND(I1296*H1296,2)</f>
        <v>0</v>
      </c>
      <c r="K1296" s="215" t="s">
        <v>187</v>
      </c>
      <c r="L1296" s="45"/>
      <c r="M1296" s="220" t="s">
        <v>19</v>
      </c>
      <c r="N1296" s="221" t="s">
        <v>44</v>
      </c>
      <c r="O1296" s="85"/>
      <c r="P1296" s="222">
        <f>O1296*H1296</f>
        <v>0</v>
      </c>
      <c r="Q1296" s="222">
        <v>0.00283914</v>
      </c>
      <c r="R1296" s="222">
        <f>Q1296*H1296</f>
        <v>0.00567828</v>
      </c>
      <c r="S1296" s="222">
        <v>0</v>
      </c>
      <c r="T1296" s="223">
        <f>S1296*H1296</f>
        <v>0</v>
      </c>
      <c r="U1296" s="39"/>
      <c r="V1296" s="39"/>
      <c r="W1296" s="39"/>
      <c r="X1296" s="39"/>
      <c r="Y1296" s="39"/>
      <c r="Z1296" s="39"/>
      <c r="AA1296" s="39"/>
      <c r="AB1296" s="39"/>
      <c r="AC1296" s="39"/>
      <c r="AD1296" s="39"/>
      <c r="AE1296" s="39"/>
      <c r="AR1296" s="224" t="s">
        <v>300</v>
      </c>
      <c r="AT1296" s="224" t="s">
        <v>183</v>
      </c>
      <c r="AU1296" s="224" t="s">
        <v>83</v>
      </c>
      <c r="AY1296" s="18" t="s">
        <v>181</v>
      </c>
      <c r="BE1296" s="225">
        <f>IF(N1296="základní",J1296,0)</f>
        <v>0</v>
      </c>
      <c r="BF1296" s="225">
        <f>IF(N1296="snížená",J1296,0)</f>
        <v>0</v>
      </c>
      <c r="BG1296" s="225">
        <f>IF(N1296="zákl. přenesená",J1296,0)</f>
        <v>0</v>
      </c>
      <c r="BH1296" s="225">
        <f>IF(N1296="sníž. přenesená",J1296,0)</f>
        <v>0</v>
      </c>
      <c r="BI1296" s="225">
        <f>IF(N1296="nulová",J1296,0)</f>
        <v>0</v>
      </c>
      <c r="BJ1296" s="18" t="s">
        <v>81</v>
      </c>
      <c r="BK1296" s="225">
        <f>ROUND(I1296*H1296,2)</f>
        <v>0</v>
      </c>
      <c r="BL1296" s="18" t="s">
        <v>300</v>
      </c>
      <c r="BM1296" s="224" t="s">
        <v>2091</v>
      </c>
    </row>
    <row r="1297" s="2" customFormat="1">
      <c r="A1297" s="39"/>
      <c r="B1297" s="40"/>
      <c r="C1297" s="41"/>
      <c r="D1297" s="226" t="s">
        <v>189</v>
      </c>
      <c r="E1297" s="41"/>
      <c r="F1297" s="227" t="s">
        <v>2092</v>
      </c>
      <c r="G1297" s="41"/>
      <c r="H1297" s="41"/>
      <c r="I1297" s="228"/>
      <c r="J1297" s="41"/>
      <c r="K1297" s="41"/>
      <c r="L1297" s="45"/>
      <c r="M1297" s="229"/>
      <c r="N1297" s="230"/>
      <c r="O1297" s="85"/>
      <c r="P1297" s="85"/>
      <c r="Q1297" s="85"/>
      <c r="R1297" s="85"/>
      <c r="S1297" s="85"/>
      <c r="T1297" s="86"/>
      <c r="U1297" s="39"/>
      <c r="V1297" s="39"/>
      <c r="W1297" s="39"/>
      <c r="X1297" s="39"/>
      <c r="Y1297" s="39"/>
      <c r="Z1297" s="39"/>
      <c r="AA1297" s="39"/>
      <c r="AB1297" s="39"/>
      <c r="AC1297" s="39"/>
      <c r="AD1297" s="39"/>
      <c r="AE1297" s="39"/>
      <c r="AT1297" s="18" t="s">
        <v>189</v>
      </c>
      <c r="AU1297" s="18" t="s">
        <v>83</v>
      </c>
    </row>
    <row r="1298" s="2" customFormat="1">
      <c r="A1298" s="39"/>
      <c r="B1298" s="40"/>
      <c r="C1298" s="41"/>
      <c r="D1298" s="231" t="s">
        <v>191</v>
      </c>
      <c r="E1298" s="41"/>
      <c r="F1298" s="232" t="s">
        <v>2093</v>
      </c>
      <c r="G1298" s="41"/>
      <c r="H1298" s="41"/>
      <c r="I1298" s="228"/>
      <c r="J1298" s="41"/>
      <c r="K1298" s="41"/>
      <c r="L1298" s="45"/>
      <c r="M1298" s="229"/>
      <c r="N1298" s="230"/>
      <c r="O1298" s="85"/>
      <c r="P1298" s="85"/>
      <c r="Q1298" s="85"/>
      <c r="R1298" s="85"/>
      <c r="S1298" s="85"/>
      <c r="T1298" s="86"/>
      <c r="U1298" s="39"/>
      <c r="V1298" s="39"/>
      <c r="W1298" s="39"/>
      <c r="X1298" s="39"/>
      <c r="Y1298" s="39"/>
      <c r="Z1298" s="39"/>
      <c r="AA1298" s="39"/>
      <c r="AB1298" s="39"/>
      <c r="AC1298" s="39"/>
      <c r="AD1298" s="39"/>
      <c r="AE1298" s="39"/>
      <c r="AT1298" s="18" t="s">
        <v>191</v>
      </c>
      <c r="AU1298" s="18" t="s">
        <v>83</v>
      </c>
    </row>
    <row r="1299" s="2" customFormat="1" ht="16.5" customHeight="1">
      <c r="A1299" s="39"/>
      <c r="B1299" s="40"/>
      <c r="C1299" s="213" t="s">
        <v>2094</v>
      </c>
      <c r="D1299" s="213" t="s">
        <v>183</v>
      </c>
      <c r="E1299" s="214" t="s">
        <v>2095</v>
      </c>
      <c r="F1299" s="215" t="s">
        <v>2096</v>
      </c>
      <c r="G1299" s="216" t="s">
        <v>1139</v>
      </c>
      <c r="H1299" s="217">
        <v>2</v>
      </c>
      <c r="I1299" s="218"/>
      <c r="J1299" s="219">
        <f>ROUND(I1299*H1299,2)</f>
        <v>0</v>
      </c>
      <c r="K1299" s="215" t="s">
        <v>187</v>
      </c>
      <c r="L1299" s="45"/>
      <c r="M1299" s="220" t="s">
        <v>19</v>
      </c>
      <c r="N1299" s="221" t="s">
        <v>44</v>
      </c>
      <c r="O1299" s="85"/>
      <c r="P1299" s="222">
        <f>O1299*H1299</f>
        <v>0</v>
      </c>
      <c r="Q1299" s="222">
        <v>0.0029391399999999998</v>
      </c>
      <c r="R1299" s="222">
        <f>Q1299*H1299</f>
        <v>0.0058782799999999996</v>
      </c>
      <c r="S1299" s="222">
        <v>0</v>
      </c>
      <c r="T1299" s="223">
        <f>S1299*H1299</f>
        <v>0</v>
      </c>
      <c r="U1299" s="39"/>
      <c r="V1299" s="39"/>
      <c r="W1299" s="39"/>
      <c r="X1299" s="39"/>
      <c r="Y1299" s="39"/>
      <c r="Z1299" s="39"/>
      <c r="AA1299" s="39"/>
      <c r="AB1299" s="39"/>
      <c r="AC1299" s="39"/>
      <c r="AD1299" s="39"/>
      <c r="AE1299" s="39"/>
      <c r="AR1299" s="224" t="s">
        <v>300</v>
      </c>
      <c r="AT1299" s="224" t="s">
        <v>183</v>
      </c>
      <c r="AU1299" s="224" t="s">
        <v>83</v>
      </c>
      <c r="AY1299" s="18" t="s">
        <v>181</v>
      </c>
      <c r="BE1299" s="225">
        <f>IF(N1299="základní",J1299,0)</f>
        <v>0</v>
      </c>
      <c r="BF1299" s="225">
        <f>IF(N1299="snížená",J1299,0)</f>
        <v>0</v>
      </c>
      <c r="BG1299" s="225">
        <f>IF(N1299="zákl. přenesená",J1299,0)</f>
        <v>0</v>
      </c>
      <c r="BH1299" s="225">
        <f>IF(N1299="sníž. přenesená",J1299,0)</f>
        <v>0</v>
      </c>
      <c r="BI1299" s="225">
        <f>IF(N1299="nulová",J1299,0)</f>
        <v>0</v>
      </c>
      <c r="BJ1299" s="18" t="s">
        <v>81</v>
      </c>
      <c r="BK1299" s="225">
        <f>ROUND(I1299*H1299,2)</f>
        <v>0</v>
      </c>
      <c r="BL1299" s="18" t="s">
        <v>300</v>
      </c>
      <c r="BM1299" s="224" t="s">
        <v>2097</v>
      </c>
    </row>
    <row r="1300" s="2" customFormat="1">
      <c r="A1300" s="39"/>
      <c r="B1300" s="40"/>
      <c r="C1300" s="41"/>
      <c r="D1300" s="226" t="s">
        <v>189</v>
      </c>
      <c r="E1300" s="41"/>
      <c r="F1300" s="227" t="s">
        <v>2098</v>
      </c>
      <c r="G1300" s="41"/>
      <c r="H1300" s="41"/>
      <c r="I1300" s="228"/>
      <c r="J1300" s="41"/>
      <c r="K1300" s="41"/>
      <c r="L1300" s="45"/>
      <c r="M1300" s="229"/>
      <c r="N1300" s="230"/>
      <c r="O1300" s="85"/>
      <c r="P1300" s="85"/>
      <c r="Q1300" s="85"/>
      <c r="R1300" s="85"/>
      <c r="S1300" s="85"/>
      <c r="T1300" s="86"/>
      <c r="U1300" s="39"/>
      <c r="V1300" s="39"/>
      <c r="W1300" s="39"/>
      <c r="X1300" s="39"/>
      <c r="Y1300" s="39"/>
      <c r="Z1300" s="39"/>
      <c r="AA1300" s="39"/>
      <c r="AB1300" s="39"/>
      <c r="AC1300" s="39"/>
      <c r="AD1300" s="39"/>
      <c r="AE1300" s="39"/>
      <c r="AT1300" s="18" t="s">
        <v>189</v>
      </c>
      <c r="AU1300" s="18" t="s">
        <v>83</v>
      </c>
    </row>
    <row r="1301" s="2" customFormat="1">
      <c r="A1301" s="39"/>
      <c r="B1301" s="40"/>
      <c r="C1301" s="41"/>
      <c r="D1301" s="231" t="s">
        <v>191</v>
      </c>
      <c r="E1301" s="41"/>
      <c r="F1301" s="232" t="s">
        <v>2099</v>
      </c>
      <c r="G1301" s="41"/>
      <c r="H1301" s="41"/>
      <c r="I1301" s="228"/>
      <c r="J1301" s="41"/>
      <c r="K1301" s="41"/>
      <c r="L1301" s="45"/>
      <c r="M1301" s="229"/>
      <c r="N1301" s="230"/>
      <c r="O1301" s="85"/>
      <c r="P1301" s="85"/>
      <c r="Q1301" s="85"/>
      <c r="R1301" s="85"/>
      <c r="S1301" s="85"/>
      <c r="T1301" s="86"/>
      <c r="U1301" s="39"/>
      <c r="V1301" s="39"/>
      <c r="W1301" s="39"/>
      <c r="X1301" s="39"/>
      <c r="Y1301" s="39"/>
      <c r="Z1301" s="39"/>
      <c r="AA1301" s="39"/>
      <c r="AB1301" s="39"/>
      <c r="AC1301" s="39"/>
      <c r="AD1301" s="39"/>
      <c r="AE1301" s="39"/>
      <c r="AT1301" s="18" t="s">
        <v>191</v>
      </c>
      <c r="AU1301" s="18" t="s">
        <v>83</v>
      </c>
    </row>
    <row r="1302" s="2" customFormat="1" ht="16.5" customHeight="1">
      <c r="A1302" s="39"/>
      <c r="B1302" s="40"/>
      <c r="C1302" s="213" t="s">
        <v>2100</v>
      </c>
      <c r="D1302" s="213" t="s">
        <v>183</v>
      </c>
      <c r="E1302" s="214" t="s">
        <v>2101</v>
      </c>
      <c r="F1302" s="215" t="s">
        <v>2102</v>
      </c>
      <c r="G1302" s="216" t="s">
        <v>449</v>
      </c>
      <c r="H1302" s="217">
        <v>2</v>
      </c>
      <c r="I1302" s="218"/>
      <c r="J1302" s="219">
        <f>ROUND(I1302*H1302,2)</f>
        <v>0</v>
      </c>
      <c r="K1302" s="215" t="s">
        <v>187</v>
      </c>
      <c r="L1302" s="45"/>
      <c r="M1302" s="220" t="s">
        <v>19</v>
      </c>
      <c r="N1302" s="221" t="s">
        <v>44</v>
      </c>
      <c r="O1302" s="85"/>
      <c r="P1302" s="222">
        <f>O1302*H1302</f>
        <v>0</v>
      </c>
      <c r="Q1302" s="222">
        <v>0.00036000000000000002</v>
      </c>
      <c r="R1302" s="222">
        <f>Q1302*H1302</f>
        <v>0.00072000000000000005</v>
      </c>
      <c r="S1302" s="222">
        <v>0</v>
      </c>
      <c r="T1302" s="223">
        <f>S1302*H1302</f>
        <v>0</v>
      </c>
      <c r="U1302" s="39"/>
      <c r="V1302" s="39"/>
      <c r="W1302" s="39"/>
      <c r="X1302" s="39"/>
      <c r="Y1302" s="39"/>
      <c r="Z1302" s="39"/>
      <c r="AA1302" s="39"/>
      <c r="AB1302" s="39"/>
      <c r="AC1302" s="39"/>
      <c r="AD1302" s="39"/>
      <c r="AE1302" s="39"/>
      <c r="AR1302" s="224" t="s">
        <v>300</v>
      </c>
      <c r="AT1302" s="224" t="s">
        <v>183</v>
      </c>
      <c r="AU1302" s="224" t="s">
        <v>83</v>
      </c>
      <c r="AY1302" s="18" t="s">
        <v>181</v>
      </c>
      <c r="BE1302" s="225">
        <f>IF(N1302="základní",J1302,0)</f>
        <v>0</v>
      </c>
      <c r="BF1302" s="225">
        <f>IF(N1302="snížená",J1302,0)</f>
        <v>0</v>
      </c>
      <c r="BG1302" s="225">
        <f>IF(N1302="zákl. přenesená",J1302,0)</f>
        <v>0</v>
      </c>
      <c r="BH1302" s="225">
        <f>IF(N1302="sníž. přenesená",J1302,0)</f>
        <v>0</v>
      </c>
      <c r="BI1302" s="225">
        <f>IF(N1302="nulová",J1302,0)</f>
        <v>0</v>
      </c>
      <c r="BJ1302" s="18" t="s">
        <v>81</v>
      </c>
      <c r="BK1302" s="225">
        <f>ROUND(I1302*H1302,2)</f>
        <v>0</v>
      </c>
      <c r="BL1302" s="18" t="s">
        <v>300</v>
      </c>
      <c r="BM1302" s="224" t="s">
        <v>2103</v>
      </c>
    </row>
    <row r="1303" s="2" customFormat="1">
      <c r="A1303" s="39"/>
      <c r="B1303" s="40"/>
      <c r="C1303" s="41"/>
      <c r="D1303" s="226" t="s">
        <v>189</v>
      </c>
      <c r="E1303" s="41"/>
      <c r="F1303" s="227" t="s">
        <v>2104</v>
      </c>
      <c r="G1303" s="41"/>
      <c r="H1303" s="41"/>
      <c r="I1303" s="228"/>
      <c r="J1303" s="41"/>
      <c r="K1303" s="41"/>
      <c r="L1303" s="45"/>
      <c r="M1303" s="229"/>
      <c r="N1303" s="230"/>
      <c r="O1303" s="85"/>
      <c r="P1303" s="85"/>
      <c r="Q1303" s="85"/>
      <c r="R1303" s="85"/>
      <c r="S1303" s="85"/>
      <c r="T1303" s="86"/>
      <c r="U1303" s="39"/>
      <c r="V1303" s="39"/>
      <c r="W1303" s="39"/>
      <c r="X1303" s="39"/>
      <c r="Y1303" s="39"/>
      <c r="Z1303" s="39"/>
      <c r="AA1303" s="39"/>
      <c r="AB1303" s="39"/>
      <c r="AC1303" s="39"/>
      <c r="AD1303" s="39"/>
      <c r="AE1303" s="39"/>
      <c r="AT1303" s="18" t="s">
        <v>189</v>
      </c>
      <c r="AU1303" s="18" t="s">
        <v>83</v>
      </c>
    </row>
    <row r="1304" s="2" customFormat="1">
      <c r="A1304" s="39"/>
      <c r="B1304" s="40"/>
      <c r="C1304" s="41"/>
      <c r="D1304" s="231" t="s">
        <v>191</v>
      </c>
      <c r="E1304" s="41"/>
      <c r="F1304" s="232" t="s">
        <v>2105</v>
      </c>
      <c r="G1304" s="41"/>
      <c r="H1304" s="41"/>
      <c r="I1304" s="228"/>
      <c r="J1304" s="41"/>
      <c r="K1304" s="41"/>
      <c r="L1304" s="45"/>
      <c r="M1304" s="229"/>
      <c r="N1304" s="230"/>
      <c r="O1304" s="85"/>
      <c r="P1304" s="85"/>
      <c r="Q1304" s="85"/>
      <c r="R1304" s="85"/>
      <c r="S1304" s="85"/>
      <c r="T1304" s="86"/>
      <c r="U1304" s="39"/>
      <c r="V1304" s="39"/>
      <c r="W1304" s="39"/>
      <c r="X1304" s="39"/>
      <c r="Y1304" s="39"/>
      <c r="Z1304" s="39"/>
      <c r="AA1304" s="39"/>
      <c r="AB1304" s="39"/>
      <c r="AC1304" s="39"/>
      <c r="AD1304" s="39"/>
      <c r="AE1304" s="39"/>
      <c r="AT1304" s="18" t="s">
        <v>191</v>
      </c>
      <c r="AU1304" s="18" t="s">
        <v>83</v>
      </c>
    </row>
    <row r="1305" s="13" customFormat="1">
      <c r="A1305" s="13"/>
      <c r="B1305" s="233"/>
      <c r="C1305" s="234"/>
      <c r="D1305" s="226" t="s">
        <v>193</v>
      </c>
      <c r="E1305" s="235" t="s">
        <v>19</v>
      </c>
      <c r="F1305" s="236" t="s">
        <v>83</v>
      </c>
      <c r="G1305" s="234"/>
      <c r="H1305" s="237">
        <v>2</v>
      </c>
      <c r="I1305" s="238"/>
      <c r="J1305" s="234"/>
      <c r="K1305" s="234"/>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193</v>
      </c>
      <c r="AU1305" s="243" t="s">
        <v>83</v>
      </c>
      <c r="AV1305" s="13" t="s">
        <v>83</v>
      </c>
      <c r="AW1305" s="13" t="s">
        <v>33</v>
      </c>
      <c r="AX1305" s="13" t="s">
        <v>73</v>
      </c>
      <c r="AY1305" s="243" t="s">
        <v>181</v>
      </c>
    </row>
    <row r="1306" s="2" customFormat="1" ht="16.5" customHeight="1">
      <c r="A1306" s="39"/>
      <c r="B1306" s="40"/>
      <c r="C1306" s="213" t="s">
        <v>2106</v>
      </c>
      <c r="D1306" s="213" t="s">
        <v>183</v>
      </c>
      <c r="E1306" s="214" t="s">
        <v>2107</v>
      </c>
      <c r="F1306" s="215" t="s">
        <v>2108</v>
      </c>
      <c r="G1306" s="216" t="s">
        <v>449</v>
      </c>
      <c r="H1306" s="217">
        <v>4</v>
      </c>
      <c r="I1306" s="218"/>
      <c r="J1306" s="219">
        <f>ROUND(I1306*H1306,2)</f>
        <v>0</v>
      </c>
      <c r="K1306" s="215" t="s">
        <v>187</v>
      </c>
      <c r="L1306" s="45"/>
      <c r="M1306" s="220" t="s">
        <v>19</v>
      </c>
      <c r="N1306" s="221" t="s">
        <v>44</v>
      </c>
      <c r="O1306" s="85"/>
      <c r="P1306" s="222">
        <f>O1306*H1306</f>
        <v>0</v>
      </c>
      <c r="Q1306" s="222">
        <v>0.00022499999999999999</v>
      </c>
      <c r="R1306" s="222">
        <f>Q1306*H1306</f>
        <v>0.00089999999999999998</v>
      </c>
      <c r="S1306" s="222">
        <v>0</v>
      </c>
      <c r="T1306" s="223">
        <f>S1306*H1306</f>
        <v>0</v>
      </c>
      <c r="U1306" s="39"/>
      <c r="V1306" s="39"/>
      <c r="W1306" s="39"/>
      <c r="X1306" s="39"/>
      <c r="Y1306" s="39"/>
      <c r="Z1306" s="39"/>
      <c r="AA1306" s="39"/>
      <c r="AB1306" s="39"/>
      <c r="AC1306" s="39"/>
      <c r="AD1306" s="39"/>
      <c r="AE1306" s="39"/>
      <c r="AR1306" s="224" t="s">
        <v>300</v>
      </c>
      <c r="AT1306" s="224" t="s">
        <v>183</v>
      </c>
      <c r="AU1306" s="224" t="s">
        <v>83</v>
      </c>
      <c r="AY1306" s="18" t="s">
        <v>181</v>
      </c>
      <c r="BE1306" s="225">
        <f>IF(N1306="základní",J1306,0)</f>
        <v>0</v>
      </c>
      <c r="BF1306" s="225">
        <f>IF(N1306="snížená",J1306,0)</f>
        <v>0</v>
      </c>
      <c r="BG1306" s="225">
        <f>IF(N1306="zákl. přenesená",J1306,0)</f>
        <v>0</v>
      </c>
      <c r="BH1306" s="225">
        <f>IF(N1306="sníž. přenesená",J1306,0)</f>
        <v>0</v>
      </c>
      <c r="BI1306" s="225">
        <f>IF(N1306="nulová",J1306,0)</f>
        <v>0</v>
      </c>
      <c r="BJ1306" s="18" t="s">
        <v>81</v>
      </c>
      <c r="BK1306" s="225">
        <f>ROUND(I1306*H1306,2)</f>
        <v>0</v>
      </c>
      <c r="BL1306" s="18" t="s">
        <v>300</v>
      </c>
      <c r="BM1306" s="224" t="s">
        <v>2109</v>
      </c>
    </row>
    <row r="1307" s="2" customFormat="1">
      <c r="A1307" s="39"/>
      <c r="B1307" s="40"/>
      <c r="C1307" s="41"/>
      <c r="D1307" s="226" t="s">
        <v>189</v>
      </c>
      <c r="E1307" s="41"/>
      <c r="F1307" s="227" t="s">
        <v>2110</v>
      </c>
      <c r="G1307" s="41"/>
      <c r="H1307" s="41"/>
      <c r="I1307" s="228"/>
      <c r="J1307" s="41"/>
      <c r="K1307" s="41"/>
      <c r="L1307" s="45"/>
      <c r="M1307" s="229"/>
      <c r="N1307" s="230"/>
      <c r="O1307" s="85"/>
      <c r="P1307" s="85"/>
      <c r="Q1307" s="85"/>
      <c r="R1307" s="85"/>
      <c r="S1307" s="85"/>
      <c r="T1307" s="86"/>
      <c r="U1307" s="39"/>
      <c r="V1307" s="39"/>
      <c r="W1307" s="39"/>
      <c r="X1307" s="39"/>
      <c r="Y1307" s="39"/>
      <c r="Z1307" s="39"/>
      <c r="AA1307" s="39"/>
      <c r="AB1307" s="39"/>
      <c r="AC1307" s="39"/>
      <c r="AD1307" s="39"/>
      <c r="AE1307" s="39"/>
      <c r="AT1307" s="18" t="s">
        <v>189</v>
      </c>
      <c r="AU1307" s="18" t="s">
        <v>83</v>
      </c>
    </row>
    <row r="1308" s="2" customFormat="1">
      <c r="A1308" s="39"/>
      <c r="B1308" s="40"/>
      <c r="C1308" s="41"/>
      <c r="D1308" s="231" t="s">
        <v>191</v>
      </c>
      <c r="E1308" s="41"/>
      <c r="F1308" s="232" t="s">
        <v>2111</v>
      </c>
      <c r="G1308" s="41"/>
      <c r="H1308" s="41"/>
      <c r="I1308" s="228"/>
      <c r="J1308" s="41"/>
      <c r="K1308" s="41"/>
      <c r="L1308" s="45"/>
      <c r="M1308" s="229"/>
      <c r="N1308" s="230"/>
      <c r="O1308" s="85"/>
      <c r="P1308" s="85"/>
      <c r="Q1308" s="85"/>
      <c r="R1308" s="85"/>
      <c r="S1308" s="85"/>
      <c r="T1308" s="86"/>
      <c r="U1308" s="39"/>
      <c r="V1308" s="39"/>
      <c r="W1308" s="39"/>
      <c r="X1308" s="39"/>
      <c r="Y1308" s="39"/>
      <c r="Z1308" s="39"/>
      <c r="AA1308" s="39"/>
      <c r="AB1308" s="39"/>
      <c r="AC1308" s="39"/>
      <c r="AD1308" s="39"/>
      <c r="AE1308" s="39"/>
      <c r="AT1308" s="18" t="s">
        <v>191</v>
      </c>
      <c r="AU1308" s="18" t="s">
        <v>83</v>
      </c>
    </row>
    <row r="1309" s="2" customFormat="1" ht="16.5" customHeight="1">
      <c r="A1309" s="39"/>
      <c r="B1309" s="40"/>
      <c r="C1309" s="213" t="s">
        <v>2112</v>
      </c>
      <c r="D1309" s="213" t="s">
        <v>183</v>
      </c>
      <c r="E1309" s="214" t="s">
        <v>2113</v>
      </c>
      <c r="F1309" s="215" t="s">
        <v>2114</v>
      </c>
      <c r="G1309" s="216" t="s">
        <v>449</v>
      </c>
      <c r="H1309" s="217">
        <v>4</v>
      </c>
      <c r="I1309" s="218"/>
      <c r="J1309" s="219">
        <f>ROUND(I1309*H1309,2)</f>
        <v>0</v>
      </c>
      <c r="K1309" s="215" t="s">
        <v>187</v>
      </c>
      <c r="L1309" s="45"/>
      <c r="M1309" s="220" t="s">
        <v>19</v>
      </c>
      <c r="N1309" s="221" t="s">
        <v>44</v>
      </c>
      <c r="O1309" s="85"/>
      <c r="P1309" s="222">
        <f>O1309*H1309</f>
        <v>0</v>
      </c>
      <c r="Q1309" s="222">
        <v>0.0002375</v>
      </c>
      <c r="R1309" s="222">
        <f>Q1309*H1309</f>
        <v>0.00095</v>
      </c>
      <c r="S1309" s="222">
        <v>0</v>
      </c>
      <c r="T1309" s="223">
        <f>S1309*H1309</f>
        <v>0</v>
      </c>
      <c r="U1309" s="39"/>
      <c r="V1309" s="39"/>
      <c r="W1309" s="39"/>
      <c r="X1309" s="39"/>
      <c r="Y1309" s="39"/>
      <c r="Z1309" s="39"/>
      <c r="AA1309" s="39"/>
      <c r="AB1309" s="39"/>
      <c r="AC1309" s="39"/>
      <c r="AD1309" s="39"/>
      <c r="AE1309" s="39"/>
      <c r="AR1309" s="224" t="s">
        <v>300</v>
      </c>
      <c r="AT1309" s="224" t="s">
        <v>183</v>
      </c>
      <c r="AU1309" s="224" t="s">
        <v>83</v>
      </c>
      <c r="AY1309" s="18" t="s">
        <v>181</v>
      </c>
      <c r="BE1309" s="225">
        <f>IF(N1309="základní",J1309,0)</f>
        <v>0</v>
      </c>
      <c r="BF1309" s="225">
        <f>IF(N1309="snížená",J1309,0)</f>
        <v>0</v>
      </c>
      <c r="BG1309" s="225">
        <f>IF(N1309="zákl. přenesená",J1309,0)</f>
        <v>0</v>
      </c>
      <c r="BH1309" s="225">
        <f>IF(N1309="sníž. přenesená",J1309,0)</f>
        <v>0</v>
      </c>
      <c r="BI1309" s="225">
        <f>IF(N1309="nulová",J1309,0)</f>
        <v>0</v>
      </c>
      <c r="BJ1309" s="18" t="s">
        <v>81</v>
      </c>
      <c r="BK1309" s="225">
        <f>ROUND(I1309*H1309,2)</f>
        <v>0</v>
      </c>
      <c r="BL1309" s="18" t="s">
        <v>300</v>
      </c>
      <c r="BM1309" s="224" t="s">
        <v>2115</v>
      </c>
    </row>
    <row r="1310" s="2" customFormat="1">
      <c r="A1310" s="39"/>
      <c r="B1310" s="40"/>
      <c r="C1310" s="41"/>
      <c r="D1310" s="226" t="s">
        <v>189</v>
      </c>
      <c r="E1310" s="41"/>
      <c r="F1310" s="227" t="s">
        <v>2116</v>
      </c>
      <c r="G1310" s="41"/>
      <c r="H1310" s="41"/>
      <c r="I1310" s="228"/>
      <c r="J1310" s="41"/>
      <c r="K1310" s="41"/>
      <c r="L1310" s="45"/>
      <c r="M1310" s="229"/>
      <c r="N1310" s="230"/>
      <c r="O1310" s="85"/>
      <c r="P1310" s="85"/>
      <c r="Q1310" s="85"/>
      <c r="R1310" s="85"/>
      <c r="S1310" s="85"/>
      <c r="T1310" s="86"/>
      <c r="U1310" s="39"/>
      <c r="V1310" s="39"/>
      <c r="W1310" s="39"/>
      <c r="X1310" s="39"/>
      <c r="Y1310" s="39"/>
      <c r="Z1310" s="39"/>
      <c r="AA1310" s="39"/>
      <c r="AB1310" s="39"/>
      <c r="AC1310" s="39"/>
      <c r="AD1310" s="39"/>
      <c r="AE1310" s="39"/>
      <c r="AT1310" s="18" t="s">
        <v>189</v>
      </c>
      <c r="AU1310" s="18" t="s">
        <v>83</v>
      </c>
    </row>
    <row r="1311" s="2" customFormat="1">
      <c r="A1311" s="39"/>
      <c r="B1311" s="40"/>
      <c r="C1311" s="41"/>
      <c r="D1311" s="231" t="s">
        <v>191</v>
      </c>
      <c r="E1311" s="41"/>
      <c r="F1311" s="232" t="s">
        <v>2117</v>
      </c>
      <c r="G1311" s="41"/>
      <c r="H1311" s="41"/>
      <c r="I1311" s="228"/>
      <c r="J1311" s="41"/>
      <c r="K1311" s="41"/>
      <c r="L1311" s="45"/>
      <c r="M1311" s="229"/>
      <c r="N1311" s="230"/>
      <c r="O1311" s="85"/>
      <c r="P1311" s="85"/>
      <c r="Q1311" s="85"/>
      <c r="R1311" s="85"/>
      <c r="S1311" s="85"/>
      <c r="T1311" s="86"/>
      <c r="U1311" s="39"/>
      <c r="V1311" s="39"/>
      <c r="W1311" s="39"/>
      <c r="X1311" s="39"/>
      <c r="Y1311" s="39"/>
      <c r="Z1311" s="39"/>
      <c r="AA1311" s="39"/>
      <c r="AB1311" s="39"/>
      <c r="AC1311" s="39"/>
      <c r="AD1311" s="39"/>
      <c r="AE1311" s="39"/>
      <c r="AT1311" s="18" t="s">
        <v>191</v>
      </c>
      <c r="AU1311" s="18" t="s">
        <v>83</v>
      </c>
    </row>
    <row r="1312" s="2" customFormat="1" ht="16.5" customHeight="1">
      <c r="A1312" s="39"/>
      <c r="B1312" s="40"/>
      <c r="C1312" s="213" t="s">
        <v>2118</v>
      </c>
      <c r="D1312" s="213" t="s">
        <v>183</v>
      </c>
      <c r="E1312" s="214" t="s">
        <v>2119</v>
      </c>
      <c r="F1312" s="215" t="s">
        <v>2120</v>
      </c>
      <c r="G1312" s="216" t="s">
        <v>449</v>
      </c>
      <c r="H1312" s="217">
        <v>2</v>
      </c>
      <c r="I1312" s="218"/>
      <c r="J1312" s="219">
        <f>ROUND(I1312*H1312,2)</f>
        <v>0</v>
      </c>
      <c r="K1312" s="215" t="s">
        <v>187</v>
      </c>
      <c r="L1312" s="45"/>
      <c r="M1312" s="220" t="s">
        <v>19</v>
      </c>
      <c r="N1312" s="221" t="s">
        <v>44</v>
      </c>
      <c r="O1312" s="85"/>
      <c r="P1312" s="222">
        <f>O1312*H1312</f>
        <v>0</v>
      </c>
      <c r="Q1312" s="222">
        <v>0.00027750000000000002</v>
      </c>
      <c r="R1312" s="222">
        <f>Q1312*H1312</f>
        <v>0.00055500000000000005</v>
      </c>
      <c r="S1312" s="222">
        <v>0</v>
      </c>
      <c r="T1312" s="223">
        <f>S1312*H1312</f>
        <v>0</v>
      </c>
      <c r="U1312" s="39"/>
      <c r="V1312" s="39"/>
      <c r="W1312" s="39"/>
      <c r="X1312" s="39"/>
      <c r="Y1312" s="39"/>
      <c r="Z1312" s="39"/>
      <c r="AA1312" s="39"/>
      <c r="AB1312" s="39"/>
      <c r="AC1312" s="39"/>
      <c r="AD1312" s="39"/>
      <c r="AE1312" s="39"/>
      <c r="AR1312" s="224" t="s">
        <v>300</v>
      </c>
      <c r="AT1312" s="224" t="s">
        <v>183</v>
      </c>
      <c r="AU1312" s="224" t="s">
        <v>83</v>
      </c>
      <c r="AY1312" s="18" t="s">
        <v>181</v>
      </c>
      <c r="BE1312" s="225">
        <f>IF(N1312="základní",J1312,0)</f>
        <v>0</v>
      </c>
      <c r="BF1312" s="225">
        <f>IF(N1312="snížená",J1312,0)</f>
        <v>0</v>
      </c>
      <c r="BG1312" s="225">
        <f>IF(N1312="zákl. přenesená",J1312,0)</f>
        <v>0</v>
      </c>
      <c r="BH1312" s="225">
        <f>IF(N1312="sníž. přenesená",J1312,0)</f>
        <v>0</v>
      </c>
      <c r="BI1312" s="225">
        <f>IF(N1312="nulová",J1312,0)</f>
        <v>0</v>
      </c>
      <c r="BJ1312" s="18" t="s">
        <v>81</v>
      </c>
      <c r="BK1312" s="225">
        <f>ROUND(I1312*H1312,2)</f>
        <v>0</v>
      </c>
      <c r="BL1312" s="18" t="s">
        <v>300</v>
      </c>
      <c r="BM1312" s="224" t="s">
        <v>2121</v>
      </c>
    </row>
    <row r="1313" s="2" customFormat="1">
      <c r="A1313" s="39"/>
      <c r="B1313" s="40"/>
      <c r="C1313" s="41"/>
      <c r="D1313" s="226" t="s">
        <v>189</v>
      </c>
      <c r="E1313" s="41"/>
      <c r="F1313" s="227" t="s">
        <v>2122</v>
      </c>
      <c r="G1313" s="41"/>
      <c r="H1313" s="41"/>
      <c r="I1313" s="228"/>
      <c r="J1313" s="41"/>
      <c r="K1313" s="41"/>
      <c r="L1313" s="45"/>
      <c r="M1313" s="229"/>
      <c r="N1313" s="230"/>
      <c r="O1313" s="85"/>
      <c r="P1313" s="85"/>
      <c r="Q1313" s="85"/>
      <c r="R1313" s="85"/>
      <c r="S1313" s="85"/>
      <c r="T1313" s="86"/>
      <c r="U1313" s="39"/>
      <c r="V1313" s="39"/>
      <c r="W1313" s="39"/>
      <c r="X1313" s="39"/>
      <c r="Y1313" s="39"/>
      <c r="Z1313" s="39"/>
      <c r="AA1313" s="39"/>
      <c r="AB1313" s="39"/>
      <c r="AC1313" s="39"/>
      <c r="AD1313" s="39"/>
      <c r="AE1313" s="39"/>
      <c r="AT1313" s="18" t="s">
        <v>189</v>
      </c>
      <c r="AU1313" s="18" t="s">
        <v>83</v>
      </c>
    </row>
    <row r="1314" s="2" customFormat="1">
      <c r="A1314" s="39"/>
      <c r="B1314" s="40"/>
      <c r="C1314" s="41"/>
      <c r="D1314" s="231" t="s">
        <v>191</v>
      </c>
      <c r="E1314" s="41"/>
      <c r="F1314" s="232" t="s">
        <v>2123</v>
      </c>
      <c r="G1314" s="41"/>
      <c r="H1314" s="41"/>
      <c r="I1314" s="228"/>
      <c r="J1314" s="41"/>
      <c r="K1314" s="41"/>
      <c r="L1314" s="45"/>
      <c r="M1314" s="229"/>
      <c r="N1314" s="230"/>
      <c r="O1314" s="85"/>
      <c r="P1314" s="85"/>
      <c r="Q1314" s="85"/>
      <c r="R1314" s="85"/>
      <c r="S1314" s="85"/>
      <c r="T1314" s="86"/>
      <c r="U1314" s="39"/>
      <c r="V1314" s="39"/>
      <c r="W1314" s="39"/>
      <c r="X1314" s="39"/>
      <c r="Y1314" s="39"/>
      <c r="Z1314" s="39"/>
      <c r="AA1314" s="39"/>
      <c r="AB1314" s="39"/>
      <c r="AC1314" s="39"/>
      <c r="AD1314" s="39"/>
      <c r="AE1314" s="39"/>
      <c r="AT1314" s="18" t="s">
        <v>191</v>
      </c>
      <c r="AU1314" s="18" t="s">
        <v>83</v>
      </c>
    </row>
    <row r="1315" s="2" customFormat="1" ht="16.5" customHeight="1">
      <c r="A1315" s="39"/>
      <c r="B1315" s="40"/>
      <c r="C1315" s="213" t="s">
        <v>2124</v>
      </c>
      <c r="D1315" s="213" t="s">
        <v>183</v>
      </c>
      <c r="E1315" s="214" t="s">
        <v>2125</v>
      </c>
      <c r="F1315" s="215" t="s">
        <v>2126</v>
      </c>
      <c r="G1315" s="216" t="s">
        <v>449</v>
      </c>
      <c r="H1315" s="217">
        <v>2</v>
      </c>
      <c r="I1315" s="218"/>
      <c r="J1315" s="219">
        <f>ROUND(I1315*H1315,2)</f>
        <v>0</v>
      </c>
      <c r="K1315" s="215" t="s">
        <v>187</v>
      </c>
      <c r="L1315" s="45"/>
      <c r="M1315" s="220" t="s">
        <v>19</v>
      </c>
      <c r="N1315" s="221" t="s">
        <v>44</v>
      </c>
      <c r="O1315" s="85"/>
      <c r="P1315" s="222">
        <f>O1315*H1315</f>
        <v>0</v>
      </c>
      <c r="Q1315" s="222">
        <v>0.00046749999999999998</v>
      </c>
      <c r="R1315" s="222">
        <f>Q1315*H1315</f>
        <v>0.00093499999999999996</v>
      </c>
      <c r="S1315" s="222">
        <v>0</v>
      </c>
      <c r="T1315" s="223">
        <f>S1315*H1315</f>
        <v>0</v>
      </c>
      <c r="U1315" s="39"/>
      <c r="V1315" s="39"/>
      <c r="W1315" s="39"/>
      <c r="X1315" s="39"/>
      <c r="Y1315" s="39"/>
      <c r="Z1315" s="39"/>
      <c r="AA1315" s="39"/>
      <c r="AB1315" s="39"/>
      <c r="AC1315" s="39"/>
      <c r="AD1315" s="39"/>
      <c r="AE1315" s="39"/>
      <c r="AR1315" s="224" t="s">
        <v>300</v>
      </c>
      <c r="AT1315" s="224" t="s">
        <v>183</v>
      </c>
      <c r="AU1315" s="224" t="s">
        <v>83</v>
      </c>
      <c r="AY1315" s="18" t="s">
        <v>181</v>
      </c>
      <c r="BE1315" s="225">
        <f>IF(N1315="základní",J1315,0)</f>
        <v>0</v>
      </c>
      <c r="BF1315" s="225">
        <f>IF(N1315="snížená",J1315,0)</f>
        <v>0</v>
      </c>
      <c r="BG1315" s="225">
        <f>IF(N1315="zákl. přenesená",J1315,0)</f>
        <v>0</v>
      </c>
      <c r="BH1315" s="225">
        <f>IF(N1315="sníž. přenesená",J1315,0)</f>
        <v>0</v>
      </c>
      <c r="BI1315" s="225">
        <f>IF(N1315="nulová",J1315,0)</f>
        <v>0</v>
      </c>
      <c r="BJ1315" s="18" t="s">
        <v>81</v>
      </c>
      <c r="BK1315" s="225">
        <f>ROUND(I1315*H1315,2)</f>
        <v>0</v>
      </c>
      <c r="BL1315" s="18" t="s">
        <v>300</v>
      </c>
      <c r="BM1315" s="224" t="s">
        <v>2127</v>
      </c>
    </row>
    <row r="1316" s="2" customFormat="1">
      <c r="A1316" s="39"/>
      <c r="B1316" s="40"/>
      <c r="C1316" s="41"/>
      <c r="D1316" s="226" t="s">
        <v>189</v>
      </c>
      <c r="E1316" s="41"/>
      <c r="F1316" s="227" t="s">
        <v>2128</v>
      </c>
      <c r="G1316" s="41"/>
      <c r="H1316" s="41"/>
      <c r="I1316" s="228"/>
      <c r="J1316" s="41"/>
      <c r="K1316" s="41"/>
      <c r="L1316" s="45"/>
      <c r="M1316" s="229"/>
      <c r="N1316" s="230"/>
      <c r="O1316" s="85"/>
      <c r="P1316" s="85"/>
      <c r="Q1316" s="85"/>
      <c r="R1316" s="85"/>
      <c r="S1316" s="85"/>
      <c r="T1316" s="86"/>
      <c r="U1316" s="39"/>
      <c r="V1316" s="39"/>
      <c r="W1316" s="39"/>
      <c r="X1316" s="39"/>
      <c r="Y1316" s="39"/>
      <c r="Z1316" s="39"/>
      <c r="AA1316" s="39"/>
      <c r="AB1316" s="39"/>
      <c r="AC1316" s="39"/>
      <c r="AD1316" s="39"/>
      <c r="AE1316" s="39"/>
      <c r="AT1316" s="18" t="s">
        <v>189</v>
      </c>
      <c r="AU1316" s="18" t="s">
        <v>83</v>
      </c>
    </row>
    <row r="1317" s="2" customFormat="1">
      <c r="A1317" s="39"/>
      <c r="B1317" s="40"/>
      <c r="C1317" s="41"/>
      <c r="D1317" s="231" t="s">
        <v>191</v>
      </c>
      <c r="E1317" s="41"/>
      <c r="F1317" s="232" t="s">
        <v>2129</v>
      </c>
      <c r="G1317" s="41"/>
      <c r="H1317" s="41"/>
      <c r="I1317" s="228"/>
      <c r="J1317" s="41"/>
      <c r="K1317" s="41"/>
      <c r="L1317" s="45"/>
      <c r="M1317" s="229"/>
      <c r="N1317" s="230"/>
      <c r="O1317" s="85"/>
      <c r="P1317" s="85"/>
      <c r="Q1317" s="85"/>
      <c r="R1317" s="85"/>
      <c r="S1317" s="85"/>
      <c r="T1317" s="86"/>
      <c r="U1317" s="39"/>
      <c r="V1317" s="39"/>
      <c r="W1317" s="39"/>
      <c r="X1317" s="39"/>
      <c r="Y1317" s="39"/>
      <c r="Z1317" s="39"/>
      <c r="AA1317" s="39"/>
      <c r="AB1317" s="39"/>
      <c r="AC1317" s="39"/>
      <c r="AD1317" s="39"/>
      <c r="AE1317" s="39"/>
      <c r="AT1317" s="18" t="s">
        <v>191</v>
      </c>
      <c r="AU1317" s="18" t="s">
        <v>83</v>
      </c>
    </row>
    <row r="1318" s="2" customFormat="1" ht="16.5" customHeight="1">
      <c r="A1318" s="39"/>
      <c r="B1318" s="40"/>
      <c r="C1318" s="213" t="s">
        <v>2130</v>
      </c>
      <c r="D1318" s="213" t="s">
        <v>183</v>
      </c>
      <c r="E1318" s="214" t="s">
        <v>2131</v>
      </c>
      <c r="F1318" s="215" t="s">
        <v>2132</v>
      </c>
      <c r="G1318" s="216" t="s">
        <v>449</v>
      </c>
      <c r="H1318" s="217">
        <v>2</v>
      </c>
      <c r="I1318" s="218"/>
      <c r="J1318" s="219">
        <f>ROUND(I1318*H1318,2)</f>
        <v>0</v>
      </c>
      <c r="K1318" s="215" t="s">
        <v>187</v>
      </c>
      <c r="L1318" s="45"/>
      <c r="M1318" s="220" t="s">
        <v>19</v>
      </c>
      <c r="N1318" s="221" t="s">
        <v>44</v>
      </c>
      <c r="O1318" s="85"/>
      <c r="P1318" s="222">
        <f>O1318*H1318</f>
        <v>0</v>
      </c>
      <c r="Q1318" s="222">
        <v>0.00075000000000000002</v>
      </c>
      <c r="R1318" s="222">
        <f>Q1318*H1318</f>
        <v>0.0015</v>
      </c>
      <c r="S1318" s="222">
        <v>0</v>
      </c>
      <c r="T1318" s="223">
        <f>S1318*H1318</f>
        <v>0</v>
      </c>
      <c r="U1318" s="39"/>
      <c r="V1318" s="39"/>
      <c r="W1318" s="39"/>
      <c r="X1318" s="39"/>
      <c r="Y1318" s="39"/>
      <c r="Z1318" s="39"/>
      <c r="AA1318" s="39"/>
      <c r="AB1318" s="39"/>
      <c r="AC1318" s="39"/>
      <c r="AD1318" s="39"/>
      <c r="AE1318" s="39"/>
      <c r="AR1318" s="224" t="s">
        <v>300</v>
      </c>
      <c r="AT1318" s="224" t="s">
        <v>183</v>
      </c>
      <c r="AU1318" s="224" t="s">
        <v>83</v>
      </c>
      <c r="AY1318" s="18" t="s">
        <v>181</v>
      </c>
      <c r="BE1318" s="225">
        <f>IF(N1318="základní",J1318,0)</f>
        <v>0</v>
      </c>
      <c r="BF1318" s="225">
        <f>IF(N1318="snížená",J1318,0)</f>
        <v>0</v>
      </c>
      <c r="BG1318" s="225">
        <f>IF(N1318="zákl. přenesená",J1318,0)</f>
        <v>0</v>
      </c>
      <c r="BH1318" s="225">
        <f>IF(N1318="sníž. přenesená",J1318,0)</f>
        <v>0</v>
      </c>
      <c r="BI1318" s="225">
        <f>IF(N1318="nulová",J1318,0)</f>
        <v>0</v>
      </c>
      <c r="BJ1318" s="18" t="s">
        <v>81</v>
      </c>
      <c r="BK1318" s="225">
        <f>ROUND(I1318*H1318,2)</f>
        <v>0</v>
      </c>
      <c r="BL1318" s="18" t="s">
        <v>300</v>
      </c>
      <c r="BM1318" s="224" t="s">
        <v>2133</v>
      </c>
    </row>
    <row r="1319" s="2" customFormat="1">
      <c r="A1319" s="39"/>
      <c r="B1319" s="40"/>
      <c r="C1319" s="41"/>
      <c r="D1319" s="226" t="s">
        <v>189</v>
      </c>
      <c r="E1319" s="41"/>
      <c r="F1319" s="227" t="s">
        <v>2134</v>
      </c>
      <c r="G1319" s="41"/>
      <c r="H1319" s="41"/>
      <c r="I1319" s="228"/>
      <c r="J1319" s="41"/>
      <c r="K1319" s="41"/>
      <c r="L1319" s="45"/>
      <c r="M1319" s="229"/>
      <c r="N1319" s="230"/>
      <c r="O1319" s="85"/>
      <c r="P1319" s="85"/>
      <c r="Q1319" s="85"/>
      <c r="R1319" s="85"/>
      <c r="S1319" s="85"/>
      <c r="T1319" s="86"/>
      <c r="U1319" s="39"/>
      <c r="V1319" s="39"/>
      <c r="W1319" s="39"/>
      <c r="X1319" s="39"/>
      <c r="Y1319" s="39"/>
      <c r="Z1319" s="39"/>
      <c r="AA1319" s="39"/>
      <c r="AB1319" s="39"/>
      <c r="AC1319" s="39"/>
      <c r="AD1319" s="39"/>
      <c r="AE1319" s="39"/>
      <c r="AT1319" s="18" t="s">
        <v>189</v>
      </c>
      <c r="AU1319" s="18" t="s">
        <v>83</v>
      </c>
    </row>
    <row r="1320" s="2" customFormat="1">
      <c r="A1320" s="39"/>
      <c r="B1320" s="40"/>
      <c r="C1320" s="41"/>
      <c r="D1320" s="231" t="s">
        <v>191</v>
      </c>
      <c r="E1320" s="41"/>
      <c r="F1320" s="232" t="s">
        <v>2135</v>
      </c>
      <c r="G1320" s="41"/>
      <c r="H1320" s="41"/>
      <c r="I1320" s="228"/>
      <c r="J1320" s="41"/>
      <c r="K1320" s="41"/>
      <c r="L1320" s="45"/>
      <c r="M1320" s="229"/>
      <c r="N1320" s="230"/>
      <c r="O1320" s="85"/>
      <c r="P1320" s="85"/>
      <c r="Q1320" s="85"/>
      <c r="R1320" s="85"/>
      <c r="S1320" s="85"/>
      <c r="T1320" s="86"/>
      <c r="U1320" s="39"/>
      <c r="V1320" s="39"/>
      <c r="W1320" s="39"/>
      <c r="X1320" s="39"/>
      <c r="Y1320" s="39"/>
      <c r="Z1320" s="39"/>
      <c r="AA1320" s="39"/>
      <c r="AB1320" s="39"/>
      <c r="AC1320" s="39"/>
      <c r="AD1320" s="39"/>
      <c r="AE1320" s="39"/>
      <c r="AT1320" s="18" t="s">
        <v>191</v>
      </c>
      <c r="AU1320" s="18" t="s">
        <v>83</v>
      </c>
    </row>
    <row r="1321" s="2" customFormat="1" ht="16.5" customHeight="1">
      <c r="A1321" s="39"/>
      <c r="B1321" s="40"/>
      <c r="C1321" s="213" t="s">
        <v>2136</v>
      </c>
      <c r="D1321" s="213" t="s">
        <v>183</v>
      </c>
      <c r="E1321" s="214" t="s">
        <v>2137</v>
      </c>
      <c r="F1321" s="215" t="s">
        <v>2138</v>
      </c>
      <c r="G1321" s="216" t="s">
        <v>449</v>
      </c>
      <c r="H1321" s="217">
        <v>12</v>
      </c>
      <c r="I1321" s="218"/>
      <c r="J1321" s="219">
        <f>ROUND(I1321*H1321,2)</f>
        <v>0</v>
      </c>
      <c r="K1321" s="215" t="s">
        <v>187</v>
      </c>
      <c r="L1321" s="45"/>
      <c r="M1321" s="220" t="s">
        <v>19</v>
      </c>
      <c r="N1321" s="221" t="s">
        <v>44</v>
      </c>
      <c r="O1321" s="85"/>
      <c r="P1321" s="222">
        <f>O1321*H1321</f>
        <v>0</v>
      </c>
      <c r="Q1321" s="222">
        <v>6.9999999999999994E-05</v>
      </c>
      <c r="R1321" s="222">
        <f>Q1321*H1321</f>
        <v>0.00083999999999999993</v>
      </c>
      <c r="S1321" s="222">
        <v>0</v>
      </c>
      <c r="T1321" s="223">
        <f>S1321*H1321</f>
        <v>0</v>
      </c>
      <c r="U1321" s="39"/>
      <c r="V1321" s="39"/>
      <c r="W1321" s="39"/>
      <c r="X1321" s="39"/>
      <c r="Y1321" s="39"/>
      <c r="Z1321" s="39"/>
      <c r="AA1321" s="39"/>
      <c r="AB1321" s="39"/>
      <c r="AC1321" s="39"/>
      <c r="AD1321" s="39"/>
      <c r="AE1321" s="39"/>
      <c r="AR1321" s="224" t="s">
        <v>300</v>
      </c>
      <c r="AT1321" s="224" t="s">
        <v>183</v>
      </c>
      <c r="AU1321" s="224" t="s">
        <v>83</v>
      </c>
      <c r="AY1321" s="18" t="s">
        <v>181</v>
      </c>
      <c r="BE1321" s="225">
        <f>IF(N1321="základní",J1321,0)</f>
        <v>0</v>
      </c>
      <c r="BF1321" s="225">
        <f>IF(N1321="snížená",J1321,0)</f>
        <v>0</v>
      </c>
      <c r="BG1321" s="225">
        <f>IF(N1321="zákl. přenesená",J1321,0)</f>
        <v>0</v>
      </c>
      <c r="BH1321" s="225">
        <f>IF(N1321="sníž. přenesená",J1321,0)</f>
        <v>0</v>
      </c>
      <c r="BI1321" s="225">
        <f>IF(N1321="nulová",J1321,0)</f>
        <v>0</v>
      </c>
      <c r="BJ1321" s="18" t="s">
        <v>81</v>
      </c>
      <c r="BK1321" s="225">
        <f>ROUND(I1321*H1321,2)</f>
        <v>0</v>
      </c>
      <c r="BL1321" s="18" t="s">
        <v>300</v>
      </c>
      <c r="BM1321" s="224" t="s">
        <v>2139</v>
      </c>
    </row>
    <row r="1322" s="2" customFormat="1">
      <c r="A1322" s="39"/>
      <c r="B1322" s="40"/>
      <c r="C1322" s="41"/>
      <c r="D1322" s="226" t="s">
        <v>189</v>
      </c>
      <c r="E1322" s="41"/>
      <c r="F1322" s="227" t="s">
        <v>2138</v>
      </c>
      <c r="G1322" s="41"/>
      <c r="H1322" s="41"/>
      <c r="I1322" s="228"/>
      <c r="J1322" s="41"/>
      <c r="K1322" s="41"/>
      <c r="L1322" s="45"/>
      <c r="M1322" s="229"/>
      <c r="N1322" s="230"/>
      <c r="O1322" s="85"/>
      <c r="P1322" s="85"/>
      <c r="Q1322" s="85"/>
      <c r="R1322" s="85"/>
      <c r="S1322" s="85"/>
      <c r="T1322" s="86"/>
      <c r="U1322" s="39"/>
      <c r="V1322" s="39"/>
      <c r="W1322" s="39"/>
      <c r="X1322" s="39"/>
      <c r="Y1322" s="39"/>
      <c r="Z1322" s="39"/>
      <c r="AA1322" s="39"/>
      <c r="AB1322" s="39"/>
      <c r="AC1322" s="39"/>
      <c r="AD1322" s="39"/>
      <c r="AE1322" s="39"/>
      <c r="AT1322" s="18" t="s">
        <v>189</v>
      </c>
      <c r="AU1322" s="18" t="s">
        <v>83</v>
      </c>
    </row>
    <row r="1323" s="2" customFormat="1">
      <c r="A1323" s="39"/>
      <c r="B1323" s="40"/>
      <c r="C1323" s="41"/>
      <c r="D1323" s="231" t="s">
        <v>191</v>
      </c>
      <c r="E1323" s="41"/>
      <c r="F1323" s="232" t="s">
        <v>2140</v>
      </c>
      <c r="G1323" s="41"/>
      <c r="H1323" s="41"/>
      <c r="I1323" s="228"/>
      <c r="J1323" s="41"/>
      <c r="K1323" s="41"/>
      <c r="L1323" s="45"/>
      <c r="M1323" s="229"/>
      <c r="N1323" s="230"/>
      <c r="O1323" s="85"/>
      <c r="P1323" s="85"/>
      <c r="Q1323" s="85"/>
      <c r="R1323" s="85"/>
      <c r="S1323" s="85"/>
      <c r="T1323" s="86"/>
      <c r="U1323" s="39"/>
      <c r="V1323" s="39"/>
      <c r="W1323" s="39"/>
      <c r="X1323" s="39"/>
      <c r="Y1323" s="39"/>
      <c r="Z1323" s="39"/>
      <c r="AA1323" s="39"/>
      <c r="AB1323" s="39"/>
      <c r="AC1323" s="39"/>
      <c r="AD1323" s="39"/>
      <c r="AE1323" s="39"/>
      <c r="AT1323" s="18" t="s">
        <v>191</v>
      </c>
      <c r="AU1323" s="18" t="s">
        <v>83</v>
      </c>
    </row>
    <row r="1324" s="2" customFormat="1" ht="16.5" customHeight="1">
      <c r="A1324" s="39"/>
      <c r="B1324" s="40"/>
      <c r="C1324" s="213" t="s">
        <v>2141</v>
      </c>
      <c r="D1324" s="213" t="s">
        <v>183</v>
      </c>
      <c r="E1324" s="214" t="s">
        <v>2142</v>
      </c>
      <c r="F1324" s="215" t="s">
        <v>2143</v>
      </c>
      <c r="G1324" s="216" t="s">
        <v>377</v>
      </c>
      <c r="H1324" s="217">
        <v>0.65100000000000002</v>
      </c>
      <c r="I1324" s="218"/>
      <c r="J1324" s="219">
        <f>ROUND(I1324*H1324,2)</f>
        <v>0</v>
      </c>
      <c r="K1324" s="215" t="s">
        <v>187</v>
      </c>
      <c r="L1324" s="45"/>
      <c r="M1324" s="220" t="s">
        <v>19</v>
      </c>
      <c r="N1324" s="221" t="s">
        <v>44</v>
      </c>
      <c r="O1324" s="85"/>
      <c r="P1324" s="222">
        <f>O1324*H1324</f>
        <v>0</v>
      </c>
      <c r="Q1324" s="222">
        <v>0</v>
      </c>
      <c r="R1324" s="222">
        <f>Q1324*H1324</f>
        <v>0</v>
      </c>
      <c r="S1324" s="222">
        <v>0</v>
      </c>
      <c r="T1324" s="223">
        <f>S1324*H1324</f>
        <v>0</v>
      </c>
      <c r="U1324" s="39"/>
      <c r="V1324" s="39"/>
      <c r="W1324" s="39"/>
      <c r="X1324" s="39"/>
      <c r="Y1324" s="39"/>
      <c r="Z1324" s="39"/>
      <c r="AA1324" s="39"/>
      <c r="AB1324" s="39"/>
      <c r="AC1324" s="39"/>
      <c r="AD1324" s="39"/>
      <c r="AE1324" s="39"/>
      <c r="AR1324" s="224" t="s">
        <v>300</v>
      </c>
      <c r="AT1324" s="224" t="s">
        <v>183</v>
      </c>
      <c r="AU1324" s="224" t="s">
        <v>83</v>
      </c>
      <c r="AY1324" s="18" t="s">
        <v>181</v>
      </c>
      <c r="BE1324" s="225">
        <f>IF(N1324="základní",J1324,0)</f>
        <v>0</v>
      </c>
      <c r="BF1324" s="225">
        <f>IF(N1324="snížená",J1324,0)</f>
        <v>0</v>
      </c>
      <c r="BG1324" s="225">
        <f>IF(N1324="zákl. přenesená",J1324,0)</f>
        <v>0</v>
      </c>
      <c r="BH1324" s="225">
        <f>IF(N1324="sníž. přenesená",J1324,0)</f>
        <v>0</v>
      </c>
      <c r="BI1324" s="225">
        <f>IF(N1324="nulová",J1324,0)</f>
        <v>0</v>
      </c>
      <c r="BJ1324" s="18" t="s">
        <v>81</v>
      </c>
      <c r="BK1324" s="225">
        <f>ROUND(I1324*H1324,2)</f>
        <v>0</v>
      </c>
      <c r="BL1324" s="18" t="s">
        <v>300</v>
      </c>
      <c r="BM1324" s="224" t="s">
        <v>2144</v>
      </c>
    </row>
    <row r="1325" s="2" customFormat="1">
      <c r="A1325" s="39"/>
      <c r="B1325" s="40"/>
      <c r="C1325" s="41"/>
      <c r="D1325" s="226" t="s">
        <v>189</v>
      </c>
      <c r="E1325" s="41"/>
      <c r="F1325" s="227" t="s">
        <v>2145</v>
      </c>
      <c r="G1325" s="41"/>
      <c r="H1325" s="41"/>
      <c r="I1325" s="228"/>
      <c r="J1325" s="41"/>
      <c r="K1325" s="41"/>
      <c r="L1325" s="45"/>
      <c r="M1325" s="229"/>
      <c r="N1325" s="230"/>
      <c r="O1325" s="85"/>
      <c r="P1325" s="85"/>
      <c r="Q1325" s="85"/>
      <c r="R1325" s="85"/>
      <c r="S1325" s="85"/>
      <c r="T1325" s="86"/>
      <c r="U1325" s="39"/>
      <c r="V1325" s="39"/>
      <c r="W1325" s="39"/>
      <c r="X1325" s="39"/>
      <c r="Y1325" s="39"/>
      <c r="Z1325" s="39"/>
      <c r="AA1325" s="39"/>
      <c r="AB1325" s="39"/>
      <c r="AC1325" s="39"/>
      <c r="AD1325" s="39"/>
      <c r="AE1325" s="39"/>
      <c r="AT1325" s="18" t="s">
        <v>189</v>
      </c>
      <c r="AU1325" s="18" t="s">
        <v>83</v>
      </c>
    </row>
    <row r="1326" s="2" customFormat="1">
      <c r="A1326" s="39"/>
      <c r="B1326" s="40"/>
      <c r="C1326" s="41"/>
      <c r="D1326" s="231" t="s">
        <v>191</v>
      </c>
      <c r="E1326" s="41"/>
      <c r="F1326" s="232" t="s">
        <v>2146</v>
      </c>
      <c r="G1326" s="41"/>
      <c r="H1326" s="41"/>
      <c r="I1326" s="228"/>
      <c r="J1326" s="41"/>
      <c r="K1326" s="41"/>
      <c r="L1326" s="45"/>
      <c r="M1326" s="229"/>
      <c r="N1326" s="230"/>
      <c r="O1326" s="85"/>
      <c r="P1326" s="85"/>
      <c r="Q1326" s="85"/>
      <c r="R1326" s="85"/>
      <c r="S1326" s="85"/>
      <c r="T1326" s="86"/>
      <c r="U1326" s="39"/>
      <c r="V1326" s="39"/>
      <c r="W1326" s="39"/>
      <c r="X1326" s="39"/>
      <c r="Y1326" s="39"/>
      <c r="Z1326" s="39"/>
      <c r="AA1326" s="39"/>
      <c r="AB1326" s="39"/>
      <c r="AC1326" s="39"/>
      <c r="AD1326" s="39"/>
      <c r="AE1326" s="39"/>
      <c r="AT1326" s="18" t="s">
        <v>191</v>
      </c>
      <c r="AU1326" s="18" t="s">
        <v>83</v>
      </c>
    </row>
    <row r="1327" s="12" customFormat="1" ht="22.8" customHeight="1">
      <c r="A1327" s="12"/>
      <c r="B1327" s="197"/>
      <c r="C1327" s="198"/>
      <c r="D1327" s="199" t="s">
        <v>72</v>
      </c>
      <c r="E1327" s="211" t="s">
        <v>2147</v>
      </c>
      <c r="F1327" s="211" t="s">
        <v>2148</v>
      </c>
      <c r="G1327" s="198"/>
      <c r="H1327" s="198"/>
      <c r="I1327" s="201"/>
      <c r="J1327" s="212">
        <f>BK1327</f>
        <v>0</v>
      </c>
      <c r="K1327" s="198"/>
      <c r="L1327" s="203"/>
      <c r="M1327" s="204"/>
      <c r="N1327" s="205"/>
      <c r="O1327" s="205"/>
      <c r="P1327" s="206">
        <f>SUM(P1328:P1336)</f>
        <v>0</v>
      </c>
      <c r="Q1327" s="205"/>
      <c r="R1327" s="206">
        <f>SUM(R1328:R1336)</f>
        <v>0.1273</v>
      </c>
      <c r="S1327" s="205"/>
      <c r="T1327" s="207">
        <f>SUM(T1328:T1336)</f>
        <v>0</v>
      </c>
      <c r="U1327" s="12"/>
      <c r="V1327" s="12"/>
      <c r="W1327" s="12"/>
      <c r="X1327" s="12"/>
      <c r="Y1327" s="12"/>
      <c r="Z1327" s="12"/>
      <c r="AA1327" s="12"/>
      <c r="AB1327" s="12"/>
      <c r="AC1327" s="12"/>
      <c r="AD1327" s="12"/>
      <c r="AE1327" s="12"/>
      <c r="AR1327" s="208" t="s">
        <v>83</v>
      </c>
      <c r="AT1327" s="209" t="s">
        <v>72</v>
      </c>
      <c r="AU1327" s="209" t="s">
        <v>81</v>
      </c>
      <c r="AY1327" s="208" t="s">
        <v>181</v>
      </c>
      <c r="BK1327" s="210">
        <f>SUM(BK1328:BK1336)</f>
        <v>0</v>
      </c>
    </row>
    <row r="1328" s="2" customFormat="1" ht="16.5" customHeight="1">
      <c r="A1328" s="39"/>
      <c r="B1328" s="40"/>
      <c r="C1328" s="213" t="s">
        <v>2149</v>
      </c>
      <c r="D1328" s="213" t="s">
        <v>183</v>
      </c>
      <c r="E1328" s="214" t="s">
        <v>2150</v>
      </c>
      <c r="F1328" s="215" t="s">
        <v>2151</v>
      </c>
      <c r="G1328" s="216" t="s">
        <v>1139</v>
      </c>
      <c r="H1328" s="217">
        <v>10</v>
      </c>
      <c r="I1328" s="218"/>
      <c r="J1328" s="219">
        <f>ROUND(I1328*H1328,2)</f>
        <v>0</v>
      </c>
      <c r="K1328" s="215" t="s">
        <v>187</v>
      </c>
      <c r="L1328" s="45"/>
      <c r="M1328" s="220" t="s">
        <v>19</v>
      </c>
      <c r="N1328" s="221" t="s">
        <v>44</v>
      </c>
      <c r="O1328" s="85"/>
      <c r="P1328" s="222">
        <f>O1328*H1328</f>
        <v>0</v>
      </c>
      <c r="Q1328" s="222">
        <v>0.0091999999999999998</v>
      </c>
      <c r="R1328" s="222">
        <f>Q1328*H1328</f>
        <v>0.091999999999999998</v>
      </c>
      <c r="S1328" s="222">
        <v>0</v>
      </c>
      <c r="T1328" s="223">
        <f>S1328*H1328</f>
        <v>0</v>
      </c>
      <c r="U1328" s="39"/>
      <c r="V1328" s="39"/>
      <c r="W1328" s="39"/>
      <c r="X1328" s="39"/>
      <c r="Y1328" s="39"/>
      <c r="Z1328" s="39"/>
      <c r="AA1328" s="39"/>
      <c r="AB1328" s="39"/>
      <c r="AC1328" s="39"/>
      <c r="AD1328" s="39"/>
      <c r="AE1328" s="39"/>
      <c r="AR1328" s="224" t="s">
        <v>300</v>
      </c>
      <c r="AT1328" s="224" t="s">
        <v>183</v>
      </c>
      <c r="AU1328" s="224" t="s">
        <v>83</v>
      </c>
      <c r="AY1328" s="18" t="s">
        <v>181</v>
      </c>
      <c r="BE1328" s="225">
        <f>IF(N1328="základní",J1328,0)</f>
        <v>0</v>
      </c>
      <c r="BF1328" s="225">
        <f>IF(N1328="snížená",J1328,0)</f>
        <v>0</v>
      </c>
      <c r="BG1328" s="225">
        <f>IF(N1328="zákl. přenesená",J1328,0)</f>
        <v>0</v>
      </c>
      <c r="BH1328" s="225">
        <f>IF(N1328="sníž. přenesená",J1328,0)</f>
        <v>0</v>
      </c>
      <c r="BI1328" s="225">
        <f>IF(N1328="nulová",J1328,0)</f>
        <v>0</v>
      </c>
      <c r="BJ1328" s="18" t="s">
        <v>81</v>
      </c>
      <c r="BK1328" s="225">
        <f>ROUND(I1328*H1328,2)</f>
        <v>0</v>
      </c>
      <c r="BL1328" s="18" t="s">
        <v>300</v>
      </c>
      <c r="BM1328" s="224" t="s">
        <v>2152</v>
      </c>
    </row>
    <row r="1329" s="2" customFormat="1">
      <c r="A1329" s="39"/>
      <c r="B1329" s="40"/>
      <c r="C1329" s="41"/>
      <c r="D1329" s="226" t="s">
        <v>189</v>
      </c>
      <c r="E1329" s="41"/>
      <c r="F1329" s="227" t="s">
        <v>2153</v>
      </c>
      <c r="G1329" s="41"/>
      <c r="H1329" s="41"/>
      <c r="I1329" s="228"/>
      <c r="J1329" s="41"/>
      <c r="K1329" s="41"/>
      <c r="L1329" s="45"/>
      <c r="M1329" s="229"/>
      <c r="N1329" s="230"/>
      <c r="O1329" s="85"/>
      <c r="P1329" s="85"/>
      <c r="Q1329" s="85"/>
      <c r="R1329" s="85"/>
      <c r="S1329" s="85"/>
      <c r="T1329" s="86"/>
      <c r="U1329" s="39"/>
      <c r="V1329" s="39"/>
      <c r="W1329" s="39"/>
      <c r="X1329" s="39"/>
      <c r="Y1329" s="39"/>
      <c r="Z1329" s="39"/>
      <c r="AA1329" s="39"/>
      <c r="AB1329" s="39"/>
      <c r="AC1329" s="39"/>
      <c r="AD1329" s="39"/>
      <c r="AE1329" s="39"/>
      <c r="AT1329" s="18" t="s">
        <v>189</v>
      </c>
      <c r="AU1329" s="18" t="s">
        <v>83</v>
      </c>
    </row>
    <row r="1330" s="2" customFormat="1">
      <c r="A1330" s="39"/>
      <c r="B1330" s="40"/>
      <c r="C1330" s="41"/>
      <c r="D1330" s="231" t="s">
        <v>191</v>
      </c>
      <c r="E1330" s="41"/>
      <c r="F1330" s="232" t="s">
        <v>2154</v>
      </c>
      <c r="G1330" s="41"/>
      <c r="H1330" s="41"/>
      <c r="I1330" s="228"/>
      <c r="J1330" s="41"/>
      <c r="K1330" s="41"/>
      <c r="L1330" s="45"/>
      <c r="M1330" s="229"/>
      <c r="N1330" s="230"/>
      <c r="O1330" s="85"/>
      <c r="P1330" s="85"/>
      <c r="Q1330" s="85"/>
      <c r="R1330" s="85"/>
      <c r="S1330" s="85"/>
      <c r="T1330" s="86"/>
      <c r="U1330" s="39"/>
      <c r="V1330" s="39"/>
      <c r="W1330" s="39"/>
      <c r="X1330" s="39"/>
      <c r="Y1330" s="39"/>
      <c r="Z1330" s="39"/>
      <c r="AA1330" s="39"/>
      <c r="AB1330" s="39"/>
      <c r="AC1330" s="39"/>
      <c r="AD1330" s="39"/>
      <c r="AE1330" s="39"/>
      <c r="AT1330" s="18" t="s">
        <v>191</v>
      </c>
      <c r="AU1330" s="18" t="s">
        <v>83</v>
      </c>
    </row>
    <row r="1331" s="2" customFormat="1" ht="21.75" customHeight="1">
      <c r="A1331" s="39"/>
      <c r="B1331" s="40"/>
      <c r="C1331" s="213" t="s">
        <v>2155</v>
      </c>
      <c r="D1331" s="213" t="s">
        <v>183</v>
      </c>
      <c r="E1331" s="214" t="s">
        <v>2156</v>
      </c>
      <c r="F1331" s="215" t="s">
        <v>2157</v>
      </c>
      <c r="G1331" s="216" t="s">
        <v>1139</v>
      </c>
      <c r="H1331" s="217">
        <v>2</v>
      </c>
      <c r="I1331" s="218"/>
      <c r="J1331" s="219">
        <f>ROUND(I1331*H1331,2)</f>
        <v>0</v>
      </c>
      <c r="K1331" s="215" t="s">
        <v>187</v>
      </c>
      <c r="L1331" s="45"/>
      <c r="M1331" s="220" t="s">
        <v>19</v>
      </c>
      <c r="N1331" s="221" t="s">
        <v>44</v>
      </c>
      <c r="O1331" s="85"/>
      <c r="P1331" s="222">
        <f>O1331*H1331</f>
        <v>0</v>
      </c>
      <c r="Q1331" s="222">
        <v>0.017649999999999999</v>
      </c>
      <c r="R1331" s="222">
        <f>Q1331*H1331</f>
        <v>0.035299999999999998</v>
      </c>
      <c r="S1331" s="222">
        <v>0</v>
      </c>
      <c r="T1331" s="223">
        <f>S1331*H1331</f>
        <v>0</v>
      </c>
      <c r="U1331" s="39"/>
      <c r="V1331" s="39"/>
      <c r="W1331" s="39"/>
      <c r="X1331" s="39"/>
      <c r="Y1331" s="39"/>
      <c r="Z1331" s="39"/>
      <c r="AA1331" s="39"/>
      <c r="AB1331" s="39"/>
      <c r="AC1331" s="39"/>
      <c r="AD1331" s="39"/>
      <c r="AE1331" s="39"/>
      <c r="AR1331" s="224" t="s">
        <v>300</v>
      </c>
      <c r="AT1331" s="224" t="s">
        <v>183</v>
      </c>
      <c r="AU1331" s="224" t="s">
        <v>83</v>
      </c>
      <c r="AY1331" s="18" t="s">
        <v>181</v>
      </c>
      <c r="BE1331" s="225">
        <f>IF(N1331="základní",J1331,0)</f>
        <v>0</v>
      </c>
      <c r="BF1331" s="225">
        <f>IF(N1331="snížená",J1331,0)</f>
        <v>0</v>
      </c>
      <c r="BG1331" s="225">
        <f>IF(N1331="zákl. přenesená",J1331,0)</f>
        <v>0</v>
      </c>
      <c r="BH1331" s="225">
        <f>IF(N1331="sníž. přenesená",J1331,0)</f>
        <v>0</v>
      </c>
      <c r="BI1331" s="225">
        <f>IF(N1331="nulová",J1331,0)</f>
        <v>0</v>
      </c>
      <c r="BJ1331" s="18" t="s">
        <v>81</v>
      </c>
      <c r="BK1331" s="225">
        <f>ROUND(I1331*H1331,2)</f>
        <v>0</v>
      </c>
      <c r="BL1331" s="18" t="s">
        <v>300</v>
      </c>
      <c r="BM1331" s="224" t="s">
        <v>2158</v>
      </c>
    </row>
    <row r="1332" s="2" customFormat="1">
      <c r="A1332" s="39"/>
      <c r="B1332" s="40"/>
      <c r="C1332" s="41"/>
      <c r="D1332" s="226" t="s">
        <v>189</v>
      </c>
      <c r="E1332" s="41"/>
      <c r="F1332" s="227" t="s">
        <v>2159</v>
      </c>
      <c r="G1332" s="41"/>
      <c r="H1332" s="41"/>
      <c r="I1332" s="228"/>
      <c r="J1332" s="41"/>
      <c r="K1332" s="41"/>
      <c r="L1332" s="45"/>
      <c r="M1332" s="229"/>
      <c r="N1332" s="230"/>
      <c r="O1332" s="85"/>
      <c r="P1332" s="85"/>
      <c r="Q1332" s="85"/>
      <c r="R1332" s="85"/>
      <c r="S1332" s="85"/>
      <c r="T1332" s="86"/>
      <c r="U1332" s="39"/>
      <c r="V1332" s="39"/>
      <c r="W1332" s="39"/>
      <c r="X1332" s="39"/>
      <c r="Y1332" s="39"/>
      <c r="Z1332" s="39"/>
      <c r="AA1332" s="39"/>
      <c r="AB1332" s="39"/>
      <c r="AC1332" s="39"/>
      <c r="AD1332" s="39"/>
      <c r="AE1332" s="39"/>
      <c r="AT1332" s="18" t="s">
        <v>189</v>
      </c>
      <c r="AU1332" s="18" t="s">
        <v>83</v>
      </c>
    </row>
    <row r="1333" s="2" customFormat="1">
      <c r="A1333" s="39"/>
      <c r="B1333" s="40"/>
      <c r="C1333" s="41"/>
      <c r="D1333" s="231" t="s">
        <v>191</v>
      </c>
      <c r="E1333" s="41"/>
      <c r="F1333" s="232" t="s">
        <v>2160</v>
      </c>
      <c r="G1333" s="41"/>
      <c r="H1333" s="41"/>
      <c r="I1333" s="228"/>
      <c r="J1333" s="41"/>
      <c r="K1333" s="41"/>
      <c r="L1333" s="45"/>
      <c r="M1333" s="229"/>
      <c r="N1333" s="230"/>
      <c r="O1333" s="85"/>
      <c r="P1333" s="85"/>
      <c r="Q1333" s="85"/>
      <c r="R1333" s="85"/>
      <c r="S1333" s="85"/>
      <c r="T1333" s="86"/>
      <c r="U1333" s="39"/>
      <c r="V1333" s="39"/>
      <c r="W1333" s="39"/>
      <c r="X1333" s="39"/>
      <c r="Y1333" s="39"/>
      <c r="Z1333" s="39"/>
      <c r="AA1333" s="39"/>
      <c r="AB1333" s="39"/>
      <c r="AC1333" s="39"/>
      <c r="AD1333" s="39"/>
      <c r="AE1333" s="39"/>
      <c r="AT1333" s="18" t="s">
        <v>191</v>
      </c>
      <c r="AU1333" s="18" t="s">
        <v>83</v>
      </c>
    </row>
    <row r="1334" s="2" customFormat="1" ht="16.5" customHeight="1">
      <c r="A1334" s="39"/>
      <c r="B1334" s="40"/>
      <c r="C1334" s="213" t="s">
        <v>2161</v>
      </c>
      <c r="D1334" s="213" t="s">
        <v>183</v>
      </c>
      <c r="E1334" s="214" t="s">
        <v>2162</v>
      </c>
      <c r="F1334" s="215" t="s">
        <v>2163</v>
      </c>
      <c r="G1334" s="216" t="s">
        <v>377</v>
      </c>
      <c r="H1334" s="217">
        <v>0.127</v>
      </c>
      <c r="I1334" s="218"/>
      <c r="J1334" s="219">
        <f>ROUND(I1334*H1334,2)</f>
        <v>0</v>
      </c>
      <c r="K1334" s="215" t="s">
        <v>187</v>
      </c>
      <c r="L1334" s="45"/>
      <c r="M1334" s="220" t="s">
        <v>19</v>
      </c>
      <c r="N1334" s="221" t="s">
        <v>44</v>
      </c>
      <c r="O1334" s="85"/>
      <c r="P1334" s="222">
        <f>O1334*H1334</f>
        <v>0</v>
      </c>
      <c r="Q1334" s="222">
        <v>0</v>
      </c>
      <c r="R1334" s="222">
        <f>Q1334*H1334</f>
        <v>0</v>
      </c>
      <c r="S1334" s="222">
        <v>0</v>
      </c>
      <c r="T1334" s="223">
        <f>S1334*H1334</f>
        <v>0</v>
      </c>
      <c r="U1334" s="39"/>
      <c r="V1334" s="39"/>
      <c r="W1334" s="39"/>
      <c r="X1334" s="39"/>
      <c r="Y1334" s="39"/>
      <c r="Z1334" s="39"/>
      <c r="AA1334" s="39"/>
      <c r="AB1334" s="39"/>
      <c r="AC1334" s="39"/>
      <c r="AD1334" s="39"/>
      <c r="AE1334" s="39"/>
      <c r="AR1334" s="224" t="s">
        <v>300</v>
      </c>
      <c r="AT1334" s="224" t="s">
        <v>183</v>
      </c>
      <c r="AU1334" s="224" t="s">
        <v>83</v>
      </c>
      <c r="AY1334" s="18" t="s">
        <v>181</v>
      </c>
      <c r="BE1334" s="225">
        <f>IF(N1334="základní",J1334,0)</f>
        <v>0</v>
      </c>
      <c r="BF1334" s="225">
        <f>IF(N1334="snížená",J1334,0)</f>
        <v>0</v>
      </c>
      <c r="BG1334" s="225">
        <f>IF(N1334="zákl. přenesená",J1334,0)</f>
        <v>0</v>
      </c>
      <c r="BH1334" s="225">
        <f>IF(N1334="sníž. přenesená",J1334,0)</f>
        <v>0</v>
      </c>
      <c r="BI1334" s="225">
        <f>IF(N1334="nulová",J1334,0)</f>
        <v>0</v>
      </c>
      <c r="BJ1334" s="18" t="s">
        <v>81</v>
      </c>
      <c r="BK1334" s="225">
        <f>ROUND(I1334*H1334,2)</f>
        <v>0</v>
      </c>
      <c r="BL1334" s="18" t="s">
        <v>300</v>
      </c>
      <c r="BM1334" s="224" t="s">
        <v>2164</v>
      </c>
    </row>
    <row r="1335" s="2" customFormat="1">
      <c r="A1335" s="39"/>
      <c r="B1335" s="40"/>
      <c r="C1335" s="41"/>
      <c r="D1335" s="226" t="s">
        <v>189</v>
      </c>
      <c r="E1335" s="41"/>
      <c r="F1335" s="227" t="s">
        <v>2165</v>
      </c>
      <c r="G1335" s="41"/>
      <c r="H1335" s="41"/>
      <c r="I1335" s="228"/>
      <c r="J1335" s="41"/>
      <c r="K1335" s="41"/>
      <c r="L1335" s="45"/>
      <c r="M1335" s="229"/>
      <c r="N1335" s="230"/>
      <c r="O1335" s="85"/>
      <c r="P1335" s="85"/>
      <c r="Q1335" s="85"/>
      <c r="R1335" s="85"/>
      <c r="S1335" s="85"/>
      <c r="T1335" s="86"/>
      <c r="U1335" s="39"/>
      <c r="V1335" s="39"/>
      <c r="W1335" s="39"/>
      <c r="X1335" s="39"/>
      <c r="Y1335" s="39"/>
      <c r="Z1335" s="39"/>
      <c r="AA1335" s="39"/>
      <c r="AB1335" s="39"/>
      <c r="AC1335" s="39"/>
      <c r="AD1335" s="39"/>
      <c r="AE1335" s="39"/>
      <c r="AT1335" s="18" t="s">
        <v>189</v>
      </c>
      <c r="AU1335" s="18" t="s">
        <v>83</v>
      </c>
    </row>
    <row r="1336" s="2" customFormat="1">
      <c r="A1336" s="39"/>
      <c r="B1336" s="40"/>
      <c r="C1336" s="41"/>
      <c r="D1336" s="231" t="s">
        <v>191</v>
      </c>
      <c r="E1336" s="41"/>
      <c r="F1336" s="232" t="s">
        <v>2166</v>
      </c>
      <c r="G1336" s="41"/>
      <c r="H1336" s="41"/>
      <c r="I1336" s="228"/>
      <c r="J1336" s="41"/>
      <c r="K1336" s="41"/>
      <c r="L1336" s="45"/>
      <c r="M1336" s="229"/>
      <c r="N1336" s="230"/>
      <c r="O1336" s="85"/>
      <c r="P1336" s="85"/>
      <c r="Q1336" s="85"/>
      <c r="R1336" s="85"/>
      <c r="S1336" s="85"/>
      <c r="T1336" s="86"/>
      <c r="U1336" s="39"/>
      <c r="V1336" s="39"/>
      <c r="W1336" s="39"/>
      <c r="X1336" s="39"/>
      <c r="Y1336" s="39"/>
      <c r="Z1336" s="39"/>
      <c r="AA1336" s="39"/>
      <c r="AB1336" s="39"/>
      <c r="AC1336" s="39"/>
      <c r="AD1336" s="39"/>
      <c r="AE1336" s="39"/>
      <c r="AT1336" s="18" t="s">
        <v>191</v>
      </c>
      <c r="AU1336" s="18" t="s">
        <v>83</v>
      </c>
    </row>
    <row r="1337" s="12" customFormat="1" ht="22.8" customHeight="1">
      <c r="A1337" s="12"/>
      <c r="B1337" s="197"/>
      <c r="C1337" s="198"/>
      <c r="D1337" s="199" t="s">
        <v>72</v>
      </c>
      <c r="E1337" s="211" t="s">
        <v>2167</v>
      </c>
      <c r="F1337" s="211" t="s">
        <v>2168</v>
      </c>
      <c r="G1337" s="198"/>
      <c r="H1337" s="198"/>
      <c r="I1337" s="201"/>
      <c r="J1337" s="212">
        <f>BK1337</f>
        <v>0</v>
      </c>
      <c r="K1337" s="198"/>
      <c r="L1337" s="203"/>
      <c r="M1337" s="204"/>
      <c r="N1337" s="205"/>
      <c r="O1337" s="205"/>
      <c r="P1337" s="206">
        <f>P1338+P1342+P1353+P1366+P1424+P1471+P1491</f>
        <v>0</v>
      </c>
      <c r="Q1337" s="205"/>
      <c r="R1337" s="206">
        <f>R1338+R1342+R1353+R1366+R1424+R1471+R1491</f>
        <v>1.3609458237000001</v>
      </c>
      <c r="S1337" s="205"/>
      <c r="T1337" s="207">
        <f>T1338+T1342+T1353+T1366+T1424+T1471+T1491</f>
        <v>0</v>
      </c>
      <c r="U1337" s="12"/>
      <c r="V1337" s="12"/>
      <c r="W1337" s="12"/>
      <c r="X1337" s="12"/>
      <c r="Y1337" s="12"/>
      <c r="Z1337" s="12"/>
      <c r="AA1337" s="12"/>
      <c r="AB1337" s="12"/>
      <c r="AC1337" s="12"/>
      <c r="AD1337" s="12"/>
      <c r="AE1337" s="12"/>
      <c r="AR1337" s="208" t="s">
        <v>83</v>
      </c>
      <c r="AT1337" s="209" t="s">
        <v>72</v>
      </c>
      <c r="AU1337" s="209" t="s">
        <v>81</v>
      </c>
      <c r="AY1337" s="208" t="s">
        <v>181</v>
      </c>
      <c r="BK1337" s="210">
        <f>BK1338+BK1342+BK1353+BK1366+BK1424+BK1471+BK1491</f>
        <v>0</v>
      </c>
    </row>
    <row r="1338" s="12" customFormat="1" ht="20.88" customHeight="1">
      <c r="A1338" s="12"/>
      <c r="B1338" s="197"/>
      <c r="C1338" s="198"/>
      <c r="D1338" s="199" t="s">
        <v>72</v>
      </c>
      <c r="E1338" s="211" t="s">
        <v>2169</v>
      </c>
      <c r="F1338" s="211" t="s">
        <v>2170</v>
      </c>
      <c r="G1338" s="198"/>
      <c r="H1338" s="198"/>
      <c r="I1338" s="201"/>
      <c r="J1338" s="212">
        <f>BK1338</f>
        <v>0</v>
      </c>
      <c r="K1338" s="198"/>
      <c r="L1338" s="203"/>
      <c r="M1338" s="204"/>
      <c r="N1338" s="205"/>
      <c r="O1338" s="205"/>
      <c r="P1338" s="206">
        <f>SUM(P1339:P1341)</f>
        <v>0</v>
      </c>
      <c r="Q1338" s="205"/>
      <c r="R1338" s="206">
        <f>SUM(R1339:R1341)</f>
        <v>0.0030000000000000001</v>
      </c>
      <c r="S1338" s="205"/>
      <c r="T1338" s="207">
        <f>SUM(T1339:T1341)</f>
        <v>0</v>
      </c>
      <c r="U1338" s="12"/>
      <c r="V1338" s="12"/>
      <c r="W1338" s="12"/>
      <c r="X1338" s="12"/>
      <c r="Y1338" s="12"/>
      <c r="Z1338" s="12"/>
      <c r="AA1338" s="12"/>
      <c r="AB1338" s="12"/>
      <c r="AC1338" s="12"/>
      <c r="AD1338" s="12"/>
      <c r="AE1338" s="12"/>
      <c r="AR1338" s="208" t="s">
        <v>83</v>
      </c>
      <c r="AT1338" s="209" t="s">
        <v>72</v>
      </c>
      <c r="AU1338" s="209" t="s">
        <v>83</v>
      </c>
      <c r="AY1338" s="208" t="s">
        <v>181</v>
      </c>
      <c r="BK1338" s="210">
        <f>SUM(BK1339:BK1341)</f>
        <v>0</v>
      </c>
    </row>
    <row r="1339" s="2" customFormat="1" ht="24.15" customHeight="1">
      <c r="A1339" s="39"/>
      <c r="B1339" s="40"/>
      <c r="C1339" s="213" t="s">
        <v>2171</v>
      </c>
      <c r="D1339" s="213" t="s">
        <v>183</v>
      </c>
      <c r="E1339" s="214" t="s">
        <v>2172</v>
      </c>
      <c r="F1339" s="215" t="s">
        <v>2173</v>
      </c>
      <c r="G1339" s="216" t="s">
        <v>449</v>
      </c>
      <c r="H1339" s="217">
        <v>6</v>
      </c>
      <c r="I1339" s="218"/>
      <c r="J1339" s="219">
        <f>ROUND(I1339*H1339,2)</f>
        <v>0</v>
      </c>
      <c r="K1339" s="215" t="s">
        <v>187</v>
      </c>
      <c r="L1339" s="45"/>
      <c r="M1339" s="220" t="s">
        <v>19</v>
      </c>
      <c r="N1339" s="221" t="s">
        <v>44</v>
      </c>
      <c r="O1339" s="85"/>
      <c r="P1339" s="222">
        <f>O1339*H1339</f>
        <v>0</v>
      </c>
      <c r="Q1339" s="222">
        <v>0.00050000000000000001</v>
      </c>
      <c r="R1339" s="222">
        <f>Q1339*H1339</f>
        <v>0.0030000000000000001</v>
      </c>
      <c r="S1339" s="222">
        <v>0</v>
      </c>
      <c r="T1339" s="223">
        <f>S1339*H1339</f>
        <v>0</v>
      </c>
      <c r="U1339" s="39"/>
      <c r="V1339" s="39"/>
      <c r="W1339" s="39"/>
      <c r="X1339" s="39"/>
      <c r="Y1339" s="39"/>
      <c r="Z1339" s="39"/>
      <c r="AA1339" s="39"/>
      <c r="AB1339" s="39"/>
      <c r="AC1339" s="39"/>
      <c r="AD1339" s="39"/>
      <c r="AE1339" s="39"/>
      <c r="AR1339" s="224" t="s">
        <v>300</v>
      </c>
      <c r="AT1339" s="224" t="s">
        <v>183</v>
      </c>
      <c r="AU1339" s="224" t="s">
        <v>96</v>
      </c>
      <c r="AY1339" s="18" t="s">
        <v>181</v>
      </c>
      <c r="BE1339" s="225">
        <f>IF(N1339="základní",J1339,0)</f>
        <v>0</v>
      </c>
      <c r="BF1339" s="225">
        <f>IF(N1339="snížená",J1339,0)</f>
        <v>0</v>
      </c>
      <c r="BG1339" s="225">
        <f>IF(N1339="zákl. přenesená",J1339,0)</f>
        <v>0</v>
      </c>
      <c r="BH1339" s="225">
        <f>IF(N1339="sníž. přenesená",J1339,0)</f>
        <v>0</v>
      </c>
      <c r="BI1339" s="225">
        <f>IF(N1339="nulová",J1339,0)</f>
        <v>0</v>
      </c>
      <c r="BJ1339" s="18" t="s">
        <v>81</v>
      </c>
      <c r="BK1339" s="225">
        <f>ROUND(I1339*H1339,2)</f>
        <v>0</v>
      </c>
      <c r="BL1339" s="18" t="s">
        <v>300</v>
      </c>
      <c r="BM1339" s="224" t="s">
        <v>2174</v>
      </c>
    </row>
    <row r="1340" s="2" customFormat="1">
      <c r="A1340" s="39"/>
      <c r="B1340" s="40"/>
      <c r="C1340" s="41"/>
      <c r="D1340" s="226" t="s">
        <v>189</v>
      </c>
      <c r="E1340" s="41"/>
      <c r="F1340" s="227" t="s">
        <v>2175</v>
      </c>
      <c r="G1340" s="41"/>
      <c r="H1340" s="41"/>
      <c r="I1340" s="228"/>
      <c r="J1340" s="41"/>
      <c r="K1340" s="41"/>
      <c r="L1340" s="45"/>
      <c r="M1340" s="229"/>
      <c r="N1340" s="230"/>
      <c r="O1340" s="85"/>
      <c r="P1340" s="85"/>
      <c r="Q1340" s="85"/>
      <c r="R1340" s="85"/>
      <c r="S1340" s="85"/>
      <c r="T1340" s="86"/>
      <c r="U1340" s="39"/>
      <c r="V1340" s="39"/>
      <c r="W1340" s="39"/>
      <c r="X1340" s="39"/>
      <c r="Y1340" s="39"/>
      <c r="Z1340" s="39"/>
      <c r="AA1340" s="39"/>
      <c r="AB1340" s="39"/>
      <c r="AC1340" s="39"/>
      <c r="AD1340" s="39"/>
      <c r="AE1340" s="39"/>
      <c r="AT1340" s="18" t="s">
        <v>189</v>
      </c>
      <c r="AU1340" s="18" t="s">
        <v>96</v>
      </c>
    </row>
    <row r="1341" s="2" customFormat="1">
      <c r="A1341" s="39"/>
      <c r="B1341" s="40"/>
      <c r="C1341" s="41"/>
      <c r="D1341" s="231" t="s">
        <v>191</v>
      </c>
      <c r="E1341" s="41"/>
      <c r="F1341" s="232" t="s">
        <v>2176</v>
      </c>
      <c r="G1341" s="41"/>
      <c r="H1341" s="41"/>
      <c r="I1341" s="228"/>
      <c r="J1341" s="41"/>
      <c r="K1341" s="41"/>
      <c r="L1341" s="45"/>
      <c r="M1341" s="229"/>
      <c r="N1341" s="230"/>
      <c r="O1341" s="85"/>
      <c r="P1341" s="85"/>
      <c r="Q1341" s="85"/>
      <c r="R1341" s="85"/>
      <c r="S1341" s="85"/>
      <c r="T1341" s="86"/>
      <c r="U1341" s="39"/>
      <c r="V1341" s="39"/>
      <c r="W1341" s="39"/>
      <c r="X1341" s="39"/>
      <c r="Y1341" s="39"/>
      <c r="Z1341" s="39"/>
      <c r="AA1341" s="39"/>
      <c r="AB1341" s="39"/>
      <c r="AC1341" s="39"/>
      <c r="AD1341" s="39"/>
      <c r="AE1341" s="39"/>
      <c r="AT1341" s="18" t="s">
        <v>191</v>
      </c>
      <c r="AU1341" s="18" t="s">
        <v>96</v>
      </c>
    </row>
    <row r="1342" s="12" customFormat="1" ht="20.88" customHeight="1">
      <c r="A1342" s="12"/>
      <c r="B1342" s="197"/>
      <c r="C1342" s="198"/>
      <c r="D1342" s="199" t="s">
        <v>72</v>
      </c>
      <c r="E1342" s="211" t="s">
        <v>2177</v>
      </c>
      <c r="F1342" s="211" t="s">
        <v>2178</v>
      </c>
      <c r="G1342" s="198"/>
      <c r="H1342" s="198"/>
      <c r="I1342" s="201"/>
      <c r="J1342" s="212">
        <f>BK1342</f>
        <v>0</v>
      </c>
      <c r="K1342" s="198"/>
      <c r="L1342" s="203"/>
      <c r="M1342" s="204"/>
      <c r="N1342" s="205"/>
      <c r="O1342" s="205"/>
      <c r="P1342" s="206">
        <f>SUM(P1343:P1352)</f>
        <v>0</v>
      </c>
      <c r="Q1342" s="205"/>
      <c r="R1342" s="206">
        <f>SUM(R1343:R1352)</f>
        <v>0.055</v>
      </c>
      <c r="S1342" s="205"/>
      <c r="T1342" s="207">
        <f>SUM(T1343:T1352)</f>
        <v>0</v>
      </c>
      <c r="U1342" s="12"/>
      <c r="V1342" s="12"/>
      <c r="W1342" s="12"/>
      <c r="X1342" s="12"/>
      <c r="Y1342" s="12"/>
      <c r="Z1342" s="12"/>
      <c r="AA1342" s="12"/>
      <c r="AB1342" s="12"/>
      <c r="AC1342" s="12"/>
      <c r="AD1342" s="12"/>
      <c r="AE1342" s="12"/>
      <c r="AR1342" s="208" t="s">
        <v>83</v>
      </c>
      <c r="AT1342" s="209" t="s">
        <v>72</v>
      </c>
      <c r="AU1342" s="209" t="s">
        <v>83</v>
      </c>
      <c r="AY1342" s="208" t="s">
        <v>181</v>
      </c>
      <c r="BK1342" s="210">
        <f>SUM(BK1343:BK1352)</f>
        <v>0</v>
      </c>
    </row>
    <row r="1343" s="2" customFormat="1" ht="16.5" customHeight="1">
      <c r="A1343" s="39"/>
      <c r="B1343" s="40"/>
      <c r="C1343" s="213" t="s">
        <v>2179</v>
      </c>
      <c r="D1343" s="213" t="s">
        <v>183</v>
      </c>
      <c r="E1343" s="214" t="s">
        <v>2180</v>
      </c>
      <c r="F1343" s="215" t="s">
        <v>2181</v>
      </c>
      <c r="G1343" s="216" t="s">
        <v>2182</v>
      </c>
      <c r="H1343" s="217">
        <v>24</v>
      </c>
      <c r="I1343" s="218"/>
      <c r="J1343" s="219">
        <f>ROUND(I1343*H1343,2)</f>
        <v>0</v>
      </c>
      <c r="K1343" s="215" t="s">
        <v>187</v>
      </c>
      <c r="L1343" s="45"/>
      <c r="M1343" s="220" t="s">
        <v>19</v>
      </c>
      <c r="N1343" s="221" t="s">
        <v>44</v>
      </c>
      <c r="O1343" s="85"/>
      <c r="P1343" s="222">
        <f>O1343*H1343</f>
        <v>0</v>
      </c>
      <c r="Q1343" s="222">
        <v>0</v>
      </c>
      <c r="R1343" s="222">
        <f>Q1343*H1343</f>
        <v>0</v>
      </c>
      <c r="S1343" s="222">
        <v>0</v>
      </c>
      <c r="T1343" s="223">
        <f>S1343*H1343</f>
        <v>0</v>
      </c>
      <c r="U1343" s="39"/>
      <c r="V1343" s="39"/>
      <c r="W1343" s="39"/>
      <c r="X1343" s="39"/>
      <c r="Y1343" s="39"/>
      <c r="Z1343" s="39"/>
      <c r="AA1343" s="39"/>
      <c r="AB1343" s="39"/>
      <c r="AC1343" s="39"/>
      <c r="AD1343" s="39"/>
      <c r="AE1343" s="39"/>
      <c r="AR1343" s="224" t="s">
        <v>300</v>
      </c>
      <c r="AT1343" s="224" t="s">
        <v>183</v>
      </c>
      <c r="AU1343" s="224" t="s">
        <v>96</v>
      </c>
      <c r="AY1343" s="18" t="s">
        <v>181</v>
      </c>
      <c r="BE1343" s="225">
        <f>IF(N1343="základní",J1343,0)</f>
        <v>0</v>
      </c>
      <c r="BF1343" s="225">
        <f>IF(N1343="snížená",J1343,0)</f>
        <v>0</v>
      </c>
      <c r="BG1343" s="225">
        <f>IF(N1343="zákl. přenesená",J1343,0)</f>
        <v>0</v>
      </c>
      <c r="BH1343" s="225">
        <f>IF(N1343="sníž. přenesená",J1343,0)</f>
        <v>0</v>
      </c>
      <c r="BI1343" s="225">
        <f>IF(N1343="nulová",J1343,0)</f>
        <v>0</v>
      </c>
      <c r="BJ1343" s="18" t="s">
        <v>81</v>
      </c>
      <c r="BK1343" s="225">
        <f>ROUND(I1343*H1343,2)</f>
        <v>0</v>
      </c>
      <c r="BL1343" s="18" t="s">
        <v>300</v>
      </c>
      <c r="BM1343" s="224" t="s">
        <v>2183</v>
      </c>
    </row>
    <row r="1344" s="2" customFormat="1">
      <c r="A1344" s="39"/>
      <c r="B1344" s="40"/>
      <c r="C1344" s="41"/>
      <c r="D1344" s="226" t="s">
        <v>189</v>
      </c>
      <c r="E1344" s="41"/>
      <c r="F1344" s="227" t="s">
        <v>2184</v>
      </c>
      <c r="G1344" s="41"/>
      <c r="H1344" s="41"/>
      <c r="I1344" s="228"/>
      <c r="J1344" s="41"/>
      <c r="K1344" s="41"/>
      <c r="L1344" s="45"/>
      <c r="M1344" s="229"/>
      <c r="N1344" s="230"/>
      <c r="O1344" s="85"/>
      <c r="P1344" s="85"/>
      <c r="Q1344" s="85"/>
      <c r="R1344" s="85"/>
      <c r="S1344" s="85"/>
      <c r="T1344" s="86"/>
      <c r="U1344" s="39"/>
      <c r="V1344" s="39"/>
      <c r="W1344" s="39"/>
      <c r="X1344" s="39"/>
      <c r="Y1344" s="39"/>
      <c r="Z1344" s="39"/>
      <c r="AA1344" s="39"/>
      <c r="AB1344" s="39"/>
      <c r="AC1344" s="39"/>
      <c r="AD1344" s="39"/>
      <c r="AE1344" s="39"/>
      <c r="AT1344" s="18" t="s">
        <v>189</v>
      </c>
      <c r="AU1344" s="18" t="s">
        <v>96</v>
      </c>
    </row>
    <row r="1345" s="2" customFormat="1">
      <c r="A1345" s="39"/>
      <c r="B1345" s="40"/>
      <c r="C1345" s="41"/>
      <c r="D1345" s="231" t="s">
        <v>191</v>
      </c>
      <c r="E1345" s="41"/>
      <c r="F1345" s="232" t="s">
        <v>2185</v>
      </c>
      <c r="G1345" s="41"/>
      <c r="H1345" s="41"/>
      <c r="I1345" s="228"/>
      <c r="J1345" s="41"/>
      <c r="K1345" s="41"/>
      <c r="L1345" s="45"/>
      <c r="M1345" s="229"/>
      <c r="N1345" s="230"/>
      <c r="O1345" s="85"/>
      <c r="P1345" s="85"/>
      <c r="Q1345" s="85"/>
      <c r="R1345" s="85"/>
      <c r="S1345" s="85"/>
      <c r="T1345" s="86"/>
      <c r="U1345" s="39"/>
      <c r="V1345" s="39"/>
      <c r="W1345" s="39"/>
      <c r="X1345" s="39"/>
      <c r="Y1345" s="39"/>
      <c r="Z1345" s="39"/>
      <c r="AA1345" s="39"/>
      <c r="AB1345" s="39"/>
      <c r="AC1345" s="39"/>
      <c r="AD1345" s="39"/>
      <c r="AE1345" s="39"/>
      <c r="AT1345" s="18" t="s">
        <v>191</v>
      </c>
      <c r="AU1345" s="18" t="s">
        <v>96</v>
      </c>
    </row>
    <row r="1346" s="2" customFormat="1" ht="16.5" customHeight="1">
      <c r="A1346" s="39"/>
      <c r="B1346" s="40"/>
      <c r="C1346" s="213" t="s">
        <v>2186</v>
      </c>
      <c r="D1346" s="213" t="s">
        <v>183</v>
      </c>
      <c r="E1346" s="214" t="s">
        <v>2187</v>
      </c>
      <c r="F1346" s="215" t="s">
        <v>2181</v>
      </c>
      <c r="G1346" s="216" t="s">
        <v>2182</v>
      </c>
      <c r="H1346" s="217">
        <v>8</v>
      </c>
      <c r="I1346" s="218"/>
      <c r="J1346" s="219">
        <f>ROUND(I1346*H1346,2)</f>
        <v>0</v>
      </c>
      <c r="K1346" s="215" t="s">
        <v>394</v>
      </c>
      <c r="L1346" s="45"/>
      <c r="M1346" s="220" t="s">
        <v>19</v>
      </c>
      <c r="N1346" s="221" t="s">
        <v>44</v>
      </c>
      <c r="O1346" s="85"/>
      <c r="P1346" s="222">
        <f>O1346*H1346</f>
        <v>0</v>
      </c>
      <c r="Q1346" s="222">
        <v>0</v>
      </c>
      <c r="R1346" s="222">
        <f>Q1346*H1346</f>
        <v>0</v>
      </c>
      <c r="S1346" s="222">
        <v>0</v>
      </c>
      <c r="T1346" s="223">
        <f>S1346*H1346</f>
        <v>0</v>
      </c>
      <c r="U1346" s="39"/>
      <c r="V1346" s="39"/>
      <c r="W1346" s="39"/>
      <c r="X1346" s="39"/>
      <c r="Y1346" s="39"/>
      <c r="Z1346" s="39"/>
      <c r="AA1346" s="39"/>
      <c r="AB1346" s="39"/>
      <c r="AC1346" s="39"/>
      <c r="AD1346" s="39"/>
      <c r="AE1346" s="39"/>
      <c r="AR1346" s="224" t="s">
        <v>300</v>
      </c>
      <c r="AT1346" s="224" t="s">
        <v>183</v>
      </c>
      <c r="AU1346" s="224" t="s">
        <v>96</v>
      </c>
      <c r="AY1346" s="18" t="s">
        <v>181</v>
      </c>
      <c r="BE1346" s="225">
        <f>IF(N1346="základní",J1346,0)</f>
        <v>0</v>
      </c>
      <c r="BF1346" s="225">
        <f>IF(N1346="snížená",J1346,0)</f>
        <v>0</v>
      </c>
      <c r="BG1346" s="225">
        <f>IF(N1346="zákl. přenesená",J1346,0)</f>
        <v>0</v>
      </c>
      <c r="BH1346" s="225">
        <f>IF(N1346="sníž. přenesená",J1346,0)</f>
        <v>0</v>
      </c>
      <c r="BI1346" s="225">
        <f>IF(N1346="nulová",J1346,0)</f>
        <v>0</v>
      </c>
      <c r="BJ1346" s="18" t="s">
        <v>81</v>
      </c>
      <c r="BK1346" s="225">
        <f>ROUND(I1346*H1346,2)</f>
        <v>0</v>
      </c>
      <c r="BL1346" s="18" t="s">
        <v>300</v>
      </c>
      <c r="BM1346" s="224" t="s">
        <v>2188</v>
      </c>
    </row>
    <row r="1347" s="2" customFormat="1">
      <c r="A1347" s="39"/>
      <c r="B1347" s="40"/>
      <c r="C1347" s="41"/>
      <c r="D1347" s="226" t="s">
        <v>189</v>
      </c>
      <c r="E1347" s="41"/>
      <c r="F1347" s="227" t="s">
        <v>2189</v>
      </c>
      <c r="G1347" s="41"/>
      <c r="H1347" s="41"/>
      <c r="I1347" s="228"/>
      <c r="J1347" s="41"/>
      <c r="K1347" s="41"/>
      <c r="L1347" s="45"/>
      <c r="M1347" s="229"/>
      <c r="N1347" s="230"/>
      <c r="O1347" s="85"/>
      <c r="P1347" s="85"/>
      <c r="Q1347" s="85"/>
      <c r="R1347" s="85"/>
      <c r="S1347" s="85"/>
      <c r="T1347" s="86"/>
      <c r="U1347" s="39"/>
      <c r="V1347" s="39"/>
      <c r="W1347" s="39"/>
      <c r="X1347" s="39"/>
      <c r="Y1347" s="39"/>
      <c r="Z1347" s="39"/>
      <c r="AA1347" s="39"/>
      <c r="AB1347" s="39"/>
      <c r="AC1347" s="39"/>
      <c r="AD1347" s="39"/>
      <c r="AE1347" s="39"/>
      <c r="AT1347" s="18" t="s">
        <v>189</v>
      </c>
      <c r="AU1347" s="18" t="s">
        <v>96</v>
      </c>
    </row>
    <row r="1348" s="2" customFormat="1" ht="24.15" customHeight="1">
      <c r="A1348" s="39"/>
      <c r="B1348" s="40"/>
      <c r="C1348" s="213" t="s">
        <v>2190</v>
      </c>
      <c r="D1348" s="213" t="s">
        <v>183</v>
      </c>
      <c r="E1348" s="214" t="s">
        <v>2191</v>
      </c>
      <c r="F1348" s="215" t="s">
        <v>2192</v>
      </c>
      <c r="G1348" s="216" t="s">
        <v>393</v>
      </c>
      <c r="H1348" s="217">
        <v>1</v>
      </c>
      <c r="I1348" s="218"/>
      <c r="J1348" s="219">
        <f>ROUND(I1348*H1348,2)</f>
        <v>0</v>
      </c>
      <c r="K1348" s="215" t="s">
        <v>394</v>
      </c>
      <c r="L1348" s="45"/>
      <c r="M1348" s="220" t="s">
        <v>19</v>
      </c>
      <c r="N1348" s="221" t="s">
        <v>44</v>
      </c>
      <c r="O1348" s="85"/>
      <c r="P1348" s="222">
        <f>O1348*H1348</f>
        <v>0</v>
      </c>
      <c r="Q1348" s="222">
        <v>0.055</v>
      </c>
      <c r="R1348" s="222">
        <f>Q1348*H1348</f>
        <v>0.055</v>
      </c>
      <c r="S1348" s="222">
        <v>0</v>
      </c>
      <c r="T1348" s="223">
        <f>S1348*H1348</f>
        <v>0</v>
      </c>
      <c r="U1348" s="39"/>
      <c r="V1348" s="39"/>
      <c r="W1348" s="39"/>
      <c r="X1348" s="39"/>
      <c r="Y1348" s="39"/>
      <c r="Z1348" s="39"/>
      <c r="AA1348" s="39"/>
      <c r="AB1348" s="39"/>
      <c r="AC1348" s="39"/>
      <c r="AD1348" s="39"/>
      <c r="AE1348" s="39"/>
      <c r="AR1348" s="224" t="s">
        <v>300</v>
      </c>
      <c r="AT1348" s="224" t="s">
        <v>183</v>
      </c>
      <c r="AU1348" s="224" t="s">
        <v>96</v>
      </c>
      <c r="AY1348" s="18" t="s">
        <v>181</v>
      </c>
      <c r="BE1348" s="225">
        <f>IF(N1348="základní",J1348,0)</f>
        <v>0</v>
      </c>
      <c r="BF1348" s="225">
        <f>IF(N1348="snížená",J1348,0)</f>
        <v>0</v>
      </c>
      <c r="BG1348" s="225">
        <f>IF(N1348="zákl. přenesená",J1348,0)</f>
        <v>0</v>
      </c>
      <c r="BH1348" s="225">
        <f>IF(N1348="sníž. přenesená",J1348,0)</f>
        <v>0</v>
      </c>
      <c r="BI1348" s="225">
        <f>IF(N1348="nulová",J1348,0)</f>
        <v>0</v>
      </c>
      <c r="BJ1348" s="18" t="s">
        <v>81</v>
      </c>
      <c r="BK1348" s="225">
        <f>ROUND(I1348*H1348,2)</f>
        <v>0</v>
      </c>
      <c r="BL1348" s="18" t="s">
        <v>300</v>
      </c>
      <c r="BM1348" s="224" t="s">
        <v>2193</v>
      </c>
    </row>
    <row r="1349" s="2" customFormat="1">
      <c r="A1349" s="39"/>
      <c r="B1349" s="40"/>
      <c r="C1349" s="41"/>
      <c r="D1349" s="226" t="s">
        <v>189</v>
      </c>
      <c r="E1349" s="41"/>
      <c r="F1349" s="227" t="s">
        <v>2192</v>
      </c>
      <c r="G1349" s="41"/>
      <c r="H1349" s="41"/>
      <c r="I1349" s="228"/>
      <c r="J1349" s="41"/>
      <c r="K1349" s="41"/>
      <c r="L1349" s="45"/>
      <c r="M1349" s="229"/>
      <c r="N1349" s="230"/>
      <c r="O1349" s="85"/>
      <c r="P1349" s="85"/>
      <c r="Q1349" s="85"/>
      <c r="R1349" s="85"/>
      <c r="S1349" s="85"/>
      <c r="T1349" s="86"/>
      <c r="U1349" s="39"/>
      <c r="V1349" s="39"/>
      <c r="W1349" s="39"/>
      <c r="X1349" s="39"/>
      <c r="Y1349" s="39"/>
      <c r="Z1349" s="39"/>
      <c r="AA1349" s="39"/>
      <c r="AB1349" s="39"/>
      <c r="AC1349" s="39"/>
      <c r="AD1349" s="39"/>
      <c r="AE1349" s="39"/>
      <c r="AT1349" s="18" t="s">
        <v>189</v>
      </c>
      <c r="AU1349" s="18" t="s">
        <v>96</v>
      </c>
    </row>
    <row r="1350" s="2" customFormat="1" ht="16.5" customHeight="1">
      <c r="A1350" s="39"/>
      <c r="B1350" s="40"/>
      <c r="C1350" s="213" t="s">
        <v>2194</v>
      </c>
      <c r="D1350" s="213" t="s">
        <v>183</v>
      </c>
      <c r="E1350" s="214" t="s">
        <v>2195</v>
      </c>
      <c r="F1350" s="215" t="s">
        <v>2196</v>
      </c>
      <c r="G1350" s="216" t="s">
        <v>377</v>
      </c>
      <c r="H1350" s="217">
        <v>0.055</v>
      </c>
      <c r="I1350" s="218"/>
      <c r="J1350" s="219">
        <f>ROUND(I1350*H1350,2)</f>
        <v>0</v>
      </c>
      <c r="K1350" s="215" t="s">
        <v>187</v>
      </c>
      <c r="L1350" s="45"/>
      <c r="M1350" s="220" t="s">
        <v>19</v>
      </c>
      <c r="N1350" s="221" t="s">
        <v>44</v>
      </c>
      <c r="O1350" s="85"/>
      <c r="P1350" s="222">
        <f>O1350*H1350</f>
        <v>0</v>
      </c>
      <c r="Q1350" s="222">
        <v>0</v>
      </c>
      <c r="R1350" s="222">
        <f>Q1350*H1350</f>
        <v>0</v>
      </c>
      <c r="S1350" s="222">
        <v>0</v>
      </c>
      <c r="T1350" s="223">
        <f>S1350*H1350</f>
        <v>0</v>
      </c>
      <c r="U1350" s="39"/>
      <c r="V1350" s="39"/>
      <c r="W1350" s="39"/>
      <c r="X1350" s="39"/>
      <c r="Y1350" s="39"/>
      <c r="Z1350" s="39"/>
      <c r="AA1350" s="39"/>
      <c r="AB1350" s="39"/>
      <c r="AC1350" s="39"/>
      <c r="AD1350" s="39"/>
      <c r="AE1350" s="39"/>
      <c r="AR1350" s="224" t="s">
        <v>300</v>
      </c>
      <c r="AT1350" s="224" t="s">
        <v>183</v>
      </c>
      <c r="AU1350" s="224" t="s">
        <v>96</v>
      </c>
      <c r="AY1350" s="18" t="s">
        <v>181</v>
      </c>
      <c r="BE1350" s="225">
        <f>IF(N1350="základní",J1350,0)</f>
        <v>0</v>
      </c>
      <c r="BF1350" s="225">
        <f>IF(N1350="snížená",J1350,0)</f>
        <v>0</v>
      </c>
      <c r="BG1350" s="225">
        <f>IF(N1350="zákl. přenesená",J1350,0)</f>
        <v>0</v>
      </c>
      <c r="BH1350" s="225">
        <f>IF(N1350="sníž. přenesená",J1350,0)</f>
        <v>0</v>
      </c>
      <c r="BI1350" s="225">
        <f>IF(N1350="nulová",J1350,0)</f>
        <v>0</v>
      </c>
      <c r="BJ1350" s="18" t="s">
        <v>81</v>
      </c>
      <c r="BK1350" s="225">
        <f>ROUND(I1350*H1350,2)</f>
        <v>0</v>
      </c>
      <c r="BL1350" s="18" t="s">
        <v>300</v>
      </c>
      <c r="BM1350" s="224" t="s">
        <v>2197</v>
      </c>
    </row>
    <row r="1351" s="2" customFormat="1">
      <c r="A1351" s="39"/>
      <c r="B1351" s="40"/>
      <c r="C1351" s="41"/>
      <c r="D1351" s="226" t="s">
        <v>189</v>
      </c>
      <c r="E1351" s="41"/>
      <c r="F1351" s="227" t="s">
        <v>2198</v>
      </c>
      <c r="G1351" s="41"/>
      <c r="H1351" s="41"/>
      <c r="I1351" s="228"/>
      <c r="J1351" s="41"/>
      <c r="K1351" s="41"/>
      <c r="L1351" s="45"/>
      <c r="M1351" s="229"/>
      <c r="N1351" s="230"/>
      <c r="O1351" s="85"/>
      <c r="P1351" s="85"/>
      <c r="Q1351" s="85"/>
      <c r="R1351" s="85"/>
      <c r="S1351" s="85"/>
      <c r="T1351" s="86"/>
      <c r="U1351" s="39"/>
      <c r="V1351" s="39"/>
      <c r="W1351" s="39"/>
      <c r="X1351" s="39"/>
      <c r="Y1351" s="39"/>
      <c r="Z1351" s="39"/>
      <c r="AA1351" s="39"/>
      <c r="AB1351" s="39"/>
      <c r="AC1351" s="39"/>
      <c r="AD1351" s="39"/>
      <c r="AE1351" s="39"/>
      <c r="AT1351" s="18" t="s">
        <v>189</v>
      </c>
      <c r="AU1351" s="18" t="s">
        <v>96</v>
      </c>
    </row>
    <row r="1352" s="2" customFormat="1">
      <c r="A1352" s="39"/>
      <c r="B1352" s="40"/>
      <c r="C1352" s="41"/>
      <c r="D1352" s="231" t="s">
        <v>191</v>
      </c>
      <c r="E1352" s="41"/>
      <c r="F1352" s="232" t="s">
        <v>2199</v>
      </c>
      <c r="G1352" s="41"/>
      <c r="H1352" s="41"/>
      <c r="I1352" s="228"/>
      <c r="J1352" s="41"/>
      <c r="K1352" s="41"/>
      <c r="L1352" s="45"/>
      <c r="M1352" s="229"/>
      <c r="N1352" s="230"/>
      <c r="O1352" s="85"/>
      <c r="P1352" s="85"/>
      <c r="Q1352" s="85"/>
      <c r="R1352" s="85"/>
      <c r="S1352" s="85"/>
      <c r="T1352" s="86"/>
      <c r="U1352" s="39"/>
      <c r="V1352" s="39"/>
      <c r="W1352" s="39"/>
      <c r="X1352" s="39"/>
      <c r="Y1352" s="39"/>
      <c r="Z1352" s="39"/>
      <c r="AA1352" s="39"/>
      <c r="AB1352" s="39"/>
      <c r="AC1352" s="39"/>
      <c r="AD1352" s="39"/>
      <c r="AE1352" s="39"/>
      <c r="AT1352" s="18" t="s">
        <v>191</v>
      </c>
      <c r="AU1352" s="18" t="s">
        <v>96</v>
      </c>
    </row>
    <row r="1353" s="12" customFormat="1" ht="20.88" customHeight="1">
      <c r="A1353" s="12"/>
      <c r="B1353" s="197"/>
      <c r="C1353" s="198"/>
      <c r="D1353" s="199" t="s">
        <v>72</v>
      </c>
      <c r="E1353" s="211" t="s">
        <v>2200</v>
      </c>
      <c r="F1353" s="211" t="s">
        <v>2201</v>
      </c>
      <c r="G1353" s="198"/>
      <c r="H1353" s="198"/>
      <c r="I1353" s="201"/>
      <c r="J1353" s="212">
        <f>BK1353</f>
        <v>0</v>
      </c>
      <c r="K1353" s="198"/>
      <c r="L1353" s="203"/>
      <c r="M1353" s="204"/>
      <c r="N1353" s="205"/>
      <c r="O1353" s="205"/>
      <c r="P1353" s="206">
        <f>SUM(P1354:P1365)</f>
        <v>0</v>
      </c>
      <c r="Q1353" s="205"/>
      <c r="R1353" s="206">
        <f>SUM(R1354:R1365)</f>
        <v>0.013549480900000001</v>
      </c>
      <c r="S1353" s="205"/>
      <c r="T1353" s="207">
        <f>SUM(T1354:T1365)</f>
        <v>0</v>
      </c>
      <c r="U1353" s="12"/>
      <c r="V1353" s="12"/>
      <c r="W1353" s="12"/>
      <c r="X1353" s="12"/>
      <c r="Y1353" s="12"/>
      <c r="Z1353" s="12"/>
      <c r="AA1353" s="12"/>
      <c r="AB1353" s="12"/>
      <c r="AC1353" s="12"/>
      <c r="AD1353" s="12"/>
      <c r="AE1353" s="12"/>
      <c r="AR1353" s="208" t="s">
        <v>83</v>
      </c>
      <c r="AT1353" s="209" t="s">
        <v>72</v>
      </c>
      <c r="AU1353" s="209" t="s">
        <v>83</v>
      </c>
      <c r="AY1353" s="208" t="s">
        <v>181</v>
      </c>
      <c r="BK1353" s="210">
        <f>SUM(BK1354:BK1365)</f>
        <v>0</v>
      </c>
    </row>
    <row r="1354" s="2" customFormat="1" ht="21.75" customHeight="1">
      <c r="A1354" s="39"/>
      <c r="B1354" s="40"/>
      <c r="C1354" s="213" t="s">
        <v>2202</v>
      </c>
      <c r="D1354" s="213" t="s">
        <v>183</v>
      </c>
      <c r="E1354" s="214" t="s">
        <v>2203</v>
      </c>
      <c r="F1354" s="215" t="s">
        <v>2204</v>
      </c>
      <c r="G1354" s="216" t="s">
        <v>1139</v>
      </c>
      <c r="H1354" s="217">
        <v>1</v>
      </c>
      <c r="I1354" s="218"/>
      <c r="J1354" s="219">
        <f>ROUND(I1354*H1354,2)</f>
        <v>0</v>
      </c>
      <c r="K1354" s="215" t="s">
        <v>187</v>
      </c>
      <c r="L1354" s="45"/>
      <c r="M1354" s="220" t="s">
        <v>19</v>
      </c>
      <c r="N1354" s="221" t="s">
        <v>44</v>
      </c>
      <c r="O1354" s="85"/>
      <c r="P1354" s="222">
        <f>O1354*H1354</f>
        <v>0</v>
      </c>
      <c r="Q1354" s="222">
        <v>0.0032843581999999999</v>
      </c>
      <c r="R1354" s="222">
        <f>Q1354*H1354</f>
        <v>0.0032843581999999999</v>
      </c>
      <c r="S1354" s="222">
        <v>0</v>
      </c>
      <c r="T1354" s="223">
        <f>S1354*H1354</f>
        <v>0</v>
      </c>
      <c r="U1354" s="39"/>
      <c r="V1354" s="39"/>
      <c r="W1354" s="39"/>
      <c r="X1354" s="39"/>
      <c r="Y1354" s="39"/>
      <c r="Z1354" s="39"/>
      <c r="AA1354" s="39"/>
      <c r="AB1354" s="39"/>
      <c r="AC1354" s="39"/>
      <c r="AD1354" s="39"/>
      <c r="AE1354" s="39"/>
      <c r="AR1354" s="224" t="s">
        <v>300</v>
      </c>
      <c r="AT1354" s="224" t="s">
        <v>183</v>
      </c>
      <c r="AU1354" s="224" t="s">
        <v>96</v>
      </c>
      <c r="AY1354" s="18" t="s">
        <v>181</v>
      </c>
      <c r="BE1354" s="225">
        <f>IF(N1354="základní",J1354,0)</f>
        <v>0</v>
      </c>
      <c r="BF1354" s="225">
        <f>IF(N1354="snížená",J1354,0)</f>
        <v>0</v>
      </c>
      <c r="BG1354" s="225">
        <f>IF(N1354="zákl. přenesená",J1354,0)</f>
        <v>0</v>
      </c>
      <c r="BH1354" s="225">
        <f>IF(N1354="sníž. přenesená",J1354,0)</f>
        <v>0</v>
      </c>
      <c r="BI1354" s="225">
        <f>IF(N1354="nulová",J1354,0)</f>
        <v>0</v>
      </c>
      <c r="BJ1354" s="18" t="s">
        <v>81</v>
      </c>
      <c r="BK1354" s="225">
        <f>ROUND(I1354*H1354,2)</f>
        <v>0</v>
      </c>
      <c r="BL1354" s="18" t="s">
        <v>300</v>
      </c>
      <c r="BM1354" s="224" t="s">
        <v>2205</v>
      </c>
    </row>
    <row r="1355" s="2" customFormat="1">
      <c r="A1355" s="39"/>
      <c r="B1355" s="40"/>
      <c r="C1355" s="41"/>
      <c r="D1355" s="226" t="s">
        <v>189</v>
      </c>
      <c r="E1355" s="41"/>
      <c r="F1355" s="227" t="s">
        <v>2206</v>
      </c>
      <c r="G1355" s="41"/>
      <c r="H1355" s="41"/>
      <c r="I1355" s="228"/>
      <c r="J1355" s="41"/>
      <c r="K1355" s="41"/>
      <c r="L1355" s="45"/>
      <c r="M1355" s="229"/>
      <c r="N1355" s="230"/>
      <c r="O1355" s="85"/>
      <c r="P1355" s="85"/>
      <c r="Q1355" s="85"/>
      <c r="R1355" s="85"/>
      <c r="S1355" s="85"/>
      <c r="T1355" s="86"/>
      <c r="U1355" s="39"/>
      <c r="V1355" s="39"/>
      <c r="W1355" s="39"/>
      <c r="X1355" s="39"/>
      <c r="Y1355" s="39"/>
      <c r="Z1355" s="39"/>
      <c r="AA1355" s="39"/>
      <c r="AB1355" s="39"/>
      <c r="AC1355" s="39"/>
      <c r="AD1355" s="39"/>
      <c r="AE1355" s="39"/>
      <c r="AT1355" s="18" t="s">
        <v>189</v>
      </c>
      <c r="AU1355" s="18" t="s">
        <v>96</v>
      </c>
    </row>
    <row r="1356" s="2" customFormat="1">
      <c r="A1356" s="39"/>
      <c r="B1356" s="40"/>
      <c r="C1356" s="41"/>
      <c r="D1356" s="231" t="s">
        <v>191</v>
      </c>
      <c r="E1356" s="41"/>
      <c r="F1356" s="232" t="s">
        <v>2207</v>
      </c>
      <c r="G1356" s="41"/>
      <c r="H1356" s="41"/>
      <c r="I1356" s="228"/>
      <c r="J1356" s="41"/>
      <c r="K1356" s="41"/>
      <c r="L1356" s="45"/>
      <c r="M1356" s="229"/>
      <c r="N1356" s="230"/>
      <c r="O1356" s="85"/>
      <c r="P1356" s="85"/>
      <c r="Q1356" s="85"/>
      <c r="R1356" s="85"/>
      <c r="S1356" s="85"/>
      <c r="T1356" s="86"/>
      <c r="U1356" s="39"/>
      <c r="V1356" s="39"/>
      <c r="W1356" s="39"/>
      <c r="X1356" s="39"/>
      <c r="Y1356" s="39"/>
      <c r="Z1356" s="39"/>
      <c r="AA1356" s="39"/>
      <c r="AB1356" s="39"/>
      <c r="AC1356" s="39"/>
      <c r="AD1356" s="39"/>
      <c r="AE1356" s="39"/>
      <c r="AT1356" s="18" t="s">
        <v>191</v>
      </c>
      <c r="AU1356" s="18" t="s">
        <v>96</v>
      </c>
    </row>
    <row r="1357" s="2" customFormat="1" ht="21.75" customHeight="1">
      <c r="A1357" s="39"/>
      <c r="B1357" s="40"/>
      <c r="C1357" s="213" t="s">
        <v>2208</v>
      </c>
      <c r="D1357" s="213" t="s">
        <v>183</v>
      </c>
      <c r="E1357" s="214" t="s">
        <v>2209</v>
      </c>
      <c r="F1357" s="215" t="s">
        <v>2210</v>
      </c>
      <c r="G1357" s="216" t="s">
        <v>1139</v>
      </c>
      <c r="H1357" s="217">
        <v>1</v>
      </c>
      <c r="I1357" s="218"/>
      <c r="J1357" s="219">
        <f>ROUND(I1357*H1357,2)</f>
        <v>0</v>
      </c>
      <c r="K1357" s="215" t="s">
        <v>187</v>
      </c>
      <c r="L1357" s="45"/>
      <c r="M1357" s="220" t="s">
        <v>19</v>
      </c>
      <c r="N1357" s="221" t="s">
        <v>44</v>
      </c>
      <c r="O1357" s="85"/>
      <c r="P1357" s="222">
        <f>O1357*H1357</f>
        <v>0</v>
      </c>
      <c r="Q1357" s="222">
        <v>0.0032843581999999999</v>
      </c>
      <c r="R1357" s="222">
        <f>Q1357*H1357</f>
        <v>0.0032843581999999999</v>
      </c>
      <c r="S1357" s="222">
        <v>0</v>
      </c>
      <c r="T1357" s="223">
        <f>S1357*H1357</f>
        <v>0</v>
      </c>
      <c r="U1357" s="39"/>
      <c r="V1357" s="39"/>
      <c r="W1357" s="39"/>
      <c r="X1357" s="39"/>
      <c r="Y1357" s="39"/>
      <c r="Z1357" s="39"/>
      <c r="AA1357" s="39"/>
      <c r="AB1357" s="39"/>
      <c r="AC1357" s="39"/>
      <c r="AD1357" s="39"/>
      <c r="AE1357" s="39"/>
      <c r="AR1357" s="224" t="s">
        <v>300</v>
      </c>
      <c r="AT1357" s="224" t="s">
        <v>183</v>
      </c>
      <c r="AU1357" s="224" t="s">
        <v>96</v>
      </c>
      <c r="AY1357" s="18" t="s">
        <v>181</v>
      </c>
      <c r="BE1357" s="225">
        <f>IF(N1357="základní",J1357,0)</f>
        <v>0</v>
      </c>
      <c r="BF1357" s="225">
        <f>IF(N1357="snížená",J1357,0)</f>
        <v>0</v>
      </c>
      <c r="BG1357" s="225">
        <f>IF(N1357="zákl. přenesená",J1357,0)</f>
        <v>0</v>
      </c>
      <c r="BH1357" s="225">
        <f>IF(N1357="sníž. přenesená",J1357,0)</f>
        <v>0</v>
      </c>
      <c r="BI1357" s="225">
        <f>IF(N1357="nulová",J1357,0)</f>
        <v>0</v>
      </c>
      <c r="BJ1357" s="18" t="s">
        <v>81</v>
      </c>
      <c r="BK1357" s="225">
        <f>ROUND(I1357*H1357,2)</f>
        <v>0</v>
      </c>
      <c r="BL1357" s="18" t="s">
        <v>300</v>
      </c>
      <c r="BM1357" s="224" t="s">
        <v>2211</v>
      </c>
    </row>
    <row r="1358" s="2" customFormat="1">
      <c r="A1358" s="39"/>
      <c r="B1358" s="40"/>
      <c r="C1358" s="41"/>
      <c r="D1358" s="226" t="s">
        <v>189</v>
      </c>
      <c r="E1358" s="41"/>
      <c r="F1358" s="227" t="s">
        <v>2212</v>
      </c>
      <c r="G1358" s="41"/>
      <c r="H1358" s="41"/>
      <c r="I1358" s="228"/>
      <c r="J1358" s="41"/>
      <c r="K1358" s="41"/>
      <c r="L1358" s="45"/>
      <c r="M1358" s="229"/>
      <c r="N1358" s="230"/>
      <c r="O1358" s="85"/>
      <c r="P1358" s="85"/>
      <c r="Q1358" s="85"/>
      <c r="R1358" s="85"/>
      <c r="S1358" s="85"/>
      <c r="T1358" s="86"/>
      <c r="U1358" s="39"/>
      <c r="V1358" s="39"/>
      <c r="W1358" s="39"/>
      <c r="X1358" s="39"/>
      <c r="Y1358" s="39"/>
      <c r="Z1358" s="39"/>
      <c r="AA1358" s="39"/>
      <c r="AB1358" s="39"/>
      <c r="AC1358" s="39"/>
      <c r="AD1358" s="39"/>
      <c r="AE1358" s="39"/>
      <c r="AT1358" s="18" t="s">
        <v>189</v>
      </c>
      <c r="AU1358" s="18" t="s">
        <v>96</v>
      </c>
    </row>
    <row r="1359" s="2" customFormat="1">
      <c r="A1359" s="39"/>
      <c r="B1359" s="40"/>
      <c r="C1359" s="41"/>
      <c r="D1359" s="231" t="s">
        <v>191</v>
      </c>
      <c r="E1359" s="41"/>
      <c r="F1359" s="232" t="s">
        <v>2213</v>
      </c>
      <c r="G1359" s="41"/>
      <c r="H1359" s="41"/>
      <c r="I1359" s="228"/>
      <c r="J1359" s="41"/>
      <c r="K1359" s="41"/>
      <c r="L1359" s="45"/>
      <c r="M1359" s="229"/>
      <c r="N1359" s="230"/>
      <c r="O1359" s="85"/>
      <c r="P1359" s="85"/>
      <c r="Q1359" s="85"/>
      <c r="R1359" s="85"/>
      <c r="S1359" s="85"/>
      <c r="T1359" s="86"/>
      <c r="U1359" s="39"/>
      <c r="V1359" s="39"/>
      <c r="W1359" s="39"/>
      <c r="X1359" s="39"/>
      <c r="Y1359" s="39"/>
      <c r="Z1359" s="39"/>
      <c r="AA1359" s="39"/>
      <c r="AB1359" s="39"/>
      <c r="AC1359" s="39"/>
      <c r="AD1359" s="39"/>
      <c r="AE1359" s="39"/>
      <c r="AT1359" s="18" t="s">
        <v>191</v>
      </c>
      <c r="AU1359" s="18" t="s">
        <v>96</v>
      </c>
    </row>
    <row r="1360" s="2" customFormat="1" ht="21.75" customHeight="1">
      <c r="A1360" s="39"/>
      <c r="B1360" s="40"/>
      <c r="C1360" s="213" t="s">
        <v>2214</v>
      </c>
      <c r="D1360" s="213" t="s">
        <v>183</v>
      </c>
      <c r="E1360" s="214" t="s">
        <v>2215</v>
      </c>
      <c r="F1360" s="215" t="s">
        <v>2216</v>
      </c>
      <c r="G1360" s="216" t="s">
        <v>1139</v>
      </c>
      <c r="H1360" s="217">
        <v>1</v>
      </c>
      <c r="I1360" s="218"/>
      <c r="J1360" s="219">
        <f>ROUND(I1360*H1360,2)</f>
        <v>0</v>
      </c>
      <c r="K1360" s="215" t="s">
        <v>187</v>
      </c>
      <c r="L1360" s="45"/>
      <c r="M1360" s="220" t="s">
        <v>19</v>
      </c>
      <c r="N1360" s="221" t="s">
        <v>44</v>
      </c>
      <c r="O1360" s="85"/>
      <c r="P1360" s="222">
        <f>O1360*H1360</f>
        <v>0</v>
      </c>
      <c r="Q1360" s="222">
        <v>0.0069807645000000002</v>
      </c>
      <c r="R1360" s="222">
        <f>Q1360*H1360</f>
        <v>0.0069807645000000002</v>
      </c>
      <c r="S1360" s="222">
        <v>0</v>
      </c>
      <c r="T1360" s="223">
        <f>S1360*H1360</f>
        <v>0</v>
      </c>
      <c r="U1360" s="39"/>
      <c r="V1360" s="39"/>
      <c r="W1360" s="39"/>
      <c r="X1360" s="39"/>
      <c r="Y1360" s="39"/>
      <c r="Z1360" s="39"/>
      <c r="AA1360" s="39"/>
      <c r="AB1360" s="39"/>
      <c r="AC1360" s="39"/>
      <c r="AD1360" s="39"/>
      <c r="AE1360" s="39"/>
      <c r="AR1360" s="224" t="s">
        <v>300</v>
      </c>
      <c r="AT1360" s="224" t="s">
        <v>183</v>
      </c>
      <c r="AU1360" s="224" t="s">
        <v>96</v>
      </c>
      <c r="AY1360" s="18" t="s">
        <v>181</v>
      </c>
      <c r="BE1360" s="225">
        <f>IF(N1360="základní",J1360,0)</f>
        <v>0</v>
      </c>
      <c r="BF1360" s="225">
        <f>IF(N1360="snížená",J1360,0)</f>
        <v>0</v>
      </c>
      <c r="BG1360" s="225">
        <f>IF(N1360="zákl. přenesená",J1360,0)</f>
        <v>0</v>
      </c>
      <c r="BH1360" s="225">
        <f>IF(N1360="sníž. přenesená",J1360,0)</f>
        <v>0</v>
      </c>
      <c r="BI1360" s="225">
        <f>IF(N1360="nulová",J1360,0)</f>
        <v>0</v>
      </c>
      <c r="BJ1360" s="18" t="s">
        <v>81</v>
      </c>
      <c r="BK1360" s="225">
        <f>ROUND(I1360*H1360,2)</f>
        <v>0</v>
      </c>
      <c r="BL1360" s="18" t="s">
        <v>300</v>
      </c>
      <c r="BM1360" s="224" t="s">
        <v>2217</v>
      </c>
    </row>
    <row r="1361" s="2" customFormat="1">
      <c r="A1361" s="39"/>
      <c r="B1361" s="40"/>
      <c r="C1361" s="41"/>
      <c r="D1361" s="226" t="s">
        <v>189</v>
      </c>
      <c r="E1361" s="41"/>
      <c r="F1361" s="227" t="s">
        <v>2218</v>
      </c>
      <c r="G1361" s="41"/>
      <c r="H1361" s="41"/>
      <c r="I1361" s="228"/>
      <c r="J1361" s="41"/>
      <c r="K1361" s="41"/>
      <c r="L1361" s="45"/>
      <c r="M1361" s="229"/>
      <c r="N1361" s="230"/>
      <c r="O1361" s="85"/>
      <c r="P1361" s="85"/>
      <c r="Q1361" s="85"/>
      <c r="R1361" s="85"/>
      <c r="S1361" s="85"/>
      <c r="T1361" s="86"/>
      <c r="U1361" s="39"/>
      <c r="V1361" s="39"/>
      <c r="W1361" s="39"/>
      <c r="X1361" s="39"/>
      <c r="Y1361" s="39"/>
      <c r="Z1361" s="39"/>
      <c r="AA1361" s="39"/>
      <c r="AB1361" s="39"/>
      <c r="AC1361" s="39"/>
      <c r="AD1361" s="39"/>
      <c r="AE1361" s="39"/>
      <c r="AT1361" s="18" t="s">
        <v>189</v>
      </c>
      <c r="AU1361" s="18" t="s">
        <v>96</v>
      </c>
    </row>
    <row r="1362" s="2" customFormat="1">
      <c r="A1362" s="39"/>
      <c r="B1362" s="40"/>
      <c r="C1362" s="41"/>
      <c r="D1362" s="231" t="s">
        <v>191</v>
      </c>
      <c r="E1362" s="41"/>
      <c r="F1362" s="232" t="s">
        <v>2219</v>
      </c>
      <c r="G1362" s="41"/>
      <c r="H1362" s="41"/>
      <c r="I1362" s="228"/>
      <c r="J1362" s="41"/>
      <c r="K1362" s="41"/>
      <c r="L1362" s="45"/>
      <c r="M1362" s="229"/>
      <c r="N1362" s="230"/>
      <c r="O1362" s="85"/>
      <c r="P1362" s="85"/>
      <c r="Q1362" s="85"/>
      <c r="R1362" s="85"/>
      <c r="S1362" s="85"/>
      <c r="T1362" s="86"/>
      <c r="U1362" s="39"/>
      <c r="V1362" s="39"/>
      <c r="W1362" s="39"/>
      <c r="X1362" s="39"/>
      <c r="Y1362" s="39"/>
      <c r="Z1362" s="39"/>
      <c r="AA1362" s="39"/>
      <c r="AB1362" s="39"/>
      <c r="AC1362" s="39"/>
      <c r="AD1362" s="39"/>
      <c r="AE1362" s="39"/>
      <c r="AT1362" s="18" t="s">
        <v>191</v>
      </c>
      <c r="AU1362" s="18" t="s">
        <v>96</v>
      </c>
    </row>
    <row r="1363" s="2" customFormat="1" ht="16.5" customHeight="1">
      <c r="A1363" s="39"/>
      <c r="B1363" s="40"/>
      <c r="C1363" s="213" t="s">
        <v>2220</v>
      </c>
      <c r="D1363" s="213" t="s">
        <v>183</v>
      </c>
      <c r="E1363" s="214" t="s">
        <v>2221</v>
      </c>
      <c r="F1363" s="215" t="s">
        <v>2222</v>
      </c>
      <c r="G1363" s="216" t="s">
        <v>377</v>
      </c>
      <c r="H1363" s="217">
        <v>0.51900000000000002</v>
      </c>
      <c r="I1363" s="218"/>
      <c r="J1363" s="219">
        <f>ROUND(I1363*H1363,2)</f>
        <v>0</v>
      </c>
      <c r="K1363" s="215" t="s">
        <v>187</v>
      </c>
      <c r="L1363" s="45"/>
      <c r="M1363" s="220" t="s">
        <v>19</v>
      </c>
      <c r="N1363" s="221" t="s">
        <v>44</v>
      </c>
      <c r="O1363" s="85"/>
      <c r="P1363" s="222">
        <f>O1363*H1363</f>
        <v>0</v>
      </c>
      <c r="Q1363" s="222">
        <v>0</v>
      </c>
      <c r="R1363" s="222">
        <f>Q1363*H1363</f>
        <v>0</v>
      </c>
      <c r="S1363" s="222">
        <v>0</v>
      </c>
      <c r="T1363" s="223">
        <f>S1363*H1363</f>
        <v>0</v>
      </c>
      <c r="U1363" s="39"/>
      <c r="V1363" s="39"/>
      <c r="W1363" s="39"/>
      <c r="X1363" s="39"/>
      <c r="Y1363" s="39"/>
      <c r="Z1363" s="39"/>
      <c r="AA1363" s="39"/>
      <c r="AB1363" s="39"/>
      <c r="AC1363" s="39"/>
      <c r="AD1363" s="39"/>
      <c r="AE1363" s="39"/>
      <c r="AR1363" s="224" t="s">
        <v>300</v>
      </c>
      <c r="AT1363" s="224" t="s">
        <v>183</v>
      </c>
      <c r="AU1363" s="224" t="s">
        <v>96</v>
      </c>
      <c r="AY1363" s="18" t="s">
        <v>181</v>
      </c>
      <c r="BE1363" s="225">
        <f>IF(N1363="základní",J1363,0)</f>
        <v>0</v>
      </c>
      <c r="BF1363" s="225">
        <f>IF(N1363="snížená",J1363,0)</f>
        <v>0</v>
      </c>
      <c r="BG1363" s="225">
        <f>IF(N1363="zákl. přenesená",J1363,0)</f>
        <v>0</v>
      </c>
      <c r="BH1363" s="225">
        <f>IF(N1363="sníž. přenesená",J1363,0)</f>
        <v>0</v>
      </c>
      <c r="BI1363" s="225">
        <f>IF(N1363="nulová",J1363,0)</f>
        <v>0</v>
      </c>
      <c r="BJ1363" s="18" t="s">
        <v>81</v>
      </c>
      <c r="BK1363" s="225">
        <f>ROUND(I1363*H1363,2)</f>
        <v>0</v>
      </c>
      <c r="BL1363" s="18" t="s">
        <v>300</v>
      </c>
      <c r="BM1363" s="224" t="s">
        <v>2223</v>
      </c>
    </row>
    <row r="1364" s="2" customFormat="1">
      <c r="A1364" s="39"/>
      <c r="B1364" s="40"/>
      <c r="C1364" s="41"/>
      <c r="D1364" s="226" t="s">
        <v>189</v>
      </c>
      <c r="E1364" s="41"/>
      <c r="F1364" s="227" t="s">
        <v>2224</v>
      </c>
      <c r="G1364" s="41"/>
      <c r="H1364" s="41"/>
      <c r="I1364" s="228"/>
      <c r="J1364" s="41"/>
      <c r="K1364" s="41"/>
      <c r="L1364" s="45"/>
      <c r="M1364" s="229"/>
      <c r="N1364" s="230"/>
      <c r="O1364" s="85"/>
      <c r="P1364" s="85"/>
      <c r="Q1364" s="85"/>
      <c r="R1364" s="85"/>
      <c r="S1364" s="85"/>
      <c r="T1364" s="86"/>
      <c r="U1364" s="39"/>
      <c r="V1364" s="39"/>
      <c r="W1364" s="39"/>
      <c r="X1364" s="39"/>
      <c r="Y1364" s="39"/>
      <c r="Z1364" s="39"/>
      <c r="AA1364" s="39"/>
      <c r="AB1364" s="39"/>
      <c r="AC1364" s="39"/>
      <c r="AD1364" s="39"/>
      <c r="AE1364" s="39"/>
      <c r="AT1364" s="18" t="s">
        <v>189</v>
      </c>
      <c r="AU1364" s="18" t="s">
        <v>96</v>
      </c>
    </row>
    <row r="1365" s="2" customFormat="1">
      <c r="A1365" s="39"/>
      <c r="B1365" s="40"/>
      <c r="C1365" s="41"/>
      <c r="D1365" s="231" t="s">
        <v>191</v>
      </c>
      <c r="E1365" s="41"/>
      <c r="F1365" s="232" t="s">
        <v>2225</v>
      </c>
      <c r="G1365" s="41"/>
      <c r="H1365" s="41"/>
      <c r="I1365" s="228"/>
      <c r="J1365" s="41"/>
      <c r="K1365" s="41"/>
      <c r="L1365" s="45"/>
      <c r="M1365" s="229"/>
      <c r="N1365" s="230"/>
      <c r="O1365" s="85"/>
      <c r="P1365" s="85"/>
      <c r="Q1365" s="85"/>
      <c r="R1365" s="85"/>
      <c r="S1365" s="85"/>
      <c r="T1365" s="86"/>
      <c r="U1365" s="39"/>
      <c r="V1365" s="39"/>
      <c r="W1365" s="39"/>
      <c r="X1365" s="39"/>
      <c r="Y1365" s="39"/>
      <c r="Z1365" s="39"/>
      <c r="AA1365" s="39"/>
      <c r="AB1365" s="39"/>
      <c r="AC1365" s="39"/>
      <c r="AD1365" s="39"/>
      <c r="AE1365" s="39"/>
      <c r="AT1365" s="18" t="s">
        <v>191</v>
      </c>
      <c r="AU1365" s="18" t="s">
        <v>96</v>
      </c>
    </row>
    <row r="1366" s="12" customFormat="1" ht="20.88" customHeight="1">
      <c r="A1366" s="12"/>
      <c r="B1366" s="197"/>
      <c r="C1366" s="198"/>
      <c r="D1366" s="199" t="s">
        <v>72</v>
      </c>
      <c r="E1366" s="211" t="s">
        <v>2200</v>
      </c>
      <c r="F1366" s="211" t="s">
        <v>2201</v>
      </c>
      <c r="G1366" s="198"/>
      <c r="H1366" s="198"/>
      <c r="I1366" s="201"/>
      <c r="J1366" s="212">
        <f>BK1366</f>
        <v>0</v>
      </c>
      <c r="K1366" s="198"/>
      <c r="L1366" s="203"/>
      <c r="M1366" s="204"/>
      <c r="N1366" s="205"/>
      <c r="O1366" s="205"/>
      <c r="P1366" s="206">
        <f>SUM(P1367:P1423)</f>
        <v>0</v>
      </c>
      <c r="Q1366" s="205"/>
      <c r="R1366" s="206">
        <f>SUM(R1367:R1423)</f>
        <v>0.50552869999999994</v>
      </c>
      <c r="S1366" s="205"/>
      <c r="T1366" s="207">
        <f>SUM(T1367:T1423)</f>
        <v>0</v>
      </c>
      <c r="U1366" s="12"/>
      <c r="V1366" s="12"/>
      <c r="W1366" s="12"/>
      <c r="X1366" s="12"/>
      <c r="Y1366" s="12"/>
      <c r="Z1366" s="12"/>
      <c r="AA1366" s="12"/>
      <c r="AB1366" s="12"/>
      <c r="AC1366" s="12"/>
      <c r="AD1366" s="12"/>
      <c r="AE1366" s="12"/>
      <c r="AR1366" s="208" t="s">
        <v>83</v>
      </c>
      <c r="AT1366" s="209" t="s">
        <v>72</v>
      </c>
      <c r="AU1366" s="209" t="s">
        <v>83</v>
      </c>
      <c r="AY1366" s="208" t="s">
        <v>181</v>
      </c>
      <c r="BK1366" s="210">
        <f>SUM(BK1367:BK1423)</f>
        <v>0</v>
      </c>
    </row>
    <row r="1367" s="2" customFormat="1" ht="21.75" customHeight="1">
      <c r="A1367" s="39"/>
      <c r="B1367" s="40"/>
      <c r="C1367" s="213" t="s">
        <v>2226</v>
      </c>
      <c r="D1367" s="213" t="s">
        <v>183</v>
      </c>
      <c r="E1367" s="214" t="s">
        <v>1886</v>
      </c>
      <c r="F1367" s="215" t="s">
        <v>1887</v>
      </c>
      <c r="G1367" s="216" t="s">
        <v>263</v>
      </c>
      <c r="H1367" s="217">
        <v>149</v>
      </c>
      <c r="I1367" s="218"/>
      <c r="J1367" s="219">
        <f>ROUND(I1367*H1367,2)</f>
        <v>0</v>
      </c>
      <c r="K1367" s="215" t="s">
        <v>187</v>
      </c>
      <c r="L1367" s="45"/>
      <c r="M1367" s="220" t="s">
        <v>19</v>
      </c>
      <c r="N1367" s="221" t="s">
        <v>44</v>
      </c>
      <c r="O1367" s="85"/>
      <c r="P1367" s="222">
        <f>O1367*H1367</f>
        <v>0</v>
      </c>
      <c r="Q1367" s="222">
        <v>4.6619999999999997E-05</v>
      </c>
      <c r="R1367" s="222">
        <f>Q1367*H1367</f>
        <v>0.0069463799999999994</v>
      </c>
      <c r="S1367" s="222">
        <v>0</v>
      </c>
      <c r="T1367" s="223">
        <f>S1367*H1367</f>
        <v>0</v>
      </c>
      <c r="U1367" s="39"/>
      <c r="V1367" s="39"/>
      <c r="W1367" s="39"/>
      <c r="X1367" s="39"/>
      <c r="Y1367" s="39"/>
      <c r="Z1367" s="39"/>
      <c r="AA1367" s="39"/>
      <c r="AB1367" s="39"/>
      <c r="AC1367" s="39"/>
      <c r="AD1367" s="39"/>
      <c r="AE1367" s="39"/>
      <c r="AR1367" s="224" t="s">
        <v>300</v>
      </c>
      <c r="AT1367" s="224" t="s">
        <v>183</v>
      </c>
      <c r="AU1367" s="224" t="s">
        <v>96</v>
      </c>
      <c r="AY1367" s="18" t="s">
        <v>181</v>
      </c>
      <c r="BE1367" s="225">
        <f>IF(N1367="základní",J1367,0)</f>
        <v>0</v>
      </c>
      <c r="BF1367" s="225">
        <f>IF(N1367="snížená",J1367,0)</f>
        <v>0</v>
      </c>
      <c r="BG1367" s="225">
        <f>IF(N1367="zákl. přenesená",J1367,0)</f>
        <v>0</v>
      </c>
      <c r="BH1367" s="225">
        <f>IF(N1367="sníž. přenesená",J1367,0)</f>
        <v>0</v>
      </c>
      <c r="BI1367" s="225">
        <f>IF(N1367="nulová",J1367,0)</f>
        <v>0</v>
      </c>
      <c r="BJ1367" s="18" t="s">
        <v>81</v>
      </c>
      <c r="BK1367" s="225">
        <f>ROUND(I1367*H1367,2)</f>
        <v>0</v>
      </c>
      <c r="BL1367" s="18" t="s">
        <v>300</v>
      </c>
      <c r="BM1367" s="224" t="s">
        <v>2227</v>
      </c>
    </row>
    <row r="1368" s="2" customFormat="1">
      <c r="A1368" s="39"/>
      <c r="B1368" s="40"/>
      <c r="C1368" s="41"/>
      <c r="D1368" s="226" t="s">
        <v>189</v>
      </c>
      <c r="E1368" s="41"/>
      <c r="F1368" s="227" t="s">
        <v>1889</v>
      </c>
      <c r="G1368" s="41"/>
      <c r="H1368" s="41"/>
      <c r="I1368" s="228"/>
      <c r="J1368" s="41"/>
      <c r="K1368" s="41"/>
      <c r="L1368" s="45"/>
      <c r="M1368" s="229"/>
      <c r="N1368" s="230"/>
      <c r="O1368" s="85"/>
      <c r="P1368" s="85"/>
      <c r="Q1368" s="85"/>
      <c r="R1368" s="85"/>
      <c r="S1368" s="85"/>
      <c r="T1368" s="86"/>
      <c r="U1368" s="39"/>
      <c r="V1368" s="39"/>
      <c r="W1368" s="39"/>
      <c r="X1368" s="39"/>
      <c r="Y1368" s="39"/>
      <c r="Z1368" s="39"/>
      <c r="AA1368" s="39"/>
      <c r="AB1368" s="39"/>
      <c r="AC1368" s="39"/>
      <c r="AD1368" s="39"/>
      <c r="AE1368" s="39"/>
      <c r="AT1368" s="18" t="s">
        <v>189</v>
      </c>
      <c r="AU1368" s="18" t="s">
        <v>96</v>
      </c>
    </row>
    <row r="1369" s="2" customFormat="1">
      <c r="A1369" s="39"/>
      <c r="B1369" s="40"/>
      <c r="C1369" s="41"/>
      <c r="D1369" s="231" t="s">
        <v>191</v>
      </c>
      <c r="E1369" s="41"/>
      <c r="F1369" s="232" t="s">
        <v>1890</v>
      </c>
      <c r="G1369" s="41"/>
      <c r="H1369" s="41"/>
      <c r="I1369" s="228"/>
      <c r="J1369" s="41"/>
      <c r="K1369" s="41"/>
      <c r="L1369" s="45"/>
      <c r="M1369" s="229"/>
      <c r="N1369" s="230"/>
      <c r="O1369" s="85"/>
      <c r="P1369" s="85"/>
      <c r="Q1369" s="85"/>
      <c r="R1369" s="85"/>
      <c r="S1369" s="85"/>
      <c r="T1369" s="86"/>
      <c r="U1369" s="39"/>
      <c r="V1369" s="39"/>
      <c r="W1369" s="39"/>
      <c r="X1369" s="39"/>
      <c r="Y1369" s="39"/>
      <c r="Z1369" s="39"/>
      <c r="AA1369" s="39"/>
      <c r="AB1369" s="39"/>
      <c r="AC1369" s="39"/>
      <c r="AD1369" s="39"/>
      <c r="AE1369" s="39"/>
      <c r="AT1369" s="18" t="s">
        <v>191</v>
      </c>
      <c r="AU1369" s="18" t="s">
        <v>96</v>
      </c>
    </row>
    <row r="1370" s="13" customFormat="1">
      <c r="A1370" s="13"/>
      <c r="B1370" s="233"/>
      <c r="C1370" s="234"/>
      <c r="D1370" s="226" t="s">
        <v>193</v>
      </c>
      <c r="E1370" s="235" t="s">
        <v>19</v>
      </c>
      <c r="F1370" s="236" t="s">
        <v>1020</v>
      </c>
      <c r="G1370" s="234"/>
      <c r="H1370" s="237">
        <v>115</v>
      </c>
      <c r="I1370" s="238"/>
      <c r="J1370" s="234"/>
      <c r="K1370" s="234"/>
      <c r="L1370" s="239"/>
      <c r="M1370" s="240"/>
      <c r="N1370" s="241"/>
      <c r="O1370" s="241"/>
      <c r="P1370" s="241"/>
      <c r="Q1370" s="241"/>
      <c r="R1370" s="241"/>
      <c r="S1370" s="241"/>
      <c r="T1370" s="242"/>
      <c r="U1370" s="13"/>
      <c r="V1370" s="13"/>
      <c r="W1370" s="13"/>
      <c r="X1370" s="13"/>
      <c r="Y1370" s="13"/>
      <c r="Z1370" s="13"/>
      <c r="AA1370" s="13"/>
      <c r="AB1370" s="13"/>
      <c r="AC1370" s="13"/>
      <c r="AD1370" s="13"/>
      <c r="AE1370" s="13"/>
      <c r="AT1370" s="243" t="s">
        <v>193</v>
      </c>
      <c r="AU1370" s="243" t="s">
        <v>96</v>
      </c>
      <c r="AV1370" s="13" t="s">
        <v>83</v>
      </c>
      <c r="AW1370" s="13" t="s">
        <v>33</v>
      </c>
      <c r="AX1370" s="13" t="s">
        <v>73</v>
      </c>
      <c r="AY1370" s="243" t="s">
        <v>181</v>
      </c>
    </row>
    <row r="1371" s="13" customFormat="1">
      <c r="A1371" s="13"/>
      <c r="B1371" s="233"/>
      <c r="C1371" s="234"/>
      <c r="D1371" s="226" t="s">
        <v>193</v>
      </c>
      <c r="E1371" s="235" t="s">
        <v>19</v>
      </c>
      <c r="F1371" s="236" t="s">
        <v>446</v>
      </c>
      <c r="G1371" s="234"/>
      <c r="H1371" s="237">
        <v>34</v>
      </c>
      <c r="I1371" s="238"/>
      <c r="J1371" s="234"/>
      <c r="K1371" s="234"/>
      <c r="L1371" s="239"/>
      <c r="M1371" s="240"/>
      <c r="N1371" s="241"/>
      <c r="O1371" s="241"/>
      <c r="P1371" s="241"/>
      <c r="Q1371" s="241"/>
      <c r="R1371" s="241"/>
      <c r="S1371" s="241"/>
      <c r="T1371" s="242"/>
      <c r="U1371" s="13"/>
      <c r="V1371" s="13"/>
      <c r="W1371" s="13"/>
      <c r="X1371" s="13"/>
      <c r="Y1371" s="13"/>
      <c r="Z1371" s="13"/>
      <c r="AA1371" s="13"/>
      <c r="AB1371" s="13"/>
      <c r="AC1371" s="13"/>
      <c r="AD1371" s="13"/>
      <c r="AE1371" s="13"/>
      <c r="AT1371" s="243" t="s">
        <v>193</v>
      </c>
      <c r="AU1371" s="243" t="s">
        <v>96</v>
      </c>
      <c r="AV1371" s="13" t="s">
        <v>83</v>
      </c>
      <c r="AW1371" s="13" t="s">
        <v>33</v>
      </c>
      <c r="AX1371" s="13" t="s">
        <v>73</v>
      </c>
      <c r="AY1371" s="243" t="s">
        <v>181</v>
      </c>
    </row>
    <row r="1372" s="2" customFormat="1" ht="21.75" customHeight="1">
      <c r="A1372" s="39"/>
      <c r="B1372" s="40"/>
      <c r="C1372" s="213" t="s">
        <v>2228</v>
      </c>
      <c r="D1372" s="213" t="s">
        <v>183</v>
      </c>
      <c r="E1372" s="214" t="s">
        <v>2229</v>
      </c>
      <c r="F1372" s="215" t="s">
        <v>2230</v>
      </c>
      <c r="G1372" s="216" t="s">
        <v>263</v>
      </c>
      <c r="H1372" s="217">
        <v>80</v>
      </c>
      <c r="I1372" s="218"/>
      <c r="J1372" s="219">
        <f>ROUND(I1372*H1372,2)</f>
        <v>0</v>
      </c>
      <c r="K1372" s="215" t="s">
        <v>187</v>
      </c>
      <c r="L1372" s="45"/>
      <c r="M1372" s="220" t="s">
        <v>19</v>
      </c>
      <c r="N1372" s="221" t="s">
        <v>44</v>
      </c>
      <c r="O1372" s="85"/>
      <c r="P1372" s="222">
        <f>O1372*H1372</f>
        <v>0</v>
      </c>
      <c r="Q1372" s="222">
        <v>7.3860000000000001E-05</v>
      </c>
      <c r="R1372" s="222">
        <f>Q1372*H1372</f>
        <v>0.0059088000000000005</v>
      </c>
      <c r="S1372" s="222">
        <v>0</v>
      </c>
      <c r="T1372" s="223">
        <f>S1372*H1372</f>
        <v>0</v>
      </c>
      <c r="U1372" s="39"/>
      <c r="V1372" s="39"/>
      <c r="W1372" s="39"/>
      <c r="X1372" s="39"/>
      <c r="Y1372" s="39"/>
      <c r="Z1372" s="39"/>
      <c r="AA1372" s="39"/>
      <c r="AB1372" s="39"/>
      <c r="AC1372" s="39"/>
      <c r="AD1372" s="39"/>
      <c r="AE1372" s="39"/>
      <c r="AR1372" s="224" t="s">
        <v>300</v>
      </c>
      <c r="AT1372" s="224" t="s">
        <v>183</v>
      </c>
      <c r="AU1372" s="224" t="s">
        <v>96</v>
      </c>
      <c r="AY1372" s="18" t="s">
        <v>181</v>
      </c>
      <c r="BE1372" s="225">
        <f>IF(N1372="základní",J1372,0)</f>
        <v>0</v>
      </c>
      <c r="BF1372" s="225">
        <f>IF(N1372="snížená",J1372,0)</f>
        <v>0</v>
      </c>
      <c r="BG1372" s="225">
        <f>IF(N1372="zákl. přenesená",J1372,0)</f>
        <v>0</v>
      </c>
      <c r="BH1372" s="225">
        <f>IF(N1372="sníž. přenesená",J1372,0)</f>
        <v>0</v>
      </c>
      <c r="BI1372" s="225">
        <f>IF(N1372="nulová",J1372,0)</f>
        <v>0</v>
      </c>
      <c r="BJ1372" s="18" t="s">
        <v>81</v>
      </c>
      <c r="BK1372" s="225">
        <f>ROUND(I1372*H1372,2)</f>
        <v>0</v>
      </c>
      <c r="BL1372" s="18" t="s">
        <v>300</v>
      </c>
      <c r="BM1372" s="224" t="s">
        <v>2231</v>
      </c>
    </row>
    <row r="1373" s="2" customFormat="1">
      <c r="A1373" s="39"/>
      <c r="B1373" s="40"/>
      <c r="C1373" s="41"/>
      <c r="D1373" s="226" t="s">
        <v>189</v>
      </c>
      <c r="E1373" s="41"/>
      <c r="F1373" s="227" t="s">
        <v>2232</v>
      </c>
      <c r="G1373" s="41"/>
      <c r="H1373" s="41"/>
      <c r="I1373" s="228"/>
      <c r="J1373" s="41"/>
      <c r="K1373" s="41"/>
      <c r="L1373" s="45"/>
      <c r="M1373" s="229"/>
      <c r="N1373" s="230"/>
      <c r="O1373" s="85"/>
      <c r="P1373" s="85"/>
      <c r="Q1373" s="85"/>
      <c r="R1373" s="85"/>
      <c r="S1373" s="85"/>
      <c r="T1373" s="86"/>
      <c r="U1373" s="39"/>
      <c r="V1373" s="39"/>
      <c r="W1373" s="39"/>
      <c r="X1373" s="39"/>
      <c r="Y1373" s="39"/>
      <c r="Z1373" s="39"/>
      <c r="AA1373" s="39"/>
      <c r="AB1373" s="39"/>
      <c r="AC1373" s="39"/>
      <c r="AD1373" s="39"/>
      <c r="AE1373" s="39"/>
      <c r="AT1373" s="18" t="s">
        <v>189</v>
      </c>
      <c r="AU1373" s="18" t="s">
        <v>96</v>
      </c>
    </row>
    <row r="1374" s="2" customFormat="1">
      <c r="A1374" s="39"/>
      <c r="B1374" s="40"/>
      <c r="C1374" s="41"/>
      <c r="D1374" s="231" t="s">
        <v>191</v>
      </c>
      <c r="E1374" s="41"/>
      <c r="F1374" s="232" t="s">
        <v>2233</v>
      </c>
      <c r="G1374" s="41"/>
      <c r="H1374" s="41"/>
      <c r="I1374" s="228"/>
      <c r="J1374" s="41"/>
      <c r="K1374" s="41"/>
      <c r="L1374" s="45"/>
      <c r="M1374" s="229"/>
      <c r="N1374" s="230"/>
      <c r="O1374" s="85"/>
      <c r="P1374" s="85"/>
      <c r="Q1374" s="85"/>
      <c r="R1374" s="85"/>
      <c r="S1374" s="85"/>
      <c r="T1374" s="86"/>
      <c r="U1374" s="39"/>
      <c r="V1374" s="39"/>
      <c r="W1374" s="39"/>
      <c r="X1374" s="39"/>
      <c r="Y1374" s="39"/>
      <c r="Z1374" s="39"/>
      <c r="AA1374" s="39"/>
      <c r="AB1374" s="39"/>
      <c r="AC1374" s="39"/>
      <c r="AD1374" s="39"/>
      <c r="AE1374" s="39"/>
      <c r="AT1374" s="18" t="s">
        <v>191</v>
      </c>
      <c r="AU1374" s="18" t="s">
        <v>96</v>
      </c>
    </row>
    <row r="1375" s="2" customFormat="1" ht="24.15" customHeight="1">
      <c r="A1375" s="39"/>
      <c r="B1375" s="40"/>
      <c r="C1375" s="213" t="s">
        <v>2234</v>
      </c>
      <c r="D1375" s="213" t="s">
        <v>183</v>
      </c>
      <c r="E1375" s="214" t="s">
        <v>2235</v>
      </c>
      <c r="F1375" s="215" t="s">
        <v>2236</v>
      </c>
      <c r="G1375" s="216" t="s">
        <v>263</v>
      </c>
      <c r="H1375" s="217">
        <v>86</v>
      </c>
      <c r="I1375" s="218"/>
      <c r="J1375" s="219">
        <f>ROUND(I1375*H1375,2)</f>
        <v>0</v>
      </c>
      <c r="K1375" s="215" t="s">
        <v>187</v>
      </c>
      <c r="L1375" s="45"/>
      <c r="M1375" s="220" t="s">
        <v>19</v>
      </c>
      <c r="N1375" s="221" t="s">
        <v>44</v>
      </c>
      <c r="O1375" s="85"/>
      <c r="P1375" s="222">
        <f>O1375*H1375</f>
        <v>0</v>
      </c>
      <c r="Q1375" s="222">
        <v>9.4640000000000002E-05</v>
      </c>
      <c r="R1375" s="222">
        <f>Q1375*H1375</f>
        <v>0.0081390400000000002</v>
      </c>
      <c r="S1375" s="222">
        <v>0</v>
      </c>
      <c r="T1375" s="223">
        <f>S1375*H1375</f>
        <v>0</v>
      </c>
      <c r="U1375" s="39"/>
      <c r="V1375" s="39"/>
      <c r="W1375" s="39"/>
      <c r="X1375" s="39"/>
      <c r="Y1375" s="39"/>
      <c r="Z1375" s="39"/>
      <c r="AA1375" s="39"/>
      <c r="AB1375" s="39"/>
      <c r="AC1375" s="39"/>
      <c r="AD1375" s="39"/>
      <c r="AE1375" s="39"/>
      <c r="AR1375" s="224" t="s">
        <v>300</v>
      </c>
      <c r="AT1375" s="224" t="s">
        <v>183</v>
      </c>
      <c r="AU1375" s="224" t="s">
        <v>96</v>
      </c>
      <c r="AY1375" s="18" t="s">
        <v>181</v>
      </c>
      <c r="BE1375" s="225">
        <f>IF(N1375="základní",J1375,0)</f>
        <v>0</v>
      </c>
      <c r="BF1375" s="225">
        <f>IF(N1375="snížená",J1375,0)</f>
        <v>0</v>
      </c>
      <c r="BG1375" s="225">
        <f>IF(N1375="zákl. přenesená",J1375,0)</f>
        <v>0</v>
      </c>
      <c r="BH1375" s="225">
        <f>IF(N1375="sníž. přenesená",J1375,0)</f>
        <v>0</v>
      </c>
      <c r="BI1375" s="225">
        <f>IF(N1375="nulová",J1375,0)</f>
        <v>0</v>
      </c>
      <c r="BJ1375" s="18" t="s">
        <v>81</v>
      </c>
      <c r="BK1375" s="225">
        <f>ROUND(I1375*H1375,2)</f>
        <v>0</v>
      </c>
      <c r="BL1375" s="18" t="s">
        <v>300</v>
      </c>
      <c r="BM1375" s="224" t="s">
        <v>2237</v>
      </c>
    </row>
    <row r="1376" s="2" customFormat="1">
      <c r="A1376" s="39"/>
      <c r="B1376" s="40"/>
      <c r="C1376" s="41"/>
      <c r="D1376" s="226" t="s">
        <v>189</v>
      </c>
      <c r="E1376" s="41"/>
      <c r="F1376" s="227" t="s">
        <v>2238</v>
      </c>
      <c r="G1376" s="41"/>
      <c r="H1376" s="41"/>
      <c r="I1376" s="228"/>
      <c r="J1376" s="41"/>
      <c r="K1376" s="41"/>
      <c r="L1376" s="45"/>
      <c r="M1376" s="229"/>
      <c r="N1376" s="230"/>
      <c r="O1376" s="85"/>
      <c r="P1376" s="85"/>
      <c r="Q1376" s="85"/>
      <c r="R1376" s="85"/>
      <c r="S1376" s="85"/>
      <c r="T1376" s="86"/>
      <c r="U1376" s="39"/>
      <c r="V1376" s="39"/>
      <c r="W1376" s="39"/>
      <c r="X1376" s="39"/>
      <c r="Y1376" s="39"/>
      <c r="Z1376" s="39"/>
      <c r="AA1376" s="39"/>
      <c r="AB1376" s="39"/>
      <c r="AC1376" s="39"/>
      <c r="AD1376" s="39"/>
      <c r="AE1376" s="39"/>
      <c r="AT1376" s="18" t="s">
        <v>189</v>
      </c>
      <c r="AU1376" s="18" t="s">
        <v>96</v>
      </c>
    </row>
    <row r="1377" s="2" customFormat="1">
      <c r="A1377" s="39"/>
      <c r="B1377" s="40"/>
      <c r="C1377" s="41"/>
      <c r="D1377" s="231" t="s">
        <v>191</v>
      </c>
      <c r="E1377" s="41"/>
      <c r="F1377" s="232" t="s">
        <v>2239</v>
      </c>
      <c r="G1377" s="41"/>
      <c r="H1377" s="41"/>
      <c r="I1377" s="228"/>
      <c r="J1377" s="41"/>
      <c r="K1377" s="41"/>
      <c r="L1377" s="45"/>
      <c r="M1377" s="229"/>
      <c r="N1377" s="230"/>
      <c r="O1377" s="85"/>
      <c r="P1377" s="85"/>
      <c r="Q1377" s="85"/>
      <c r="R1377" s="85"/>
      <c r="S1377" s="85"/>
      <c r="T1377" s="86"/>
      <c r="U1377" s="39"/>
      <c r="V1377" s="39"/>
      <c r="W1377" s="39"/>
      <c r="X1377" s="39"/>
      <c r="Y1377" s="39"/>
      <c r="Z1377" s="39"/>
      <c r="AA1377" s="39"/>
      <c r="AB1377" s="39"/>
      <c r="AC1377" s="39"/>
      <c r="AD1377" s="39"/>
      <c r="AE1377" s="39"/>
      <c r="AT1377" s="18" t="s">
        <v>191</v>
      </c>
      <c r="AU1377" s="18" t="s">
        <v>96</v>
      </c>
    </row>
    <row r="1378" s="13" customFormat="1">
      <c r="A1378" s="13"/>
      <c r="B1378" s="233"/>
      <c r="C1378" s="234"/>
      <c r="D1378" s="226" t="s">
        <v>193</v>
      </c>
      <c r="E1378" s="235" t="s">
        <v>19</v>
      </c>
      <c r="F1378" s="236" t="s">
        <v>567</v>
      </c>
      <c r="G1378" s="234"/>
      <c r="H1378" s="237">
        <v>50</v>
      </c>
      <c r="I1378" s="238"/>
      <c r="J1378" s="234"/>
      <c r="K1378" s="234"/>
      <c r="L1378" s="239"/>
      <c r="M1378" s="240"/>
      <c r="N1378" s="241"/>
      <c r="O1378" s="241"/>
      <c r="P1378" s="241"/>
      <c r="Q1378" s="241"/>
      <c r="R1378" s="241"/>
      <c r="S1378" s="241"/>
      <c r="T1378" s="242"/>
      <c r="U1378" s="13"/>
      <c r="V1378" s="13"/>
      <c r="W1378" s="13"/>
      <c r="X1378" s="13"/>
      <c r="Y1378" s="13"/>
      <c r="Z1378" s="13"/>
      <c r="AA1378" s="13"/>
      <c r="AB1378" s="13"/>
      <c r="AC1378" s="13"/>
      <c r="AD1378" s="13"/>
      <c r="AE1378" s="13"/>
      <c r="AT1378" s="243" t="s">
        <v>193</v>
      </c>
      <c r="AU1378" s="243" t="s">
        <v>96</v>
      </c>
      <c r="AV1378" s="13" t="s">
        <v>83</v>
      </c>
      <c r="AW1378" s="13" t="s">
        <v>33</v>
      </c>
      <c r="AX1378" s="13" t="s">
        <v>73</v>
      </c>
      <c r="AY1378" s="243" t="s">
        <v>181</v>
      </c>
    </row>
    <row r="1379" s="14" customFormat="1">
      <c r="A1379" s="14"/>
      <c r="B1379" s="244"/>
      <c r="C1379" s="245"/>
      <c r="D1379" s="226" t="s">
        <v>193</v>
      </c>
      <c r="E1379" s="246" t="s">
        <v>19</v>
      </c>
      <c r="F1379" s="247" t="s">
        <v>2240</v>
      </c>
      <c r="G1379" s="245"/>
      <c r="H1379" s="246" t="s">
        <v>19</v>
      </c>
      <c r="I1379" s="248"/>
      <c r="J1379" s="245"/>
      <c r="K1379" s="245"/>
      <c r="L1379" s="249"/>
      <c r="M1379" s="250"/>
      <c r="N1379" s="251"/>
      <c r="O1379" s="251"/>
      <c r="P1379" s="251"/>
      <c r="Q1379" s="251"/>
      <c r="R1379" s="251"/>
      <c r="S1379" s="251"/>
      <c r="T1379" s="252"/>
      <c r="U1379" s="14"/>
      <c r="V1379" s="14"/>
      <c r="W1379" s="14"/>
      <c r="X1379" s="14"/>
      <c r="Y1379" s="14"/>
      <c r="Z1379" s="14"/>
      <c r="AA1379" s="14"/>
      <c r="AB1379" s="14"/>
      <c r="AC1379" s="14"/>
      <c r="AD1379" s="14"/>
      <c r="AE1379" s="14"/>
      <c r="AT1379" s="253" t="s">
        <v>193</v>
      </c>
      <c r="AU1379" s="253" t="s">
        <v>96</v>
      </c>
      <c r="AV1379" s="14" t="s">
        <v>81</v>
      </c>
      <c r="AW1379" s="14" t="s">
        <v>33</v>
      </c>
      <c r="AX1379" s="14" t="s">
        <v>73</v>
      </c>
      <c r="AY1379" s="253" t="s">
        <v>181</v>
      </c>
    </row>
    <row r="1380" s="13" customFormat="1">
      <c r="A1380" s="13"/>
      <c r="B1380" s="233"/>
      <c r="C1380" s="234"/>
      <c r="D1380" s="226" t="s">
        <v>193</v>
      </c>
      <c r="E1380" s="235" t="s">
        <v>19</v>
      </c>
      <c r="F1380" s="236" t="s">
        <v>460</v>
      </c>
      <c r="G1380" s="234"/>
      <c r="H1380" s="237">
        <v>36</v>
      </c>
      <c r="I1380" s="238"/>
      <c r="J1380" s="234"/>
      <c r="K1380" s="234"/>
      <c r="L1380" s="239"/>
      <c r="M1380" s="240"/>
      <c r="N1380" s="241"/>
      <c r="O1380" s="241"/>
      <c r="P1380" s="241"/>
      <c r="Q1380" s="241"/>
      <c r="R1380" s="241"/>
      <c r="S1380" s="241"/>
      <c r="T1380" s="242"/>
      <c r="U1380" s="13"/>
      <c r="V1380" s="13"/>
      <c r="W1380" s="13"/>
      <c r="X1380" s="13"/>
      <c r="Y1380" s="13"/>
      <c r="Z1380" s="13"/>
      <c r="AA1380" s="13"/>
      <c r="AB1380" s="13"/>
      <c r="AC1380" s="13"/>
      <c r="AD1380" s="13"/>
      <c r="AE1380" s="13"/>
      <c r="AT1380" s="243" t="s">
        <v>193</v>
      </c>
      <c r="AU1380" s="243" t="s">
        <v>96</v>
      </c>
      <c r="AV1380" s="13" t="s">
        <v>83</v>
      </c>
      <c r="AW1380" s="13" t="s">
        <v>33</v>
      </c>
      <c r="AX1380" s="13" t="s">
        <v>73</v>
      </c>
      <c r="AY1380" s="243" t="s">
        <v>181</v>
      </c>
    </row>
    <row r="1381" s="2" customFormat="1" ht="21.75" customHeight="1">
      <c r="A1381" s="39"/>
      <c r="B1381" s="40"/>
      <c r="C1381" s="213" t="s">
        <v>2241</v>
      </c>
      <c r="D1381" s="213" t="s">
        <v>183</v>
      </c>
      <c r="E1381" s="214" t="s">
        <v>2242</v>
      </c>
      <c r="F1381" s="215" t="s">
        <v>2243</v>
      </c>
      <c r="G1381" s="216" t="s">
        <v>263</v>
      </c>
      <c r="H1381" s="217">
        <v>20</v>
      </c>
      <c r="I1381" s="218"/>
      <c r="J1381" s="219">
        <f>ROUND(I1381*H1381,2)</f>
        <v>0</v>
      </c>
      <c r="K1381" s="215" t="s">
        <v>187</v>
      </c>
      <c r="L1381" s="45"/>
      <c r="M1381" s="220" t="s">
        <v>19</v>
      </c>
      <c r="N1381" s="221" t="s">
        <v>44</v>
      </c>
      <c r="O1381" s="85"/>
      <c r="P1381" s="222">
        <f>O1381*H1381</f>
        <v>0</v>
      </c>
      <c r="Q1381" s="222">
        <v>0.00019656</v>
      </c>
      <c r="R1381" s="222">
        <f>Q1381*H1381</f>
        <v>0.0039312000000000001</v>
      </c>
      <c r="S1381" s="222">
        <v>0</v>
      </c>
      <c r="T1381" s="223">
        <f>S1381*H1381</f>
        <v>0</v>
      </c>
      <c r="U1381" s="39"/>
      <c r="V1381" s="39"/>
      <c r="W1381" s="39"/>
      <c r="X1381" s="39"/>
      <c r="Y1381" s="39"/>
      <c r="Z1381" s="39"/>
      <c r="AA1381" s="39"/>
      <c r="AB1381" s="39"/>
      <c r="AC1381" s="39"/>
      <c r="AD1381" s="39"/>
      <c r="AE1381" s="39"/>
      <c r="AR1381" s="224" t="s">
        <v>300</v>
      </c>
      <c r="AT1381" s="224" t="s">
        <v>183</v>
      </c>
      <c r="AU1381" s="224" t="s">
        <v>96</v>
      </c>
      <c r="AY1381" s="18" t="s">
        <v>181</v>
      </c>
      <c r="BE1381" s="225">
        <f>IF(N1381="základní",J1381,0)</f>
        <v>0</v>
      </c>
      <c r="BF1381" s="225">
        <f>IF(N1381="snížená",J1381,0)</f>
        <v>0</v>
      </c>
      <c r="BG1381" s="225">
        <f>IF(N1381="zákl. přenesená",J1381,0)</f>
        <v>0</v>
      </c>
      <c r="BH1381" s="225">
        <f>IF(N1381="sníž. přenesená",J1381,0)</f>
        <v>0</v>
      </c>
      <c r="BI1381" s="225">
        <f>IF(N1381="nulová",J1381,0)</f>
        <v>0</v>
      </c>
      <c r="BJ1381" s="18" t="s">
        <v>81</v>
      </c>
      <c r="BK1381" s="225">
        <f>ROUND(I1381*H1381,2)</f>
        <v>0</v>
      </c>
      <c r="BL1381" s="18" t="s">
        <v>300</v>
      </c>
      <c r="BM1381" s="224" t="s">
        <v>2244</v>
      </c>
    </row>
    <row r="1382" s="2" customFormat="1">
      <c r="A1382" s="39"/>
      <c r="B1382" s="40"/>
      <c r="C1382" s="41"/>
      <c r="D1382" s="226" t="s">
        <v>189</v>
      </c>
      <c r="E1382" s="41"/>
      <c r="F1382" s="227" t="s">
        <v>2245</v>
      </c>
      <c r="G1382" s="41"/>
      <c r="H1382" s="41"/>
      <c r="I1382" s="228"/>
      <c r="J1382" s="41"/>
      <c r="K1382" s="41"/>
      <c r="L1382" s="45"/>
      <c r="M1382" s="229"/>
      <c r="N1382" s="230"/>
      <c r="O1382" s="85"/>
      <c r="P1382" s="85"/>
      <c r="Q1382" s="85"/>
      <c r="R1382" s="85"/>
      <c r="S1382" s="85"/>
      <c r="T1382" s="86"/>
      <c r="U1382" s="39"/>
      <c r="V1382" s="39"/>
      <c r="W1382" s="39"/>
      <c r="X1382" s="39"/>
      <c r="Y1382" s="39"/>
      <c r="Z1382" s="39"/>
      <c r="AA1382" s="39"/>
      <c r="AB1382" s="39"/>
      <c r="AC1382" s="39"/>
      <c r="AD1382" s="39"/>
      <c r="AE1382" s="39"/>
      <c r="AT1382" s="18" t="s">
        <v>189</v>
      </c>
      <c r="AU1382" s="18" t="s">
        <v>96</v>
      </c>
    </row>
    <row r="1383" s="2" customFormat="1">
      <c r="A1383" s="39"/>
      <c r="B1383" s="40"/>
      <c r="C1383" s="41"/>
      <c r="D1383" s="231" t="s">
        <v>191</v>
      </c>
      <c r="E1383" s="41"/>
      <c r="F1383" s="232" t="s">
        <v>2246</v>
      </c>
      <c r="G1383" s="41"/>
      <c r="H1383" s="41"/>
      <c r="I1383" s="228"/>
      <c r="J1383" s="41"/>
      <c r="K1383" s="41"/>
      <c r="L1383" s="45"/>
      <c r="M1383" s="229"/>
      <c r="N1383" s="230"/>
      <c r="O1383" s="85"/>
      <c r="P1383" s="85"/>
      <c r="Q1383" s="85"/>
      <c r="R1383" s="85"/>
      <c r="S1383" s="85"/>
      <c r="T1383" s="86"/>
      <c r="U1383" s="39"/>
      <c r="V1383" s="39"/>
      <c r="W1383" s="39"/>
      <c r="X1383" s="39"/>
      <c r="Y1383" s="39"/>
      <c r="Z1383" s="39"/>
      <c r="AA1383" s="39"/>
      <c r="AB1383" s="39"/>
      <c r="AC1383" s="39"/>
      <c r="AD1383" s="39"/>
      <c r="AE1383" s="39"/>
      <c r="AT1383" s="18" t="s">
        <v>191</v>
      </c>
      <c r="AU1383" s="18" t="s">
        <v>96</v>
      </c>
    </row>
    <row r="1384" s="13" customFormat="1">
      <c r="A1384" s="13"/>
      <c r="B1384" s="233"/>
      <c r="C1384" s="234"/>
      <c r="D1384" s="226" t="s">
        <v>193</v>
      </c>
      <c r="E1384" s="235" t="s">
        <v>19</v>
      </c>
      <c r="F1384" s="236" t="s">
        <v>2247</v>
      </c>
      <c r="G1384" s="234"/>
      <c r="H1384" s="237">
        <v>20</v>
      </c>
      <c r="I1384" s="238"/>
      <c r="J1384" s="234"/>
      <c r="K1384" s="234"/>
      <c r="L1384" s="239"/>
      <c r="M1384" s="240"/>
      <c r="N1384" s="241"/>
      <c r="O1384" s="241"/>
      <c r="P1384" s="241"/>
      <c r="Q1384" s="241"/>
      <c r="R1384" s="241"/>
      <c r="S1384" s="241"/>
      <c r="T1384" s="242"/>
      <c r="U1384" s="13"/>
      <c r="V1384" s="13"/>
      <c r="W1384" s="13"/>
      <c r="X1384" s="13"/>
      <c r="Y1384" s="13"/>
      <c r="Z1384" s="13"/>
      <c r="AA1384" s="13"/>
      <c r="AB1384" s="13"/>
      <c r="AC1384" s="13"/>
      <c r="AD1384" s="13"/>
      <c r="AE1384" s="13"/>
      <c r="AT1384" s="243" t="s">
        <v>193</v>
      </c>
      <c r="AU1384" s="243" t="s">
        <v>96</v>
      </c>
      <c r="AV1384" s="13" t="s">
        <v>83</v>
      </c>
      <c r="AW1384" s="13" t="s">
        <v>33</v>
      </c>
      <c r="AX1384" s="13" t="s">
        <v>73</v>
      </c>
      <c r="AY1384" s="243" t="s">
        <v>181</v>
      </c>
    </row>
    <row r="1385" s="2" customFormat="1" ht="16.5" customHeight="1">
      <c r="A1385" s="39"/>
      <c r="B1385" s="40"/>
      <c r="C1385" s="213" t="s">
        <v>2248</v>
      </c>
      <c r="D1385" s="213" t="s">
        <v>183</v>
      </c>
      <c r="E1385" s="214" t="s">
        <v>2249</v>
      </c>
      <c r="F1385" s="215" t="s">
        <v>2250</v>
      </c>
      <c r="G1385" s="216" t="s">
        <v>263</v>
      </c>
      <c r="H1385" s="217">
        <v>135</v>
      </c>
      <c r="I1385" s="218"/>
      <c r="J1385" s="219">
        <f>ROUND(I1385*H1385,2)</f>
        <v>0</v>
      </c>
      <c r="K1385" s="215" t="s">
        <v>187</v>
      </c>
      <c r="L1385" s="45"/>
      <c r="M1385" s="220" t="s">
        <v>19</v>
      </c>
      <c r="N1385" s="221" t="s">
        <v>44</v>
      </c>
      <c r="O1385" s="85"/>
      <c r="P1385" s="222">
        <f>O1385*H1385</f>
        <v>0</v>
      </c>
      <c r="Q1385" s="222">
        <v>0.00047073999999999998</v>
      </c>
      <c r="R1385" s="222">
        <f>Q1385*H1385</f>
        <v>0.063549899999999993</v>
      </c>
      <c r="S1385" s="222">
        <v>0</v>
      </c>
      <c r="T1385" s="223">
        <f>S1385*H1385</f>
        <v>0</v>
      </c>
      <c r="U1385" s="39"/>
      <c r="V1385" s="39"/>
      <c r="W1385" s="39"/>
      <c r="X1385" s="39"/>
      <c r="Y1385" s="39"/>
      <c r="Z1385" s="39"/>
      <c r="AA1385" s="39"/>
      <c r="AB1385" s="39"/>
      <c r="AC1385" s="39"/>
      <c r="AD1385" s="39"/>
      <c r="AE1385" s="39"/>
      <c r="AR1385" s="224" t="s">
        <v>300</v>
      </c>
      <c r="AT1385" s="224" t="s">
        <v>183</v>
      </c>
      <c r="AU1385" s="224" t="s">
        <v>96</v>
      </c>
      <c r="AY1385" s="18" t="s">
        <v>181</v>
      </c>
      <c r="BE1385" s="225">
        <f>IF(N1385="základní",J1385,0)</f>
        <v>0</v>
      </c>
      <c r="BF1385" s="225">
        <f>IF(N1385="snížená",J1385,0)</f>
        <v>0</v>
      </c>
      <c r="BG1385" s="225">
        <f>IF(N1385="zákl. přenesená",J1385,0)</f>
        <v>0</v>
      </c>
      <c r="BH1385" s="225">
        <f>IF(N1385="sníž. přenesená",J1385,0)</f>
        <v>0</v>
      </c>
      <c r="BI1385" s="225">
        <f>IF(N1385="nulová",J1385,0)</f>
        <v>0</v>
      </c>
      <c r="BJ1385" s="18" t="s">
        <v>81</v>
      </c>
      <c r="BK1385" s="225">
        <f>ROUND(I1385*H1385,2)</f>
        <v>0</v>
      </c>
      <c r="BL1385" s="18" t="s">
        <v>300</v>
      </c>
      <c r="BM1385" s="224" t="s">
        <v>2251</v>
      </c>
    </row>
    <row r="1386" s="2" customFormat="1">
      <c r="A1386" s="39"/>
      <c r="B1386" s="40"/>
      <c r="C1386" s="41"/>
      <c r="D1386" s="226" t="s">
        <v>189</v>
      </c>
      <c r="E1386" s="41"/>
      <c r="F1386" s="227" t="s">
        <v>2252</v>
      </c>
      <c r="G1386" s="41"/>
      <c r="H1386" s="41"/>
      <c r="I1386" s="228"/>
      <c r="J1386" s="41"/>
      <c r="K1386" s="41"/>
      <c r="L1386" s="45"/>
      <c r="M1386" s="229"/>
      <c r="N1386" s="230"/>
      <c r="O1386" s="85"/>
      <c r="P1386" s="85"/>
      <c r="Q1386" s="85"/>
      <c r="R1386" s="85"/>
      <c r="S1386" s="85"/>
      <c r="T1386" s="86"/>
      <c r="U1386" s="39"/>
      <c r="V1386" s="39"/>
      <c r="W1386" s="39"/>
      <c r="X1386" s="39"/>
      <c r="Y1386" s="39"/>
      <c r="Z1386" s="39"/>
      <c r="AA1386" s="39"/>
      <c r="AB1386" s="39"/>
      <c r="AC1386" s="39"/>
      <c r="AD1386" s="39"/>
      <c r="AE1386" s="39"/>
      <c r="AT1386" s="18" t="s">
        <v>189</v>
      </c>
      <c r="AU1386" s="18" t="s">
        <v>96</v>
      </c>
    </row>
    <row r="1387" s="2" customFormat="1">
      <c r="A1387" s="39"/>
      <c r="B1387" s="40"/>
      <c r="C1387" s="41"/>
      <c r="D1387" s="231" t="s">
        <v>191</v>
      </c>
      <c r="E1387" s="41"/>
      <c r="F1387" s="232" t="s">
        <v>2253</v>
      </c>
      <c r="G1387" s="41"/>
      <c r="H1387" s="41"/>
      <c r="I1387" s="228"/>
      <c r="J1387" s="41"/>
      <c r="K1387" s="41"/>
      <c r="L1387" s="45"/>
      <c r="M1387" s="229"/>
      <c r="N1387" s="230"/>
      <c r="O1387" s="85"/>
      <c r="P1387" s="85"/>
      <c r="Q1387" s="85"/>
      <c r="R1387" s="85"/>
      <c r="S1387" s="85"/>
      <c r="T1387" s="86"/>
      <c r="U1387" s="39"/>
      <c r="V1387" s="39"/>
      <c r="W1387" s="39"/>
      <c r="X1387" s="39"/>
      <c r="Y1387" s="39"/>
      <c r="Z1387" s="39"/>
      <c r="AA1387" s="39"/>
      <c r="AB1387" s="39"/>
      <c r="AC1387" s="39"/>
      <c r="AD1387" s="39"/>
      <c r="AE1387" s="39"/>
      <c r="AT1387" s="18" t="s">
        <v>191</v>
      </c>
      <c r="AU1387" s="18" t="s">
        <v>96</v>
      </c>
    </row>
    <row r="1388" s="13" customFormat="1">
      <c r="A1388" s="13"/>
      <c r="B1388" s="233"/>
      <c r="C1388" s="234"/>
      <c r="D1388" s="226" t="s">
        <v>193</v>
      </c>
      <c r="E1388" s="235" t="s">
        <v>19</v>
      </c>
      <c r="F1388" s="236" t="s">
        <v>2254</v>
      </c>
      <c r="G1388" s="234"/>
      <c r="H1388" s="237">
        <v>135</v>
      </c>
      <c r="I1388" s="238"/>
      <c r="J1388" s="234"/>
      <c r="K1388" s="234"/>
      <c r="L1388" s="239"/>
      <c r="M1388" s="240"/>
      <c r="N1388" s="241"/>
      <c r="O1388" s="241"/>
      <c r="P1388" s="241"/>
      <c r="Q1388" s="241"/>
      <c r="R1388" s="241"/>
      <c r="S1388" s="241"/>
      <c r="T1388" s="242"/>
      <c r="U1388" s="13"/>
      <c r="V1388" s="13"/>
      <c r="W1388" s="13"/>
      <c r="X1388" s="13"/>
      <c r="Y1388" s="13"/>
      <c r="Z1388" s="13"/>
      <c r="AA1388" s="13"/>
      <c r="AB1388" s="13"/>
      <c r="AC1388" s="13"/>
      <c r="AD1388" s="13"/>
      <c r="AE1388" s="13"/>
      <c r="AT1388" s="243" t="s">
        <v>193</v>
      </c>
      <c r="AU1388" s="243" t="s">
        <v>96</v>
      </c>
      <c r="AV1388" s="13" t="s">
        <v>83</v>
      </c>
      <c r="AW1388" s="13" t="s">
        <v>33</v>
      </c>
      <c r="AX1388" s="13" t="s">
        <v>73</v>
      </c>
      <c r="AY1388" s="243" t="s">
        <v>181</v>
      </c>
    </row>
    <row r="1389" s="2" customFormat="1" ht="16.5" customHeight="1">
      <c r="A1389" s="39"/>
      <c r="B1389" s="40"/>
      <c r="C1389" s="213" t="s">
        <v>2255</v>
      </c>
      <c r="D1389" s="213" t="s">
        <v>183</v>
      </c>
      <c r="E1389" s="214" t="s">
        <v>2256</v>
      </c>
      <c r="F1389" s="215" t="s">
        <v>2257</v>
      </c>
      <c r="G1389" s="216" t="s">
        <v>263</v>
      </c>
      <c r="H1389" s="217">
        <v>34</v>
      </c>
      <c r="I1389" s="218"/>
      <c r="J1389" s="219">
        <f>ROUND(I1389*H1389,2)</f>
        <v>0</v>
      </c>
      <c r="K1389" s="215" t="s">
        <v>187</v>
      </c>
      <c r="L1389" s="45"/>
      <c r="M1389" s="220" t="s">
        <v>19</v>
      </c>
      <c r="N1389" s="221" t="s">
        <v>44</v>
      </c>
      <c r="O1389" s="85"/>
      <c r="P1389" s="222">
        <f>O1389*H1389</f>
        <v>0</v>
      </c>
      <c r="Q1389" s="222">
        <v>0.00058123500000000004</v>
      </c>
      <c r="R1389" s="222">
        <f>Q1389*H1389</f>
        <v>0.01976199</v>
      </c>
      <c r="S1389" s="222">
        <v>0</v>
      </c>
      <c r="T1389" s="223">
        <f>S1389*H1389</f>
        <v>0</v>
      </c>
      <c r="U1389" s="39"/>
      <c r="V1389" s="39"/>
      <c r="W1389" s="39"/>
      <c r="X1389" s="39"/>
      <c r="Y1389" s="39"/>
      <c r="Z1389" s="39"/>
      <c r="AA1389" s="39"/>
      <c r="AB1389" s="39"/>
      <c r="AC1389" s="39"/>
      <c r="AD1389" s="39"/>
      <c r="AE1389" s="39"/>
      <c r="AR1389" s="224" t="s">
        <v>300</v>
      </c>
      <c r="AT1389" s="224" t="s">
        <v>183</v>
      </c>
      <c r="AU1389" s="224" t="s">
        <v>96</v>
      </c>
      <c r="AY1389" s="18" t="s">
        <v>181</v>
      </c>
      <c r="BE1389" s="225">
        <f>IF(N1389="základní",J1389,0)</f>
        <v>0</v>
      </c>
      <c r="BF1389" s="225">
        <f>IF(N1389="snížená",J1389,0)</f>
        <v>0</v>
      </c>
      <c r="BG1389" s="225">
        <f>IF(N1389="zákl. přenesená",J1389,0)</f>
        <v>0</v>
      </c>
      <c r="BH1389" s="225">
        <f>IF(N1389="sníž. přenesená",J1389,0)</f>
        <v>0</v>
      </c>
      <c r="BI1389" s="225">
        <f>IF(N1389="nulová",J1389,0)</f>
        <v>0</v>
      </c>
      <c r="BJ1389" s="18" t="s">
        <v>81</v>
      </c>
      <c r="BK1389" s="225">
        <f>ROUND(I1389*H1389,2)</f>
        <v>0</v>
      </c>
      <c r="BL1389" s="18" t="s">
        <v>300</v>
      </c>
      <c r="BM1389" s="224" t="s">
        <v>2258</v>
      </c>
    </row>
    <row r="1390" s="2" customFormat="1">
      <c r="A1390" s="39"/>
      <c r="B1390" s="40"/>
      <c r="C1390" s="41"/>
      <c r="D1390" s="226" t="s">
        <v>189</v>
      </c>
      <c r="E1390" s="41"/>
      <c r="F1390" s="227" t="s">
        <v>2259</v>
      </c>
      <c r="G1390" s="41"/>
      <c r="H1390" s="41"/>
      <c r="I1390" s="228"/>
      <c r="J1390" s="41"/>
      <c r="K1390" s="41"/>
      <c r="L1390" s="45"/>
      <c r="M1390" s="229"/>
      <c r="N1390" s="230"/>
      <c r="O1390" s="85"/>
      <c r="P1390" s="85"/>
      <c r="Q1390" s="85"/>
      <c r="R1390" s="85"/>
      <c r="S1390" s="85"/>
      <c r="T1390" s="86"/>
      <c r="U1390" s="39"/>
      <c r="V1390" s="39"/>
      <c r="W1390" s="39"/>
      <c r="X1390" s="39"/>
      <c r="Y1390" s="39"/>
      <c r="Z1390" s="39"/>
      <c r="AA1390" s="39"/>
      <c r="AB1390" s="39"/>
      <c r="AC1390" s="39"/>
      <c r="AD1390" s="39"/>
      <c r="AE1390" s="39"/>
      <c r="AT1390" s="18" t="s">
        <v>189</v>
      </c>
      <c r="AU1390" s="18" t="s">
        <v>96</v>
      </c>
    </row>
    <row r="1391" s="2" customFormat="1">
      <c r="A1391" s="39"/>
      <c r="B1391" s="40"/>
      <c r="C1391" s="41"/>
      <c r="D1391" s="231" t="s">
        <v>191</v>
      </c>
      <c r="E1391" s="41"/>
      <c r="F1391" s="232" t="s">
        <v>2260</v>
      </c>
      <c r="G1391" s="41"/>
      <c r="H1391" s="41"/>
      <c r="I1391" s="228"/>
      <c r="J1391" s="41"/>
      <c r="K1391" s="41"/>
      <c r="L1391" s="45"/>
      <c r="M1391" s="229"/>
      <c r="N1391" s="230"/>
      <c r="O1391" s="85"/>
      <c r="P1391" s="85"/>
      <c r="Q1391" s="85"/>
      <c r="R1391" s="85"/>
      <c r="S1391" s="85"/>
      <c r="T1391" s="86"/>
      <c r="U1391" s="39"/>
      <c r="V1391" s="39"/>
      <c r="W1391" s="39"/>
      <c r="X1391" s="39"/>
      <c r="Y1391" s="39"/>
      <c r="Z1391" s="39"/>
      <c r="AA1391" s="39"/>
      <c r="AB1391" s="39"/>
      <c r="AC1391" s="39"/>
      <c r="AD1391" s="39"/>
      <c r="AE1391" s="39"/>
      <c r="AT1391" s="18" t="s">
        <v>191</v>
      </c>
      <c r="AU1391" s="18" t="s">
        <v>96</v>
      </c>
    </row>
    <row r="1392" s="14" customFormat="1">
      <c r="A1392" s="14"/>
      <c r="B1392" s="244"/>
      <c r="C1392" s="245"/>
      <c r="D1392" s="226" t="s">
        <v>193</v>
      </c>
      <c r="E1392" s="246" t="s">
        <v>19</v>
      </c>
      <c r="F1392" s="247" t="s">
        <v>2261</v>
      </c>
      <c r="G1392" s="245"/>
      <c r="H1392" s="246" t="s">
        <v>19</v>
      </c>
      <c r="I1392" s="248"/>
      <c r="J1392" s="245"/>
      <c r="K1392" s="245"/>
      <c r="L1392" s="249"/>
      <c r="M1392" s="250"/>
      <c r="N1392" s="251"/>
      <c r="O1392" s="251"/>
      <c r="P1392" s="251"/>
      <c r="Q1392" s="251"/>
      <c r="R1392" s="251"/>
      <c r="S1392" s="251"/>
      <c r="T1392" s="252"/>
      <c r="U1392" s="14"/>
      <c r="V1392" s="14"/>
      <c r="W1392" s="14"/>
      <c r="X1392" s="14"/>
      <c r="Y1392" s="14"/>
      <c r="Z1392" s="14"/>
      <c r="AA1392" s="14"/>
      <c r="AB1392" s="14"/>
      <c r="AC1392" s="14"/>
      <c r="AD1392" s="14"/>
      <c r="AE1392" s="14"/>
      <c r="AT1392" s="253" t="s">
        <v>193</v>
      </c>
      <c r="AU1392" s="253" t="s">
        <v>96</v>
      </c>
      <c r="AV1392" s="14" t="s">
        <v>81</v>
      </c>
      <c r="AW1392" s="14" t="s">
        <v>33</v>
      </c>
      <c r="AX1392" s="14" t="s">
        <v>73</v>
      </c>
      <c r="AY1392" s="253" t="s">
        <v>181</v>
      </c>
    </row>
    <row r="1393" s="13" customFormat="1">
      <c r="A1393" s="13"/>
      <c r="B1393" s="233"/>
      <c r="C1393" s="234"/>
      <c r="D1393" s="226" t="s">
        <v>193</v>
      </c>
      <c r="E1393" s="235" t="s">
        <v>19</v>
      </c>
      <c r="F1393" s="236" t="s">
        <v>446</v>
      </c>
      <c r="G1393" s="234"/>
      <c r="H1393" s="237">
        <v>34</v>
      </c>
      <c r="I1393" s="238"/>
      <c r="J1393" s="234"/>
      <c r="K1393" s="234"/>
      <c r="L1393" s="239"/>
      <c r="M1393" s="240"/>
      <c r="N1393" s="241"/>
      <c r="O1393" s="241"/>
      <c r="P1393" s="241"/>
      <c r="Q1393" s="241"/>
      <c r="R1393" s="241"/>
      <c r="S1393" s="241"/>
      <c r="T1393" s="242"/>
      <c r="U1393" s="13"/>
      <c r="V1393" s="13"/>
      <c r="W1393" s="13"/>
      <c r="X1393" s="13"/>
      <c r="Y1393" s="13"/>
      <c r="Z1393" s="13"/>
      <c r="AA1393" s="13"/>
      <c r="AB1393" s="13"/>
      <c r="AC1393" s="13"/>
      <c r="AD1393" s="13"/>
      <c r="AE1393" s="13"/>
      <c r="AT1393" s="243" t="s">
        <v>193</v>
      </c>
      <c r="AU1393" s="243" t="s">
        <v>96</v>
      </c>
      <c r="AV1393" s="13" t="s">
        <v>83</v>
      </c>
      <c r="AW1393" s="13" t="s">
        <v>33</v>
      </c>
      <c r="AX1393" s="13" t="s">
        <v>81</v>
      </c>
      <c r="AY1393" s="243" t="s">
        <v>181</v>
      </c>
    </row>
    <row r="1394" s="2" customFormat="1" ht="16.5" customHeight="1">
      <c r="A1394" s="39"/>
      <c r="B1394" s="40"/>
      <c r="C1394" s="213" t="s">
        <v>2262</v>
      </c>
      <c r="D1394" s="213" t="s">
        <v>183</v>
      </c>
      <c r="E1394" s="214" t="s">
        <v>2263</v>
      </c>
      <c r="F1394" s="215" t="s">
        <v>2264</v>
      </c>
      <c r="G1394" s="216" t="s">
        <v>263</v>
      </c>
      <c r="H1394" s="217">
        <v>80</v>
      </c>
      <c r="I1394" s="218"/>
      <c r="J1394" s="219">
        <f>ROUND(I1394*H1394,2)</f>
        <v>0</v>
      </c>
      <c r="K1394" s="215" t="s">
        <v>187</v>
      </c>
      <c r="L1394" s="45"/>
      <c r="M1394" s="220" t="s">
        <v>19</v>
      </c>
      <c r="N1394" s="221" t="s">
        <v>44</v>
      </c>
      <c r="O1394" s="85"/>
      <c r="P1394" s="222">
        <f>O1394*H1394</f>
        <v>0</v>
      </c>
      <c r="Q1394" s="222">
        <v>0.00073228500000000005</v>
      </c>
      <c r="R1394" s="222">
        <f>Q1394*H1394</f>
        <v>0.058582800000000004</v>
      </c>
      <c r="S1394" s="222">
        <v>0</v>
      </c>
      <c r="T1394" s="223">
        <f>S1394*H1394</f>
        <v>0</v>
      </c>
      <c r="U1394" s="39"/>
      <c r="V1394" s="39"/>
      <c r="W1394" s="39"/>
      <c r="X1394" s="39"/>
      <c r="Y1394" s="39"/>
      <c r="Z1394" s="39"/>
      <c r="AA1394" s="39"/>
      <c r="AB1394" s="39"/>
      <c r="AC1394" s="39"/>
      <c r="AD1394" s="39"/>
      <c r="AE1394" s="39"/>
      <c r="AR1394" s="224" t="s">
        <v>300</v>
      </c>
      <c r="AT1394" s="224" t="s">
        <v>183</v>
      </c>
      <c r="AU1394" s="224" t="s">
        <v>96</v>
      </c>
      <c r="AY1394" s="18" t="s">
        <v>181</v>
      </c>
      <c r="BE1394" s="225">
        <f>IF(N1394="základní",J1394,0)</f>
        <v>0</v>
      </c>
      <c r="BF1394" s="225">
        <f>IF(N1394="snížená",J1394,0)</f>
        <v>0</v>
      </c>
      <c r="BG1394" s="225">
        <f>IF(N1394="zákl. přenesená",J1394,0)</f>
        <v>0</v>
      </c>
      <c r="BH1394" s="225">
        <f>IF(N1394="sníž. přenesená",J1394,0)</f>
        <v>0</v>
      </c>
      <c r="BI1394" s="225">
        <f>IF(N1394="nulová",J1394,0)</f>
        <v>0</v>
      </c>
      <c r="BJ1394" s="18" t="s">
        <v>81</v>
      </c>
      <c r="BK1394" s="225">
        <f>ROUND(I1394*H1394,2)</f>
        <v>0</v>
      </c>
      <c r="BL1394" s="18" t="s">
        <v>300</v>
      </c>
      <c r="BM1394" s="224" t="s">
        <v>2265</v>
      </c>
    </row>
    <row r="1395" s="2" customFormat="1">
      <c r="A1395" s="39"/>
      <c r="B1395" s="40"/>
      <c r="C1395" s="41"/>
      <c r="D1395" s="226" t="s">
        <v>189</v>
      </c>
      <c r="E1395" s="41"/>
      <c r="F1395" s="227" t="s">
        <v>2266</v>
      </c>
      <c r="G1395" s="41"/>
      <c r="H1395" s="41"/>
      <c r="I1395" s="228"/>
      <c r="J1395" s="41"/>
      <c r="K1395" s="41"/>
      <c r="L1395" s="45"/>
      <c r="M1395" s="229"/>
      <c r="N1395" s="230"/>
      <c r="O1395" s="85"/>
      <c r="P1395" s="85"/>
      <c r="Q1395" s="85"/>
      <c r="R1395" s="85"/>
      <c r="S1395" s="85"/>
      <c r="T1395" s="86"/>
      <c r="U1395" s="39"/>
      <c r="V1395" s="39"/>
      <c r="W1395" s="39"/>
      <c r="X1395" s="39"/>
      <c r="Y1395" s="39"/>
      <c r="Z1395" s="39"/>
      <c r="AA1395" s="39"/>
      <c r="AB1395" s="39"/>
      <c r="AC1395" s="39"/>
      <c r="AD1395" s="39"/>
      <c r="AE1395" s="39"/>
      <c r="AT1395" s="18" t="s">
        <v>189</v>
      </c>
      <c r="AU1395" s="18" t="s">
        <v>96</v>
      </c>
    </row>
    <row r="1396" s="2" customFormat="1">
      <c r="A1396" s="39"/>
      <c r="B1396" s="40"/>
      <c r="C1396" s="41"/>
      <c r="D1396" s="231" t="s">
        <v>191</v>
      </c>
      <c r="E1396" s="41"/>
      <c r="F1396" s="232" t="s">
        <v>2267</v>
      </c>
      <c r="G1396" s="41"/>
      <c r="H1396" s="41"/>
      <c r="I1396" s="228"/>
      <c r="J1396" s="41"/>
      <c r="K1396" s="41"/>
      <c r="L1396" s="45"/>
      <c r="M1396" s="229"/>
      <c r="N1396" s="230"/>
      <c r="O1396" s="85"/>
      <c r="P1396" s="85"/>
      <c r="Q1396" s="85"/>
      <c r="R1396" s="85"/>
      <c r="S1396" s="85"/>
      <c r="T1396" s="86"/>
      <c r="U1396" s="39"/>
      <c r="V1396" s="39"/>
      <c r="W1396" s="39"/>
      <c r="X1396" s="39"/>
      <c r="Y1396" s="39"/>
      <c r="Z1396" s="39"/>
      <c r="AA1396" s="39"/>
      <c r="AB1396" s="39"/>
      <c r="AC1396" s="39"/>
      <c r="AD1396" s="39"/>
      <c r="AE1396" s="39"/>
      <c r="AT1396" s="18" t="s">
        <v>191</v>
      </c>
      <c r="AU1396" s="18" t="s">
        <v>96</v>
      </c>
    </row>
    <row r="1397" s="14" customFormat="1">
      <c r="A1397" s="14"/>
      <c r="B1397" s="244"/>
      <c r="C1397" s="245"/>
      <c r="D1397" s="226" t="s">
        <v>193</v>
      </c>
      <c r="E1397" s="246" t="s">
        <v>19</v>
      </c>
      <c r="F1397" s="247" t="s">
        <v>2261</v>
      </c>
      <c r="G1397" s="245"/>
      <c r="H1397" s="246" t="s">
        <v>19</v>
      </c>
      <c r="I1397" s="248"/>
      <c r="J1397" s="245"/>
      <c r="K1397" s="245"/>
      <c r="L1397" s="249"/>
      <c r="M1397" s="250"/>
      <c r="N1397" s="251"/>
      <c r="O1397" s="251"/>
      <c r="P1397" s="251"/>
      <c r="Q1397" s="251"/>
      <c r="R1397" s="251"/>
      <c r="S1397" s="251"/>
      <c r="T1397" s="252"/>
      <c r="U1397" s="14"/>
      <c r="V1397" s="14"/>
      <c r="W1397" s="14"/>
      <c r="X1397" s="14"/>
      <c r="Y1397" s="14"/>
      <c r="Z1397" s="14"/>
      <c r="AA1397" s="14"/>
      <c r="AB1397" s="14"/>
      <c r="AC1397" s="14"/>
      <c r="AD1397" s="14"/>
      <c r="AE1397" s="14"/>
      <c r="AT1397" s="253" t="s">
        <v>193</v>
      </c>
      <c r="AU1397" s="253" t="s">
        <v>96</v>
      </c>
      <c r="AV1397" s="14" t="s">
        <v>81</v>
      </c>
      <c r="AW1397" s="14" t="s">
        <v>33</v>
      </c>
      <c r="AX1397" s="14" t="s">
        <v>73</v>
      </c>
      <c r="AY1397" s="253" t="s">
        <v>181</v>
      </c>
    </row>
    <row r="1398" s="13" customFormat="1">
      <c r="A1398" s="13"/>
      <c r="B1398" s="233"/>
      <c r="C1398" s="234"/>
      <c r="D1398" s="226" t="s">
        <v>193</v>
      </c>
      <c r="E1398" s="235" t="s">
        <v>19</v>
      </c>
      <c r="F1398" s="236" t="s">
        <v>2268</v>
      </c>
      <c r="G1398" s="234"/>
      <c r="H1398" s="237">
        <v>80</v>
      </c>
      <c r="I1398" s="238"/>
      <c r="J1398" s="234"/>
      <c r="K1398" s="234"/>
      <c r="L1398" s="239"/>
      <c r="M1398" s="240"/>
      <c r="N1398" s="241"/>
      <c r="O1398" s="241"/>
      <c r="P1398" s="241"/>
      <c r="Q1398" s="241"/>
      <c r="R1398" s="241"/>
      <c r="S1398" s="241"/>
      <c r="T1398" s="242"/>
      <c r="U1398" s="13"/>
      <c r="V1398" s="13"/>
      <c r="W1398" s="13"/>
      <c r="X1398" s="13"/>
      <c r="Y1398" s="13"/>
      <c r="Z1398" s="13"/>
      <c r="AA1398" s="13"/>
      <c r="AB1398" s="13"/>
      <c r="AC1398" s="13"/>
      <c r="AD1398" s="13"/>
      <c r="AE1398" s="13"/>
      <c r="AT1398" s="243" t="s">
        <v>193</v>
      </c>
      <c r="AU1398" s="243" t="s">
        <v>96</v>
      </c>
      <c r="AV1398" s="13" t="s">
        <v>83</v>
      </c>
      <c r="AW1398" s="13" t="s">
        <v>33</v>
      </c>
      <c r="AX1398" s="13" t="s">
        <v>81</v>
      </c>
      <c r="AY1398" s="243" t="s">
        <v>181</v>
      </c>
    </row>
    <row r="1399" s="2" customFormat="1" ht="16.5" customHeight="1">
      <c r="A1399" s="39"/>
      <c r="B1399" s="40"/>
      <c r="C1399" s="213" t="s">
        <v>2269</v>
      </c>
      <c r="D1399" s="213" t="s">
        <v>183</v>
      </c>
      <c r="E1399" s="214" t="s">
        <v>2270</v>
      </c>
      <c r="F1399" s="215" t="s">
        <v>2271</v>
      </c>
      <c r="G1399" s="216" t="s">
        <v>263</v>
      </c>
      <c r="H1399" s="217">
        <v>50</v>
      </c>
      <c r="I1399" s="218"/>
      <c r="J1399" s="219">
        <f>ROUND(I1399*H1399,2)</f>
        <v>0</v>
      </c>
      <c r="K1399" s="215" t="s">
        <v>187</v>
      </c>
      <c r="L1399" s="45"/>
      <c r="M1399" s="220" t="s">
        <v>19</v>
      </c>
      <c r="N1399" s="221" t="s">
        <v>44</v>
      </c>
      <c r="O1399" s="85"/>
      <c r="P1399" s="222">
        <f>O1399*H1399</f>
        <v>0</v>
      </c>
      <c r="Q1399" s="222">
        <v>0.0012694200000000001</v>
      </c>
      <c r="R1399" s="222">
        <f>Q1399*H1399</f>
        <v>0.063471</v>
      </c>
      <c r="S1399" s="222">
        <v>0</v>
      </c>
      <c r="T1399" s="223">
        <f>S1399*H1399</f>
        <v>0</v>
      </c>
      <c r="U1399" s="39"/>
      <c r="V1399" s="39"/>
      <c r="W1399" s="39"/>
      <c r="X1399" s="39"/>
      <c r="Y1399" s="39"/>
      <c r="Z1399" s="39"/>
      <c r="AA1399" s="39"/>
      <c r="AB1399" s="39"/>
      <c r="AC1399" s="39"/>
      <c r="AD1399" s="39"/>
      <c r="AE1399" s="39"/>
      <c r="AR1399" s="224" t="s">
        <v>300</v>
      </c>
      <c r="AT1399" s="224" t="s">
        <v>183</v>
      </c>
      <c r="AU1399" s="224" t="s">
        <v>96</v>
      </c>
      <c r="AY1399" s="18" t="s">
        <v>181</v>
      </c>
      <c r="BE1399" s="225">
        <f>IF(N1399="základní",J1399,0)</f>
        <v>0</v>
      </c>
      <c r="BF1399" s="225">
        <f>IF(N1399="snížená",J1399,0)</f>
        <v>0</v>
      </c>
      <c r="BG1399" s="225">
        <f>IF(N1399="zákl. přenesená",J1399,0)</f>
        <v>0</v>
      </c>
      <c r="BH1399" s="225">
        <f>IF(N1399="sníž. přenesená",J1399,0)</f>
        <v>0</v>
      </c>
      <c r="BI1399" s="225">
        <f>IF(N1399="nulová",J1399,0)</f>
        <v>0</v>
      </c>
      <c r="BJ1399" s="18" t="s">
        <v>81</v>
      </c>
      <c r="BK1399" s="225">
        <f>ROUND(I1399*H1399,2)</f>
        <v>0</v>
      </c>
      <c r="BL1399" s="18" t="s">
        <v>300</v>
      </c>
      <c r="BM1399" s="224" t="s">
        <v>2272</v>
      </c>
    </row>
    <row r="1400" s="2" customFormat="1">
      <c r="A1400" s="39"/>
      <c r="B1400" s="40"/>
      <c r="C1400" s="41"/>
      <c r="D1400" s="226" t="s">
        <v>189</v>
      </c>
      <c r="E1400" s="41"/>
      <c r="F1400" s="227" t="s">
        <v>2273</v>
      </c>
      <c r="G1400" s="41"/>
      <c r="H1400" s="41"/>
      <c r="I1400" s="228"/>
      <c r="J1400" s="41"/>
      <c r="K1400" s="41"/>
      <c r="L1400" s="45"/>
      <c r="M1400" s="229"/>
      <c r="N1400" s="230"/>
      <c r="O1400" s="85"/>
      <c r="P1400" s="85"/>
      <c r="Q1400" s="85"/>
      <c r="R1400" s="85"/>
      <c r="S1400" s="85"/>
      <c r="T1400" s="86"/>
      <c r="U1400" s="39"/>
      <c r="V1400" s="39"/>
      <c r="W1400" s="39"/>
      <c r="X1400" s="39"/>
      <c r="Y1400" s="39"/>
      <c r="Z1400" s="39"/>
      <c r="AA1400" s="39"/>
      <c r="AB1400" s="39"/>
      <c r="AC1400" s="39"/>
      <c r="AD1400" s="39"/>
      <c r="AE1400" s="39"/>
      <c r="AT1400" s="18" t="s">
        <v>189</v>
      </c>
      <c r="AU1400" s="18" t="s">
        <v>96</v>
      </c>
    </row>
    <row r="1401" s="2" customFormat="1">
      <c r="A1401" s="39"/>
      <c r="B1401" s="40"/>
      <c r="C1401" s="41"/>
      <c r="D1401" s="231" t="s">
        <v>191</v>
      </c>
      <c r="E1401" s="41"/>
      <c r="F1401" s="232" t="s">
        <v>2274</v>
      </c>
      <c r="G1401" s="41"/>
      <c r="H1401" s="41"/>
      <c r="I1401" s="228"/>
      <c r="J1401" s="41"/>
      <c r="K1401" s="41"/>
      <c r="L1401" s="45"/>
      <c r="M1401" s="229"/>
      <c r="N1401" s="230"/>
      <c r="O1401" s="85"/>
      <c r="P1401" s="85"/>
      <c r="Q1401" s="85"/>
      <c r="R1401" s="85"/>
      <c r="S1401" s="85"/>
      <c r="T1401" s="86"/>
      <c r="U1401" s="39"/>
      <c r="V1401" s="39"/>
      <c r="W1401" s="39"/>
      <c r="X1401" s="39"/>
      <c r="Y1401" s="39"/>
      <c r="Z1401" s="39"/>
      <c r="AA1401" s="39"/>
      <c r="AB1401" s="39"/>
      <c r="AC1401" s="39"/>
      <c r="AD1401" s="39"/>
      <c r="AE1401" s="39"/>
      <c r="AT1401" s="18" t="s">
        <v>191</v>
      </c>
      <c r="AU1401" s="18" t="s">
        <v>96</v>
      </c>
    </row>
    <row r="1402" s="13" customFormat="1">
      <c r="A1402" s="13"/>
      <c r="B1402" s="233"/>
      <c r="C1402" s="234"/>
      <c r="D1402" s="226" t="s">
        <v>193</v>
      </c>
      <c r="E1402" s="235" t="s">
        <v>19</v>
      </c>
      <c r="F1402" s="236" t="s">
        <v>2275</v>
      </c>
      <c r="G1402" s="234"/>
      <c r="H1402" s="237">
        <v>50</v>
      </c>
      <c r="I1402" s="238"/>
      <c r="J1402" s="234"/>
      <c r="K1402" s="234"/>
      <c r="L1402" s="239"/>
      <c r="M1402" s="240"/>
      <c r="N1402" s="241"/>
      <c r="O1402" s="241"/>
      <c r="P1402" s="241"/>
      <c r="Q1402" s="241"/>
      <c r="R1402" s="241"/>
      <c r="S1402" s="241"/>
      <c r="T1402" s="242"/>
      <c r="U1402" s="13"/>
      <c r="V1402" s="13"/>
      <c r="W1402" s="13"/>
      <c r="X1402" s="13"/>
      <c r="Y1402" s="13"/>
      <c r="Z1402" s="13"/>
      <c r="AA1402" s="13"/>
      <c r="AB1402" s="13"/>
      <c r="AC1402" s="13"/>
      <c r="AD1402" s="13"/>
      <c r="AE1402" s="13"/>
      <c r="AT1402" s="243" t="s">
        <v>193</v>
      </c>
      <c r="AU1402" s="243" t="s">
        <v>96</v>
      </c>
      <c r="AV1402" s="13" t="s">
        <v>83</v>
      </c>
      <c r="AW1402" s="13" t="s">
        <v>33</v>
      </c>
      <c r="AX1402" s="13" t="s">
        <v>73</v>
      </c>
      <c r="AY1402" s="243" t="s">
        <v>181</v>
      </c>
    </row>
    <row r="1403" s="2" customFormat="1" ht="16.5" customHeight="1">
      <c r="A1403" s="39"/>
      <c r="B1403" s="40"/>
      <c r="C1403" s="213" t="s">
        <v>2276</v>
      </c>
      <c r="D1403" s="213" t="s">
        <v>183</v>
      </c>
      <c r="E1403" s="214" t="s">
        <v>2277</v>
      </c>
      <c r="F1403" s="215" t="s">
        <v>2278</v>
      </c>
      <c r="G1403" s="216" t="s">
        <v>263</v>
      </c>
      <c r="H1403" s="217">
        <v>36</v>
      </c>
      <c r="I1403" s="218"/>
      <c r="J1403" s="219">
        <f>ROUND(I1403*H1403,2)</f>
        <v>0</v>
      </c>
      <c r="K1403" s="215" t="s">
        <v>187</v>
      </c>
      <c r="L1403" s="45"/>
      <c r="M1403" s="220" t="s">
        <v>19</v>
      </c>
      <c r="N1403" s="221" t="s">
        <v>44</v>
      </c>
      <c r="O1403" s="85"/>
      <c r="P1403" s="222">
        <f>O1403*H1403</f>
        <v>0</v>
      </c>
      <c r="Q1403" s="222">
        <v>0.0015926149999999999</v>
      </c>
      <c r="R1403" s="222">
        <f>Q1403*H1403</f>
        <v>0.057334139999999999</v>
      </c>
      <c r="S1403" s="222">
        <v>0</v>
      </c>
      <c r="T1403" s="223">
        <f>S1403*H1403</f>
        <v>0</v>
      </c>
      <c r="U1403" s="39"/>
      <c r="V1403" s="39"/>
      <c r="W1403" s="39"/>
      <c r="X1403" s="39"/>
      <c r="Y1403" s="39"/>
      <c r="Z1403" s="39"/>
      <c r="AA1403" s="39"/>
      <c r="AB1403" s="39"/>
      <c r="AC1403" s="39"/>
      <c r="AD1403" s="39"/>
      <c r="AE1403" s="39"/>
      <c r="AR1403" s="224" t="s">
        <v>300</v>
      </c>
      <c r="AT1403" s="224" t="s">
        <v>183</v>
      </c>
      <c r="AU1403" s="224" t="s">
        <v>96</v>
      </c>
      <c r="AY1403" s="18" t="s">
        <v>181</v>
      </c>
      <c r="BE1403" s="225">
        <f>IF(N1403="základní",J1403,0)</f>
        <v>0</v>
      </c>
      <c r="BF1403" s="225">
        <f>IF(N1403="snížená",J1403,0)</f>
        <v>0</v>
      </c>
      <c r="BG1403" s="225">
        <f>IF(N1403="zákl. přenesená",J1403,0)</f>
        <v>0</v>
      </c>
      <c r="BH1403" s="225">
        <f>IF(N1403="sníž. přenesená",J1403,0)</f>
        <v>0</v>
      </c>
      <c r="BI1403" s="225">
        <f>IF(N1403="nulová",J1403,0)</f>
        <v>0</v>
      </c>
      <c r="BJ1403" s="18" t="s">
        <v>81</v>
      </c>
      <c r="BK1403" s="225">
        <f>ROUND(I1403*H1403,2)</f>
        <v>0</v>
      </c>
      <c r="BL1403" s="18" t="s">
        <v>300</v>
      </c>
      <c r="BM1403" s="224" t="s">
        <v>2279</v>
      </c>
    </row>
    <row r="1404" s="2" customFormat="1">
      <c r="A1404" s="39"/>
      <c r="B1404" s="40"/>
      <c r="C1404" s="41"/>
      <c r="D1404" s="226" t="s">
        <v>189</v>
      </c>
      <c r="E1404" s="41"/>
      <c r="F1404" s="227" t="s">
        <v>2280</v>
      </c>
      <c r="G1404" s="41"/>
      <c r="H1404" s="41"/>
      <c r="I1404" s="228"/>
      <c r="J1404" s="41"/>
      <c r="K1404" s="41"/>
      <c r="L1404" s="45"/>
      <c r="M1404" s="229"/>
      <c r="N1404" s="230"/>
      <c r="O1404" s="85"/>
      <c r="P1404" s="85"/>
      <c r="Q1404" s="85"/>
      <c r="R1404" s="85"/>
      <c r="S1404" s="85"/>
      <c r="T1404" s="86"/>
      <c r="U1404" s="39"/>
      <c r="V1404" s="39"/>
      <c r="W1404" s="39"/>
      <c r="X1404" s="39"/>
      <c r="Y1404" s="39"/>
      <c r="Z1404" s="39"/>
      <c r="AA1404" s="39"/>
      <c r="AB1404" s="39"/>
      <c r="AC1404" s="39"/>
      <c r="AD1404" s="39"/>
      <c r="AE1404" s="39"/>
      <c r="AT1404" s="18" t="s">
        <v>189</v>
      </c>
      <c r="AU1404" s="18" t="s">
        <v>96</v>
      </c>
    </row>
    <row r="1405" s="2" customFormat="1">
      <c r="A1405" s="39"/>
      <c r="B1405" s="40"/>
      <c r="C1405" s="41"/>
      <c r="D1405" s="231" t="s">
        <v>191</v>
      </c>
      <c r="E1405" s="41"/>
      <c r="F1405" s="232" t="s">
        <v>2281</v>
      </c>
      <c r="G1405" s="41"/>
      <c r="H1405" s="41"/>
      <c r="I1405" s="228"/>
      <c r="J1405" s="41"/>
      <c r="K1405" s="41"/>
      <c r="L1405" s="45"/>
      <c r="M1405" s="229"/>
      <c r="N1405" s="230"/>
      <c r="O1405" s="85"/>
      <c r="P1405" s="85"/>
      <c r="Q1405" s="85"/>
      <c r="R1405" s="85"/>
      <c r="S1405" s="85"/>
      <c r="T1405" s="86"/>
      <c r="U1405" s="39"/>
      <c r="V1405" s="39"/>
      <c r="W1405" s="39"/>
      <c r="X1405" s="39"/>
      <c r="Y1405" s="39"/>
      <c r="Z1405" s="39"/>
      <c r="AA1405" s="39"/>
      <c r="AB1405" s="39"/>
      <c r="AC1405" s="39"/>
      <c r="AD1405" s="39"/>
      <c r="AE1405" s="39"/>
      <c r="AT1405" s="18" t="s">
        <v>191</v>
      </c>
      <c r="AU1405" s="18" t="s">
        <v>96</v>
      </c>
    </row>
    <row r="1406" s="13" customFormat="1">
      <c r="A1406" s="13"/>
      <c r="B1406" s="233"/>
      <c r="C1406" s="234"/>
      <c r="D1406" s="226" t="s">
        <v>193</v>
      </c>
      <c r="E1406" s="235" t="s">
        <v>19</v>
      </c>
      <c r="F1406" s="236" t="s">
        <v>2282</v>
      </c>
      <c r="G1406" s="234"/>
      <c r="H1406" s="237">
        <v>36</v>
      </c>
      <c r="I1406" s="238"/>
      <c r="J1406" s="234"/>
      <c r="K1406" s="234"/>
      <c r="L1406" s="239"/>
      <c r="M1406" s="240"/>
      <c r="N1406" s="241"/>
      <c r="O1406" s="241"/>
      <c r="P1406" s="241"/>
      <c r="Q1406" s="241"/>
      <c r="R1406" s="241"/>
      <c r="S1406" s="241"/>
      <c r="T1406" s="242"/>
      <c r="U1406" s="13"/>
      <c r="V1406" s="13"/>
      <c r="W1406" s="13"/>
      <c r="X1406" s="13"/>
      <c r="Y1406" s="13"/>
      <c r="Z1406" s="13"/>
      <c r="AA1406" s="13"/>
      <c r="AB1406" s="13"/>
      <c r="AC1406" s="13"/>
      <c r="AD1406" s="13"/>
      <c r="AE1406" s="13"/>
      <c r="AT1406" s="243" t="s">
        <v>193</v>
      </c>
      <c r="AU1406" s="243" t="s">
        <v>96</v>
      </c>
      <c r="AV1406" s="13" t="s">
        <v>83</v>
      </c>
      <c r="AW1406" s="13" t="s">
        <v>33</v>
      </c>
      <c r="AX1406" s="13" t="s">
        <v>73</v>
      </c>
      <c r="AY1406" s="243" t="s">
        <v>181</v>
      </c>
    </row>
    <row r="1407" s="2" customFormat="1" ht="16.5" customHeight="1">
      <c r="A1407" s="39"/>
      <c r="B1407" s="40"/>
      <c r="C1407" s="213" t="s">
        <v>2283</v>
      </c>
      <c r="D1407" s="213" t="s">
        <v>183</v>
      </c>
      <c r="E1407" s="214" t="s">
        <v>2284</v>
      </c>
      <c r="F1407" s="215" t="s">
        <v>2285</v>
      </c>
      <c r="G1407" s="216" t="s">
        <v>263</v>
      </c>
      <c r="H1407" s="217">
        <v>85</v>
      </c>
      <c r="I1407" s="218"/>
      <c r="J1407" s="219">
        <f>ROUND(I1407*H1407,2)</f>
        <v>0</v>
      </c>
      <c r="K1407" s="215" t="s">
        <v>187</v>
      </c>
      <c r="L1407" s="45"/>
      <c r="M1407" s="220" t="s">
        <v>19</v>
      </c>
      <c r="N1407" s="221" t="s">
        <v>44</v>
      </c>
      <c r="O1407" s="85"/>
      <c r="P1407" s="222">
        <f>O1407*H1407</f>
        <v>0</v>
      </c>
      <c r="Q1407" s="222">
        <v>0.0019938400000000002</v>
      </c>
      <c r="R1407" s="222">
        <f>Q1407*H1407</f>
        <v>0.16947640000000003</v>
      </c>
      <c r="S1407" s="222">
        <v>0</v>
      </c>
      <c r="T1407" s="223">
        <f>S1407*H1407</f>
        <v>0</v>
      </c>
      <c r="U1407" s="39"/>
      <c r="V1407" s="39"/>
      <c r="W1407" s="39"/>
      <c r="X1407" s="39"/>
      <c r="Y1407" s="39"/>
      <c r="Z1407" s="39"/>
      <c r="AA1407" s="39"/>
      <c r="AB1407" s="39"/>
      <c r="AC1407" s="39"/>
      <c r="AD1407" s="39"/>
      <c r="AE1407" s="39"/>
      <c r="AR1407" s="224" t="s">
        <v>300</v>
      </c>
      <c r="AT1407" s="224" t="s">
        <v>183</v>
      </c>
      <c r="AU1407" s="224" t="s">
        <v>96</v>
      </c>
      <c r="AY1407" s="18" t="s">
        <v>181</v>
      </c>
      <c r="BE1407" s="225">
        <f>IF(N1407="základní",J1407,0)</f>
        <v>0</v>
      </c>
      <c r="BF1407" s="225">
        <f>IF(N1407="snížená",J1407,0)</f>
        <v>0</v>
      </c>
      <c r="BG1407" s="225">
        <f>IF(N1407="zákl. přenesená",J1407,0)</f>
        <v>0</v>
      </c>
      <c r="BH1407" s="225">
        <f>IF(N1407="sníž. přenesená",J1407,0)</f>
        <v>0</v>
      </c>
      <c r="BI1407" s="225">
        <f>IF(N1407="nulová",J1407,0)</f>
        <v>0</v>
      </c>
      <c r="BJ1407" s="18" t="s">
        <v>81</v>
      </c>
      <c r="BK1407" s="225">
        <f>ROUND(I1407*H1407,2)</f>
        <v>0</v>
      </c>
      <c r="BL1407" s="18" t="s">
        <v>300</v>
      </c>
      <c r="BM1407" s="224" t="s">
        <v>2286</v>
      </c>
    </row>
    <row r="1408" s="2" customFormat="1">
      <c r="A1408" s="39"/>
      <c r="B1408" s="40"/>
      <c r="C1408" s="41"/>
      <c r="D1408" s="226" t="s">
        <v>189</v>
      </c>
      <c r="E1408" s="41"/>
      <c r="F1408" s="227" t="s">
        <v>2287</v>
      </c>
      <c r="G1408" s="41"/>
      <c r="H1408" s="41"/>
      <c r="I1408" s="228"/>
      <c r="J1408" s="41"/>
      <c r="K1408" s="41"/>
      <c r="L1408" s="45"/>
      <c r="M1408" s="229"/>
      <c r="N1408" s="230"/>
      <c r="O1408" s="85"/>
      <c r="P1408" s="85"/>
      <c r="Q1408" s="85"/>
      <c r="R1408" s="85"/>
      <c r="S1408" s="85"/>
      <c r="T1408" s="86"/>
      <c r="U1408" s="39"/>
      <c r="V1408" s="39"/>
      <c r="W1408" s="39"/>
      <c r="X1408" s="39"/>
      <c r="Y1408" s="39"/>
      <c r="Z1408" s="39"/>
      <c r="AA1408" s="39"/>
      <c r="AB1408" s="39"/>
      <c r="AC1408" s="39"/>
      <c r="AD1408" s="39"/>
      <c r="AE1408" s="39"/>
      <c r="AT1408" s="18" t="s">
        <v>189</v>
      </c>
      <c r="AU1408" s="18" t="s">
        <v>96</v>
      </c>
    </row>
    <row r="1409" s="2" customFormat="1">
      <c r="A1409" s="39"/>
      <c r="B1409" s="40"/>
      <c r="C1409" s="41"/>
      <c r="D1409" s="231" t="s">
        <v>191</v>
      </c>
      <c r="E1409" s="41"/>
      <c r="F1409" s="232" t="s">
        <v>2288</v>
      </c>
      <c r="G1409" s="41"/>
      <c r="H1409" s="41"/>
      <c r="I1409" s="228"/>
      <c r="J1409" s="41"/>
      <c r="K1409" s="41"/>
      <c r="L1409" s="45"/>
      <c r="M1409" s="229"/>
      <c r="N1409" s="230"/>
      <c r="O1409" s="85"/>
      <c r="P1409" s="85"/>
      <c r="Q1409" s="85"/>
      <c r="R1409" s="85"/>
      <c r="S1409" s="85"/>
      <c r="T1409" s="86"/>
      <c r="U1409" s="39"/>
      <c r="V1409" s="39"/>
      <c r="W1409" s="39"/>
      <c r="X1409" s="39"/>
      <c r="Y1409" s="39"/>
      <c r="Z1409" s="39"/>
      <c r="AA1409" s="39"/>
      <c r="AB1409" s="39"/>
      <c r="AC1409" s="39"/>
      <c r="AD1409" s="39"/>
      <c r="AE1409" s="39"/>
      <c r="AT1409" s="18" t="s">
        <v>191</v>
      </c>
      <c r="AU1409" s="18" t="s">
        <v>96</v>
      </c>
    </row>
    <row r="1410" s="13" customFormat="1">
      <c r="A1410" s="13"/>
      <c r="B1410" s="233"/>
      <c r="C1410" s="234"/>
      <c r="D1410" s="226" t="s">
        <v>193</v>
      </c>
      <c r="E1410" s="235" t="s">
        <v>19</v>
      </c>
      <c r="F1410" s="236" t="s">
        <v>2289</v>
      </c>
      <c r="G1410" s="234"/>
      <c r="H1410" s="237">
        <v>85</v>
      </c>
      <c r="I1410" s="238"/>
      <c r="J1410" s="234"/>
      <c r="K1410" s="234"/>
      <c r="L1410" s="239"/>
      <c r="M1410" s="240"/>
      <c r="N1410" s="241"/>
      <c r="O1410" s="241"/>
      <c r="P1410" s="241"/>
      <c r="Q1410" s="241"/>
      <c r="R1410" s="241"/>
      <c r="S1410" s="241"/>
      <c r="T1410" s="242"/>
      <c r="U1410" s="13"/>
      <c r="V1410" s="13"/>
      <c r="W1410" s="13"/>
      <c r="X1410" s="13"/>
      <c r="Y1410" s="13"/>
      <c r="Z1410" s="13"/>
      <c r="AA1410" s="13"/>
      <c r="AB1410" s="13"/>
      <c r="AC1410" s="13"/>
      <c r="AD1410" s="13"/>
      <c r="AE1410" s="13"/>
      <c r="AT1410" s="243" t="s">
        <v>193</v>
      </c>
      <c r="AU1410" s="243" t="s">
        <v>96</v>
      </c>
      <c r="AV1410" s="13" t="s">
        <v>83</v>
      </c>
      <c r="AW1410" s="13" t="s">
        <v>33</v>
      </c>
      <c r="AX1410" s="13" t="s">
        <v>73</v>
      </c>
      <c r="AY1410" s="243" t="s">
        <v>181</v>
      </c>
    </row>
    <row r="1411" s="2" customFormat="1" ht="16.5" customHeight="1">
      <c r="A1411" s="39"/>
      <c r="B1411" s="40"/>
      <c r="C1411" s="213" t="s">
        <v>2290</v>
      </c>
      <c r="D1411" s="213" t="s">
        <v>183</v>
      </c>
      <c r="E1411" s="214" t="s">
        <v>2291</v>
      </c>
      <c r="F1411" s="215" t="s">
        <v>2292</v>
      </c>
      <c r="G1411" s="216" t="s">
        <v>263</v>
      </c>
      <c r="H1411" s="217">
        <v>420</v>
      </c>
      <c r="I1411" s="218"/>
      <c r="J1411" s="219">
        <f>ROUND(I1411*H1411,2)</f>
        <v>0</v>
      </c>
      <c r="K1411" s="215" t="s">
        <v>187</v>
      </c>
      <c r="L1411" s="45"/>
      <c r="M1411" s="220" t="s">
        <v>19</v>
      </c>
      <c r="N1411" s="221" t="s">
        <v>44</v>
      </c>
      <c r="O1411" s="85"/>
      <c r="P1411" s="222">
        <f>O1411*H1411</f>
        <v>0</v>
      </c>
      <c r="Q1411" s="222">
        <v>0</v>
      </c>
      <c r="R1411" s="222">
        <f>Q1411*H1411</f>
        <v>0</v>
      </c>
      <c r="S1411" s="222">
        <v>0</v>
      </c>
      <c r="T1411" s="223">
        <f>S1411*H1411</f>
        <v>0</v>
      </c>
      <c r="U1411" s="39"/>
      <c r="V1411" s="39"/>
      <c r="W1411" s="39"/>
      <c r="X1411" s="39"/>
      <c r="Y1411" s="39"/>
      <c r="Z1411" s="39"/>
      <c r="AA1411" s="39"/>
      <c r="AB1411" s="39"/>
      <c r="AC1411" s="39"/>
      <c r="AD1411" s="39"/>
      <c r="AE1411" s="39"/>
      <c r="AR1411" s="224" t="s">
        <v>300</v>
      </c>
      <c r="AT1411" s="224" t="s">
        <v>183</v>
      </c>
      <c r="AU1411" s="224" t="s">
        <v>96</v>
      </c>
      <c r="AY1411" s="18" t="s">
        <v>181</v>
      </c>
      <c r="BE1411" s="225">
        <f>IF(N1411="základní",J1411,0)</f>
        <v>0</v>
      </c>
      <c r="BF1411" s="225">
        <f>IF(N1411="snížená",J1411,0)</f>
        <v>0</v>
      </c>
      <c r="BG1411" s="225">
        <f>IF(N1411="zákl. přenesená",J1411,0)</f>
        <v>0</v>
      </c>
      <c r="BH1411" s="225">
        <f>IF(N1411="sníž. přenesená",J1411,0)</f>
        <v>0</v>
      </c>
      <c r="BI1411" s="225">
        <f>IF(N1411="nulová",J1411,0)</f>
        <v>0</v>
      </c>
      <c r="BJ1411" s="18" t="s">
        <v>81</v>
      </c>
      <c r="BK1411" s="225">
        <f>ROUND(I1411*H1411,2)</f>
        <v>0</v>
      </c>
      <c r="BL1411" s="18" t="s">
        <v>300</v>
      </c>
      <c r="BM1411" s="224" t="s">
        <v>2293</v>
      </c>
    </row>
    <row r="1412" s="2" customFormat="1">
      <c r="A1412" s="39"/>
      <c r="B1412" s="40"/>
      <c r="C1412" s="41"/>
      <c r="D1412" s="226" t="s">
        <v>189</v>
      </c>
      <c r="E1412" s="41"/>
      <c r="F1412" s="227" t="s">
        <v>2294</v>
      </c>
      <c r="G1412" s="41"/>
      <c r="H1412" s="41"/>
      <c r="I1412" s="228"/>
      <c r="J1412" s="41"/>
      <c r="K1412" s="41"/>
      <c r="L1412" s="45"/>
      <c r="M1412" s="229"/>
      <c r="N1412" s="230"/>
      <c r="O1412" s="85"/>
      <c r="P1412" s="85"/>
      <c r="Q1412" s="85"/>
      <c r="R1412" s="85"/>
      <c r="S1412" s="85"/>
      <c r="T1412" s="86"/>
      <c r="U1412" s="39"/>
      <c r="V1412" s="39"/>
      <c r="W1412" s="39"/>
      <c r="X1412" s="39"/>
      <c r="Y1412" s="39"/>
      <c r="Z1412" s="39"/>
      <c r="AA1412" s="39"/>
      <c r="AB1412" s="39"/>
      <c r="AC1412" s="39"/>
      <c r="AD1412" s="39"/>
      <c r="AE1412" s="39"/>
      <c r="AT1412" s="18" t="s">
        <v>189</v>
      </c>
      <c r="AU1412" s="18" t="s">
        <v>96</v>
      </c>
    </row>
    <row r="1413" s="2" customFormat="1">
      <c r="A1413" s="39"/>
      <c r="B1413" s="40"/>
      <c r="C1413" s="41"/>
      <c r="D1413" s="231" t="s">
        <v>191</v>
      </c>
      <c r="E1413" s="41"/>
      <c r="F1413" s="232" t="s">
        <v>2295</v>
      </c>
      <c r="G1413" s="41"/>
      <c r="H1413" s="41"/>
      <c r="I1413" s="228"/>
      <c r="J1413" s="41"/>
      <c r="K1413" s="41"/>
      <c r="L1413" s="45"/>
      <c r="M1413" s="229"/>
      <c r="N1413" s="230"/>
      <c r="O1413" s="85"/>
      <c r="P1413" s="85"/>
      <c r="Q1413" s="85"/>
      <c r="R1413" s="85"/>
      <c r="S1413" s="85"/>
      <c r="T1413" s="86"/>
      <c r="U1413" s="39"/>
      <c r="V1413" s="39"/>
      <c r="W1413" s="39"/>
      <c r="X1413" s="39"/>
      <c r="Y1413" s="39"/>
      <c r="Z1413" s="39"/>
      <c r="AA1413" s="39"/>
      <c r="AB1413" s="39"/>
      <c r="AC1413" s="39"/>
      <c r="AD1413" s="39"/>
      <c r="AE1413" s="39"/>
      <c r="AT1413" s="18" t="s">
        <v>191</v>
      </c>
      <c r="AU1413" s="18" t="s">
        <v>96</v>
      </c>
    </row>
    <row r="1414" s="13" customFormat="1">
      <c r="A1414" s="13"/>
      <c r="B1414" s="233"/>
      <c r="C1414" s="234"/>
      <c r="D1414" s="226" t="s">
        <v>193</v>
      </c>
      <c r="E1414" s="235" t="s">
        <v>19</v>
      </c>
      <c r="F1414" s="236" t="s">
        <v>2296</v>
      </c>
      <c r="G1414" s="234"/>
      <c r="H1414" s="237">
        <v>420</v>
      </c>
      <c r="I1414" s="238"/>
      <c r="J1414" s="234"/>
      <c r="K1414" s="234"/>
      <c r="L1414" s="239"/>
      <c r="M1414" s="240"/>
      <c r="N1414" s="241"/>
      <c r="O1414" s="241"/>
      <c r="P1414" s="241"/>
      <c r="Q1414" s="241"/>
      <c r="R1414" s="241"/>
      <c r="S1414" s="241"/>
      <c r="T1414" s="242"/>
      <c r="U1414" s="13"/>
      <c r="V1414" s="13"/>
      <c r="W1414" s="13"/>
      <c r="X1414" s="13"/>
      <c r="Y1414" s="13"/>
      <c r="Z1414" s="13"/>
      <c r="AA1414" s="13"/>
      <c r="AB1414" s="13"/>
      <c r="AC1414" s="13"/>
      <c r="AD1414" s="13"/>
      <c r="AE1414" s="13"/>
      <c r="AT1414" s="243" t="s">
        <v>193</v>
      </c>
      <c r="AU1414" s="243" t="s">
        <v>96</v>
      </c>
      <c r="AV1414" s="13" t="s">
        <v>83</v>
      </c>
      <c r="AW1414" s="13" t="s">
        <v>33</v>
      </c>
      <c r="AX1414" s="13" t="s">
        <v>73</v>
      </c>
      <c r="AY1414" s="243" t="s">
        <v>181</v>
      </c>
    </row>
    <row r="1415" s="2" customFormat="1" ht="21.75" customHeight="1">
      <c r="A1415" s="39"/>
      <c r="B1415" s="40"/>
      <c r="C1415" s="213" t="s">
        <v>2297</v>
      </c>
      <c r="D1415" s="213" t="s">
        <v>183</v>
      </c>
      <c r="E1415" s="214" t="s">
        <v>2298</v>
      </c>
      <c r="F1415" s="215" t="s">
        <v>2299</v>
      </c>
      <c r="G1415" s="216" t="s">
        <v>263</v>
      </c>
      <c r="H1415" s="217">
        <v>85</v>
      </c>
      <c r="I1415" s="218"/>
      <c r="J1415" s="219">
        <f>ROUND(I1415*H1415,2)</f>
        <v>0</v>
      </c>
      <c r="K1415" s="215" t="s">
        <v>187</v>
      </c>
      <c r="L1415" s="45"/>
      <c r="M1415" s="220" t="s">
        <v>19</v>
      </c>
      <c r="N1415" s="221" t="s">
        <v>44</v>
      </c>
      <c r="O1415" s="85"/>
      <c r="P1415" s="222">
        <f>O1415*H1415</f>
        <v>0</v>
      </c>
      <c r="Q1415" s="222">
        <v>0.00019233</v>
      </c>
      <c r="R1415" s="222">
        <f>Q1415*H1415</f>
        <v>0.016348049999999999</v>
      </c>
      <c r="S1415" s="222">
        <v>0</v>
      </c>
      <c r="T1415" s="223">
        <f>S1415*H1415</f>
        <v>0</v>
      </c>
      <c r="U1415" s="39"/>
      <c r="V1415" s="39"/>
      <c r="W1415" s="39"/>
      <c r="X1415" s="39"/>
      <c r="Y1415" s="39"/>
      <c r="Z1415" s="39"/>
      <c r="AA1415" s="39"/>
      <c r="AB1415" s="39"/>
      <c r="AC1415" s="39"/>
      <c r="AD1415" s="39"/>
      <c r="AE1415" s="39"/>
      <c r="AR1415" s="224" t="s">
        <v>300</v>
      </c>
      <c r="AT1415" s="224" t="s">
        <v>183</v>
      </c>
      <c r="AU1415" s="224" t="s">
        <v>96</v>
      </c>
      <c r="AY1415" s="18" t="s">
        <v>181</v>
      </c>
      <c r="BE1415" s="225">
        <f>IF(N1415="základní",J1415,0)</f>
        <v>0</v>
      </c>
      <c r="BF1415" s="225">
        <f>IF(N1415="snížená",J1415,0)</f>
        <v>0</v>
      </c>
      <c r="BG1415" s="225">
        <f>IF(N1415="zákl. přenesená",J1415,0)</f>
        <v>0</v>
      </c>
      <c r="BH1415" s="225">
        <f>IF(N1415="sníž. přenesená",J1415,0)</f>
        <v>0</v>
      </c>
      <c r="BI1415" s="225">
        <f>IF(N1415="nulová",J1415,0)</f>
        <v>0</v>
      </c>
      <c r="BJ1415" s="18" t="s">
        <v>81</v>
      </c>
      <c r="BK1415" s="225">
        <f>ROUND(I1415*H1415,2)</f>
        <v>0</v>
      </c>
      <c r="BL1415" s="18" t="s">
        <v>300</v>
      </c>
      <c r="BM1415" s="224" t="s">
        <v>2300</v>
      </c>
    </row>
    <row r="1416" s="2" customFormat="1">
      <c r="A1416" s="39"/>
      <c r="B1416" s="40"/>
      <c r="C1416" s="41"/>
      <c r="D1416" s="226" t="s">
        <v>189</v>
      </c>
      <c r="E1416" s="41"/>
      <c r="F1416" s="227" t="s">
        <v>2301</v>
      </c>
      <c r="G1416" s="41"/>
      <c r="H1416" s="41"/>
      <c r="I1416" s="228"/>
      <c r="J1416" s="41"/>
      <c r="K1416" s="41"/>
      <c r="L1416" s="45"/>
      <c r="M1416" s="229"/>
      <c r="N1416" s="230"/>
      <c r="O1416" s="85"/>
      <c r="P1416" s="85"/>
      <c r="Q1416" s="85"/>
      <c r="R1416" s="85"/>
      <c r="S1416" s="85"/>
      <c r="T1416" s="86"/>
      <c r="U1416" s="39"/>
      <c r="V1416" s="39"/>
      <c r="W1416" s="39"/>
      <c r="X1416" s="39"/>
      <c r="Y1416" s="39"/>
      <c r="Z1416" s="39"/>
      <c r="AA1416" s="39"/>
      <c r="AB1416" s="39"/>
      <c r="AC1416" s="39"/>
      <c r="AD1416" s="39"/>
      <c r="AE1416" s="39"/>
      <c r="AT1416" s="18" t="s">
        <v>189</v>
      </c>
      <c r="AU1416" s="18" t="s">
        <v>96</v>
      </c>
    </row>
    <row r="1417" s="2" customFormat="1">
      <c r="A1417" s="39"/>
      <c r="B1417" s="40"/>
      <c r="C1417" s="41"/>
      <c r="D1417" s="231" t="s">
        <v>191</v>
      </c>
      <c r="E1417" s="41"/>
      <c r="F1417" s="232" t="s">
        <v>2302</v>
      </c>
      <c r="G1417" s="41"/>
      <c r="H1417" s="41"/>
      <c r="I1417" s="228"/>
      <c r="J1417" s="41"/>
      <c r="K1417" s="41"/>
      <c r="L1417" s="45"/>
      <c r="M1417" s="229"/>
      <c r="N1417" s="230"/>
      <c r="O1417" s="85"/>
      <c r="P1417" s="85"/>
      <c r="Q1417" s="85"/>
      <c r="R1417" s="85"/>
      <c r="S1417" s="85"/>
      <c r="T1417" s="86"/>
      <c r="U1417" s="39"/>
      <c r="V1417" s="39"/>
      <c r="W1417" s="39"/>
      <c r="X1417" s="39"/>
      <c r="Y1417" s="39"/>
      <c r="Z1417" s="39"/>
      <c r="AA1417" s="39"/>
      <c r="AB1417" s="39"/>
      <c r="AC1417" s="39"/>
      <c r="AD1417" s="39"/>
      <c r="AE1417" s="39"/>
      <c r="AT1417" s="18" t="s">
        <v>191</v>
      </c>
      <c r="AU1417" s="18" t="s">
        <v>96</v>
      </c>
    </row>
    <row r="1418" s="2" customFormat="1" ht="16.5" customHeight="1">
      <c r="A1418" s="39"/>
      <c r="B1418" s="40"/>
      <c r="C1418" s="254" t="s">
        <v>2303</v>
      </c>
      <c r="D1418" s="254" t="s">
        <v>308</v>
      </c>
      <c r="E1418" s="255" t="s">
        <v>2304</v>
      </c>
      <c r="F1418" s="256" t="s">
        <v>2305</v>
      </c>
      <c r="G1418" s="257" t="s">
        <v>263</v>
      </c>
      <c r="H1418" s="258">
        <v>86.700000000000003</v>
      </c>
      <c r="I1418" s="259"/>
      <c r="J1418" s="260">
        <f>ROUND(I1418*H1418,2)</f>
        <v>0</v>
      </c>
      <c r="K1418" s="256" t="s">
        <v>187</v>
      </c>
      <c r="L1418" s="261"/>
      <c r="M1418" s="262" t="s">
        <v>19</v>
      </c>
      <c r="N1418" s="263" t="s">
        <v>44</v>
      </c>
      <c r="O1418" s="85"/>
      <c r="P1418" s="222">
        <f>O1418*H1418</f>
        <v>0</v>
      </c>
      <c r="Q1418" s="222">
        <v>0.00036999999999999999</v>
      </c>
      <c r="R1418" s="222">
        <f>Q1418*H1418</f>
        <v>0.032079000000000003</v>
      </c>
      <c r="S1418" s="222">
        <v>0</v>
      </c>
      <c r="T1418" s="223">
        <f>S1418*H1418</f>
        <v>0</v>
      </c>
      <c r="U1418" s="39"/>
      <c r="V1418" s="39"/>
      <c r="W1418" s="39"/>
      <c r="X1418" s="39"/>
      <c r="Y1418" s="39"/>
      <c r="Z1418" s="39"/>
      <c r="AA1418" s="39"/>
      <c r="AB1418" s="39"/>
      <c r="AC1418" s="39"/>
      <c r="AD1418" s="39"/>
      <c r="AE1418" s="39"/>
      <c r="AR1418" s="224" t="s">
        <v>423</v>
      </c>
      <c r="AT1418" s="224" t="s">
        <v>308</v>
      </c>
      <c r="AU1418" s="224" t="s">
        <v>96</v>
      </c>
      <c r="AY1418" s="18" t="s">
        <v>181</v>
      </c>
      <c r="BE1418" s="225">
        <f>IF(N1418="základní",J1418,0)</f>
        <v>0</v>
      </c>
      <c r="BF1418" s="225">
        <f>IF(N1418="snížená",J1418,0)</f>
        <v>0</v>
      </c>
      <c r="BG1418" s="225">
        <f>IF(N1418="zákl. přenesená",J1418,0)</f>
        <v>0</v>
      </c>
      <c r="BH1418" s="225">
        <f>IF(N1418="sníž. přenesená",J1418,0)</f>
        <v>0</v>
      </c>
      <c r="BI1418" s="225">
        <f>IF(N1418="nulová",J1418,0)</f>
        <v>0</v>
      </c>
      <c r="BJ1418" s="18" t="s">
        <v>81</v>
      </c>
      <c r="BK1418" s="225">
        <f>ROUND(I1418*H1418,2)</f>
        <v>0</v>
      </c>
      <c r="BL1418" s="18" t="s">
        <v>300</v>
      </c>
      <c r="BM1418" s="224" t="s">
        <v>2306</v>
      </c>
    </row>
    <row r="1419" s="2" customFormat="1">
      <c r="A1419" s="39"/>
      <c r="B1419" s="40"/>
      <c r="C1419" s="41"/>
      <c r="D1419" s="226" t="s">
        <v>189</v>
      </c>
      <c r="E1419" s="41"/>
      <c r="F1419" s="227" t="s">
        <v>2305</v>
      </c>
      <c r="G1419" s="41"/>
      <c r="H1419" s="41"/>
      <c r="I1419" s="228"/>
      <c r="J1419" s="41"/>
      <c r="K1419" s="41"/>
      <c r="L1419" s="45"/>
      <c r="M1419" s="229"/>
      <c r="N1419" s="230"/>
      <c r="O1419" s="85"/>
      <c r="P1419" s="85"/>
      <c r="Q1419" s="85"/>
      <c r="R1419" s="85"/>
      <c r="S1419" s="85"/>
      <c r="T1419" s="86"/>
      <c r="U1419" s="39"/>
      <c r="V1419" s="39"/>
      <c r="W1419" s="39"/>
      <c r="X1419" s="39"/>
      <c r="Y1419" s="39"/>
      <c r="Z1419" s="39"/>
      <c r="AA1419" s="39"/>
      <c r="AB1419" s="39"/>
      <c r="AC1419" s="39"/>
      <c r="AD1419" s="39"/>
      <c r="AE1419" s="39"/>
      <c r="AT1419" s="18" t="s">
        <v>189</v>
      </c>
      <c r="AU1419" s="18" t="s">
        <v>96</v>
      </c>
    </row>
    <row r="1420" s="13" customFormat="1">
      <c r="A1420" s="13"/>
      <c r="B1420" s="233"/>
      <c r="C1420" s="234"/>
      <c r="D1420" s="226" t="s">
        <v>193</v>
      </c>
      <c r="E1420" s="234"/>
      <c r="F1420" s="236" t="s">
        <v>2307</v>
      </c>
      <c r="G1420" s="234"/>
      <c r="H1420" s="237">
        <v>86.700000000000003</v>
      </c>
      <c r="I1420" s="238"/>
      <c r="J1420" s="234"/>
      <c r="K1420" s="234"/>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193</v>
      </c>
      <c r="AU1420" s="243" t="s">
        <v>96</v>
      </c>
      <c r="AV1420" s="13" t="s">
        <v>83</v>
      </c>
      <c r="AW1420" s="13" t="s">
        <v>4</v>
      </c>
      <c r="AX1420" s="13" t="s">
        <v>81</v>
      </c>
      <c r="AY1420" s="243" t="s">
        <v>181</v>
      </c>
    </row>
    <row r="1421" s="2" customFormat="1" ht="16.5" customHeight="1">
      <c r="A1421" s="39"/>
      <c r="B1421" s="40"/>
      <c r="C1421" s="213" t="s">
        <v>2308</v>
      </c>
      <c r="D1421" s="213" t="s">
        <v>183</v>
      </c>
      <c r="E1421" s="214" t="s">
        <v>2309</v>
      </c>
      <c r="F1421" s="215" t="s">
        <v>2310</v>
      </c>
      <c r="G1421" s="216" t="s">
        <v>377</v>
      </c>
      <c r="H1421" s="217">
        <v>0.501</v>
      </c>
      <c r="I1421" s="218"/>
      <c r="J1421" s="219">
        <f>ROUND(I1421*H1421,2)</f>
        <v>0</v>
      </c>
      <c r="K1421" s="215" t="s">
        <v>187</v>
      </c>
      <c r="L1421" s="45"/>
      <c r="M1421" s="220" t="s">
        <v>19</v>
      </c>
      <c r="N1421" s="221" t="s">
        <v>44</v>
      </c>
      <c r="O1421" s="85"/>
      <c r="P1421" s="222">
        <f>O1421*H1421</f>
        <v>0</v>
      </c>
      <c r="Q1421" s="222">
        <v>0</v>
      </c>
      <c r="R1421" s="222">
        <f>Q1421*H1421</f>
        <v>0</v>
      </c>
      <c r="S1421" s="222">
        <v>0</v>
      </c>
      <c r="T1421" s="223">
        <f>S1421*H1421</f>
        <v>0</v>
      </c>
      <c r="U1421" s="39"/>
      <c r="V1421" s="39"/>
      <c r="W1421" s="39"/>
      <c r="X1421" s="39"/>
      <c r="Y1421" s="39"/>
      <c r="Z1421" s="39"/>
      <c r="AA1421" s="39"/>
      <c r="AB1421" s="39"/>
      <c r="AC1421" s="39"/>
      <c r="AD1421" s="39"/>
      <c r="AE1421" s="39"/>
      <c r="AR1421" s="224" t="s">
        <v>300</v>
      </c>
      <c r="AT1421" s="224" t="s">
        <v>183</v>
      </c>
      <c r="AU1421" s="224" t="s">
        <v>96</v>
      </c>
      <c r="AY1421" s="18" t="s">
        <v>181</v>
      </c>
      <c r="BE1421" s="225">
        <f>IF(N1421="základní",J1421,0)</f>
        <v>0</v>
      </c>
      <c r="BF1421" s="225">
        <f>IF(N1421="snížená",J1421,0)</f>
        <v>0</v>
      </c>
      <c r="BG1421" s="225">
        <f>IF(N1421="zákl. přenesená",J1421,0)</f>
        <v>0</v>
      </c>
      <c r="BH1421" s="225">
        <f>IF(N1421="sníž. přenesená",J1421,0)</f>
        <v>0</v>
      </c>
      <c r="BI1421" s="225">
        <f>IF(N1421="nulová",J1421,0)</f>
        <v>0</v>
      </c>
      <c r="BJ1421" s="18" t="s">
        <v>81</v>
      </c>
      <c r="BK1421" s="225">
        <f>ROUND(I1421*H1421,2)</f>
        <v>0</v>
      </c>
      <c r="BL1421" s="18" t="s">
        <v>300</v>
      </c>
      <c r="BM1421" s="224" t="s">
        <v>2311</v>
      </c>
    </row>
    <row r="1422" s="2" customFormat="1">
      <c r="A1422" s="39"/>
      <c r="B1422" s="40"/>
      <c r="C1422" s="41"/>
      <c r="D1422" s="226" t="s">
        <v>189</v>
      </c>
      <c r="E1422" s="41"/>
      <c r="F1422" s="227" t="s">
        <v>2312</v>
      </c>
      <c r="G1422" s="41"/>
      <c r="H1422" s="41"/>
      <c r="I1422" s="228"/>
      <c r="J1422" s="41"/>
      <c r="K1422" s="41"/>
      <c r="L1422" s="45"/>
      <c r="M1422" s="229"/>
      <c r="N1422" s="230"/>
      <c r="O1422" s="85"/>
      <c r="P1422" s="85"/>
      <c r="Q1422" s="85"/>
      <c r="R1422" s="85"/>
      <c r="S1422" s="85"/>
      <c r="T1422" s="86"/>
      <c r="U1422" s="39"/>
      <c r="V1422" s="39"/>
      <c r="W1422" s="39"/>
      <c r="X1422" s="39"/>
      <c r="Y1422" s="39"/>
      <c r="Z1422" s="39"/>
      <c r="AA1422" s="39"/>
      <c r="AB1422" s="39"/>
      <c r="AC1422" s="39"/>
      <c r="AD1422" s="39"/>
      <c r="AE1422" s="39"/>
      <c r="AT1422" s="18" t="s">
        <v>189</v>
      </c>
      <c r="AU1422" s="18" t="s">
        <v>96</v>
      </c>
    </row>
    <row r="1423" s="2" customFormat="1">
      <c r="A1423" s="39"/>
      <c r="B1423" s="40"/>
      <c r="C1423" s="41"/>
      <c r="D1423" s="231" t="s">
        <v>191</v>
      </c>
      <c r="E1423" s="41"/>
      <c r="F1423" s="232" t="s">
        <v>2313</v>
      </c>
      <c r="G1423" s="41"/>
      <c r="H1423" s="41"/>
      <c r="I1423" s="228"/>
      <c r="J1423" s="41"/>
      <c r="K1423" s="41"/>
      <c r="L1423" s="45"/>
      <c r="M1423" s="229"/>
      <c r="N1423" s="230"/>
      <c r="O1423" s="85"/>
      <c r="P1423" s="85"/>
      <c r="Q1423" s="85"/>
      <c r="R1423" s="85"/>
      <c r="S1423" s="85"/>
      <c r="T1423" s="86"/>
      <c r="U1423" s="39"/>
      <c r="V1423" s="39"/>
      <c r="W1423" s="39"/>
      <c r="X1423" s="39"/>
      <c r="Y1423" s="39"/>
      <c r="Z1423" s="39"/>
      <c r="AA1423" s="39"/>
      <c r="AB1423" s="39"/>
      <c r="AC1423" s="39"/>
      <c r="AD1423" s="39"/>
      <c r="AE1423" s="39"/>
      <c r="AT1423" s="18" t="s">
        <v>191</v>
      </c>
      <c r="AU1423" s="18" t="s">
        <v>96</v>
      </c>
    </row>
    <row r="1424" s="12" customFormat="1" ht="20.88" customHeight="1">
      <c r="A1424" s="12"/>
      <c r="B1424" s="197"/>
      <c r="C1424" s="198"/>
      <c r="D1424" s="199" t="s">
        <v>72</v>
      </c>
      <c r="E1424" s="211" t="s">
        <v>2314</v>
      </c>
      <c r="F1424" s="211" t="s">
        <v>2315</v>
      </c>
      <c r="G1424" s="198"/>
      <c r="H1424" s="198"/>
      <c r="I1424" s="201"/>
      <c r="J1424" s="212">
        <f>BK1424</f>
        <v>0</v>
      </c>
      <c r="K1424" s="198"/>
      <c r="L1424" s="203"/>
      <c r="M1424" s="204"/>
      <c r="N1424" s="205"/>
      <c r="O1424" s="205"/>
      <c r="P1424" s="206">
        <f>SUM(P1425:P1470)</f>
        <v>0</v>
      </c>
      <c r="Q1424" s="205"/>
      <c r="R1424" s="206">
        <f>SUM(R1425:R1470)</f>
        <v>0.049847642800000001</v>
      </c>
      <c r="S1424" s="205"/>
      <c r="T1424" s="207">
        <f>SUM(T1425:T1470)</f>
        <v>0</v>
      </c>
      <c r="U1424" s="12"/>
      <c r="V1424" s="12"/>
      <c r="W1424" s="12"/>
      <c r="X1424" s="12"/>
      <c r="Y1424" s="12"/>
      <c r="Z1424" s="12"/>
      <c r="AA1424" s="12"/>
      <c r="AB1424" s="12"/>
      <c r="AC1424" s="12"/>
      <c r="AD1424" s="12"/>
      <c r="AE1424" s="12"/>
      <c r="AR1424" s="208" t="s">
        <v>83</v>
      </c>
      <c r="AT1424" s="209" t="s">
        <v>72</v>
      </c>
      <c r="AU1424" s="209" t="s">
        <v>83</v>
      </c>
      <c r="AY1424" s="208" t="s">
        <v>181</v>
      </c>
      <c r="BK1424" s="210">
        <f>SUM(BK1425:BK1470)</f>
        <v>0</v>
      </c>
    </row>
    <row r="1425" s="2" customFormat="1" ht="16.5" customHeight="1">
      <c r="A1425" s="39"/>
      <c r="B1425" s="40"/>
      <c r="C1425" s="213" t="s">
        <v>2316</v>
      </c>
      <c r="D1425" s="213" t="s">
        <v>183</v>
      </c>
      <c r="E1425" s="214" t="s">
        <v>2317</v>
      </c>
      <c r="F1425" s="215" t="s">
        <v>2318</v>
      </c>
      <c r="G1425" s="216" t="s">
        <v>449</v>
      </c>
      <c r="H1425" s="217">
        <v>4</v>
      </c>
      <c r="I1425" s="218"/>
      <c r="J1425" s="219">
        <f>ROUND(I1425*H1425,2)</f>
        <v>0</v>
      </c>
      <c r="K1425" s="215" t="s">
        <v>187</v>
      </c>
      <c r="L1425" s="45"/>
      <c r="M1425" s="220" t="s">
        <v>19</v>
      </c>
      <c r="N1425" s="221" t="s">
        <v>44</v>
      </c>
      <c r="O1425" s="85"/>
      <c r="P1425" s="222">
        <f>O1425*H1425</f>
        <v>0</v>
      </c>
      <c r="Q1425" s="222">
        <v>0.00023931319999999999</v>
      </c>
      <c r="R1425" s="222">
        <f>Q1425*H1425</f>
        <v>0.00095725279999999996</v>
      </c>
      <c r="S1425" s="222">
        <v>0</v>
      </c>
      <c r="T1425" s="223">
        <f>S1425*H1425</f>
        <v>0</v>
      </c>
      <c r="U1425" s="39"/>
      <c r="V1425" s="39"/>
      <c r="W1425" s="39"/>
      <c r="X1425" s="39"/>
      <c r="Y1425" s="39"/>
      <c r="Z1425" s="39"/>
      <c r="AA1425" s="39"/>
      <c r="AB1425" s="39"/>
      <c r="AC1425" s="39"/>
      <c r="AD1425" s="39"/>
      <c r="AE1425" s="39"/>
      <c r="AR1425" s="224" t="s">
        <v>300</v>
      </c>
      <c r="AT1425" s="224" t="s">
        <v>183</v>
      </c>
      <c r="AU1425" s="224" t="s">
        <v>96</v>
      </c>
      <c r="AY1425" s="18" t="s">
        <v>181</v>
      </c>
      <c r="BE1425" s="225">
        <f>IF(N1425="základní",J1425,0)</f>
        <v>0</v>
      </c>
      <c r="BF1425" s="225">
        <f>IF(N1425="snížená",J1425,0)</f>
        <v>0</v>
      </c>
      <c r="BG1425" s="225">
        <f>IF(N1425="zákl. přenesená",J1425,0)</f>
        <v>0</v>
      </c>
      <c r="BH1425" s="225">
        <f>IF(N1425="sníž. přenesená",J1425,0)</f>
        <v>0</v>
      </c>
      <c r="BI1425" s="225">
        <f>IF(N1425="nulová",J1425,0)</f>
        <v>0</v>
      </c>
      <c r="BJ1425" s="18" t="s">
        <v>81</v>
      </c>
      <c r="BK1425" s="225">
        <f>ROUND(I1425*H1425,2)</f>
        <v>0</v>
      </c>
      <c r="BL1425" s="18" t="s">
        <v>300</v>
      </c>
      <c r="BM1425" s="224" t="s">
        <v>2319</v>
      </c>
    </row>
    <row r="1426" s="2" customFormat="1">
      <c r="A1426" s="39"/>
      <c r="B1426" s="40"/>
      <c r="C1426" s="41"/>
      <c r="D1426" s="226" t="s">
        <v>189</v>
      </c>
      <c r="E1426" s="41"/>
      <c r="F1426" s="227" t="s">
        <v>2320</v>
      </c>
      <c r="G1426" s="41"/>
      <c r="H1426" s="41"/>
      <c r="I1426" s="228"/>
      <c r="J1426" s="41"/>
      <c r="K1426" s="41"/>
      <c r="L1426" s="45"/>
      <c r="M1426" s="229"/>
      <c r="N1426" s="230"/>
      <c r="O1426" s="85"/>
      <c r="P1426" s="85"/>
      <c r="Q1426" s="85"/>
      <c r="R1426" s="85"/>
      <c r="S1426" s="85"/>
      <c r="T1426" s="86"/>
      <c r="U1426" s="39"/>
      <c r="V1426" s="39"/>
      <c r="W1426" s="39"/>
      <c r="X1426" s="39"/>
      <c r="Y1426" s="39"/>
      <c r="Z1426" s="39"/>
      <c r="AA1426" s="39"/>
      <c r="AB1426" s="39"/>
      <c r="AC1426" s="39"/>
      <c r="AD1426" s="39"/>
      <c r="AE1426" s="39"/>
      <c r="AT1426" s="18" t="s">
        <v>189</v>
      </c>
      <c r="AU1426" s="18" t="s">
        <v>96</v>
      </c>
    </row>
    <row r="1427" s="2" customFormat="1">
      <c r="A1427" s="39"/>
      <c r="B1427" s="40"/>
      <c r="C1427" s="41"/>
      <c r="D1427" s="231" t="s">
        <v>191</v>
      </c>
      <c r="E1427" s="41"/>
      <c r="F1427" s="232" t="s">
        <v>2321</v>
      </c>
      <c r="G1427" s="41"/>
      <c r="H1427" s="41"/>
      <c r="I1427" s="228"/>
      <c r="J1427" s="41"/>
      <c r="K1427" s="41"/>
      <c r="L1427" s="45"/>
      <c r="M1427" s="229"/>
      <c r="N1427" s="230"/>
      <c r="O1427" s="85"/>
      <c r="P1427" s="85"/>
      <c r="Q1427" s="85"/>
      <c r="R1427" s="85"/>
      <c r="S1427" s="85"/>
      <c r="T1427" s="86"/>
      <c r="U1427" s="39"/>
      <c r="V1427" s="39"/>
      <c r="W1427" s="39"/>
      <c r="X1427" s="39"/>
      <c r="Y1427" s="39"/>
      <c r="Z1427" s="39"/>
      <c r="AA1427" s="39"/>
      <c r="AB1427" s="39"/>
      <c r="AC1427" s="39"/>
      <c r="AD1427" s="39"/>
      <c r="AE1427" s="39"/>
      <c r="AT1427" s="18" t="s">
        <v>191</v>
      </c>
      <c r="AU1427" s="18" t="s">
        <v>96</v>
      </c>
    </row>
    <row r="1428" s="2" customFormat="1" ht="21.75" customHeight="1">
      <c r="A1428" s="39"/>
      <c r="B1428" s="40"/>
      <c r="C1428" s="213" t="s">
        <v>2322</v>
      </c>
      <c r="D1428" s="213" t="s">
        <v>183</v>
      </c>
      <c r="E1428" s="214" t="s">
        <v>2323</v>
      </c>
      <c r="F1428" s="215" t="s">
        <v>2324</v>
      </c>
      <c r="G1428" s="216" t="s">
        <v>449</v>
      </c>
      <c r="H1428" s="217">
        <v>1</v>
      </c>
      <c r="I1428" s="218"/>
      <c r="J1428" s="219">
        <f>ROUND(I1428*H1428,2)</f>
        <v>0</v>
      </c>
      <c r="K1428" s="215" t="s">
        <v>394</v>
      </c>
      <c r="L1428" s="45"/>
      <c r="M1428" s="220" t="s">
        <v>19</v>
      </c>
      <c r="N1428" s="221" t="s">
        <v>44</v>
      </c>
      <c r="O1428" s="85"/>
      <c r="P1428" s="222">
        <f>O1428*H1428</f>
        <v>0</v>
      </c>
      <c r="Q1428" s="222">
        <v>0.00097000000000000005</v>
      </c>
      <c r="R1428" s="222">
        <f>Q1428*H1428</f>
        <v>0.00097000000000000005</v>
      </c>
      <c r="S1428" s="222">
        <v>0</v>
      </c>
      <c r="T1428" s="223">
        <f>S1428*H1428</f>
        <v>0</v>
      </c>
      <c r="U1428" s="39"/>
      <c r="V1428" s="39"/>
      <c r="W1428" s="39"/>
      <c r="X1428" s="39"/>
      <c r="Y1428" s="39"/>
      <c r="Z1428" s="39"/>
      <c r="AA1428" s="39"/>
      <c r="AB1428" s="39"/>
      <c r="AC1428" s="39"/>
      <c r="AD1428" s="39"/>
      <c r="AE1428" s="39"/>
      <c r="AR1428" s="224" t="s">
        <v>300</v>
      </c>
      <c r="AT1428" s="224" t="s">
        <v>183</v>
      </c>
      <c r="AU1428" s="224" t="s">
        <v>96</v>
      </c>
      <c r="AY1428" s="18" t="s">
        <v>181</v>
      </c>
      <c r="BE1428" s="225">
        <f>IF(N1428="základní",J1428,0)</f>
        <v>0</v>
      </c>
      <c r="BF1428" s="225">
        <f>IF(N1428="snížená",J1428,0)</f>
        <v>0</v>
      </c>
      <c r="BG1428" s="225">
        <f>IF(N1428="zákl. přenesená",J1428,0)</f>
        <v>0</v>
      </c>
      <c r="BH1428" s="225">
        <f>IF(N1428="sníž. přenesená",J1428,0)</f>
        <v>0</v>
      </c>
      <c r="BI1428" s="225">
        <f>IF(N1428="nulová",J1428,0)</f>
        <v>0</v>
      </c>
      <c r="BJ1428" s="18" t="s">
        <v>81</v>
      </c>
      <c r="BK1428" s="225">
        <f>ROUND(I1428*H1428,2)</f>
        <v>0</v>
      </c>
      <c r="BL1428" s="18" t="s">
        <v>300</v>
      </c>
      <c r="BM1428" s="224" t="s">
        <v>2325</v>
      </c>
    </row>
    <row r="1429" s="2" customFormat="1">
      <c r="A1429" s="39"/>
      <c r="B1429" s="40"/>
      <c r="C1429" s="41"/>
      <c r="D1429" s="226" t="s">
        <v>189</v>
      </c>
      <c r="E1429" s="41"/>
      <c r="F1429" s="227" t="s">
        <v>2324</v>
      </c>
      <c r="G1429" s="41"/>
      <c r="H1429" s="41"/>
      <c r="I1429" s="228"/>
      <c r="J1429" s="41"/>
      <c r="K1429" s="41"/>
      <c r="L1429" s="45"/>
      <c r="M1429" s="229"/>
      <c r="N1429" s="230"/>
      <c r="O1429" s="85"/>
      <c r="P1429" s="85"/>
      <c r="Q1429" s="85"/>
      <c r="R1429" s="85"/>
      <c r="S1429" s="85"/>
      <c r="T1429" s="86"/>
      <c r="U1429" s="39"/>
      <c r="V1429" s="39"/>
      <c r="W1429" s="39"/>
      <c r="X1429" s="39"/>
      <c r="Y1429" s="39"/>
      <c r="Z1429" s="39"/>
      <c r="AA1429" s="39"/>
      <c r="AB1429" s="39"/>
      <c r="AC1429" s="39"/>
      <c r="AD1429" s="39"/>
      <c r="AE1429" s="39"/>
      <c r="AT1429" s="18" t="s">
        <v>189</v>
      </c>
      <c r="AU1429" s="18" t="s">
        <v>96</v>
      </c>
    </row>
    <row r="1430" s="2" customFormat="1" ht="16.5" customHeight="1">
      <c r="A1430" s="39"/>
      <c r="B1430" s="40"/>
      <c r="C1430" s="213" t="s">
        <v>2326</v>
      </c>
      <c r="D1430" s="213" t="s">
        <v>183</v>
      </c>
      <c r="E1430" s="214" t="s">
        <v>2327</v>
      </c>
      <c r="F1430" s="215" t="s">
        <v>2328</v>
      </c>
      <c r="G1430" s="216" t="s">
        <v>449</v>
      </c>
      <c r="H1430" s="217">
        <v>24</v>
      </c>
      <c r="I1430" s="218"/>
      <c r="J1430" s="219">
        <f>ROUND(I1430*H1430,2)</f>
        <v>0</v>
      </c>
      <c r="K1430" s="215" t="s">
        <v>394</v>
      </c>
      <c r="L1430" s="45"/>
      <c r="M1430" s="220" t="s">
        <v>19</v>
      </c>
      <c r="N1430" s="221" t="s">
        <v>44</v>
      </c>
      <c r="O1430" s="85"/>
      <c r="P1430" s="222">
        <f>O1430*H1430</f>
        <v>0</v>
      </c>
      <c r="Q1430" s="222">
        <v>0.00029</v>
      </c>
      <c r="R1430" s="222">
        <f>Q1430*H1430</f>
        <v>0.00696</v>
      </c>
      <c r="S1430" s="222">
        <v>0</v>
      </c>
      <c r="T1430" s="223">
        <f>S1430*H1430</f>
        <v>0</v>
      </c>
      <c r="U1430" s="39"/>
      <c r="V1430" s="39"/>
      <c r="W1430" s="39"/>
      <c r="X1430" s="39"/>
      <c r="Y1430" s="39"/>
      <c r="Z1430" s="39"/>
      <c r="AA1430" s="39"/>
      <c r="AB1430" s="39"/>
      <c r="AC1430" s="39"/>
      <c r="AD1430" s="39"/>
      <c r="AE1430" s="39"/>
      <c r="AR1430" s="224" t="s">
        <v>300</v>
      </c>
      <c r="AT1430" s="224" t="s">
        <v>183</v>
      </c>
      <c r="AU1430" s="224" t="s">
        <v>96</v>
      </c>
      <c r="AY1430" s="18" t="s">
        <v>181</v>
      </c>
      <c r="BE1430" s="225">
        <f>IF(N1430="základní",J1430,0)</f>
        <v>0</v>
      </c>
      <c r="BF1430" s="225">
        <f>IF(N1430="snížená",J1430,0)</f>
        <v>0</v>
      </c>
      <c r="BG1430" s="225">
        <f>IF(N1430="zákl. přenesená",J1430,0)</f>
        <v>0</v>
      </c>
      <c r="BH1430" s="225">
        <f>IF(N1430="sníž. přenesená",J1430,0)</f>
        <v>0</v>
      </c>
      <c r="BI1430" s="225">
        <f>IF(N1430="nulová",J1430,0)</f>
        <v>0</v>
      </c>
      <c r="BJ1430" s="18" t="s">
        <v>81</v>
      </c>
      <c r="BK1430" s="225">
        <f>ROUND(I1430*H1430,2)</f>
        <v>0</v>
      </c>
      <c r="BL1430" s="18" t="s">
        <v>300</v>
      </c>
      <c r="BM1430" s="224" t="s">
        <v>2329</v>
      </c>
    </row>
    <row r="1431" s="2" customFormat="1">
      <c r="A1431" s="39"/>
      <c r="B1431" s="40"/>
      <c r="C1431" s="41"/>
      <c r="D1431" s="226" t="s">
        <v>189</v>
      </c>
      <c r="E1431" s="41"/>
      <c r="F1431" s="227" t="s">
        <v>2330</v>
      </c>
      <c r="G1431" s="41"/>
      <c r="H1431" s="41"/>
      <c r="I1431" s="228"/>
      <c r="J1431" s="41"/>
      <c r="K1431" s="41"/>
      <c r="L1431" s="45"/>
      <c r="M1431" s="229"/>
      <c r="N1431" s="230"/>
      <c r="O1431" s="85"/>
      <c r="P1431" s="85"/>
      <c r="Q1431" s="85"/>
      <c r="R1431" s="85"/>
      <c r="S1431" s="85"/>
      <c r="T1431" s="86"/>
      <c r="U1431" s="39"/>
      <c r="V1431" s="39"/>
      <c r="W1431" s="39"/>
      <c r="X1431" s="39"/>
      <c r="Y1431" s="39"/>
      <c r="Z1431" s="39"/>
      <c r="AA1431" s="39"/>
      <c r="AB1431" s="39"/>
      <c r="AC1431" s="39"/>
      <c r="AD1431" s="39"/>
      <c r="AE1431" s="39"/>
      <c r="AT1431" s="18" t="s">
        <v>189</v>
      </c>
      <c r="AU1431" s="18" t="s">
        <v>96</v>
      </c>
    </row>
    <row r="1432" s="2" customFormat="1" ht="16.5" customHeight="1">
      <c r="A1432" s="39"/>
      <c r="B1432" s="40"/>
      <c r="C1432" s="213" t="s">
        <v>2331</v>
      </c>
      <c r="D1432" s="213" t="s">
        <v>183</v>
      </c>
      <c r="E1432" s="214" t="s">
        <v>2332</v>
      </c>
      <c r="F1432" s="215" t="s">
        <v>2333</v>
      </c>
      <c r="G1432" s="216" t="s">
        <v>449</v>
      </c>
      <c r="H1432" s="217">
        <v>3</v>
      </c>
      <c r="I1432" s="218"/>
      <c r="J1432" s="219">
        <f>ROUND(I1432*H1432,2)</f>
        <v>0</v>
      </c>
      <c r="K1432" s="215" t="s">
        <v>187</v>
      </c>
      <c r="L1432" s="45"/>
      <c r="M1432" s="220" t="s">
        <v>19</v>
      </c>
      <c r="N1432" s="221" t="s">
        <v>44</v>
      </c>
      <c r="O1432" s="85"/>
      <c r="P1432" s="222">
        <f>O1432*H1432</f>
        <v>0</v>
      </c>
      <c r="Q1432" s="222">
        <v>0.00026957000000000001</v>
      </c>
      <c r="R1432" s="222">
        <f>Q1432*H1432</f>
        <v>0.00080871000000000003</v>
      </c>
      <c r="S1432" s="222">
        <v>0</v>
      </c>
      <c r="T1432" s="223">
        <f>S1432*H1432</f>
        <v>0</v>
      </c>
      <c r="U1432" s="39"/>
      <c r="V1432" s="39"/>
      <c r="W1432" s="39"/>
      <c r="X1432" s="39"/>
      <c r="Y1432" s="39"/>
      <c r="Z1432" s="39"/>
      <c r="AA1432" s="39"/>
      <c r="AB1432" s="39"/>
      <c r="AC1432" s="39"/>
      <c r="AD1432" s="39"/>
      <c r="AE1432" s="39"/>
      <c r="AR1432" s="224" t="s">
        <v>300</v>
      </c>
      <c r="AT1432" s="224" t="s">
        <v>183</v>
      </c>
      <c r="AU1432" s="224" t="s">
        <v>96</v>
      </c>
      <c r="AY1432" s="18" t="s">
        <v>181</v>
      </c>
      <c r="BE1432" s="225">
        <f>IF(N1432="základní",J1432,0)</f>
        <v>0</v>
      </c>
      <c r="BF1432" s="225">
        <f>IF(N1432="snížená",J1432,0)</f>
        <v>0</v>
      </c>
      <c r="BG1432" s="225">
        <f>IF(N1432="zákl. přenesená",J1432,0)</f>
        <v>0</v>
      </c>
      <c r="BH1432" s="225">
        <f>IF(N1432="sníž. přenesená",J1432,0)</f>
        <v>0</v>
      </c>
      <c r="BI1432" s="225">
        <f>IF(N1432="nulová",J1432,0)</f>
        <v>0</v>
      </c>
      <c r="BJ1432" s="18" t="s">
        <v>81</v>
      </c>
      <c r="BK1432" s="225">
        <f>ROUND(I1432*H1432,2)</f>
        <v>0</v>
      </c>
      <c r="BL1432" s="18" t="s">
        <v>300</v>
      </c>
      <c r="BM1432" s="224" t="s">
        <v>2334</v>
      </c>
    </row>
    <row r="1433" s="2" customFormat="1">
      <c r="A1433" s="39"/>
      <c r="B1433" s="40"/>
      <c r="C1433" s="41"/>
      <c r="D1433" s="226" t="s">
        <v>189</v>
      </c>
      <c r="E1433" s="41"/>
      <c r="F1433" s="227" t="s">
        <v>2335</v>
      </c>
      <c r="G1433" s="41"/>
      <c r="H1433" s="41"/>
      <c r="I1433" s="228"/>
      <c r="J1433" s="41"/>
      <c r="K1433" s="41"/>
      <c r="L1433" s="45"/>
      <c r="M1433" s="229"/>
      <c r="N1433" s="230"/>
      <c r="O1433" s="85"/>
      <c r="P1433" s="85"/>
      <c r="Q1433" s="85"/>
      <c r="R1433" s="85"/>
      <c r="S1433" s="85"/>
      <c r="T1433" s="86"/>
      <c r="U1433" s="39"/>
      <c r="V1433" s="39"/>
      <c r="W1433" s="39"/>
      <c r="X1433" s="39"/>
      <c r="Y1433" s="39"/>
      <c r="Z1433" s="39"/>
      <c r="AA1433" s="39"/>
      <c r="AB1433" s="39"/>
      <c r="AC1433" s="39"/>
      <c r="AD1433" s="39"/>
      <c r="AE1433" s="39"/>
      <c r="AT1433" s="18" t="s">
        <v>189</v>
      </c>
      <c r="AU1433" s="18" t="s">
        <v>96</v>
      </c>
    </row>
    <row r="1434" s="2" customFormat="1">
      <c r="A1434" s="39"/>
      <c r="B1434" s="40"/>
      <c r="C1434" s="41"/>
      <c r="D1434" s="231" t="s">
        <v>191</v>
      </c>
      <c r="E1434" s="41"/>
      <c r="F1434" s="232" t="s">
        <v>2336</v>
      </c>
      <c r="G1434" s="41"/>
      <c r="H1434" s="41"/>
      <c r="I1434" s="228"/>
      <c r="J1434" s="41"/>
      <c r="K1434" s="41"/>
      <c r="L1434" s="45"/>
      <c r="M1434" s="229"/>
      <c r="N1434" s="230"/>
      <c r="O1434" s="85"/>
      <c r="P1434" s="85"/>
      <c r="Q1434" s="85"/>
      <c r="R1434" s="85"/>
      <c r="S1434" s="85"/>
      <c r="T1434" s="86"/>
      <c r="U1434" s="39"/>
      <c r="V1434" s="39"/>
      <c r="W1434" s="39"/>
      <c r="X1434" s="39"/>
      <c r="Y1434" s="39"/>
      <c r="Z1434" s="39"/>
      <c r="AA1434" s="39"/>
      <c r="AB1434" s="39"/>
      <c r="AC1434" s="39"/>
      <c r="AD1434" s="39"/>
      <c r="AE1434" s="39"/>
      <c r="AT1434" s="18" t="s">
        <v>191</v>
      </c>
      <c r="AU1434" s="18" t="s">
        <v>96</v>
      </c>
    </row>
    <row r="1435" s="2" customFormat="1" ht="16.5" customHeight="1">
      <c r="A1435" s="39"/>
      <c r="B1435" s="40"/>
      <c r="C1435" s="213" t="s">
        <v>2337</v>
      </c>
      <c r="D1435" s="213" t="s">
        <v>183</v>
      </c>
      <c r="E1435" s="214" t="s">
        <v>2338</v>
      </c>
      <c r="F1435" s="215" t="s">
        <v>2339</v>
      </c>
      <c r="G1435" s="216" t="s">
        <v>449</v>
      </c>
      <c r="H1435" s="217">
        <v>3</v>
      </c>
      <c r="I1435" s="218"/>
      <c r="J1435" s="219">
        <f>ROUND(I1435*H1435,2)</f>
        <v>0</v>
      </c>
      <c r="K1435" s="215" t="s">
        <v>394</v>
      </c>
      <c r="L1435" s="45"/>
      <c r="M1435" s="220" t="s">
        <v>19</v>
      </c>
      <c r="N1435" s="221" t="s">
        <v>44</v>
      </c>
      <c r="O1435" s="85"/>
      <c r="P1435" s="222">
        <f>O1435*H1435</f>
        <v>0</v>
      </c>
      <c r="Q1435" s="222">
        <v>0.0011999999999999999</v>
      </c>
      <c r="R1435" s="222">
        <f>Q1435*H1435</f>
        <v>0.0035999999999999999</v>
      </c>
      <c r="S1435" s="222">
        <v>0</v>
      </c>
      <c r="T1435" s="223">
        <f>S1435*H1435</f>
        <v>0</v>
      </c>
      <c r="U1435" s="39"/>
      <c r="V1435" s="39"/>
      <c r="W1435" s="39"/>
      <c r="X1435" s="39"/>
      <c r="Y1435" s="39"/>
      <c r="Z1435" s="39"/>
      <c r="AA1435" s="39"/>
      <c r="AB1435" s="39"/>
      <c r="AC1435" s="39"/>
      <c r="AD1435" s="39"/>
      <c r="AE1435" s="39"/>
      <c r="AR1435" s="224" t="s">
        <v>300</v>
      </c>
      <c r="AT1435" s="224" t="s">
        <v>183</v>
      </c>
      <c r="AU1435" s="224" t="s">
        <v>96</v>
      </c>
      <c r="AY1435" s="18" t="s">
        <v>181</v>
      </c>
      <c r="BE1435" s="225">
        <f>IF(N1435="základní",J1435,0)</f>
        <v>0</v>
      </c>
      <c r="BF1435" s="225">
        <f>IF(N1435="snížená",J1435,0)</f>
        <v>0</v>
      </c>
      <c r="BG1435" s="225">
        <f>IF(N1435="zákl. přenesená",J1435,0)</f>
        <v>0</v>
      </c>
      <c r="BH1435" s="225">
        <f>IF(N1435="sníž. přenesená",J1435,0)</f>
        <v>0</v>
      </c>
      <c r="BI1435" s="225">
        <f>IF(N1435="nulová",J1435,0)</f>
        <v>0</v>
      </c>
      <c r="BJ1435" s="18" t="s">
        <v>81</v>
      </c>
      <c r="BK1435" s="225">
        <f>ROUND(I1435*H1435,2)</f>
        <v>0</v>
      </c>
      <c r="BL1435" s="18" t="s">
        <v>300</v>
      </c>
      <c r="BM1435" s="224" t="s">
        <v>2340</v>
      </c>
    </row>
    <row r="1436" s="2" customFormat="1">
      <c r="A1436" s="39"/>
      <c r="B1436" s="40"/>
      <c r="C1436" s="41"/>
      <c r="D1436" s="226" t="s">
        <v>189</v>
      </c>
      <c r="E1436" s="41"/>
      <c r="F1436" s="227" t="s">
        <v>2341</v>
      </c>
      <c r="G1436" s="41"/>
      <c r="H1436" s="41"/>
      <c r="I1436" s="228"/>
      <c r="J1436" s="41"/>
      <c r="K1436" s="41"/>
      <c r="L1436" s="45"/>
      <c r="M1436" s="229"/>
      <c r="N1436" s="230"/>
      <c r="O1436" s="85"/>
      <c r="P1436" s="85"/>
      <c r="Q1436" s="85"/>
      <c r="R1436" s="85"/>
      <c r="S1436" s="85"/>
      <c r="T1436" s="86"/>
      <c r="U1436" s="39"/>
      <c r="V1436" s="39"/>
      <c r="W1436" s="39"/>
      <c r="X1436" s="39"/>
      <c r="Y1436" s="39"/>
      <c r="Z1436" s="39"/>
      <c r="AA1436" s="39"/>
      <c r="AB1436" s="39"/>
      <c r="AC1436" s="39"/>
      <c r="AD1436" s="39"/>
      <c r="AE1436" s="39"/>
      <c r="AT1436" s="18" t="s">
        <v>189</v>
      </c>
      <c r="AU1436" s="18" t="s">
        <v>96</v>
      </c>
    </row>
    <row r="1437" s="2" customFormat="1" ht="16.5" customHeight="1">
      <c r="A1437" s="39"/>
      <c r="B1437" s="40"/>
      <c r="C1437" s="213" t="s">
        <v>2342</v>
      </c>
      <c r="D1437" s="213" t="s">
        <v>183</v>
      </c>
      <c r="E1437" s="214" t="s">
        <v>2343</v>
      </c>
      <c r="F1437" s="215" t="s">
        <v>2344</v>
      </c>
      <c r="G1437" s="216" t="s">
        <v>449</v>
      </c>
      <c r="H1437" s="217">
        <v>1</v>
      </c>
      <c r="I1437" s="218"/>
      <c r="J1437" s="219">
        <f>ROUND(I1437*H1437,2)</f>
        <v>0</v>
      </c>
      <c r="K1437" s="215" t="s">
        <v>187</v>
      </c>
      <c r="L1437" s="45"/>
      <c r="M1437" s="220" t="s">
        <v>19</v>
      </c>
      <c r="N1437" s="221" t="s">
        <v>44</v>
      </c>
      <c r="O1437" s="85"/>
      <c r="P1437" s="222">
        <f>O1437*H1437</f>
        <v>0</v>
      </c>
      <c r="Q1437" s="222">
        <v>0.00012956999999999999</v>
      </c>
      <c r="R1437" s="222">
        <f>Q1437*H1437</f>
        <v>0.00012956999999999999</v>
      </c>
      <c r="S1437" s="222">
        <v>0</v>
      </c>
      <c r="T1437" s="223">
        <f>S1437*H1437</f>
        <v>0</v>
      </c>
      <c r="U1437" s="39"/>
      <c r="V1437" s="39"/>
      <c r="W1437" s="39"/>
      <c r="X1437" s="39"/>
      <c r="Y1437" s="39"/>
      <c r="Z1437" s="39"/>
      <c r="AA1437" s="39"/>
      <c r="AB1437" s="39"/>
      <c r="AC1437" s="39"/>
      <c r="AD1437" s="39"/>
      <c r="AE1437" s="39"/>
      <c r="AR1437" s="224" t="s">
        <v>300</v>
      </c>
      <c r="AT1437" s="224" t="s">
        <v>183</v>
      </c>
      <c r="AU1437" s="224" t="s">
        <v>96</v>
      </c>
      <c r="AY1437" s="18" t="s">
        <v>181</v>
      </c>
      <c r="BE1437" s="225">
        <f>IF(N1437="základní",J1437,0)</f>
        <v>0</v>
      </c>
      <c r="BF1437" s="225">
        <f>IF(N1437="snížená",J1437,0)</f>
        <v>0</v>
      </c>
      <c r="BG1437" s="225">
        <f>IF(N1437="zákl. přenesená",J1437,0)</f>
        <v>0</v>
      </c>
      <c r="BH1437" s="225">
        <f>IF(N1437="sníž. přenesená",J1437,0)</f>
        <v>0</v>
      </c>
      <c r="BI1437" s="225">
        <f>IF(N1437="nulová",J1437,0)</f>
        <v>0</v>
      </c>
      <c r="BJ1437" s="18" t="s">
        <v>81</v>
      </c>
      <c r="BK1437" s="225">
        <f>ROUND(I1437*H1437,2)</f>
        <v>0</v>
      </c>
      <c r="BL1437" s="18" t="s">
        <v>300</v>
      </c>
      <c r="BM1437" s="224" t="s">
        <v>2345</v>
      </c>
    </row>
    <row r="1438" s="2" customFormat="1">
      <c r="A1438" s="39"/>
      <c r="B1438" s="40"/>
      <c r="C1438" s="41"/>
      <c r="D1438" s="226" t="s">
        <v>189</v>
      </c>
      <c r="E1438" s="41"/>
      <c r="F1438" s="227" t="s">
        <v>2346</v>
      </c>
      <c r="G1438" s="41"/>
      <c r="H1438" s="41"/>
      <c r="I1438" s="228"/>
      <c r="J1438" s="41"/>
      <c r="K1438" s="41"/>
      <c r="L1438" s="45"/>
      <c r="M1438" s="229"/>
      <c r="N1438" s="230"/>
      <c r="O1438" s="85"/>
      <c r="P1438" s="85"/>
      <c r="Q1438" s="85"/>
      <c r="R1438" s="85"/>
      <c r="S1438" s="85"/>
      <c r="T1438" s="86"/>
      <c r="U1438" s="39"/>
      <c r="V1438" s="39"/>
      <c r="W1438" s="39"/>
      <c r="X1438" s="39"/>
      <c r="Y1438" s="39"/>
      <c r="Z1438" s="39"/>
      <c r="AA1438" s="39"/>
      <c r="AB1438" s="39"/>
      <c r="AC1438" s="39"/>
      <c r="AD1438" s="39"/>
      <c r="AE1438" s="39"/>
      <c r="AT1438" s="18" t="s">
        <v>189</v>
      </c>
      <c r="AU1438" s="18" t="s">
        <v>96</v>
      </c>
    </row>
    <row r="1439" s="2" customFormat="1">
      <c r="A1439" s="39"/>
      <c r="B1439" s="40"/>
      <c r="C1439" s="41"/>
      <c r="D1439" s="231" t="s">
        <v>191</v>
      </c>
      <c r="E1439" s="41"/>
      <c r="F1439" s="232" t="s">
        <v>2347</v>
      </c>
      <c r="G1439" s="41"/>
      <c r="H1439" s="41"/>
      <c r="I1439" s="228"/>
      <c r="J1439" s="41"/>
      <c r="K1439" s="41"/>
      <c r="L1439" s="45"/>
      <c r="M1439" s="229"/>
      <c r="N1439" s="230"/>
      <c r="O1439" s="85"/>
      <c r="P1439" s="85"/>
      <c r="Q1439" s="85"/>
      <c r="R1439" s="85"/>
      <c r="S1439" s="85"/>
      <c r="T1439" s="86"/>
      <c r="U1439" s="39"/>
      <c r="V1439" s="39"/>
      <c r="W1439" s="39"/>
      <c r="X1439" s="39"/>
      <c r="Y1439" s="39"/>
      <c r="Z1439" s="39"/>
      <c r="AA1439" s="39"/>
      <c r="AB1439" s="39"/>
      <c r="AC1439" s="39"/>
      <c r="AD1439" s="39"/>
      <c r="AE1439" s="39"/>
      <c r="AT1439" s="18" t="s">
        <v>191</v>
      </c>
      <c r="AU1439" s="18" t="s">
        <v>96</v>
      </c>
    </row>
    <row r="1440" s="2" customFormat="1" ht="16.5" customHeight="1">
      <c r="A1440" s="39"/>
      <c r="B1440" s="40"/>
      <c r="C1440" s="213" t="s">
        <v>2348</v>
      </c>
      <c r="D1440" s="213" t="s">
        <v>183</v>
      </c>
      <c r="E1440" s="214" t="s">
        <v>2349</v>
      </c>
      <c r="F1440" s="215" t="s">
        <v>2350</v>
      </c>
      <c r="G1440" s="216" t="s">
        <v>449</v>
      </c>
      <c r="H1440" s="217">
        <v>1</v>
      </c>
      <c r="I1440" s="218"/>
      <c r="J1440" s="219">
        <f>ROUND(I1440*H1440,2)</f>
        <v>0</v>
      </c>
      <c r="K1440" s="215" t="s">
        <v>187</v>
      </c>
      <c r="L1440" s="45"/>
      <c r="M1440" s="220" t="s">
        <v>19</v>
      </c>
      <c r="N1440" s="221" t="s">
        <v>44</v>
      </c>
      <c r="O1440" s="85"/>
      <c r="P1440" s="222">
        <f>O1440*H1440</f>
        <v>0</v>
      </c>
      <c r="Q1440" s="222">
        <v>0.00051957000000000001</v>
      </c>
      <c r="R1440" s="222">
        <f>Q1440*H1440</f>
        <v>0.00051957000000000001</v>
      </c>
      <c r="S1440" s="222">
        <v>0</v>
      </c>
      <c r="T1440" s="223">
        <f>S1440*H1440</f>
        <v>0</v>
      </c>
      <c r="U1440" s="39"/>
      <c r="V1440" s="39"/>
      <c r="W1440" s="39"/>
      <c r="X1440" s="39"/>
      <c r="Y1440" s="39"/>
      <c r="Z1440" s="39"/>
      <c r="AA1440" s="39"/>
      <c r="AB1440" s="39"/>
      <c r="AC1440" s="39"/>
      <c r="AD1440" s="39"/>
      <c r="AE1440" s="39"/>
      <c r="AR1440" s="224" t="s">
        <v>300</v>
      </c>
      <c r="AT1440" s="224" t="s">
        <v>183</v>
      </c>
      <c r="AU1440" s="224" t="s">
        <v>96</v>
      </c>
      <c r="AY1440" s="18" t="s">
        <v>181</v>
      </c>
      <c r="BE1440" s="225">
        <f>IF(N1440="základní",J1440,0)</f>
        <v>0</v>
      </c>
      <c r="BF1440" s="225">
        <f>IF(N1440="snížená",J1440,0)</f>
        <v>0</v>
      </c>
      <c r="BG1440" s="225">
        <f>IF(N1440="zákl. přenesená",J1440,0)</f>
        <v>0</v>
      </c>
      <c r="BH1440" s="225">
        <f>IF(N1440="sníž. přenesená",J1440,0)</f>
        <v>0</v>
      </c>
      <c r="BI1440" s="225">
        <f>IF(N1440="nulová",J1440,0)</f>
        <v>0</v>
      </c>
      <c r="BJ1440" s="18" t="s">
        <v>81</v>
      </c>
      <c r="BK1440" s="225">
        <f>ROUND(I1440*H1440,2)</f>
        <v>0</v>
      </c>
      <c r="BL1440" s="18" t="s">
        <v>300</v>
      </c>
      <c r="BM1440" s="224" t="s">
        <v>2351</v>
      </c>
    </row>
    <row r="1441" s="2" customFormat="1">
      <c r="A1441" s="39"/>
      <c r="B1441" s="40"/>
      <c r="C1441" s="41"/>
      <c r="D1441" s="226" t="s">
        <v>189</v>
      </c>
      <c r="E1441" s="41"/>
      <c r="F1441" s="227" t="s">
        <v>2352</v>
      </c>
      <c r="G1441" s="41"/>
      <c r="H1441" s="41"/>
      <c r="I1441" s="228"/>
      <c r="J1441" s="41"/>
      <c r="K1441" s="41"/>
      <c r="L1441" s="45"/>
      <c r="M1441" s="229"/>
      <c r="N1441" s="230"/>
      <c r="O1441" s="85"/>
      <c r="P1441" s="85"/>
      <c r="Q1441" s="85"/>
      <c r="R1441" s="85"/>
      <c r="S1441" s="85"/>
      <c r="T1441" s="86"/>
      <c r="U1441" s="39"/>
      <c r="V1441" s="39"/>
      <c r="W1441" s="39"/>
      <c r="X1441" s="39"/>
      <c r="Y1441" s="39"/>
      <c r="Z1441" s="39"/>
      <c r="AA1441" s="39"/>
      <c r="AB1441" s="39"/>
      <c r="AC1441" s="39"/>
      <c r="AD1441" s="39"/>
      <c r="AE1441" s="39"/>
      <c r="AT1441" s="18" t="s">
        <v>189</v>
      </c>
      <c r="AU1441" s="18" t="s">
        <v>96</v>
      </c>
    </row>
    <row r="1442" s="2" customFormat="1">
      <c r="A1442" s="39"/>
      <c r="B1442" s="40"/>
      <c r="C1442" s="41"/>
      <c r="D1442" s="231" t="s">
        <v>191</v>
      </c>
      <c r="E1442" s="41"/>
      <c r="F1442" s="232" t="s">
        <v>2353</v>
      </c>
      <c r="G1442" s="41"/>
      <c r="H1442" s="41"/>
      <c r="I1442" s="228"/>
      <c r="J1442" s="41"/>
      <c r="K1442" s="41"/>
      <c r="L1442" s="45"/>
      <c r="M1442" s="229"/>
      <c r="N1442" s="230"/>
      <c r="O1442" s="85"/>
      <c r="P1442" s="85"/>
      <c r="Q1442" s="85"/>
      <c r="R1442" s="85"/>
      <c r="S1442" s="85"/>
      <c r="T1442" s="86"/>
      <c r="U1442" s="39"/>
      <c r="V1442" s="39"/>
      <c r="W1442" s="39"/>
      <c r="X1442" s="39"/>
      <c r="Y1442" s="39"/>
      <c r="Z1442" s="39"/>
      <c r="AA1442" s="39"/>
      <c r="AB1442" s="39"/>
      <c r="AC1442" s="39"/>
      <c r="AD1442" s="39"/>
      <c r="AE1442" s="39"/>
      <c r="AT1442" s="18" t="s">
        <v>191</v>
      </c>
      <c r="AU1442" s="18" t="s">
        <v>96</v>
      </c>
    </row>
    <row r="1443" s="2" customFormat="1" ht="16.5" customHeight="1">
      <c r="A1443" s="39"/>
      <c r="B1443" s="40"/>
      <c r="C1443" s="213" t="s">
        <v>2354</v>
      </c>
      <c r="D1443" s="213" t="s">
        <v>183</v>
      </c>
      <c r="E1443" s="214" t="s">
        <v>2355</v>
      </c>
      <c r="F1443" s="215" t="s">
        <v>2356</v>
      </c>
      <c r="G1443" s="216" t="s">
        <v>449</v>
      </c>
      <c r="H1443" s="217">
        <v>24</v>
      </c>
      <c r="I1443" s="218"/>
      <c r="J1443" s="219">
        <f>ROUND(I1443*H1443,2)</f>
        <v>0</v>
      </c>
      <c r="K1443" s="215" t="s">
        <v>394</v>
      </c>
      <c r="L1443" s="45"/>
      <c r="M1443" s="220" t="s">
        <v>19</v>
      </c>
      <c r="N1443" s="221" t="s">
        <v>44</v>
      </c>
      <c r="O1443" s="85"/>
      <c r="P1443" s="222">
        <f>O1443*H1443</f>
        <v>0</v>
      </c>
      <c r="Q1443" s="222">
        <v>0.00035</v>
      </c>
      <c r="R1443" s="222">
        <f>Q1443*H1443</f>
        <v>0.0083999999999999995</v>
      </c>
      <c r="S1443" s="222">
        <v>0</v>
      </c>
      <c r="T1443" s="223">
        <f>S1443*H1443</f>
        <v>0</v>
      </c>
      <c r="U1443" s="39"/>
      <c r="V1443" s="39"/>
      <c r="W1443" s="39"/>
      <c r="X1443" s="39"/>
      <c r="Y1443" s="39"/>
      <c r="Z1443" s="39"/>
      <c r="AA1443" s="39"/>
      <c r="AB1443" s="39"/>
      <c r="AC1443" s="39"/>
      <c r="AD1443" s="39"/>
      <c r="AE1443" s="39"/>
      <c r="AR1443" s="224" t="s">
        <v>300</v>
      </c>
      <c r="AT1443" s="224" t="s">
        <v>183</v>
      </c>
      <c r="AU1443" s="224" t="s">
        <v>96</v>
      </c>
      <c r="AY1443" s="18" t="s">
        <v>181</v>
      </c>
      <c r="BE1443" s="225">
        <f>IF(N1443="základní",J1443,0)</f>
        <v>0</v>
      </c>
      <c r="BF1443" s="225">
        <f>IF(N1443="snížená",J1443,0)</f>
        <v>0</v>
      </c>
      <c r="BG1443" s="225">
        <f>IF(N1443="zákl. přenesená",J1443,0)</f>
        <v>0</v>
      </c>
      <c r="BH1443" s="225">
        <f>IF(N1443="sníž. přenesená",J1443,0)</f>
        <v>0</v>
      </c>
      <c r="BI1443" s="225">
        <f>IF(N1443="nulová",J1443,0)</f>
        <v>0</v>
      </c>
      <c r="BJ1443" s="18" t="s">
        <v>81</v>
      </c>
      <c r="BK1443" s="225">
        <f>ROUND(I1443*H1443,2)</f>
        <v>0</v>
      </c>
      <c r="BL1443" s="18" t="s">
        <v>300</v>
      </c>
      <c r="BM1443" s="224" t="s">
        <v>2357</v>
      </c>
    </row>
    <row r="1444" s="2" customFormat="1">
      <c r="A1444" s="39"/>
      <c r="B1444" s="40"/>
      <c r="C1444" s="41"/>
      <c r="D1444" s="226" t="s">
        <v>189</v>
      </c>
      <c r="E1444" s="41"/>
      <c r="F1444" s="227" t="s">
        <v>2358</v>
      </c>
      <c r="G1444" s="41"/>
      <c r="H1444" s="41"/>
      <c r="I1444" s="228"/>
      <c r="J1444" s="41"/>
      <c r="K1444" s="41"/>
      <c r="L1444" s="45"/>
      <c r="M1444" s="229"/>
      <c r="N1444" s="230"/>
      <c r="O1444" s="85"/>
      <c r="P1444" s="85"/>
      <c r="Q1444" s="85"/>
      <c r="R1444" s="85"/>
      <c r="S1444" s="85"/>
      <c r="T1444" s="86"/>
      <c r="U1444" s="39"/>
      <c r="V1444" s="39"/>
      <c r="W1444" s="39"/>
      <c r="X1444" s="39"/>
      <c r="Y1444" s="39"/>
      <c r="Z1444" s="39"/>
      <c r="AA1444" s="39"/>
      <c r="AB1444" s="39"/>
      <c r="AC1444" s="39"/>
      <c r="AD1444" s="39"/>
      <c r="AE1444" s="39"/>
      <c r="AT1444" s="18" t="s">
        <v>189</v>
      </c>
      <c r="AU1444" s="18" t="s">
        <v>96</v>
      </c>
    </row>
    <row r="1445" s="2" customFormat="1" ht="16.5" customHeight="1">
      <c r="A1445" s="39"/>
      <c r="B1445" s="40"/>
      <c r="C1445" s="213" t="s">
        <v>2359</v>
      </c>
      <c r="D1445" s="213" t="s">
        <v>183</v>
      </c>
      <c r="E1445" s="214" t="s">
        <v>2360</v>
      </c>
      <c r="F1445" s="215" t="s">
        <v>2361</v>
      </c>
      <c r="G1445" s="216" t="s">
        <v>449</v>
      </c>
      <c r="H1445" s="217">
        <v>54</v>
      </c>
      <c r="I1445" s="218"/>
      <c r="J1445" s="219">
        <f>ROUND(I1445*H1445,2)</f>
        <v>0</v>
      </c>
      <c r="K1445" s="215" t="s">
        <v>394</v>
      </c>
      <c r="L1445" s="45"/>
      <c r="M1445" s="220" t="s">
        <v>19</v>
      </c>
      <c r="N1445" s="221" t="s">
        <v>44</v>
      </c>
      <c r="O1445" s="85"/>
      <c r="P1445" s="222">
        <f>O1445*H1445</f>
        <v>0</v>
      </c>
      <c r="Q1445" s="222">
        <v>0.00025000000000000001</v>
      </c>
      <c r="R1445" s="222">
        <f>Q1445*H1445</f>
        <v>0.0135</v>
      </c>
      <c r="S1445" s="222">
        <v>0</v>
      </c>
      <c r="T1445" s="223">
        <f>S1445*H1445</f>
        <v>0</v>
      </c>
      <c r="U1445" s="39"/>
      <c r="V1445" s="39"/>
      <c r="W1445" s="39"/>
      <c r="X1445" s="39"/>
      <c r="Y1445" s="39"/>
      <c r="Z1445" s="39"/>
      <c r="AA1445" s="39"/>
      <c r="AB1445" s="39"/>
      <c r="AC1445" s="39"/>
      <c r="AD1445" s="39"/>
      <c r="AE1445" s="39"/>
      <c r="AR1445" s="224" t="s">
        <v>300</v>
      </c>
      <c r="AT1445" s="224" t="s">
        <v>183</v>
      </c>
      <c r="AU1445" s="224" t="s">
        <v>96</v>
      </c>
      <c r="AY1445" s="18" t="s">
        <v>181</v>
      </c>
      <c r="BE1445" s="225">
        <f>IF(N1445="základní",J1445,0)</f>
        <v>0</v>
      </c>
      <c r="BF1445" s="225">
        <f>IF(N1445="snížená",J1445,0)</f>
        <v>0</v>
      </c>
      <c r="BG1445" s="225">
        <f>IF(N1445="zákl. přenesená",J1445,0)</f>
        <v>0</v>
      </c>
      <c r="BH1445" s="225">
        <f>IF(N1445="sníž. přenesená",J1445,0)</f>
        <v>0</v>
      </c>
      <c r="BI1445" s="225">
        <f>IF(N1445="nulová",J1445,0)</f>
        <v>0</v>
      </c>
      <c r="BJ1445" s="18" t="s">
        <v>81</v>
      </c>
      <c r="BK1445" s="225">
        <f>ROUND(I1445*H1445,2)</f>
        <v>0</v>
      </c>
      <c r="BL1445" s="18" t="s">
        <v>300</v>
      </c>
      <c r="BM1445" s="224" t="s">
        <v>2362</v>
      </c>
    </row>
    <row r="1446" s="2" customFormat="1">
      <c r="A1446" s="39"/>
      <c r="B1446" s="40"/>
      <c r="C1446" s="41"/>
      <c r="D1446" s="226" t="s">
        <v>189</v>
      </c>
      <c r="E1446" s="41"/>
      <c r="F1446" s="227" t="s">
        <v>2363</v>
      </c>
      <c r="G1446" s="41"/>
      <c r="H1446" s="41"/>
      <c r="I1446" s="228"/>
      <c r="J1446" s="41"/>
      <c r="K1446" s="41"/>
      <c r="L1446" s="45"/>
      <c r="M1446" s="229"/>
      <c r="N1446" s="230"/>
      <c r="O1446" s="85"/>
      <c r="P1446" s="85"/>
      <c r="Q1446" s="85"/>
      <c r="R1446" s="85"/>
      <c r="S1446" s="85"/>
      <c r="T1446" s="86"/>
      <c r="U1446" s="39"/>
      <c r="V1446" s="39"/>
      <c r="W1446" s="39"/>
      <c r="X1446" s="39"/>
      <c r="Y1446" s="39"/>
      <c r="Z1446" s="39"/>
      <c r="AA1446" s="39"/>
      <c r="AB1446" s="39"/>
      <c r="AC1446" s="39"/>
      <c r="AD1446" s="39"/>
      <c r="AE1446" s="39"/>
      <c r="AT1446" s="18" t="s">
        <v>189</v>
      </c>
      <c r="AU1446" s="18" t="s">
        <v>96</v>
      </c>
    </row>
    <row r="1447" s="2" customFormat="1" ht="16.5" customHeight="1">
      <c r="A1447" s="39"/>
      <c r="B1447" s="40"/>
      <c r="C1447" s="213" t="s">
        <v>2364</v>
      </c>
      <c r="D1447" s="213" t="s">
        <v>183</v>
      </c>
      <c r="E1447" s="214" t="s">
        <v>2365</v>
      </c>
      <c r="F1447" s="215" t="s">
        <v>2366</v>
      </c>
      <c r="G1447" s="216" t="s">
        <v>449</v>
      </c>
      <c r="H1447" s="217">
        <v>8</v>
      </c>
      <c r="I1447" s="218"/>
      <c r="J1447" s="219">
        <f>ROUND(I1447*H1447,2)</f>
        <v>0</v>
      </c>
      <c r="K1447" s="215" t="s">
        <v>187</v>
      </c>
      <c r="L1447" s="45"/>
      <c r="M1447" s="220" t="s">
        <v>19</v>
      </c>
      <c r="N1447" s="221" t="s">
        <v>44</v>
      </c>
      <c r="O1447" s="85"/>
      <c r="P1447" s="222">
        <f>O1447*H1447</f>
        <v>0</v>
      </c>
      <c r="Q1447" s="222">
        <v>0.00017956999999999999</v>
      </c>
      <c r="R1447" s="222">
        <f>Q1447*H1447</f>
        <v>0.0014365599999999999</v>
      </c>
      <c r="S1447" s="222">
        <v>0</v>
      </c>
      <c r="T1447" s="223">
        <f>S1447*H1447</f>
        <v>0</v>
      </c>
      <c r="U1447" s="39"/>
      <c r="V1447" s="39"/>
      <c r="W1447" s="39"/>
      <c r="X1447" s="39"/>
      <c r="Y1447" s="39"/>
      <c r="Z1447" s="39"/>
      <c r="AA1447" s="39"/>
      <c r="AB1447" s="39"/>
      <c r="AC1447" s="39"/>
      <c r="AD1447" s="39"/>
      <c r="AE1447" s="39"/>
      <c r="AR1447" s="224" t="s">
        <v>300</v>
      </c>
      <c r="AT1447" s="224" t="s">
        <v>183</v>
      </c>
      <c r="AU1447" s="224" t="s">
        <v>96</v>
      </c>
      <c r="AY1447" s="18" t="s">
        <v>181</v>
      </c>
      <c r="BE1447" s="225">
        <f>IF(N1447="základní",J1447,0)</f>
        <v>0</v>
      </c>
      <c r="BF1447" s="225">
        <f>IF(N1447="snížená",J1447,0)</f>
        <v>0</v>
      </c>
      <c r="BG1447" s="225">
        <f>IF(N1447="zákl. přenesená",J1447,0)</f>
        <v>0</v>
      </c>
      <c r="BH1447" s="225">
        <f>IF(N1447="sníž. přenesená",J1447,0)</f>
        <v>0</v>
      </c>
      <c r="BI1447" s="225">
        <f>IF(N1447="nulová",J1447,0)</f>
        <v>0</v>
      </c>
      <c r="BJ1447" s="18" t="s">
        <v>81</v>
      </c>
      <c r="BK1447" s="225">
        <f>ROUND(I1447*H1447,2)</f>
        <v>0</v>
      </c>
      <c r="BL1447" s="18" t="s">
        <v>300</v>
      </c>
      <c r="BM1447" s="224" t="s">
        <v>2367</v>
      </c>
    </row>
    <row r="1448" s="2" customFormat="1">
      <c r="A1448" s="39"/>
      <c r="B1448" s="40"/>
      <c r="C1448" s="41"/>
      <c r="D1448" s="226" t="s">
        <v>189</v>
      </c>
      <c r="E1448" s="41"/>
      <c r="F1448" s="227" t="s">
        <v>2368</v>
      </c>
      <c r="G1448" s="41"/>
      <c r="H1448" s="41"/>
      <c r="I1448" s="228"/>
      <c r="J1448" s="41"/>
      <c r="K1448" s="41"/>
      <c r="L1448" s="45"/>
      <c r="M1448" s="229"/>
      <c r="N1448" s="230"/>
      <c r="O1448" s="85"/>
      <c r="P1448" s="85"/>
      <c r="Q1448" s="85"/>
      <c r="R1448" s="85"/>
      <c r="S1448" s="85"/>
      <c r="T1448" s="86"/>
      <c r="U1448" s="39"/>
      <c r="V1448" s="39"/>
      <c r="W1448" s="39"/>
      <c r="X1448" s="39"/>
      <c r="Y1448" s="39"/>
      <c r="Z1448" s="39"/>
      <c r="AA1448" s="39"/>
      <c r="AB1448" s="39"/>
      <c r="AC1448" s="39"/>
      <c r="AD1448" s="39"/>
      <c r="AE1448" s="39"/>
      <c r="AT1448" s="18" t="s">
        <v>189</v>
      </c>
      <c r="AU1448" s="18" t="s">
        <v>96</v>
      </c>
    </row>
    <row r="1449" s="2" customFormat="1">
      <c r="A1449" s="39"/>
      <c r="B1449" s="40"/>
      <c r="C1449" s="41"/>
      <c r="D1449" s="231" t="s">
        <v>191</v>
      </c>
      <c r="E1449" s="41"/>
      <c r="F1449" s="232" t="s">
        <v>2369</v>
      </c>
      <c r="G1449" s="41"/>
      <c r="H1449" s="41"/>
      <c r="I1449" s="228"/>
      <c r="J1449" s="41"/>
      <c r="K1449" s="41"/>
      <c r="L1449" s="45"/>
      <c r="M1449" s="229"/>
      <c r="N1449" s="230"/>
      <c r="O1449" s="85"/>
      <c r="P1449" s="85"/>
      <c r="Q1449" s="85"/>
      <c r="R1449" s="85"/>
      <c r="S1449" s="85"/>
      <c r="T1449" s="86"/>
      <c r="U1449" s="39"/>
      <c r="V1449" s="39"/>
      <c r="W1449" s="39"/>
      <c r="X1449" s="39"/>
      <c r="Y1449" s="39"/>
      <c r="Z1449" s="39"/>
      <c r="AA1449" s="39"/>
      <c r="AB1449" s="39"/>
      <c r="AC1449" s="39"/>
      <c r="AD1449" s="39"/>
      <c r="AE1449" s="39"/>
      <c r="AT1449" s="18" t="s">
        <v>191</v>
      </c>
      <c r="AU1449" s="18" t="s">
        <v>96</v>
      </c>
    </row>
    <row r="1450" s="2" customFormat="1" ht="16.5" customHeight="1">
      <c r="A1450" s="39"/>
      <c r="B1450" s="40"/>
      <c r="C1450" s="213" t="s">
        <v>2370</v>
      </c>
      <c r="D1450" s="213" t="s">
        <v>183</v>
      </c>
      <c r="E1450" s="214" t="s">
        <v>2371</v>
      </c>
      <c r="F1450" s="215" t="s">
        <v>2372</v>
      </c>
      <c r="G1450" s="216" t="s">
        <v>449</v>
      </c>
      <c r="H1450" s="217">
        <v>10</v>
      </c>
      <c r="I1450" s="218"/>
      <c r="J1450" s="219">
        <f>ROUND(I1450*H1450,2)</f>
        <v>0</v>
      </c>
      <c r="K1450" s="215" t="s">
        <v>187</v>
      </c>
      <c r="L1450" s="45"/>
      <c r="M1450" s="220" t="s">
        <v>19</v>
      </c>
      <c r="N1450" s="221" t="s">
        <v>44</v>
      </c>
      <c r="O1450" s="85"/>
      <c r="P1450" s="222">
        <f>O1450*H1450</f>
        <v>0</v>
      </c>
      <c r="Q1450" s="222">
        <v>0.00021956999999999999</v>
      </c>
      <c r="R1450" s="222">
        <f>Q1450*H1450</f>
        <v>0.0021957000000000001</v>
      </c>
      <c r="S1450" s="222">
        <v>0</v>
      </c>
      <c r="T1450" s="223">
        <f>S1450*H1450</f>
        <v>0</v>
      </c>
      <c r="U1450" s="39"/>
      <c r="V1450" s="39"/>
      <c r="W1450" s="39"/>
      <c r="X1450" s="39"/>
      <c r="Y1450" s="39"/>
      <c r="Z1450" s="39"/>
      <c r="AA1450" s="39"/>
      <c r="AB1450" s="39"/>
      <c r="AC1450" s="39"/>
      <c r="AD1450" s="39"/>
      <c r="AE1450" s="39"/>
      <c r="AR1450" s="224" t="s">
        <v>300</v>
      </c>
      <c r="AT1450" s="224" t="s">
        <v>183</v>
      </c>
      <c r="AU1450" s="224" t="s">
        <v>96</v>
      </c>
      <c r="AY1450" s="18" t="s">
        <v>181</v>
      </c>
      <c r="BE1450" s="225">
        <f>IF(N1450="základní",J1450,0)</f>
        <v>0</v>
      </c>
      <c r="BF1450" s="225">
        <f>IF(N1450="snížená",J1450,0)</f>
        <v>0</v>
      </c>
      <c r="BG1450" s="225">
        <f>IF(N1450="zákl. přenesená",J1450,0)</f>
        <v>0</v>
      </c>
      <c r="BH1450" s="225">
        <f>IF(N1450="sníž. přenesená",J1450,0)</f>
        <v>0</v>
      </c>
      <c r="BI1450" s="225">
        <f>IF(N1450="nulová",J1450,0)</f>
        <v>0</v>
      </c>
      <c r="BJ1450" s="18" t="s">
        <v>81</v>
      </c>
      <c r="BK1450" s="225">
        <f>ROUND(I1450*H1450,2)</f>
        <v>0</v>
      </c>
      <c r="BL1450" s="18" t="s">
        <v>300</v>
      </c>
      <c r="BM1450" s="224" t="s">
        <v>2373</v>
      </c>
    </row>
    <row r="1451" s="2" customFormat="1">
      <c r="A1451" s="39"/>
      <c r="B1451" s="40"/>
      <c r="C1451" s="41"/>
      <c r="D1451" s="226" t="s">
        <v>189</v>
      </c>
      <c r="E1451" s="41"/>
      <c r="F1451" s="227" t="s">
        <v>2374</v>
      </c>
      <c r="G1451" s="41"/>
      <c r="H1451" s="41"/>
      <c r="I1451" s="228"/>
      <c r="J1451" s="41"/>
      <c r="K1451" s="41"/>
      <c r="L1451" s="45"/>
      <c r="M1451" s="229"/>
      <c r="N1451" s="230"/>
      <c r="O1451" s="85"/>
      <c r="P1451" s="85"/>
      <c r="Q1451" s="85"/>
      <c r="R1451" s="85"/>
      <c r="S1451" s="85"/>
      <c r="T1451" s="86"/>
      <c r="U1451" s="39"/>
      <c r="V1451" s="39"/>
      <c r="W1451" s="39"/>
      <c r="X1451" s="39"/>
      <c r="Y1451" s="39"/>
      <c r="Z1451" s="39"/>
      <c r="AA1451" s="39"/>
      <c r="AB1451" s="39"/>
      <c r="AC1451" s="39"/>
      <c r="AD1451" s="39"/>
      <c r="AE1451" s="39"/>
      <c r="AT1451" s="18" t="s">
        <v>189</v>
      </c>
      <c r="AU1451" s="18" t="s">
        <v>96</v>
      </c>
    </row>
    <row r="1452" s="2" customFormat="1">
      <c r="A1452" s="39"/>
      <c r="B1452" s="40"/>
      <c r="C1452" s="41"/>
      <c r="D1452" s="231" t="s">
        <v>191</v>
      </c>
      <c r="E1452" s="41"/>
      <c r="F1452" s="232" t="s">
        <v>2375</v>
      </c>
      <c r="G1452" s="41"/>
      <c r="H1452" s="41"/>
      <c r="I1452" s="228"/>
      <c r="J1452" s="41"/>
      <c r="K1452" s="41"/>
      <c r="L1452" s="45"/>
      <c r="M1452" s="229"/>
      <c r="N1452" s="230"/>
      <c r="O1452" s="85"/>
      <c r="P1452" s="85"/>
      <c r="Q1452" s="85"/>
      <c r="R1452" s="85"/>
      <c r="S1452" s="85"/>
      <c r="T1452" s="86"/>
      <c r="U1452" s="39"/>
      <c r="V1452" s="39"/>
      <c r="W1452" s="39"/>
      <c r="X1452" s="39"/>
      <c r="Y1452" s="39"/>
      <c r="Z1452" s="39"/>
      <c r="AA1452" s="39"/>
      <c r="AB1452" s="39"/>
      <c r="AC1452" s="39"/>
      <c r="AD1452" s="39"/>
      <c r="AE1452" s="39"/>
      <c r="AT1452" s="18" t="s">
        <v>191</v>
      </c>
      <c r="AU1452" s="18" t="s">
        <v>96</v>
      </c>
    </row>
    <row r="1453" s="2" customFormat="1" ht="16.5" customHeight="1">
      <c r="A1453" s="39"/>
      <c r="B1453" s="40"/>
      <c r="C1453" s="213" t="s">
        <v>2376</v>
      </c>
      <c r="D1453" s="213" t="s">
        <v>183</v>
      </c>
      <c r="E1453" s="214" t="s">
        <v>2377</v>
      </c>
      <c r="F1453" s="215" t="s">
        <v>2378</v>
      </c>
      <c r="G1453" s="216" t="s">
        <v>449</v>
      </c>
      <c r="H1453" s="217">
        <v>1</v>
      </c>
      <c r="I1453" s="218"/>
      <c r="J1453" s="219">
        <f>ROUND(I1453*H1453,2)</f>
        <v>0</v>
      </c>
      <c r="K1453" s="215" t="s">
        <v>394</v>
      </c>
      <c r="L1453" s="45"/>
      <c r="M1453" s="220" t="s">
        <v>19</v>
      </c>
      <c r="N1453" s="221" t="s">
        <v>44</v>
      </c>
      <c r="O1453" s="85"/>
      <c r="P1453" s="222">
        <f>O1453*H1453</f>
        <v>0</v>
      </c>
      <c r="Q1453" s="222">
        <v>0.00019000000000000001</v>
      </c>
      <c r="R1453" s="222">
        <f>Q1453*H1453</f>
        <v>0.00019000000000000001</v>
      </c>
      <c r="S1453" s="222">
        <v>0</v>
      </c>
      <c r="T1453" s="223">
        <f>S1453*H1453</f>
        <v>0</v>
      </c>
      <c r="U1453" s="39"/>
      <c r="V1453" s="39"/>
      <c r="W1453" s="39"/>
      <c r="X1453" s="39"/>
      <c r="Y1453" s="39"/>
      <c r="Z1453" s="39"/>
      <c r="AA1453" s="39"/>
      <c r="AB1453" s="39"/>
      <c r="AC1453" s="39"/>
      <c r="AD1453" s="39"/>
      <c r="AE1453" s="39"/>
      <c r="AR1453" s="224" t="s">
        <v>300</v>
      </c>
      <c r="AT1453" s="224" t="s">
        <v>183</v>
      </c>
      <c r="AU1453" s="224" t="s">
        <v>96</v>
      </c>
      <c r="AY1453" s="18" t="s">
        <v>181</v>
      </c>
      <c r="BE1453" s="225">
        <f>IF(N1453="základní",J1453,0)</f>
        <v>0</v>
      </c>
      <c r="BF1453" s="225">
        <f>IF(N1453="snížená",J1453,0)</f>
        <v>0</v>
      </c>
      <c r="BG1453" s="225">
        <f>IF(N1453="zákl. přenesená",J1453,0)</f>
        <v>0</v>
      </c>
      <c r="BH1453" s="225">
        <f>IF(N1453="sníž. přenesená",J1453,0)</f>
        <v>0</v>
      </c>
      <c r="BI1453" s="225">
        <f>IF(N1453="nulová",J1453,0)</f>
        <v>0</v>
      </c>
      <c r="BJ1453" s="18" t="s">
        <v>81</v>
      </c>
      <c r="BK1453" s="225">
        <f>ROUND(I1453*H1453,2)</f>
        <v>0</v>
      </c>
      <c r="BL1453" s="18" t="s">
        <v>300</v>
      </c>
      <c r="BM1453" s="224" t="s">
        <v>2379</v>
      </c>
    </row>
    <row r="1454" s="2" customFormat="1">
      <c r="A1454" s="39"/>
      <c r="B1454" s="40"/>
      <c r="C1454" s="41"/>
      <c r="D1454" s="226" t="s">
        <v>189</v>
      </c>
      <c r="E1454" s="41"/>
      <c r="F1454" s="227" t="s">
        <v>2380</v>
      </c>
      <c r="G1454" s="41"/>
      <c r="H1454" s="41"/>
      <c r="I1454" s="228"/>
      <c r="J1454" s="41"/>
      <c r="K1454" s="41"/>
      <c r="L1454" s="45"/>
      <c r="M1454" s="229"/>
      <c r="N1454" s="230"/>
      <c r="O1454" s="85"/>
      <c r="P1454" s="85"/>
      <c r="Q1454" s="85"/>
      <c r="R1454" s="85"/>
      <c r="S1454" s="85"/>
      <c r="T1454" s="86"/>
      <c r="U1454" s="39"/>
      <c r="V1454" s="39"/>
      <c r="W1454" s="39"/>
      <c r="X1454" s="39"/>
      <c r="Y1454" s="39"/>
      <c r="Z1454" s="39"/>
      <c r="AA1454" s="39"/>
      <c r="AB1454" s="39"/>
      <c r="AC1454" s="39"/>
      <c r="AD1454" s="39"/>
      <c r="AE1454" s="39"/>
      <c r="AT1454" s="18" t="s">
        <v>189</v>
      </c>
      <c r="AU1454" s="18" t="s">
        <v>96</v>
      </c>
    </row>
    <row r="1455" s="2" customFormat="1" ht="16.5" customHeight="1">
      <c r="A1455" s="39"/>
      <c r="B1455" s="40"/>
      <c r="C1455" s="213" t="s">
        <v>2381</v>
      </c>
      <c r="D1455" s="213" t="s">
        <v>183</v>
      </c>
      <c r="E1455" s="214" t="s">
        <v>2382</v>
      </c>
      <c r="F1455" s="215" t="s">
        <v>2383</v>
      </c>
      <c r="G1455" s="216" t="s">
        <v>449</v>
      </c>
      <c r="H1455" s="217">
        <v>1</v>
      </c>
      <c r="I1455" s="218"/>
      <c r="J1455" s="219">
        <f>ROUND(I1455*H1455,2)</f>
        <v>0</v>
      </c>
      <c r="K1455" s="215" t="s">
        <v>394</v>
      </c>
      <c r="L1455" s="45"/>
      <c r="M1455" s="220" t="s">
        <v>19</v>
      </c>
      <c r="N1455" s="221" t="s">
        <v>44</v>
      </c>
      <c r="O1455" s="85"/>
      <c r="P1455" s="222">
        <f>O1455*H1455</f>
        <v>0</v>
      </c>
      <c r="Q1455" s="222">
        <v>0.00114</v>
      </c>
      <c r="R1455" s="222">
        <f>Q1455*H1455</f>
        <v>0.00114</v>
      </c>
      <c r="S1455" s="222">
        <v>0</v>
      </c>
      <c r="T1455" s="223">
        <f>S1455*H1455</f>
        <v>0</v>
      </c>
      <c r="U1455" s="39"/>
      <c r="V1455" s="39"/>
      <c r="W1455" s="39"/>
      <c r="X1455" s="39"/>
      <c r="Y1455" s="39"/>
      <c r="Z1455" s="39"/>
      <c r="AA1455" s="39"/>
      <c r="AB1455" s="39"/>
      <c r="AC1455" s="39"/>
      <c r="AD1455" s="39"/>
      <c r="AE1455" s="39"/>
      <c r="AR1455" s="224" t="s">
        <v>300</v>
      </c>
      <c r="AT1455" s="224" t="s">
        <v>183</v>
      </c>
      <c r="AU1455" s="224" t="s">
        <v>96</v>
      </c>
      <c r="AY1455" s="18" t="s">
        <v>181</v>
      </c>
      <c r="BE1455" s="225">
        <f>IF(N1455="základní",J1455,0)</f>
        <v>0</v>
      </c>
      <c r="BF1455" s="225">
        <f>IF(N1455="snížená",J1455,0)</f>
        <v>0</v>
      </c>
      <c r="BG1455" s="225">
        <f>IF(N1455="zákl. přenesená",J1455,0)</f>
        <v>0</v>
      </c>
      <c r="BH1455" s="225">
        <f>IF(N1455="sníž. přenesená",J1455,0)</f>
        <v>0</v>
      </c>
      <c r="BI1455" s="225">
        <f>IF(N1455="nulová",J1455,0)</f>
        <v>0</v>
      </c>
      <c r="BJ1455" s="18" t="s">
        <v>81</v>
      </c>
      <c r="BK1455" s="225">
        <f>ROUND(I1455*H1455,2)</f>
        <v>0</v>
      </c>
      <c r="BL1455" s="18" t="s">
        <v>300</v>
      </c>
      <c r="BM1455" s="224" t="s">
        <v>2384</v>
      </c>
    </row>
    <row r="1456" s="2" customFormat="1">
      <c r="A1456" s="39"/>
      <c r="B1456" s="40"/>
      <c r="C1456" s="41"/>
      <c r="D1456" s="226" t="s">
        <v>189</v>
      </c>
      <c r="E1456" s="41"/>
      <c r="F1456" s="227" t="s">
        <v>2385</v>
      </c>
      <c r="G1456" s="41"/>
      <c r="H1456" s="41"/>
      <c r="I1456" s="228"/>
      <c r="J1456" s="41"/>
      <c r="K1456" s="41"/>
      <c r="L1456" s="45"/>
      <c r="M1456" s="229"/>
      <c r="N1456" s="230"/>
      <c r="O1456" s="85"/>
      <c r="P1456" s="85"/>
      <c r="Q1456" s="85"/>
      <c r="R1456" s="85"/>
      <c r="S1456" s="85"/>
      <c r="T1456" s="86"/>
      <c r="U1456" s="39"/>
      <c r="V1456" s="39"/>
      <c r="W1456" s="39"/>
      <c r="X1456" s="39"/>
      <c r="Y1456" s="39"/>
      <c r="Z1456" s="39"/>
      <c r="AA1456" s="39"/>
      <c r="AB1456" s="39"/>
      <c r="AC1456" s="39"/>
      <c r="AD1456" s="39"/>
      <c r="AE1456" s="39"/>
      <c r="AT1456" s="18" t="s">
        <v>189</v>
      </c>
      <c r="AU1456" s="18" t="s">
        <v>96</v>
      </c>
    </row>
    <row r="1457" s="2" customFormat="1" ht="16.5" customHeight="1">
      <c r="A1457" s="39"/>
      <c r="B1457" s="40"/>
      <c r="C1457" s="213" t="s">
        <v>2386</v>
      </c>
      <c r="D1457" s="213" t="s">
        <v>183</v>
      </c>
      <c r="E1457" s="214" t="s">
        <v>2387</v>
      </c>
      <c r="F1457" s="215" t="s">
        <v>2388</v>
      </c>
      <c r="G1457" s="216" t="s">
        <v>449</v>
      </c>
      <c r="H1457" s="217">
        <v>4</v>
      </c>
      <c r="I1457" s="218"/>
      <c r="J1457" s="219">
        <f>ROUND(I1457*H1457,2)</f>
        <v>0</v>
      </c>
      <c r="K1457" s="215" t="s">
        <v>187</v>
      </c>
      <c r="L1457" s="45"/>
      <c r="M1457" s="220" t="s">
        <v>19</v>
      </c>
      <c r="N1457" s="221" t="s">
        <v>44</v>
      </c>
      <c r="O1457" s="85"/>
      <c r="P1457" s="222">
        <f>O1457*H1457</f>
        <v>0</v>
      </c>
      <c r="Q1457" s="222">
        <v>0.00056756999999999999</v>
      </c>
      <c r="R1457" s="222">
        <f>Q1457*H1457</f>
        <v>0.00227028</v>
      </c>
      <c r="S1457" s="222">
        <v>0</v>
      </c>
      <c r="T1457" s="223">
        <f>S1457*H1457</f>
        <v>0</v>
      </c>
      <c r="U1457" s="39"/>
      <c r="V1457" s="39"/>
      <c r="W1457" s="39"/>
      <c r="X1457" s="39"/>
      <c r="Y1457" s="39"/>
      <c r="Z1457" s="39"/>
      <c r="AA1457" s="39"/>
      <c r="AB1457" s="39"/>
      <c r="AC1457" s="39"/>
      <c r="AD1457" s="39"/>
      <c r="AE1457" s="39"/>
      <c r="AR1457" s="224" t="s">
        <v>300</v>
      </c>
      <c r="AT1457" s="224" t="s">
        <v>183</v>
      </c>
      <c r="AU1457" s="224" t="s">
        <v>96</v>
      </c>
      <c r="AY1457" s="18" t="s">
        <v>181</v>
      </c>
      <c r="BE1457" s="225">
        <f>IF(N1457="základní",J1457,0)</f>
        <v>0</v>
      </c>
      <c r="BF1457" s="225">
        <f>IF(N1457="snížená",J1457,0)</f>
        <v>0</v>
      </c>
      <c r="BG1457" s="225">
        <f>IF(N1457="zákl. přenesená",J1457,0)</f>
        <v>0</v>
      </c>
      <c r="BH1457" s="225">
        <f>IF(N1457="sníž. přenesená",J1457,0)</f>
        <v>0</v>
      </c>
      <c r="BI1457" s="225">
        <f>IF(N1457="nulová",J1457,0)</f>
        <v>0</v>
      </c>
      <c r="BJ1457" s="18" t="s">
        <v>81</v>
      </c>
      <c r="BK1457" s="225">
        <f>ROUND(I1457*H1457,2)</f>
        <v>0</v>
      </c>
      <c r="BL1457" s="18" t="s">
        <v>300</v>
      </c>
      <c r="BM1457" s="224" t="s">
        <v>2389</v>
      </c>
    </row>
    <row r="1458" s="2" customFormat="1">
      <c r="A1458" s="39"/>
      <c r="B1458" s="40"/>
      <c r="C1458" s="41"/>
      <c r="D1458" s="226" t="s">
        <v>189</v>
      </c>
      <c r="E1458" s="41"/>
      <c r="F1458" s="227" t="s">
        <v>2390</v>
      </c>
      <c r="G1458" s="41"/>
      <c r="H1458" s="41"/>
      <c r="I1458" s="228"/>
      <c r="J1458" s="41"/>
      <c r="K1458" s="41"/>
      <c r="L1458" s="45"/>
      <c r="M1458" s="229"/>
      <c r="N1458" s="230"/>
      <c r="O1458" s="85"/>
      <c r="P1458" s="85"/>
      <c r="Q1458" s="85"/>
      <c r="R1458" s="85"/>
      <c r="S1458" s="85"/>
      <c r="T1458" s="86"/>
      <c r="U1458" s="39"/>
      <c r="V1458" s="39"/>
      <c r="W1458" s="39"/>
      <c r="X1458" s="39"/>
      <c r="Y1458" s="39"/>
      <c r="Z1458" s="39"/>
      <c r="AA1458" s="39"/>
      <c r="AB1458" s="39"/>
      <c r="AC1458" s="39"/>
      <c r="AD1458" s="39"/>
      <c r="AE1458" s="39"/>
      <c r="AT1458" s="18" t="s">
        <v>189</v>
      </c>
      <c r="AU1458" s="18" t="s">
        <v>96</v>
      </c>
    </row>
    <row r="1459" s="2" customFormat="1">
      <c r="A1459" s="39"/>
      <c r="B1459" s="40"/>
      <c r="C1459" s="41"/>
      <c r="D1459" s="231" t="s">
        <v>191</v>
      </c>
      <c r="E1459" s="41"/>
      <c r="F1459" s="232" t="s">
        <v>2391</v>
      </c>
      <c r="G1459" s="41"/>
      <c r="H1459" s="41"/>
      <c r="I1459" s="228"/>
      <c r="J1459" s="41"/>
      <c r="K1459" s="41"/>
      <c r="L1459" s="45"/>
      <c r="M1459" s="229"/>
      <c r="N1459" s="230"/>
      <c r="O1459" s="85"/>
      <c r="P1459" s="85"/>
      <c r="Q1459" s="85"/>
      <c r="R1459" s="85"/>
      <c r="S1459" s="85"/>
      <c r="T1459" s="86"/>
      <c r="U1459" s="39"/>
      <c r="V1459" s="39"/>
      <c r="W1459" s="39"/>
      <c r="X1459" s="39"/>
      <c r="Y1459" s="39"/>
      <c r="Z1459" s="39"/>
      <c r="AA1459" s="39"/>
      <c r="AB1459" s="39"/>
      <c r="AC1459" s="39"/>
      <c r="AD1459" s="39"/>
      <c r="AE1459" s="39"/>
      <c r="AT1459" s="18" t="s">
        <v>191</v>
      </c>
      <c r="AU1459" s="18" t="s">
        <v>96</v>
      </c>
    </row>
    <row r="1460" s="2" customFormat="1" ht="16.5" customHeight="1">
      <c r="A1460" s="39"/>
      <c r="B1460" s="40"/>
      <c r="C1460" s="213" t="s">
        <v>2392</v>
      </c>
      <c r="D1460" s="213" t="s">
        <v>183</v>
      </c>
      <c r="E1460" s="214" t="s">
        <v>2393</v>
      </c>
      <c r="F1460" s="215" t="s">
        <v>2394</v>
      </c>
      <c r="G1460" s="216" t="s">
        <v>449</v>
      </c>
      <c r="H1460" s="217">
        <v>3</v>
      </c>
      <c r="I1460" s="218"/>
      <c r="J1460" s="219">
        <f>ROUND(I1460*H1460,2)</f>
        <v>0</v>
      </c>
      <c r="K1460" s="215" t="s">
        <v>394</v>
      </c>
      <c r="L1460" s="45"/>
      <c r="M1460" s="220" t="s">
        <v>19</v>
      </c>
      <c r="N1460" s="221" t="s">
        <v>44</v>
      </c>
      <c r="O1460" s="85"/>
      <c r="P1460" s="222">
        <f>O1460*H1460</f>
        <v>0</v>
      </c>
      <c r="Q1460" s="222">
        <v>0.00147</v>
      </c>
      <c r="R1460" s="222">
        <f>Q1460*H1460</f>
        <v>0.0044099999999999999</v>
      </c>
      <c r="S1460" s="222">
        <v>0</v>
      </c>
      <c r="T1460" s="223">
        <f>S1460*H1460</f>
        <v>0</v>
      </c>
      <c r="U1460" s="39"/>
      <c r="V1460" s="39"/>
      <c r="W1460" s="39"/>
      <c r="X1460" s="39"/>
      <c r="Y1460" s="39"/>
      <c r="Z1460" s="39"/>
      <c r="AA1460" s="39"/>
      <c r="AB1460" s="39"/>
      <c r="AC1460" s="39"/>
      <c r="AD1460" s="39"/>
      <c r="AE1460" s="39"/>
      <c r="AR1460" s="224" t="s">
        <v>300</v>
      </c>
      <c r="AT1460" s="224" t="s">
        <v>183</v>
      </c>
      <c r="AU1460" s="224" t="s">
        <v>96</v>
      </c>
      <c r="AY1460" s="18" t="s">
        <v>181</v>
      </c>
      <c r="BE1460" s="225">
        <f>IF(N1460="základní",J1460,0)</f>
        <v>0</v>
      </c>
      <c r="BF1460" s="225">
        <f>IF(N1460="snížená",J1460,0)</f>
        <v>0</v>
      </c>
      <c r="BG1460" s="225">
        <f>IF(N1460="zákl. přenesená",J1460,0)</f>
        <v>0</v>
      </c>
      <c r="BH1460" s="225">
        <f>IF(N1460="sníž. přenesená",J1460,0)</f>
        <v>0</v>
      </c>
      <c r="BI1460" s="225">
        <f>IF(N1460="nulová",J1460,0)</f>
        <v>0</v>
      </c>
      <c r="BJ1460" s="18" t="s">
        <v>81</v>
      </c>
      <c r="BK1460" s="225">
        <f>ROUND(I1460*H1460,2)</f>
        <v>0</v>
      </c>
      <c r="BL1460" s="18" t="s">
        <v>300</v>
      </c>
      <c r="BM1460" s="224" t="s">
        <v>2395</v>
      </c>
    </row>
    <row r="1461" s="2" customFormat="1">
      <c r="A1461" s="39"/>
      <c r="B1461" s="40"/>
      <c r="C1461" s="41"/>
      <c r="D1461" s="226" t="s">
        <v>189</v>
      </c>
      <c r="E1461" s="41"/>
      <c r="F1461" s="227" t="s">
        <v>2396</v>
      </c>
      <c r="G1461" s="41"/>
      <c r="H1461" s="41"/>
      <c r="I1461" s="228"/>
      <c r="J1461" s="41"/>
      <c r="K1461" s="41"/>
      <c r="L1461" s="45"/>
      <c r="M1461" s="229"/>
      <c r="N1461" s="230"/>
      <c r="O1461" s="85"/>
      <c r="P1461" s="85"/>
      <c r="Q1461" s="85"/>
      <c r="R1461" s="85"/>
      <c r="S1461" s="85"/>
      <c r="T1461" s="86"/>
      <c r="U1461" s="39"/>
      <c r="V1461" s="39"/>
      <c r="W1461" s="39"/>
      <c r="X1461" s="39"/>
      <c r="Y1461" s="39"/>
      <c r="Z1461" s="39"/>
      <c r="AA1461" s="39"/>
      <c r="AB1461" s="39"/>
      <c r="AC1461" s="39"/>
      <c r="AD1461" s="39"/>
      <c r="AE1461" s="39"/>
      <c r="AT1461" s="18" t="s">
        <v>189</v>
      </c>
      <c r="AU1461" s="18" t="s">
        <v>96</v>
      </c>
    </row>
    <row r="1462" s="2" customFormat="1" ht="16.5" customHeight="1">
      <c r="A1462" s="39"/>
      <c r="B1462" s="40"/>
      <c r="C1462" s="213" t="s">
        <v>2397</v>
      </c>
      <c r="D1462" s="213" t="s">
        <v>183</v>
      </c>
      <c r="E1462" s="214" t="s">
        <v>2398</v>
      </c>
      <c r="F1462" s="215" t="s">
        <v>2399</v>
      </c>
      <c r="G1462" s="216" t="s">
        <v>449</v>
      </c>
      <c r="H1462" s="217">
        <v>1</v>
      </c>
      <c r="I1462" s="218"/>
      <c r="J1462" s="219">
        <f>ROUND(I1462*H1462,2)</f>
        <v>0</v>
      </c>
      <c r="K1462" s="215" t="s">
        <v>394</v>
      </c>
      <c r="L1462" s="45"/>
      <c r="M1462" s="220" t="s">
        <v>19</v>
      </c>
      <c r="N1462" s="221" t="s">
        <v>44</v>
      </c>
      <c r="O1462" s="85"/>
      <c r="P1462" s="222">
        <f>O1462*H1462</f>
        <v>0</v>
      </c>
      <c r="Q1462" s="222">
        <v>0.00092000000000000003</v>
      </c>
      <c r="R1462" s="222">
        <f>Q1462*H1462</f>
        <v>0.00092000000000000003</v>
      </c>
      <c r="S1462" s="222">
        <v>0</v>
      </c>
      <c r="T1462" s="223">
        <f>S1462*H1462</f>
        <v>0</v>
      </c>
      <c r="U1462" s="39"/>
      <c r="V1462" s="39"/>
      <c r="W1462" s="39"/>
      <c r="X1462" s="39"/>
      <c r="Y1462" s="39"/>
      <c r="Z1462" s="39"/>
      <c r="AA1462" s="39"/>
      <c r="AB1462" s="39"/>
      <c r="AC1462" s="39"/>
      <c r="AD1462" s="39"/>
      <c r="AE1462" s="39"/>
      <c r="AR1462" s="224" t="s">
        <v>300</v>
      </c>
      <c r="AT1462" s="224" t="s">
        <v>183</v>
      </c>
      <c r="AU1462" s="224" t="s">
        <v>96</v>
      </c>
      <c r="AY1462" s="18" t="s">
        <v>181</v>
      </c>
      <c r="BE1462" s="225">
        <f>IF(N1462="základní",J1462,0)</f>
        <v>0</v>
      </c>
      <c r="BF1462" s="225">
        <f>IF(N1462="snížená",J1462,0)</f>
        <v>0</v>
      </c>
      <c r="BG1462" s="225">
        <f>IF(N1462="zákl. přenesená",J1462,0)</f>
        <v>0</v>
      </c>
      <c r="BH1462" s="225">
        <f>IF(N1462="sníž. přenesená",J1462,0)</f>
        <v>0</v>
      </c>
      <c r="BI1462" s="225">
        <f>IF(N1462="nulová",J1462,0)</f>
        <v>0</v>
      </c>
      <c r="BJ1462" s="18" t="s">
        <v>81</v>
      </c>
      <c r="BK1462" s="225">
        <f>ROUND(I1462*H1462,2)</f>
        <v>0</v>
      </c>
      <c r="BL1462" s="18" t="s">
        <v>300</v>
      </c>
      <c r="BM1462" s="224" t="s">
        <v>2400</v>
      </c>
    </row>
    <row r="1463" s="2" customFormat="1">
      <c r="A1463" s="39"/>
      <c r="B1463" s="40"/>
      <c r="C1463" s="41"/>
      <c r="D1463" s="226" t="s">
        <v>189</v>
      </c>
      <c r="E1463" s="41"/>
      <c r="F1463" s="227" t="s">
        <v>2401</v>
      </c>
      <c r="G1463" s="41"/>
      <c r="H1463" s="41"/>
      <c r="I1463" s="228"/>
      <c r="J1463" s="41"/>
      <c r="K1463" s="41"/>
      <c r="L1463" s="45"/>
      <c r="M1463" s="229"/>
      <c r="N1463" s="230"/>
      <c r="O1463" s="85"/>
      <c r="P1463" s="85"/>
      <c r="Q1463" s="85"/>
      <c r="R1463" s="85"/>
      <c r="S1463" s="85"/>
      <c r="T1463" s="86"/>
      <c r="U1463" s="39"/>
      <c r="V1463" s="39"/>
      <c r="W1463" s="39"/>
      <c r="X1463" s="39"/>
      <c r="Y1463" s="39"/>
      <c r="Z1463" s="39"/>
      <c r="AA1463" s="39"/>
      <c r="AB1463" s="39"/>
      <c r="AC1463" s="39"/>
      <c r="AD1463" s="39"/>
      <c r="AE1463" s="39"/>
      <c r="AT1463" s="18" t="s">
        <v>189</v>
      </c>
      <c r="AU1463" s="18" t="s">
        <v>96</v>
      </c>
    </row>
    <row r="1464" s="2" customFormat="1" ht="16.5" customHeight="1">
      <c r="A1464" s="39"/>
      <c r="B1464" s="40"/>
      <c r="C1464" s="213" t="s">
        <v>2402</v>
      </c>
      <c r="D1464" s="213" t="s">
        <v>183</v>
      </c>
      <c r="E1464" s="214" t="s">
        <v>2403</v>
      </c>
      <c r="F1464" s="215" t="s">
        <v>2404</v>
      </c>
      <c r="G1464" s="216" t="s">
        <v>449</v>
      </c>
      <c r="H1464" s="217">
        <v>1</v>
      </c>
      <c r="I1464" s="218"/>
      <c r="J1464" s="219">
        <f>ROUND(I1464*H1464,2)</f>
        <v>0</v>
      </c>
      <c r="K1464" s="215" t="s">
        <v>394</v>
      </c>
      <c r="L1464" s="45"/>
      <c r="M1464" s="220" t="s">
        <v>19</v>
      </c>
      <c r="N1464" s="221" t="s">
        <v>44</v>
      </c>
      <c r="O1464" s="85"/>
      <c r="P1464" s="222">
        <f>O1464*H1464</f>
        <v>0</v>
      </c>
      <c r="Q1464" s="222">
        <v>0.00092000000000000003</v>
      </c>
      <c r="R1464" s="222">
        <f>Q1464*H1464</f>
        <v>0.00092000000000000003</v>
      </c>
      <c r="S1464" s="222">
        <v>0</v>
      </c>
      <c r="T1464" s="223">
        <f>S1464*H1464</f>
        <v>0</v>
      </c>
      <c r="U1464" s="39"/>
      <c r="V1464" s="39"/>
      <c r="W1464" s="39"/>
      <c r="X1464" s="39"/>
      <c r="Y1464" s="39"/>
      <c r="Z1464" s="39"/>
      <c r="AA1464" s="39"/>
      <c r="AB1464" s="39"/>
      <c r="AC1464" s="39"/>
      <c r="AD1464" s="39"/>
      <c r="AE1464" s="39"/>
      <c r="AR1464" s="224" t="s">
        <v>300</v>
      </c>
      <c r="AT1464" s="224" t="s">
        <v>183</v>
      </c>
      <c r="AU1464" s="224" t="s">
        <v>96</v>
      </c>
      <c r="AY1464" s="18" t="s">
        <v>181</v>
      </c>
      <c r="BE1464" s="225">
        <f>IF(N1464="základní",J1464,0)</f>
        <v>0</v>
      </c>
      <c r="BF1464" s="225">
        <f>IF(N1464="snížená",J1464,0)</f>
        <v>0</v>
      </c>
      <c r="BG1464" s="225">
        <f>IF(N1464="zákl. přenesená",J1464,0)</f>
        <v>0</v>
      </c>
      <c r="BH1464" s="225">
        <f>IF(N1464="sníž. přenesená",J1464,0)</f>
        <v>0</v>
      </c>
      <c r="BI1464" s="225">
        <f>IF(N1464="nulová",J1464,0)</f>
        <v>0</v>
      </c>
      <c r="BJ1464" s="18" t="s">
        <v>81</v>
      </c>
      <c r="BK1464" s="225">
        <f>ROUND(I1464*H1464,2)</f>
        <v>0</v>
      </c>
      <c r="BL1464" s="18" t="s">
        <v>300</v>
      </c>
      <c r="BM1464" s="224" t="s">
        <v>2405</v>
      </c>
    </row>
    <row r="1465" s="2" customFormat="1">
      <c r="A1465" s="39"/>
      <c r="B1465" s="40"/>
      <c r="C1465" s="41"/>
      <c r="D1465" s="226" t="s">
        <v>189</v>
      </c>
      <c r="E1465" s="41"/>
      <c r="F1465" s="227" t="s">
        <v>2406</v>
      </c>
      <c r="G1465" s="41"/>
      <c r="H1465" s="41"/>
      <c r="I1465" s="228"/>
      <c r="J1465" s="41"/>
      <c r="K1465" s="41"/>
      <c r="L1465" s="45"/>
      <c r="M1465" s="229"/>
      <c r="N1465" s="230"/>
      <c r="O1465" s="85"/>
      <c r="P1465" s="85"/>
      <c r="Q1465" s="85"/>
      <c r="R1465" s="85"/>
      <c r="S1465" s="85"/>
      <c r="T1465" s="86"/>
      <c r="U1465" s="39"/>
      <c r="V1465" s="39"/>
      <c r="W1465" s="39"/>
      <c r="X1465" s="39"/>
      <c r="Y1465" s="39"/>
      <c r="Z1465" s="39"/>
      <c r="AA1465" s="39"/>
      <c r="AB1465" s="39"/>
      <c r="AC1465" s="39"/>
      <c r="AD1465" s="39"/>
      <c r="AE1465" s="39"/>
      <c r="AT1465" s="18" t="s">
        <v>189</v>
      </c>
      <c r="AU1465" s="18" t="s">
        <v>96</v>
      </c>
    </row>
    <row r="1466" s="2" customFormat="1" ht="16.5" customHeight="1">
      <c r="A1466" s="39"/>
      <c r="B1466" s="40"/>
      <c r="C1466" s="213" t="s">
        <v>2407</v>
      </c>
      <c r="D1466" s="213" t="s">
        <v>183</v>
      </c>
      <c r="E1466" s="214" t="s">
        <v>2408</v>
      </c>
      <c r="F1466" s="215" t="s">
        <v>2409</v>
      </c>
      <c r="G1466" s="216" t="s">
        <v>449</v>
      </c>
      <c r="H1466" s="217">
        <v>1</v>
      </c>
      <c r="I1466" s="218"/>
      <c r="J1466" s="219">
        <f>ROUND(I1466*H1466,2)</f>
        <v>0</v>
      </c>
      <c r="K1466" s="215" t="s">
        <v>394</v>
      </c>
      <c r="L1466" s="45"/>
      <c r="M1466" s="220" t="s">
        <v>19</v>
      </c>
      <c r="N1466" s="221" t="s">
        <v>44</v>
      </c>
      <c r="O1466" s="85"/>
      <c r="P1466" s="222">
        <f>O1466*H1466</f>
        <v>0</v>
      </c>
      <c r="Q1466" s="222">
        <v>0.00051999999999999995</v>
      </c>
      <c r="R1466" s="222">
        <f>Q1466*H1466</f>
        <v>0.00051999999999999995</v>
      </c>
      <c r="S1466" s="222">
        <v>0</v>
      </c>
      <c r="T1466" s="223">
        <f>S1466*H1466</f>
        <v>0</v>
      </c>
      <c r="U1466" s="39"/>
      <c r="V1466" s="39"/>
      <c r="W1466" s="39"/>
      <c r="X1466" s="39"/>
      <c r="Y1466" s="39"/>
      <c r="Z1466" s="39"/>
      <c r="AA1466" s="39"/>
      <c r="AB1466" s="39"/>
      <c r="AC1466" s="39"/>
      <c r="AD1466" s="39"/>
      <c r="AE1466" s="39"/>
      <c r="AR1466" s="224" t="s">
        <v>300</v>
      </c>
      <c r="AT1466" s="224" t="s">
        <v>183</v>
      </c>
      <c r="AU1466" s="224" t="s">
        <v>96</v>
      </c>
      <c r="AY1466" s="18" t="s">
        <v>181</v>
      </c>
      <c r="BE1466" s="225">
        <f>IF(N1466="základní",J1466,0)</f>
        <v>0</v>
      </c>
      <c r="BF1466" s="225">
        <f>IF(N1466="snížená",J1466,0)</f>
        <v>0</v>
      </c>
      <c r="BG1466" s="225">
        <f>IF(N1466="zákl. přenesená",J1466,0)</f>
        <v>0</v>
      </c>
      <c r="BH1466" s="225">
        <f>IF(N1466="sníž. přenesená",J1466,0)</f>
        <v>0</v>
      </c>
      <c r="BI1466" s="225">
        <f>IF(N1466="nulová",J1466,0)</f>
        <v>0</v>
      </c>
      <c r="BJ1466" s="18" t="s">
        <v>81</v>
      </c>
      <c r="BK1466" s="225">
        <f>ROUND(I1466*H1466,2)</f>
        <v>0</v>
      </c>
      <c r="BL1466" s="18" t="s">
        <v>300</v>
      </c>
      <c r="BM1466" s="224" t="s">
        <v>2410</v>
      </c>
    </row>
    <row r="1467" s="2" customFormat="1">
      <c r="A1467" s="39"/>
      <c r="B1467" s="40"/>
      <c r="C1467" s="41"/>
      <c r="D1467" s="226" t="s">
        <v>189</v>
      </c>
      <c r="E1467" s="41"/>
      <c r="F1467" s="227" t="s">
        <v>2411</v>
      </c>
      <c r="G1467" s="41"/>
      <c r="H1467" s="41"/>
      <c r="I1467" s="228"/>
      <c r="J1467" s="41"/>
      <c r="K1467" s="41"/>
      <c r="L1467" s="45"/>
      <c r="M1467" s="229"/>
      <c r="N1467" s="230"/>
      <c r="O1467" s="85"/>
      <c r="P1467" s="85"/>
      <c r="Q1467" s="85"/>
      <c r="R1467" s="85"/>
      <c r="S1467" s="85"/>
      <c r="T1467" s="86"/>
      <c r="U1467" s="39"/>
      <c r="V1467" s="39"/>
      <c r="W1467" s="39"/>
      <c r="X1467" s="39"/>
      <c r="Y1467" s="39"/>
      <c r="Z1467" s="39"/>
      <c r="AA1467" s="39"/>
      <c r="AB1467" s="39"/>
      <c r="AC1467" s="39"/>
      <c r="AD1467" s="39"/>
      <c r="AE1467" s="39"/>
      <c r="AT1467" s="18" t="s">
        <v>189</v>
      </c>
      <c r="AU1467" s="18" t="s">
        <v>96</v>
      </c>
    </row>
    <row r="1468" s="2" customFormat="1" ht="16.5" customHeight="1">
      <c r="A1468" s="39"/>
      <c r="B1468" s="40"/>
      <c r="C1468" s="213" t="s">
        <v>2412</v>
      </c>
      <c r="D1468" s="213" t="s">
        <v>183</v>
      </c>
      <c r="E1468" s="214" t="s">
        <v>2413</v>
      </c>
      <c r="F1468" s="215" t="s">
        <v>2414</v>
      </c>
      <c r="G1468" s="216" t="s">
        <v>377</v>
      </c>
      <c r="H1468" s="217">
        <v>0.050000000000000003</v>
      </c>
      <c r="I1468" s="218"/>
      <c r="J1468" s="219">
        <f>ROUND(I1468*H1468,2)</f>
        <v>0</v>
      </c>
      <c r="K1468" s="215" t="s">
        <v>187</v>
      </c>
      <c r="L1468" s="45"/>
      <c r="M1468" s="220" t="s">
        <v>19</v>
      </c>
      <c r="N1468" s="221" t="s">
        <v>44</v>
      </c>
      <c r="O1468" s="85"/>
      <c r="P1468" s="222">
        <f>O1468*H1468</f>
        <v>0</v>
      </c>
      <c r="Q1468" s="222">
        <v>0</v>
      </c>
      <c r="R1468" s="222">
        <f>Q1468*H1468</f>
        <v>0</v>
      </c>
      <c r="S1468" s="222">
        <v>0</v>
      </c>
      <c r="T1468" s="223">
        <f>S1468*H1468</f>
        <v>0</v>
      </c>
      <c r="U1468" s="39"/>
      <c r="V1468" s="39"/>
      <c r="W1468" s="39"/>
      <c r="X1468" s="39"/>
      <c r="Y1468" s="39"/>
      <c r="Z1468" s="39"/>
      <c r="AA1468" s="39"/>
      <c r="AB1468" s="39"/>
      <c r="AC1468" s="39"/>
      <c r="AD1468" s="39"/>
      <c r="AE1468" s="39"/>
      <c r="AR1468" s="224" t="s">
        <v>300</v>
      </c>
      <c r="AT1468" s="224" t="s">
        <v>183</v>
      </c>
      <c r="AU1468" s="224" t="s">
        <v>96</v>
      </c>
      <c r="AY1468" s="18" t="s">
        <v>181</v>
      </c>
      <c r="BE1468" s="225">
        <f>IF(N1468="základní",J1468,0)</f>
        <v>0</v>
      </c>
      <c r="BF1468" s="225">
        <f>IF(N1468="snížená",J1468,0)</f>
        <v>0</v>
      </c>
      <c r="BG1468" s="225">
        <f>IF(N1468="zákl. přenesená",J1468,0)</f>
        <v>0</v>
      </c>
      <c r="BH1468" s="225">
        <f>IF(N1468="sníž. přenesená",J1468,0)</f>
        <v>0</v>
      </c>
      <c r="BI1468" s="225">
        <f>IF(N1468="nulová",J1468,0)</f>
        <v>0</v>
      </c>
      <c r="BJ1468" s="18" t="s">
        <v>81</v>
      </c>
      <c r="BK1468" s="225">
        <f>ROUND(I1468*H1468,2)</f>
        <v>0</v>
      </c>
      <c r="BL1468" s="18" t="s">
        <v>300</v>
      </c>
      <c r="BM1468" s="224" t="s">
        <v>2415</v>
      </c>
    </row>
    <row r="1469" s="2" customFormat="1">
      <c r="A1469" s="39"/>
      <c r="B1469" s="40"/>
      <c r="C1469" s="41"/>
      <c r="D1469" s="226" t="s">
        <v>189</v>
      </c>
      <c r="E1469" s="41"/>
      <c r="F1469" s="227" t="s">
        <v>2416</v>
      </c>
      <c r="G1469" s="41"/>
      <c r="H1469" s="41"/>
      <c r="I1469" s="228"/>
      <c r="J1469" s="41"/>
      <c r="K1469" s="41"/>
      <c r="L1469" s="45"/>
      <c r="M1469" s="229"/>
      <c r="N1469" s="230"/>
      <c r="O1469" s="85"/>
      <c r="P1469" s="85"/>
      <c r="Q1469" s="85"/>
      <c r="R1469" s="85"/>
      <c r="S1469" s="85"/>
      <c r="T1469" s="86"/>
      <c r="U1469" s="39"/>
      <c r="V1469" s="39"/>
      <c r="W1469" s="39"/>
      <c r="X1469" s="39"/>
      <c r="Y1469" s="39"/>
      <c r="Z1469" s="39"/>
      <c r="AA1469" s="39"/>
      <c r="AB1469" s="39"/>
      <c r="AC1469" s="39"/>
      <c r="AD1469" s="39"/>
      <c r="AE1469" s="39"/>
      <c r="AT1469" s="18" t="s">
        <v>189</v>
      </c>
      <c r="AU1469" s="18" t="s">
        <v>96</v>
      </c>
    </row>
    <row r="1470" s="2" customFormat="1">
      <c r="A1470" s="39"/>
      <c r="B1470" s="40"/>
      <c r="C1470" s="41"/>
      <c r="D1470" s="231" t="s">
        <v>191</v>
      </c>
      <c r="E1470" s="41"/>
      <c r="F1470" s="232" t="s">
        <v>2417</v>
      </c>
      <c r="G1470" s="41"/>
      <c r="H1470" s="41"/>
      <c r="I1470" s="228"/>
      <c r="J1470" s="41"/>
      <c r="K1470" s="41"/>
      <c r="L1470" s="45"/>
      <c r="M1470" s="229"/>
      <c r="N1470" s="230"/>
      <c r="O1470" s="85"/>
      <c r="P1470" s="85"/>
      <c r="Q1470" s="85"/>
      <c r="R1470" s="85"/>
      <c r="S1470" s="85"/>
      <c r="T1470" s="86"/>
      <c r="U1470" s="39"/>
      <c r="V1470" s="39"/>
      <c r="W1470" s="39"/>
      <c r="X1470" s="39"/>
      <c r="Y1470" s="39"/>
      <c r="Z1470" s="39"/>
      <c r="AA1470" s="39"/>
      <c r="AB1470" s="39"/>
      <c r="AC1470" s="39"/>
      <c r="AD1470" s="39"/>
      <c r="AE1470" s="39"/>
      <c r="AT1470" s="18" t="s">
        <v>191</v>
      </c>
      <c r="AU1470" s="18" t="s">
        <v>96</v>
      </c>
    </row>
    <row r="1471" s="12" customFormat="1" ht="20.88" customHeight="1">
      <c r="A1471" s="12"/>
      <c r="B1471" s="197"/>
      <c r="C1471" s="198"/>
      <c r="D1471" s="199" t="s">
        <v>72</v>
      </c>
      <c r="E1471" s="211" t="s">
        <v>2418</v>
      </c>
      <c r="F1471" s="211" t="s">
        <v>2419</v>
      </c>
      <c r="G1471" s="198"/>
      <c r="H1471" s="198"/>
      <c r="I1471" s="201"/>
      <c r="J1471" s="212">
        <f>BK1471</f>
        <v>0</v>
      </c>
      <c r="K1471" s="198"/>
      <c r="L1471" s="203"/>
      <c r="M1471" s="204"/>
      <c r="N1471" s="205"/>
      <c r="O1471" s="205"/>
      <c r="P1471" s="206">
        <f>SUM(P1472:P1490)</f>
        <v>0</v>
      </c>
      <c r="Q1471" s="205"/>
      <c r="R1471" s="206">
        <f>SUM(R1472:R1490)</f>
        <v>0.73402000000000012</v>
      </c>
      <c r="S1471" s="205"/>
      <c r="T1471" s="207">
        <f>SUM(T1472:T1490)</f>
        <v>0</v>
      </c>
      <c r="U1471" s="12"/>
      <c r="V1471" s="12"/>
      <c r="W1471" s="12"/>
      <c r="X1471" s="12"/>
      <c r="Y1471" s="12"/>
      <c r="Z1471" s="12"/>
      <c r="AA1471" s="12"/>
      <c r="AB1471" s="12"/>
      <c r="AC1471" s="12"/>
      <c r="AD1471" s="12"/>
      <c r="AE1471" s="12"/>
      <c r="AR1471" s="208" t="s">
        <v>83</v>
      </c>
      <c r="AT1471" s="209" t="s">
        <v>72</v>
      </c>
      <c r="AU1471" s="209" t="s">
        <v>83</v>
      </c>
      <c r="AY1471" s="208" t="s">
        <v>181</v>
      </c>
      <c r="BK1471" s="210">
        <f>SUM(BK1472:BK1490)</f>
        <v>0</v>
      </c>
    </row>
    <row r="1472" s="2" customFormat="1" ht="37.8" customHeight="1">
      <c r="A1472" s="39"/>
      <c r="B1472" s="40"/>
      <c r="C1472" s="213" t="s">
        <v>2420</v>
      </c>
      <c r="D1472" s="213" t="s">
        <v>183</v>
      </c>
      <c r="E1472" s="214" t="s">
        <v>2421</v>
      </c>
      <c r="F1472" s="215" t="s">
        <v>2422</v>
      </c>
      <c r="G1472" s="216" t="s">
        <v>449</v>
      </c>
      <c r="H1472" s="217">
        <v>2</v>
      </c>
      <c r="I1472" s="218"/>
      <c r="J1472" s="219">
        <f>ROUND(I1472*H1472,2)</f>
        <v>0</v>
      </c>
      <c r="K1472" s="215" t="s">
        <v>394</v>
      </c>
      <c r="L1472" s="45"/>
      <c r="M1472" s="220" t="s">
        <v>19</v>
      </c>
      <c r="N1472" s="221" t="s">
        <v>44</v>
      </c>
      <c r="O1472" s="85"/>
      <c r="P1472" s="222">
        <f>O1472*H1472</f>
        <v>0</v>
      </c>
      <c r="Q1472" s="222">
        <v>0.01035</v>
      </c>
      <c r="R1472" s="222">
        <f>Q1472*H1472</f>
        <v>0.0207</v>
      </c>
      <c r="S1472" s="222">
        <v>0</v>
      </c>
      <c r="T1472" s="223">
        <f>S1472*H1472</f>
        <v>0</v>
      </c>
      <c r="U1472" s="39"/>
      <c r="V1472" s="39"/>
      <c r="W1472" s="39"/>
      <c r="X1472" s="39"/>
      <c r="Y1472" s="39"/>
      <c r="Z1472" s="39"/>
      <c r="AA1472" s="39"/>
      <c r="AB1472" s="39"/>
      <c r="AC1472" s="39"/>
      <c r="AD1472" s="39"/>
      <c r="AE1472" s="39"/>
      <c r="AR1472" s="224" t="s">
        <v>300</v>
      </c>
      <c r="AT1472" s="224" t="s">
        <v>183</v>
      </c>
      <c r="AU1472" s="224" t="s">
        <v>96</v>
      </c>
      <c r="AY1472" s="18" t="s">
        <v>181</v>
      </c>
      <c r="BE1472" s="225">
        <f>IF(N1472="základní",J1472,0)</f>
        <v>0</v>
      </c>
      <c r="BF1472" s="225">
        <f>IF(N1472="snížená",J1472,0)</f>
        <v>0</v>
      </c>
      <c r="BG1472" s="225">
        <f>IF(N1472="zákl. přenesená",J1472,0)</f>
        <v>0</v>
      </c>
      <c r="BH1472" s="225">
        <f>IF(N1472="sníž. přenesená",J1472,0)</f>
        <v>0</v>
      </c>
      <c r="BI1472" s="225">
        <f>IF(N1472="nulová",J1472,0)</f>
        <v>0</v>
      </c>
      <c r="BJ1472" s="18" t="s">
        <v>81</v>
      </c>
      <c r="BK1472" s="225">
        <f>ROUND(I1472*H1472,2)</f>
        <v>0</v>
      </c>
      <c r="BL1472" s="18" t="s">
        <v>300</v>
      </c>
      <c r="BM1472" s="224" t="s">
        <v>2423</v>
      </c>
    </row>
    <row r="1473" s="2" customFormat="1">
      <c r="A1473" s="39"/>
      <c r="B1473" s="40"/>
      <c r="C1473" s="41"/>
      <c r="D1473" s="226" t="s">
        <v>189</v>
      </c>
      <c r="E1473" s="41"/>
      <c r="F1473" s="227" t="s">
        <v>2424</v>
      </c>
      <c r="G1473" s="41"/>
      <c r="H1473" s="41"/>
      <c r="I1473" s="228"/>
      <c r="J1473" s="41"/>
      <c r="K1473" s="41"/>
      <c r="L1473" s="45"/>
      <c r="M1473" s="229"/>
      <c r="N1473" s="230"/>
      <c r="O1473" s="85"/>
      <c r="P1473" s="85"/>
      <c r="Q1473" s="85"/>
      <c r="R1473" s="85"/>
      <c r="S1473" s="85"/>
      <c r="T1473" s="86"/>
      <c r="U1473" s="39"/>
      <c r="V1473" s="39"/>
      <c r="W1473" s="39"/>
      <c r="X1473" s="39"/>
      <c r="Y1473" s="39"/>
      <c r="Z1473" s="39"/>
      <c r="AA1473" s="39"/>
      <c r="AB1473" s="39"/>
      <c r="AC1473" s="39"/>
      <c r="AD1473" s="39"/>
      <c r="AE1473" s="39"/>
      <c r="AT1473" s="18" t="s">
        <v>189</v>
      </c>
      <c r="AU1473" s="18" t="s">
        <v>96</v>
      </c>
    </row>
    <row r="1474" s="2" customFormat="1" ht="37.8" customHeight="1">
      <c r="A1474" s="39"/>
      <c r="B1474" s="40"/>
      <c r="C1474" s="213" t="s">
        <v>2425</v>
      </c>
      <c r="D1474" s="213" t="s">
        <v>183</v>
      </c>
      <c r="E1474" s="214" t="s">
        <v>2426</v>
      </c>
      <c r="F1474" s="215" t="s">
        <v>2427</v>
      </c>
      <c r="G1474" s="216" t="s">
        <v>449</v>
      </c>
      <c r="H1474" s="217">
        <v>3</v>
      </c>
      <c r="I1474" s="218"/>
      <c r="J1474" s="219">
        <f>ROUND(I1474*H1474,2)</f>
        <v>0</v>
      </c>
      <c r="K1474" s="215" t="s">
        <v>394</v>
      </c>
      <c r="L1474" s="45"/>
      <c r="M1474" s="220" t="s">
        <v>19</v>
      </c>
      <c r="N1474" s="221" t="s">
        <v>44</v>
      </c>
      <c r="O1474" s="85"/>
      <c r="P1474" s="222">
        <f>O1474*H1474</f>
        <v>0</v>
      </c>
      <c r="Q1474" s="222">
        <v>0.014500000000000001</v>
      </c>
      <c r="R1474" s="222">
        <f>Q1474*H1474</f>
        <v>0.043500000000000004</v>
      </c>
      <c r="S1474" s="222">
        <v>0</v>
      </c>
      <c r="T1474" s="223">
        <f>S1474*H1474</f>
        <v>0</v>
      </c>
      <c r="U1474" s="39"/>
      <c r="V1474" s="39"/>
      <c r="W1474" s="39"/>
      <c r="X1474" s="39"/>
      <c r="Y1474" s="39"/>
      <c r="Z1474" s="39"/>
      <c r="AA1474" s="39"/>
      <c r="AB1474" s="39"/>
      <c r="AC1474" s="39"/>
      <c r="AD1474" s="39"/>
      <c r="AE1474" s="39"/>
      <c r="AR1474" s="224" t="s">
        <v>300</v>
      </c>
      <c r="AT1474" s="224" t="s">
        <v>183</v>
      </c>
      <c r="AU1474" s="224" t="s">
        <v>96</v>
      </c>
      <c r="AY1474" s="18" t="s">
        <v>181</v>
      </c>
      <c r="BE1474" s="225">
        <f>IF(N1474="základní",J1474,0)</f>
        <v>0</v>
      </c>
      <c r="BF1474" s="225">
        <f>IF(N1474="snížená",J1474,0)</f>
        <v>0</v>
      </c>
      <c r="BG1474" s="225">
        <f>IF(N1474="zákl. přenesená",J1474,0)</f>
        <v>0</v>
      </c>
      <c r="BH1474" s="225">
        <f>IF(N1474="sníž. přenesená",J1474,0)</f>
        <v>0</v>
      </c>
      <c r="BI1474" s="225">
        <f>IF(N1474="nulová",J1474,0)</f>
        <v>0</v>
      </c>
      <c r="BJ1474" s="18" t="s">
        <v>81</v>
      </c>
      <c r="BK1474" s="225">
        <f>ROUND(I1474*H1474,2)</f>
        <v>0</v>
      </c>
      <c r="BL1474" s="18" t="s">
        <v>300</v>
      </c>
      <c r="BM1474" s="224" t="s">
        <v>2428</v>
      </c>
    </row>
    <row r="1475" s="2" customFormat="1">
      <c r="A1475" s="39"/>
      <c r="B1475" s="40"/>
      <c r="C1475" s="41"/>
      <c r="D1475" s="226" t="s">
        <v>189</v>
      </c>
      <c r="E1475" s="41"/>
      <c r="F1475" s="227" t="s">
        <v>2429</v>
      </c>
      <c r="G1475" s="41"/>
      <c r="H1475" s="41"/>
      <c r="I1475" s="228"/>
      <c r="J1475" s="41"/>
      <c r="K1475" s="41"/>
      <c r="L1475" s="45"/>
      <c r="M1475" s="229"/>
      <c r="N1475" s="230"/>
      <c r="O1475" s="85"/>
      <c r="P1475" s="85"/>
      <c r="Q1475" s="85"/>
      <c r="R1475" s="85"/>
      <c r="S1475" s="85"/>
      <c r="T1475" s="86"/>
      <c r="U1475" s="39"/>
      <c r="V1475" s="39"/>
      <c r="W1475" s="39"/>
      <c r="X1475" s="39"/>
      <c r="Y1475" s="39"/>
      <c r="Z1475" s="39"/>
      <c r="AA1475" s="39"/>
      <c r="AB1475" s="39"/>
      <c r="AC1475" s="39"/>
      <c r="AD1475" s="39"/>
      <c r="AE1475" s="39"/>
      <c r="AT1475" s="18" t="s">
        <v>189</v>
      </c>
      <c r="AU1475" s="18" t="s">
        <v>96</v>
      </c>
    </row>
    <row r="1476" s="2" customFormat="1" ht="37.8" customHeight="1">
      <c r="A1476" s="39"/>
      <c r="B1476" s="40"/>
      <c r="C1476" s="213" t="s">
        <v>2430</v>
      </c>
      <c r="D1476" s="213" t="s">
        <v>183</v>
      </c>
      <c r="E1476" s="214" t="s">
        <v>2431</v>
      </c>
      <c r="F1476" s="215" t="s">
        <v>2432</v>
      </c>
      <c r="G1476" s="216" t="s">
        <v>449</v>
      </c>
      <c r="H1476" s="217">
        <v>4</v>
      </c>
      <c r="I1476" s="218"/>
      <c r="J1476" s="219">
        <f>ROUND(I1476*H1476,2)</f>
        <v>0</v>
      </c>
      <c r="K1476" s="215" t="s">
        <v>394</v>
      </c>
      <c r="L1476" s="45"/>
      <c r="M1476" s="220" t="s">
        <v>19</v>
      </c>
      <c r="N1476" s="221" t="s">
        <v>44</v>
      </c>
      <c r="O1476" s="85"/>
      <c r="P1476" s="222">
        <f>O1476*H1476</f>
        <v>0</v>
      </c>
      <c r="Q1476" s="222">
        <v>0.018599999999999998</v>
      </c>
      <c r="R1476" s="222">
        <f>Q1476*H1476</f>
        <v>0.074399999999999994</v>
      </c>
      <c r="S1476" s="222">
        <v>0</v>
      </c>
      <c r="T1476" s="223">
        <f>S1476*H1476</f>
        <v>0</v>
      </c>
      <c r="U1476" s="39"/>
      <c r="V1476" s="39"/>
      <c r="W1476" s="39"/>
      <c r="X1476" s="39"/>
      <c r="Y1476" s="39"/>
      <c r="Z1476" s="39"/>
      <c r="AA1476" s="39"/>
      <c r="AB1476" s="39"/>
      <c r="AC1476" s="39"/>
      <c r="AD1476" s="39"/>
      <c r="AE1476" s="39"/>
      <c r="AR1476" s="224" t="s">
        <v>300</v>
      </c>
      <c r="AT1476" s="224" t="s">
        <v>183</v>
      </c>
      <c r="AU1476" s="224" t="s">
        <v>96</v>
      </c>
      <c r="AY1476" s="18" t="s">
        <v>181</v>
      </c>
      <c r="BE1476" s="225">
        <f>IF(N1476="základní",J1476,0)</f>
        <v>0</v>
      </c>
      <c r="BF1476" s="225">
        <f>IF(N1476="snížená",J1476,0)</f>
        <v>0</v>
      </c>
      <c r="BG1476" s="225">
        <f>IF(N1476="zákl. přenesená",J1476,0)</f>
        <v>0</v>
      </c>
      <c r="BH1476" s="225">
        <f>IF(N1476="sníž. přenesená",J1476,0)</f>
        <v>0</v>
      </c>
      <c r="BI1476" s="225">
        <f>IF(N1476="nulová",J1476,0)</f>
        <v>0</v>
      </c>
      <c r="BJ1476" s="18" t="s">
        <v>81</v>
      </c>
      <c r="BK1476" s="225">
        <f>ROUND(I1476*H1476,2)</f>
        <v>0</v>
      </c>
      <c r="BL1476" s="18" t="s">
        <v>300</v>
      </c>
      <c r="BM1476" s="224" t="s">
        <v>2433</v>
      </c>
    </row>
    <row r="1477" s="2" customFormat="1">
      <c r="A1477" s="39"/>
      <c r="B1477" s="40"/>
      <c r="C1477" s="41"/>
      <c r="D1477" s="226" t="s">
        <v>189</v>
      </c>
      <c r="E1477" s="41"/>
      <c r="F1477" s="227" t="s">
        <v>2434</v>
      </c>
      <c r="G1477" s="41"/>
      <c r="H1477" s="41"/>
      <c r="I1477" s="228"/>
      <c r="J1477" s="41"/>
      <c r="K1477" s="41"/>
      <c r="L1477" s="45"/>
      <c r="M1477" s="229"/>
      <c r="N1477" s="230"/>
      <c r="O1477" s="85"/>
      <c r="P1477" s="85"/>
      <c r="Q1477" s="85"/>
      <c r="R1477" s="85"/>
      <c r="S1477" s="85"/>
      <c r="T1477" s="86"/>
      <c r="U1477" s="39"/>
      <c r="V1477" s="39"/>
      <c r="W1477" s="39"/>
      <c r="X1477" s="39"/>
      <c r="Y1477" s="39"/>
      <c r="Z1477" s="39"/>
      <c r="AA1477" s="39"/>
      <c r="AB1477" s="39"/>
      <c r="AC1477" s="39"/>
      <c r="AD1477" s="39"/>
      <c r="AE1477" s="39"/>
      <c r="AT1477" s="18" t="s">
        <v>189</v>
      </c>
      <c r="AU1477" s="18" t="s">
        <v>96</v>
      </c>
    </row>
    <row r="1478" s="2" customFormat="1" ht="37.8" customHeight="1">
      <c r="A1478" s="39"/>
      <c r="B1478" s="40"/>
      <c r="C1478" s="213" t="s">
        <v>2435</v>
      </c>
      <c r="D1478" s="213" t="s">
        <v>183</v>
      </c>
      <c r="E1478" s="214" t="s">
        <v>2436</v>
      </c>
      <c r="F1478" s="215" t="s">
        <v>2437</v>
      </c>
      <c r="G1478" s="216" t="s">
        <v>449</v>
      </c>
      <c r="H1478" s="217">
        <v>3</v>
      </c>
      <c r="I1478" s="218"/>
      <c r="J1478" s="219">
        <f>ROUND(I1478*H1478,2)</f>
        <v>0</v>
      </c>
      <c r="K1478" s="215" t="s">
        <v>394</v>
      </c>
      <c r="L1478" s="45"/>
      <c r="M1478" s="220" t="s">
        <v>19</v>
      </c>
      <c r="N1478" s="221" t="s">
        <v>44</v>
      </c>
      <c r="O1478" s="85"/>
      <c r="P1478" s="222">
        <f>O1478*H1478</f>
        <v>0</v>
      </c>
      <c r="Q1478" s="222">
        <v>0.022700000000000001</v>
      </c>
      <c r="R1478" s="222">
        <f>Q1478*H1478</f>
        <v>0.068100000000000008</v>
      </c>
      <c r="S1478" s="222">
        <v>0</v>
      </c>
      <c r="T1478" s="223">
        <f>S1478*H1478</f>
        <v>0</v>
      </c>
      <c r="U1478" s="39"/>
      <c r="V1478" s="39"/>
      <c r="W1478" s="39"/>
      <c r="X1478" s="39"/>
      <c r="Y1478" s="39"/>
      <c r="Z1478" s="39"/>
      <c r="AA1478" s="39"/>
      <c r="AB1478" s="39"/>
      <c r="AC1478" s="39"/>
      <c r="AD1478" s="39"/>
      <c r="AE1478" s="39"/>
      <c r="AR1478" s="224" t="s">
        <v>300</v>
      </c>
      <c r="AT1478" s="224" t="s">
        <v>183</v>
      </c>
      <c r="AU1478" s="224" t="s">
        <v>96</v>
      </c>
      <c r="AY1478" s="18" t="s">
        <v>181</v>
      </c>
      <c r="BE1478" s="225">
        <f>IF(N1478="základní",J1478,0)</f>
        <v>0</v>
      </c>
      <c r="BF1478" s="225">
        <f>IF(N1478="snížená",J1478,0)</f>
        <v>0</v>
      </c>
      <c r="BG1478" s="225">
        <f>IF(N1478="zákl. přenesená",J1478,0)</f>
        <v>0</v>
      </c>
      <c r="BH1478" s="225">
        <f>IF(N1478="sníž. přenesená",J1478,0)</f>
        <v>0</v>
      </c>
      <c r="BI1478" s="225">
        <f>IF(N1478="nulová",J1478,0)</f>
        <v>0</v>
      </c>
      <c r="BJ1478" s="18" t="s">
        <v>81</v>
      </c>
      <c r="BK1478" s="225">
        <f>ROUND(I1478*H1478,2)</f>
        <v>0</v>
      </c>
      <c r="BL1478" s="18" t="s">
        <v>300</v>
      </c>
      <c r="BM1478" s="224" t="s">
        <v>2438</v>
      </c>
    </row>
    <row r="1479" s="2" customFormat="1">
      <c r="A1479" s="39"/>
      <c r="B1479" s="40"/>
      <c r="C1479" s="41"/>
      <c r="D1479" s="226" t="s">
        <v>189</v>
      </c>
      <c r="E1479" s="41"/>
      <c r="F1479" s="227" t="s">
        <v>2439</v>
      </c>
      <c r="G1479" s="41"/>
      <c r="H1479" s="41"/>
      <c r="I1479" s="228"/>
      <c r="J1479" s="41"/>
      <c r="K1479" s="41"/>
      <c r="L1479" s="45"/>
      <c r="M1479" s="229"/>
      <c r="N1479" s="230"/>
      <c r="O1479" s="85"/>
      <c r="P1479" s="85"/>
      <c r="Q1479" s="85"/>
      <c r="R1479" s="85"/>
      <c r="S1479" s="85"/>
      <c r="T1479" s="86"/>
      <c r="U1479" s="39"/>
      <c r="V1479" s="39"/>
      <c r="W1479" s="39"/>
      <c r="X1479" s="39"/>
      <c r="Y1479" s="39"/>
      <c r="Z1479" s="39"/>
      <c r="AA1479" s="39"/>
      <c r="AB1479" s="39"/>
      <c r="AC1479" s="39"/>
      <c r="AD1479" s="39"/>
      <c r="AE1479" s="39"/>
      <c r="AT1479" s="18" t="s">
        <v>189</v>
      </c>
      <c r="AU1479" s="18" t="s">
        <v>96</v>
      </c>
    </row>
    <row r="1480" s="2" customFormat="1" ht="37.8" customHeight="1">
      <c r="A1480" s="39"/>
      <c r="B1480" s="40"/>
      <c r="C1480" s="213" t="s">
        <v>2440</v>
      </c>
      <c r="D1480" s="213" t="s">
        <v>183</v>
      </c>
      <c r="E1480" s="214" t="s">
        <v>2441</v>
      </c>
      <c r="F1480" s="215" t="s">
        <v>2442</v>
      </c>
      <c r="G1480" s="216" t="s">
        <v>449</v>
      </c>
      <c r="H1480" s="217">
        <v>1</v>
      </c>
      <c r="I1480" s="218"/>
      <c r="J1480" s="219">
        <f>ROUND(I1480*H1480,2)</f>
        <v>0</v>
      </c>
      <c r="K1480" s="215" t="s">
        <v>394</v>
      </c>
      <c r="L1480" s="45"/>
      <c r="M1480" s="220" t="s">
        <v>19</v>
      </c>
      <c r="N1480" s="221" t="s">
        <v>44</v>
      </c>
      <c r="O1480" s="85"/>
      <c r="P1480" s="222">
        <f>O1480*H1480</f>
        <v>0</v>
      </c>
      <c r="Q1480" s="222">
        <v>0.0247</v>
      </c>
      <c r="R1480" s="222">
        <f>Q1480*H1480</f>
        <v>0.0247</v>
      </c>
      <c r="S1480" s="222">
        <v>0</v>
      </c>
      <c r="T1480" s="223">
        <f>S1480*H1480</f>
        <v>0</v>
      </c>
      <c r="U1480" s="39"/>
      <c r="V1480" s="39"/>
      <c r="W1480" s="39"/>
      <c r="X1480" s="39"/>
      <c r="Y1480" s="39"/>
      <c r="Z1480" s="39"/>
      <c r="AA1480" s="39"/>
      <c r="AB1480" s="39"/>
      <c r="AC1480" s="39"/>
      <c r="AD1480" s="39"/>
      <c r="AE1480" s="39"/>
      <c r="AR1480" s="224" t="s">
        <v>300</v>
      </c>
      <c r="AT1480" s="224" t="s">
        <v>183</v>
      </c>
      <c r="AU1480" s="224" t="s">
        <v>96</v>
      </c>
      <c r="AY1480" s="18" t="s">
        <v>181</v>
      </c>
      <c r="BE1480" s="225">
        <f>IF(N1480="základní",J1480,0)</f>
        <v>0</v>
      </c>
      <c r="BF1480" s="225">
        <f>IF(N1480="snížená",J1480,0)</f>
        <v>0</v>
      </c>
      <c r="BG1480" s="225">
        <f>IF(N1480="zákl. přenesená",J1480,0)</f>
        <v>0</v>
      </c>
      <c r="BH1480" s="225">
        <f>IF(N1480="sníž. přenesená",J1480,0)</f>
        <v>0</v>
      </c>
      <c r="BI1480" s="225">
        <f>IF(N1480="nulová",J1480,0)</f>
        <v>0</v>
      </c>
      <c r="BJ1480" s="18" t="s">
        <v>81</v>
      </c>
      <c r="BK1480" s="225">
        <f>ROUND(I1480*H1480,2)</f>
        <v>0</v>
      </c>
      <c r="BL1480" s="18" t="s">
        <v>300</v>
      </c>
      <c r="BM1480" s="224" t="s">
        <v>2443</v>
      </c>
    </row>
    <row r="1481" s="2" customFormat="1">
      <c r="A1481" s="39"/>
      <c r="B1481" s="40"/>
      <c r="C1481" s="41"/>
      <c r="D1481" s="226" t="s">
        <v>189</v>
      </c>
      <c r="E1481" s="41"/>
      <c r="F1481" s="227" t="s">
        <v>2444</v>
      </c>
      <c r="G1481" s="41"/>
      <c r="H1481" s="41"/>
      <c r="I1481" s="228"/>
      <c r="J1481" s="41"/>
      <c r="K1481" s="41"/>
      <c r="L1481" s="45"/>
      <c r="M1481" s="229"/>
      <c r="N1481" s="230"/>
      <c r="O1481" s="85"/>
      <c r="P1481" s="85"/>
      <c r="Q1481" s="85"/>
      <c r="R1481" s="85"/>
      <c r="S1481" s="85"/>
      <c r="T1481" s="86"/>
      <c r="U1481" s="39"/>
      <c r="V1481" s="39"/>
      <c r="W1481" s="39"/>
      <c r="X1481" s="39"/>
      <c r="Y1481" s="39"/>
      <c r="Z1481" s="39"/>
      <c r="AA1481" s="39"/>
      <c r="AB1481" s="39"/>
      <c r="AC1481" s="39"/>
      <c r="AD1481" s="39"/>
      <c r="AE1481" s="39"/>
      <c r="AT1481" s="18" t="s">
        <v>189</v>
      </c>
      <c r="AU1481" s="18" t="s">
        <v>96</v>
      </c>
    </row>
    <row r="1482" s="2" customFormat="1" ht="37.8" customHeight="1">
      <c r="A1482" s="39"/>
      <c r="B1482" s="40"/>
      <c r="C1482" s="213" t="s">
        <v>2445</v>
      </c>
      <c r="D1482" s="213" t="s">
        <v>183</v>
      </c>
      <c r="E1482" s="214" t="s">
        <v>2446</v>
      </c>
      <c r="F1482" s="215" t="s">
        <v>2447</v>
      </c>
      <c r="G1482" s="216" t="s">
        <v>449</v>
      </c>
      <c r="H1482" s="217">
        <v>2</v>
      </c>
      <c r="I1482" s="218"/>
      <c r="J1482" s="219">
        <f>ROUND(I1482*H1482,2)</f>
        <v>0</v>
      </c>
      <c r="K1482" s="215" t="s">
        <v>394</v>
      </c>
      <c r="L1482" s="45"/>
      <c r="M1482" s="220" t="s">
        <v>19</v>
      </c>
      <c r="N1482" s="221" t="s">
        <v>44</v>
      </c>
      <c r="O1482" s="85"/>
      <c r="P1482" s="222">
        <f>O1482*H1482</f>
        <v>0</v>
      </c>
      <c r="Q1482" s="222">
        <v>0.015879999999999998</v>
      </c>
      <c r="R1482" s="222">
        <f>Q1482*H1482</f>
        <v>0.031759999999999997</v>
      </c>
      <c r="S1482" s="222">
        <v>0</v>
      </c>
      <c r="T1482" s="223">
        <f>S1482*H1482</f>
        <v>0</v>
      </c>
      <c r="U1482" s="39"/>
      <c r="V1482" s="39"/>
      <c r="W1482" s="39"/>
      <c r="X1482" s="39"/>
      <c r="Y1482" s="39"/>
      <c r="Z1482" s="39"/>
      <c r="AA1482" s="39"/>
      <c r="AB1482" s="39"/>
      <c r="AC1482" s="39"/>
      <c r="AD1482" s="39"/>
      <c r="AE1482" s="39"/>
      <c r="AR1482" s="224" t="s">
        <v>300</v>
      </c>
      <c r="AT1482" s="224" t="s">
        <v>183</v>
      </c>
      <c r="AU1482" s="224" t="s">
        <v>96</v>
      </c>
      <c r="AY1482" s="18" t="s">
        <v>181</v>
      </c>
      <c r="BE1482" s="225">
        <f>IF(N1482="základní",J1482,0)</f>
        <v>0</v>
      </c>
      <c r="BF1482" s="225">
        <f>IF(N1482="snížená",J1482,0)</f>
        <v>0</v>
      </c>
      <c r="BG1482" s="225">
        <f>IF(N1482="zákl. přenesená",J1482,0)</f>
        <v>0</v>
      </c>
      <c r="BH1482" s="225">
        <f>IF(N1482="sníž. přenesená",J1482,0)</f>
        <v>0</v>
      </c>
      <c r="BI1482" s="225">
        <f>IF(N1482="nulová",J1482,0)</f>
        <v>0</v>
      </c>
      <c r="BJ1482" s="18" t="s">
        <v>81</v>
      </c>
      <c r="BK1482" s="225">
        <f>ROUND(I1482*H1482,2)</f>
        <v>0</v>
      </c>
      <c r="BL1482" s="18" t="s">
        <v>300</v>
      </c>
      <c r="BM1482" s="224" t="s">
        <v>2448</v>
      </c>
    </row>
    <row r="1483" s="2" customFormat="1">
      <c r="A1483" s="39"/>
      <c r="B1483" s="40"/>
      <c r="C1483" s="41"/>
      <c r="D1483" s="226" t="s">
        <v>189</v>
      </c>
      <c r="E1483" s="41"/>
      <c r="F1483" s="227" t="s">
        <v>2449</v>
      </c>
      <c r="G1483" s="41"/>
      <c r="H1483" s="41"/>
      <c r="I1483" s="228"/>
      <c r="J1483" s="41"/>
      <c r="K1483" s="41"/>
      <c r="L1483" s="45"/>
      <c r="M1483" s="229"/>
      <c r="N1483" s="230"/>
      <c r="O1483" s="85"/>
      <c r="P1483" s="85"/>
      <c r="Q1483" s="85"/>
      <c r="R1483" s="85"/>
      <c r="S1483" s="85"/>
      <c r="T1483" s="86"/>
      <c r="U1483" s="39"/>
      <c r="V1483" s="39"/>
      <c r="W1483" s="39"/>
      <c r="X1483" s="39"/>
      <c r="Y1483" s="39"/>
      <c r="Z1483" s="39"/>
      <c r="AA1483" s="39"/>
      <c r="AB1483" s="39"/>
      <c r="AC1483" s="39"/>
      <c r="AD1483" s="39"/>
      <c r="AE1483" s="39"/>
      <c r="AT1483" s="18" t="s">
        <v>189</v>
      </c>
      <c r="AU1483" s="18" t="s">
        <v>96</v>
      </c>
    </row>
    <row r="1484" s="2" customFormat="1" ht="37.8" customHeight="1">
      <c r="A1484" s="39"/>
      <c r="B1484" s="40"/>
      <c r="C1484" s="213" t="s">
        <v>2450</v>
      </c>
      <c r="D1484" s="213" t="s">
        <v>183</v>
      </c>
      <c r="E1484" s="214" t="s">
        <v>2451</v>
      </c>
      <c r="F1484" s="215" t="s">
        <v>2452</v>
      </c>
      <c r="G1484" s="216" t="s">
        <v>449</v>
      </c>
      <c r="H1484" s="217">
        <v>10</v>
      </c>
      <c r="I1484" s="218"/>
      <c r="J1484" s="219">
        <f>ROUND(I1484*H1484,2)</f>
        <v>0</v>
      </c>
      <c r="K1484" s="215" t="s">
        <v>394</v>
      </c>
      <c r="L1484" s="45"/>
      <c r="M1484" s="220" t="s">
        <v>19</v>
      </c>
      <c r="N1484" s="221" t="s">
        <v>44</v>
      </c>
      <c r="O1484" s="85"/>
      <c r="P1484" s="222">
        <f>O1484*H1484</f>
        <v>0</v>
      </c>
      <c r="Q1484" s="222">
        <v>0.039100000000000003</v>
      </c>
      <c r="R1484" s="222">
        <f>Q1484*H1484</f>
        <v>0.39100000000000001</v>
      </c>
      <c r="S1484" s="222">
        <v>0</v>
      </c>
      <c r="T1484" s="223">
        <f>S1484*H1484</f>
        <v>0</v>
      </c>
      <c r="U1484" s="39"/>
      <c r="V1484" s="39"/>
      <c r="W1484" s="39"/>
      <c r="X1484" s="39"/>
      <c r="Y1484" s="39"/>
      <c r="Z1484" s="39"/>
      <c r="AA1484" s="39"/>
      <c r="AB1484" s="39"/>
      <c r="AC1484" s="39"/>
      <c r="AD1484" s="39"/>
      <c r="AE1484" s="39"/>
      <c r="AR1484" s="224" t="s">
        <v>300</v>
      </c>
      <c r="AT1484" s="224" t="s">
        <v>183</v>
      </c>
      <c r="AU1484" s="224" t="s">
        <v>96</v>
      </c>
      <c r="AY1484" s="18" t="s">
        <v>181</v>
      </c>
      <c r="BE1484" s="225">
        <f>IF(N1484="základní",J1484,0)</f>
        <v>0</v>
      </c>
      <c r="BF1484" s="225">
        <f>IF(N1484="snížená",J1484,0)</f>
        <v>0</v>
      </c>
      <c r="BG1484" s="225">
        <f>IF(N1484="zákl. přenesená",J1484,0)</f>
        <v>0</v>
      </c>
      <c r="BH1484" s="225">
        <f>IF(N1484="sníž. přenesená",J1484,0)</f>
        <v>0</v>
      </c>
      <c r="BI1484" s="225">
        <f>IF(N1484="nulová",J1484,0)</f>
        <v>0</v>
      </c>
      <c r="BJ1484" s="18" t="s">
        <v>81</v>
      </c>
      <c r="BK1484" s="225">
        <f>ROUND(I1484*H1484,2)</f>
        <v>0</v>
      </c>
      <c r="BL1484" s="18" t="s">
        <v>300</v>
      </c>
      <c r="BM1484" s="224" t="s">
        <v>2453</v>
      </c>
    </row>
    <row r="1485" s="2" customFormat="1">
      <c r="A1485" s="39"/>
      <c r="B1485" s="40"/>
      <c r="C1485" s="41"/>
      <c r="D1485" s="226" t="s">
        <v>189</v>
      </c>
      <c r="E1485" s="41"/>
      <c r="F1485" s="227" t="s">
        <v>2454</v>
      </c>
      <c r="G1485" s="41"/>
      <c r="H1485" s="41"/>
      <c r="I1485" s="228"/>
      <c r="J1485" s="41"/>
      <c r="K1485" s="41"/>
      <c r="L1485" s="45"/>
      <c r="M1485" s="229"/>
      <c r="N1485" s="230"/>
      <c r="O1485" s="85"/>
      <c r="P1485" s="85"/>
      <c r="Q1485" s="85"/>
      <c r="R1485" s="85"/>
      <c r="S1485" s="85"/>
      <c r="T1485" s="86"/>
      <c r="U1485" s="39"/>
      <c r="V1485" s="39"/>
      <c r="W1485" s="39"/>
      <c r="X1485" s="39"/>
      <c r="Y1485" s="39"/>
      <c r="Z1485" s="39"/>
      <c r="AA1485" s="39"/>
      <c r="AB1485" s="39"/>
      <c r="AC1485" s="39"/>
      <c r="AD1485" s="39"/>
      <c r="AE1485" s="39"/>
      <c r="AT1485" s="18" t="s">
        <v>189</v>
      </c>
      <c r="AU1485" s="18" t="s">
        <v>96</v>
      </c>
    </row>
    <row r="1486" s="2" customFormat="1" ht="37.8" customHeight="1">
      <c r="A1486" s="39"/>
      <c r="B1486" s="40"/>
      <c r="C1486" s="213" t="s">
        <v>2455</v>
      </c>
      <c r="D1486" s="213" t="s">
        <v>183</v>
      </c>
      <c r="E1486" s="214" t="s">
        <v>2456</v>
      </c>
      <c r="F1486" s="215" t="s">
        <v>2457</v>
      </c>
      <c r="G1486" s="216" t="s">
        <v>449</v>
      </c>
      <c r="H1486" s="217">
        <v>2</v>
      </c>
      <c r="I1486" s="218"/>
      <c r="J1486" s="219">
        <f>ROUND(I1486*H1486,2)</f>
        <v>0</v>
      </c>
      <c r="K1486" s="215" t="s">
        <v>394</v>
      </c>
      <c r="L1486" s="45"/>
      <c r="M1486" s="220" t="s">
        <v>19</v>
      </c>
      <c r="N1486" s="221" t="s">
        <v>44</v>
      </c>
      <c r="O1486" s="85"/>
      <c r="P1486" s="222">
        <f>O1486*H1486</f>
        <v>0</v>
      </c>
      <c r="Q1486" s="222">
        <v>0.03993</v>
      </c>
      <c r="R1486" s="222">
        <f>Q1486*H1486</f>
        <v>0.07986</v>
      </c>
      <c r="S1486" s="222">
        <v>0</v>
      </c>
      <c r="T1486" s="223">
        <f>S1486*H1486</f>
        <v>0</v>
      </c>
      <c r="U1486" s="39"/>
      <c r="V1486" s="39"/>
      <c r="W1486" s="39"/>
      <c r="X1486" s="39"/>
      <c r="Y1486" s="39"/>
      <c r="Z1486" s="39"/>
      <c r="AA1486" s="39"/>
      <c r="AB1486" s="39"/>
      <c r="AC1486" s="39"/>
      <c r="AD1486" s="39"/>
      <c r="AE1486" s="39"/>
      <c r="AR1486" s="224" t="s">
        <v>300</v>
      </c>
      <c r="AT1486" s="224" t="s">
        <v>183</v>
      </c>
      <c r="AU1486" s="224" t="s">
        <v>96</v>
      </c>
      <c r="AY1486" s="18" t="s">
        <v>181</v>
      </c>
      <c r="BE1486" s="225">
        <f>IF(N1486="základní",J1486,0)</f>
        <v>0</v>
      </c>
      <c r="BF1486" s="225">
        <f>IF(N1486="snížená",J1486,0)</f>
        <v>0</v>
      </c>
      <c r="BG1486" s="225">
        <f>IF(N1486="zákl. přenesená",J1486,0)</f>
        <v>0</v>
      </c>
      <c r="BH1486" s="225">
        <f>IF(N1486="sníž. přenesená",J1486,0)</f>
        <v>0</v>
      </c>
      <c r="BI1486" s="225">
        <f>IF(N1486="nulová",J1486,0)</f>
        <v>0</v>
      </c>
      <c r="BJ1486" s="18" t="s">
        <v>81</v>
      </c>
      <c r="BK1486" s="225">
        <f>ROUND(I1486*H1486,2)</f>
        <v>0</v>
      </c>
      <c r="BL1486" s="18" t="s">
        <v>300</v>
      </c>
      <c r="BM1486" s="224" t="s">
        <v>2458</v>
      </c>
    </row>
    <row r="1487" s="2" customFormat="1">
      <c r="A1487" s="39"/>
      <c r="B1487" s="40"/>
      <c r="C1487" s="41"/>
      <c r="D1487" s="226" t="s">
        <v>189</v>
      </c>
      <c r="E1487" s="41"/>
      <c r="F1487" s="227" t="s">
        <v>2459</v>
      </c>
      <c r="G1487" s="41"/>
      <c r="H1487" s="41"/>
      <c r="I1487" s="228"/>
      <c r="J1487" s="41"/>
      <c r="K1487" s="41"/>
      <c r="L1487" s="45"/>
      <c r="M1487" s="229"/>
      <c r="N1487" s="230"/>
      <c r="O1487" s="85"/>
      <c r="P1487" s="85"/>
      <c r="Q1487" s="85"/>
      <c r="R1487" s="85"/>
      <c r="S1487" s="85"/>
      <c r="T1487" s="86"/>
      <c r="U1487" s="39"/>
      <c r="V1487" s="39"/>
      <c r="W1487" s="39"/>
      <c r="X1487" s="39"/>
      <c r="Y1487" s="39"/>
      <c r="Z1487" s="39"/>
      <c r="AA1487" s="39"/>
      <c r="AB1487" s="39"/>
      <c r="AC1487" s="39"/>
      <c r="AD1487" s="39"/>
      <c r="AE1487" s="39"/>
      <c r="AT1487" s="18" t="s">
        <v>189</v>
      </c>
      <c r="AU1487" s="18" t="s">
        <v>96</v>
      </c>
    </row>
    <row r="1488" s="2" customFormat="1" ht="16.5" customHeight="1">
      <c r="A1488" s="39"/>
      <c r="B1488" s="40"/>
      <c r="C1488" s="213" t="s">
        <v>2460</v>
      </c>
      <c r="D1488" s="213" t="s">
        <v>183</v>
      </c>
      <c r="E1488" s="214" t="s">
        <v>2461</v>
      </c>
      <c r="F1488" s="215" t="s">
        <v>2462</v>
      </c>
      <c r="G1488" s="216" t="s">
        <v>377</v>
      </c>
      <c r="H1488" s="217">
        <v>0.73399999999999999</v>
      </c>
      <c r="I1488" s="218"/>
      <c r="J1488" s="219">
        <f>ROUND(I1488*H1488,2)</f>
        <v>0</v>
      </c>
      <c r="K1488" s="215" t="s">
        <v>187</v>
      </c>
      <c r="L1488" s="45"/>
      <c r="M1488" s="220" t="s">
        <v>19</v>
      </c>
      <c r="N1488" s="221" t="s">
        <v>44</v>
      </c>
      <c r="O1488" s="85"/>
      <c r="P1488" s="222">
        <f>O1488*H1488</f>
        <v>0</v>
      </c>
      <c r="Q1488" s="222">
        <v>0</v>
      </c>
      <c r="R1488" s="222">
        <f>Q1488*H1488</f>
        <v>0</v>
      </c>
      <c r="S1488" s="222">
        <v>0</v>
      </c>
      <c r="T1488" s="223">
        <f>S1488*H1488</f>
        <v>0</v>
      </c>
      <c r="U1488" s="39"/>
      <c r="V1488" s="39"/>
      <c r="W1488" s="39"/>
      <c r="X1488" s="39"/>
      <c r="Y1488" s="39"/>
      <c r="Z1488" s="39"/>
      <c r="AA1488" s="39"/>
      <c r="AB1488" s="39"/>
      <c r="AC1488" s="39"/>
      <c r="AD1488" s="39"/>
      <c r="AE1488" s="39"/>
      <c r="AR1488" s="224" t="s">
        <v>300</v>
      </c>
      <c r="AT1488" s="224" t="s">
        <v>183</v>
      </c>
      <c r="AU1488" s="224" t="s">
        <v>96</v>
      </c>
      <c r="AY1488" s="18" t="s">
        <v>181</v>
      </c>
      <c r="BE1488" s="225">
        <f>IF(N1488="základní",J1488,0)</f>
        <v>0</v>
      </c>
      <c r="BF1488" s="225">
        <f>IF(N1488="snížená",J1488,0)</f>
        <v>0</v>
      </c>
      <c r="BG1488" s="225">
        <f>IF(N1488="zákl. přenesená",J1488,0)</f>
        <v>0</v>
      </c>
      <c r="BH1488" s="225">
        <f>IF(N1488="sníž. přenesená",J1488,0)</f>
        <v>0</v>
      </c>
      <c r="BI1488" s="225">
        <f>IF(N1488="nulová",J1488,0)</f>
        <v>0</v>
      </c>
      <c r="BJ1488" s="18" t="s">
        <v>81</v>
      </c>
      <c r="BK1488" s="225">
        <f>ROUND(I1488*H1488,2)</f>
        <v>0</v>
      </c>
      <c r="BL1488" s="18" t="s">
        <v>300</v>
      </c>
      <c r="BM1488" s="224" t="s">
        <v>2463</v>
      </c>
    </row>
    <row r="1489" s="2" customFormat="1">
      <c r="A1489" s="39"/>
      <c r="B1489" s="40"/>
      <c r="C1489" s="41"/>
      <c r="D1489" s="226" t="s">
        <v>189</v>
      </c>
      <c r="E1489" s="41"/>
      <c r="F1489" s="227" t="s">
        <v>2464</v>
      </c>
      <c r="G1489" s="41"/>
      <c r="H1489" s="41"/>
      <c r="I1489" s="228"/>
      <c r="J1489" s="41"/>
      <c r="K1489" s="41"/>
      <c r="L1489" s="45"/>
      <c r="M1489" s="229"/>
      <c r="N1489" s="230"/>
      <c r="O1489" s="85"/>
      <c r="P1489" s="85"/>
      <c r="Q1489" s="85"/>
      <c r="R1489" s="85"/>
      <c r="S1489" s="85"/>
      <c r="T1489" s="86"/>
      <c r="U1489" s="39"/>
      <c r="V1489" s="39"/>
      <c r="W1489" s="39"/>
      <c r="X1489" s="39"/>
      <c r="Y1489" s="39"/>
      <c r="Z1489" s="39"/>
      <c r="AA1489" s="39"/>
      <c r="AB1489" s="39"/>
      <c r="AC1489" s="39"/>
      <c r="AD1489" s="39"/>
      <c r="AE1489" s="39"/>
      <c r="AT1489" s="18" t="s">
        <v>189</v>
      </c>
      <c r="AU1489" s="18" t="s">
        <v>96</v>
      </c>
    </row>
    <row r="1490" s="2" customFormat="1">
      <c r="A1490" s="39"/>
      <c r="B1490" s="40"/>
      <c r="C1490" s="41"/>
      <c r="D1490" s="231" t="s">
        <v>191</v>
      </c>
      <c r="E1490" s="41"/>
      <c r="F1490" s="232" t="s">
        <v>2465</v>
      </c>
      <c r="G1490" s="41"/>
      <c r="H1490" s="41"/>
      <c r="I1490" s="228"/>
      <c r="J1490" s="41"/>
      <c r="K1490" s="41"/>
      <c r="L1490" s="45"/>
      <c r="M1490" s="229"/>
      <c r="N1490" s="230"/>
      <c r="O1490" s="85"/>
      <c r="P1490" s="85"/>
      <c r="Q1490" s="85"/>
      <c r="R1490" s="85"/>
      <c r="S1490" s="85"/>
      <c r="T1490" s="86"/>
      <c r="U1490" s="39"/>
      <c r="V1490" s="39"/>
      <c r="W1490" s="39"/>
      <c r="X1490" s="39"/>
      <c r="Y1490" s="39"/>
      <c r="Z1490" s="39"/>
      <c r="AA1490" s="39"/>
      <c r="AB1490" s="39"/>
      <c r="AC1490" s="39"/>
      <c r="AD1490" s="39"/>
      <c r="AE1490" s="39"/>
      <c r="AT1490" s="18" t="s">
        <v>191</v>
      </c>
      <c r="AU1490" s="18" t="s">
        <v>96</v>
      </c>
    </row>
    <row r="1491" s="12" customFormat="1" ht="20.88" customHeight="1">
      <c r="A1491" s="12"/>
      <c r="B1491" s="197"/>
      <c r="C1491" s="198"/>
      <c r="D1491" s="199" t="s">
        <v>72</v>
      </c>
      <c r="E1491" s="211" t="s">
        <v>2466</v>
      </c>
      <c r="F1491" s="211" t="s">
        <v>2467</v>
      </c>
      <c r="G1491" s="198"/>
      <c r="H1491" s="198"/>
      <c r="I1491" s="201"/>
      <c r="J1491" s="212">
        <f>BK1491</f>
        <v>0</v>
      </c>
      <c r="K1491" s="198"/>
      <c r="L1491" s="203"/>
      <c r="M1491" s="204"/>
      <c r="N1491" s="205"/>
      <c r="O1491" s="205"/>
      <c r="P1491" s="206">
        <f>SUM(P1492:P1495)</f>
        <v>0</v>
      </c>
      <c r="Q1491" s="205"/>
      <c r="R1491" s="206">
        <f>SUM(R1492:R1495)</f>
        <v>0</v>
      </c>
      <c r="S1491" s="205"/>
      <c r="T1491" s="207">
        <f>SUM(T1492:T1495)</f>
        <v>0</v>
      </c>
      <c r="U1491" s="12"/>
      <c r="V1491" s="12"/>
      <c r="W1491" s="12"/>
      <c r="X1491" s="12"/>
      <c r="Y1491" s="12"/>
      <c r="Z1491" s="12"/>
      <c r="AA1491" s="12"/>
      <c r="AB1491" s="12"/>
      <c r="AC1491" s="12"/>
      <c r="AD1491" s="12"/>
      <c r="AE1491" s="12"/>
      <c r="AR1491" s="208" t="s">
        <v>99</v>
      </c>
      <c r="AT1491" s="209" t="s">
        <v>72</v>
      </c>
      <c r="AU1491" s="209" t="s">
        <v>83</v>
      </c>
      <c r="AY1491" s="208" t="s">
        <v>181</v>
      </c>
      <c r="BK1491" s="210">
        <f>SUM(BK1492:BK1495)</f>
        <v>0</v>
      </c>
    </row>
    <row r="1492" s="2" customFormat="1" ht="24.15" customHeight="1">
      <c r="A1492" s="39"/>
      <c r="B1492" s="40"/>
      <c r="C1492" s="213" t="s">
        <v>2468</v>
      </c>
      <c r="D1492" s="213" t="s">
        <v>183</v>
      </c>
      <c r="E1492" s="214" t="s">
        <v>2469</v>
      </c>
      <c r="F1492" s="215" t="s">
        <v>2470</v>
      </c>
      <c r="G1492" s="216" t="s">
        <v>2471</v>
      </c>
      <c r="H1492" s="217">
        <v>1</v>
      </c>
      <c r="I1492" s="218"/>
      <c r="J1492" s="219">
        <f>ROUND(I1492*H1492,2)</f>
        <v>0</v>
      </c>
      <c r="K1492" s="215" t="s">
        <v>394</v>
      </c>
      <c r="L1492" s="45"/>
      <c r="M1492" s="220" t="s">
        <v>19</v>
      </c>
      <c r="N1492" s="221" t="s">
        <v>44</v>
      </c>
      <c r="O1492" s="85"/>
      <c r="P1492" s="222">
        <f>O1492*H1492</f>
        <v>0</v>
      </c>
      <c r="Q1492" s="222">
        <v>0</v>
      </c>
      <c r="R1492" s="222">
        <f>Q1492*H1492</f>
        <v>0</v>
      </c>
      <c r="S1492" s="222">
        <v>0</v>
      </c>
      <c r="T1492" s="223">
        <f>S1492*H1492</f>
        <v>0</v>
      </c>
      <c r="U1492" s="39"/>
      <c r="V1492" s="39"/>
      <c r="W1492" s="39"/>
      <c r="X1492" s="39"/>
      <c r="Y1492" s="39"/>
      <c r="Z1492" s="39"/>
      <c r="AA1492" s="39"/>
      <c r="AB1492" s="39"/>
      <c r="AC1492" s="39"/>
      <c r="AD1492" s="39"/>
      <c r="AE1492" s="39"/>
      <c r="AR1492" s="224" t="s">
        <v>2472</v>
      </c>
      <c r="AT1492" s="224" t="s">
        <v>183</v>
      </c>
      <c r="AU1492" s="224" t="s">
        <v>96</v>
      </c>
      <c r="AY1492" s="18" t="s">
        <v>181</v>
      </c>
      <c r="BE1492" s="225">
        <f>IF(N1492="základní",J1492,0)</f>
        <v>0</v>
      </c>
      <c r="BF1492" s="225">
        <f>IF(N1492="snížená",J1492,0)</f>
        <v>0</v>
      </c>
      <c r="BG1492" s="225">
        <f>IF(N1492="zákl. přenesená",J1492,0)</f>
        <v>0</v>
      </c>
      <c r="BH1492" s="225">
        <f>IF(N1492="sníž. přenesená",J1492,0)</f>
        <v>0</v>
      </c>
      <c r="BI1492" s="225">
        <f>IF(N1492="nulová",J1492,0)</f>
        <v>0</v>
      </c>
      <c r="BJ1492" s="18" t="s">
        <v>81</v>
      </c>
      <c r="BK1492" s="225">
        <f>ROUND(I1492*H1492,2)</f>
        <v>0</v>
      </c>
      <c r="BL1492" s="18" t="s">
        <v>2472</v>
      </c>
      <c r="BM1492" s="224" t="s">
        <v>2473</v>
      </c>
    </row>
    <row r="1493" s="2" customFormat="1">
      <c r="A1493" s="39"/>
      <c r="B1493" s="40"/>
      <c r="C1493" s="41"/>
      <c r="D1493" s="226" t="s">
        <v>189</v>
      </c>
      <c r="E1493" s="41"/>
      <c r="F1493" s="227" t="s">
        <v>2470</v>
      </c>
      <c r="G1493" s="41"/>
      <c r="H1493" s="41"/>
      <c r="I1493" s="228"/>
      <c r="J1493" s="41"/>
      <c r="K1493" s="41"/>
      <c r="L1493" s="45"/>
      <c r="M1493" s="229"/>
      <c r="N1493" s="230"/>
      <c r="O1493" s="85"/>
      <c r="P1493" s="85"/>
      <c r="Q1493" s="85"/>
      <c r="R1493" s="85"/>
      <c r="S1493" s="85"/>
      <c r="T1493" s="86"/>
      <c r="U1493" s="39"/>
      <c r="V1493" s="39"/>
      <c r="W1493" s="39"/>
      <c r="X1493" s="39"/>
      <c r="Y1493" s="39"/>
      <c r="Z1493" s="39"/>
      <c r="AA1493" s="39"/>
      <c r="AB1493" s="39"/>
      <c r="AC1493" s="39"/>
      <c r="AD1493" s="39"/>
      <c r="AE1493" s="39"/>
      <c r="AT1493" s="18" t="s">
        <v>189</v>
      </c>
      <c r="AU1493" s="18" t="s">
        <v>96</v>
      </c>
    </row>
    <row r="1494" s="2" customFormat="1" ht="24.15" customHeight="1">
      <c r="A1494" s="39"/>
      <c r="B1494" s="40"/>
      <c r="C1494" s="213" t="s">
        <v>2474</v>
      </c>
      <c r="D1494" s="213" t="s">
        <v>183</v>
      </c>
      <c r="E1494" s="214" t="s">
        <v>2475</v>
      </c>
      <c r="F1494" s="215" t="s">
        <v>2476</v>
      </c>
      <c r="G1494" s="216" t="s">
        <v>2471</v>
      </c>
      <c r="H1494" s="217">
        <v>1</v>
      </c>
      <c r="I1494" s="218"/>
      <c r="J1494" s="219">
        <f>ROUND(I1494*H1494,2)</f>
        <v>0</v>
      </c>
      <c r="K1494" s="215" t="s">
        <v>394</v>
      </c>
      <c r="L1494" s="45"/>
      <c r="M1494" s="220" t="s">
        <v>19</v>
      </c>
      <c r="N1494" s="221" t="s">
        <v>44</v>
      </c>
      <c r="O1494" s="85"/>
      <c r="P1494" s="222">
        <f>O1494*H1494</f>
        <v>0</v>
      </c>
      <c r="Q1494" s="222">
        <v>0</v>
      </c>
      <c r="R1494" s="222">
        <f>Q1494*H1494</f>
        <v>0</v>
      </c>
      <c r="S1494" s="222">
        <v>0</v>
      </c>
      <c r="T1494" s="223">
        <f>S1494*H1494</f>
        <v>0</v>
      </c>
      <c r="U1494" s="39"/>
      <c r="V1494" s="39"/>
      <c r="W1494" s="39"/>
      <c r="X1494" s="39"/>
      <c r="Y1494" s="39"/>
      <c r="Z1494" s="39"/>
      <c r="AA1494" s="39"/>
      <c r="AB1494" s="39"/>
      <c r="AC1494" s="39"/>
      <c r="AD1494" s="39"/>
      <c r="AE1494" s="39"/>
      <c r="AR1494" s="224" t="s">
        <v>2472</v>
      </c>
      <c r="AT1494" s="224" t="s">
        <v>183</v>
      </c>
      <c r="AU1494" s="224" t="s">
        <v>96</v>
      </c>
      <c r="AY1494" s="18" t="s">
        <v>181</v>
      </c>
      <c r="BE1494" s="225">
        <f>IF(N1494="základní",J1494,0)</f>
        <v>0</v>
      </c>
      <c r="BF1494" s="225">
        <f>IF(N1494="snížená",J1494,0)</f>
        <v>0</v>
      </c>
      <c r="BG1494" s="225">
        <f>IF(N1494="zákl. přenesená",J1494,0)</f>
        <v>0</v>
      </c>
      <c r="BH1494" s="225">
        <f>IF(N1494="sníž. přenesená",J1494,0)</f>
        <v>0</v>
      </c>
      <c r="BI1494" s="225">
        <f>IF(N1494="nulová",J1494,0)</f>
        <v>0</v>
      </c>
      <c r="BJ1494" s="18" t="s">
        <v>81</v>
      </c>
      <c r="BK1494" s="225">
        <f>ROUND(I1494*H1494,2)</f>
        <v>0</v>
      </c>
      <c r="BL1494" s="18" t="s">
        <v>2472</v>
      </c>
      <c r="BM1494" s="224" t="s">
        <v>2477</v>
      </c>
    </row>
    <row r="1495" s="2" customFormat="1">
      <c r="A1495" s="39"/>
      <c r="B1495" s="40"/>
      <c r="C1495" s="41"/>
      <c r="D1495" s="226" t="s">
        <v>189</v>
      </c>
      <c r="E1495" s="41"/>
      <c r="F1495" s="227" t="s">
        <v>2476</v>
      </c>
      <c r="G1495" s="41"/>
      <c r="H1495" s="41"/>
      <c r="I1495" s="228"/>
      <c r="J1495" s="41"/>
      <c r="K1495" s="41"/>
      <c r="L1495" s="45"/>
      <c r="M1495" s="229"/>
      <c r="N1495" s="230"/>
      <c r="O1495" s="85"/>
      <c r="P1495" s="85"/>
      <c r="Q1495" s="85"/>
      <c r="R1495" s="85"/>
      <c r="S1495" s="85"/>
      <c r="T1495" s="86"/>
      <c r="U1495" s="39"/>
      <c r="V1495" s="39"/>
      <c r="W1495" s="39"/>
      <c r="X1495" s="39"/>
      <c r="Y1495" s="39"/>
      <c r="Z1495" s="39"/>
      <c r="AA1495" s="39"/>
      <c r="AB1495" s="39"/>
      <c r="AC1495" s="39"/>
      <c r="AD1495" s="39"/>
      <c r="AE1495" s="39"/>
      <c r="AT1495" s="18" t="s">
        <v>189</v>
      </c>
      <c r="AU1495" s="18" t="s">
        <v>96</v>
      </c>
    </row>
    <row r="1496" s="12" customFormat="1" ht="22.8" customHeight="1">
      <c r="A1496" s="12"/>
      <c r="B1496" s="197"/>
      <c r="C1496" s="198"/>
      <c r="D1496" s="199" t="s">
        <v>72</v>
      </c>
      <c r="E1496" s="211" t="s">
        <v>2478</v>
      </c>
      <c r="F1496" s="211" t="s">
        <v>2479</v>
      </c>
      <c r="G1496" s="198"/>
      <c r="H1496" s="198"/>
      <c r="I1496" s="201"/>
      <c r="J1496" s="212">
        <f>BK1496</f>
        <v>0</v>
      </c>
      <c r="K1496" s="198"/>
      <c r="L1496" s="203"/>
      <c r="M1496" s="204"/>
      <c r="N1496" s="205"/>
      <c r="O1496" s="205"/>
      <c r="P1496" s="206">
        <f>P1497+P1580+P1619+P1626</f>
        <v>0</v>
      </c>
      <c r="Q1496" s="205"/>
      <c r="R1496" s="206">
        <f>R1497+R1580+R1619+R1626</f>
        <v>0</v>
      </c>
      <c r="S1496" s="205"/>
      <c r="T1496" s="207">
        <f>T1497+T1580+T1619+T1626</f>
        <v>0</v>
      </c>
      <c r="U1496" s="12"/>
      <c r="V1496" s="12"/>
      <c r="W1496" s="12"/>
      <c r="X1496" s="12"/>
      <c r="Y1496" s="12"/>
      <c r="Z1496" s="12"/>
      <c r="AA1496" s="12"/>
      <c r="AB1496" s="12"/>
      <c r="AC1496" s="12"/>
      <c r="AD1496" s="12"/>
      <c r="AE1496" s="12"/>
      <c r="AR1496" s="208" t="s">
        <v>83</v>
      </c>
      <c r="AT1496" s="209" t="s">
        <v>72</v>
      </c>
      <c r="AU1496" s="209" t="s">
        <v>81</v>
      </c>
      <c r="AY1496" s="208" t="s">
        <v>181</v>
      </c>
      <c r="BK1496" s="210">
        <f>BK1497+BK1580+BK1619+BK1626</f>
        <v>0</v>
      </c>
    </row>
    <row r="1497" s="12" customFormat="1" ht="20.88" customHeight="1">
      <c r="A1497" s="12"/>
      <c r="B1497" s="197"/>
      <c r="C1497" s="198"/>
      <c r="D1497" s="199" t="s">
        <v>72</v>
      </c>
      <c r="E1497" s="211" t="s">
        <v>2480</v>
      </c>
      <c r="F1497" s="211" t="s">
        <v>2481</v>
      </c>
      <c r="G1497" s="198"/>
      <c r="H1497" s="198"/>
      <c r="I1497" s="201"/>
      <c r="J1497" s="212">
        <f>BK1497</f>
        <v>0</v>
      </c>
      <c r="K1497" s="198"/>
      <c r="L1497" s="203"/>
      <c r="M1497" s="204"/>
      <c r="N1497" s="205"/>
      <c r="O1497" s="205"/>
      <c r="P1497" s="206">
        <f>SUM(P1498:P1579)</f>
        <v>0</v>
      </c>
      <c r="Q1497" s="205"/>
      <c r="R1497" s="206">
        <f>SUM(R1498:R1579)</f>
        <v>0</v>
      </c>
      <c r="S1497" s="205"/>
      <c r="T1497" s="207">
        <f>SUM(T1498:T1579)</f>
        <v>0</v>
      </c>
      <c r="U1497" s="12"/>
      <c r="V1497" s="12"/>
      <c r="W1497" s="12"/>
      <c r="X1497" s="12"/>
      <c r="Y1497" s="12"/>
      <c r="Z1497" s="12"/>
      <c r="AA1497" s="12"/>
      <c r="AB1497" s="12"/>
      <c r="AC1497" s="12"/>
      <c r="AD1497" s="12"/>
      <c r="AE1497" s="12"/>
      <c r="AR1497" s="208" t="s">
        <v>83</v>
      </c>
      <c r="AT1497" s="209" t="s">
        <v>72</v>
      </c>
      <c r="AU1497" s="209" t="s">
        <v>83</v>
      </c>
      <c r="AY1497" s="208" t="s">
        <v>181</v>
      </c>
      <c r="BK1497" s="210">
        <f>SUM(BK1498:BK1579)</f>
        <v>0</v>
      </c>
    </row>
    <row r="1498" s="2" customFormat="1" ht="16.5" customHeight="1">
      <c r="A1498" s="39"/>
      <c r="B1498" s="40"/>
      <c r="C1498" s="213" t="s">
        <v>2482</v>
      </c>
      <c r="D1498" s="213" t="s">
        <v>183</v>
      </c>
      <c r="E1498" s="214" t="s">
        <v>2483</v>
      </c>
      <c r="F1498" s="215" t="s">
        <v>2484</v>
      </c>
      <c r="G1498" s="216" t="s">
        <v>263</v>
      </c>
      <c r="H1498" s="217">
        <v>250</v>
      </c>
      <c r="I1498" s="218"/>
      <c r="J1498" s="219">
        <f>ROUND(I1498*H1498,2)</f>
        <v>0</v>
      </c>
      <c r="K1498" s="215" t="s">
        <v>394</v>
      </c>
      <c r="L1498" s="45"/>
      <c r="M1498" s="220" t="s">
        <v>19</v>
      </c>
      <c r="N1498" s="221" t="s">
        <v>44</v>
      </c>
      <c r="O1498" s="85"/>
      <c r="P1498" s="222">
        <f>O1498*H1498</f>
        <v>0</v>
      </c>
      <c r="Q1498" s="222">
        <v>0</v>
      </c>
      <c r="R1498" s="222">
        <f>Q1498*H1498</f>
        <v>0</v>
      </c>
      <c r="S1498" s="222">
        <v>0</v>
      </c>
      <c r="T1498" s="223">
        <f>S1498*H1498</f>
        <v>0</v>
      </c>
      <c r="U1498" s="39"/>
      <c r="V1498" s="39"/>
      <c r="W1498" s="39"/>
      <c r="X1498" s="39"/>
      <c r="Y1498" s="39"/>
      <c r="Z1498" s="39"/>
      <c r="AA1498" s="39"/>
      <c r="AB1498" s="39"/>
      <c r="AC1498" s="39"/>
      <c r="AD1498" s="39"/>
      <c r="AE1498" s="39"/>
      <c r="AR1498" s="224" t="s">
        <v>300</v>
      </c>
      <c r="AT1498" s="224" t="s">
        <v>183</v>
      </c>
      <c r="AU1498" s="224" t="s">
        <v>96</v>
      </c>
      <c r="AY1498" s="18" t="s">
        <v>181</v>
      </c>
      <c r="BE1498" s="225">
        <f>IF(N1498="základní",J1498,0)</f>
        <v>0</v>
      </c>
      <c r="BF1498" s="225">
        <f>IF(N1498="snížená",J1498,0)</f>
        <v>0</v>
      </c>
      <c r="BG1498" s="225">
        <f>IF(N1498="zákl. přenesená",J1498,0)</f>
        <v>0</v>
      </c>
      <c r="BH1498" s="225">
        <f>IF(N1498="sníž. přenesená",J1498,0)</f>
        <v>0</v>
      </c>
      <c r="BI1498" s="225">
        <f>IF(N1498="nulová",J1498,0)</f>
        <v>0</v>
      </c>
      <c r="BJ1498" s="18" t="s">
        <v>81</v>
      </c>
      <c r="BK1498" s="225">
        <f>ROUND(I1498*H1498,2)</f>
        <v>0</v>
      </c>
      <c r="BL1498" s="18" t="s">
        <v>300</v>
      </c>
      <c r="BM1498" s="224" t="s">
        <v>2485</v>
      </c>
    </row>
    <row r="1499" s="2" customFormat="1">
      <c r="A1499" s="39"/>
      <c r="B1499" s="40"/>
      <c r="C1499" s="41"/>
      <c r="D1499" s="226" t="s">
        <v>189</v>
      </c>
      <c r="E1499" s="41"/>
      <c r="F1499" s="227" t="s">
        <v>2484</v>
      </c>
      <c r="G1499" s="41"/>
      <c r="H1499" s="41"/>
      <c r="I1499" s="228"/>
      <c r="J1499" s="41"/>
      <c r="K1499" s="41"/>
      <c r="L1499" s="45"/>
      <c r="M1499" s="229"/>
      <c r="N1499" s="230"/>
      <c r="O1499" s="85"/>
      <c r="P1499" s="85"/>
      <c r="Q1499" s="85"/>
      <c r="R1499" s="85"/>
      <c r="S1499" s="85"/>
      <c r="T1499" s="86"/>
      <c r="U1499" s="39"/>
      <c r="V1499" s="39"/>
      <c r="W1499" s="39"/>
      <c r="X1499" s="39"/>
      <c r="Y1499" s="39"/>
      <c r="Z1499" s="39"/>
      <c r="AA1499" s="39"/>
      <c r="AB1499" s="39"/>
      <c r="AC1499" s="39"/>
      <c r="AD1499" s="39"/>
      <c r="AE1499" s="39"/>
      <c r="AT1499" s="18" t="s">
        <v>189</v>
      </c>
      <c r="AU1499" s="18" t="s">
        <v>96</v>
      </c>
    </row>
    <row r="1500" s="2" customFormat="1" ht="16.5" customHeight="1">
      <c r="A1500" s="39"/>
      <c r="B1500" s="40"/>
      <c r="C1500" s="213" t="s">
        <v>2486</v>
      </c>
      <c r="D1500" s="213" t="s">
        <v>183</v>
      </c>
      <c r="E1500" s="214" t="s">
        <v>2487</v>
      </c>
      <c r="F1500" s="215" t="s">
        <v>2488</v>
      </c>
      <c r="G1500" s="216" t="s">
        <v>263</v>
      </c>
      <c r="H1500" s="217">
        <v>200</v>
      </c>
      <c r="I1500" s="218"/>
      <c r="J1500" s="219">
        <f>ROUND(I1500*H1500,2)</f>
        <v>0</v>
      </c>
      <c r="K1500" s="215" t="s">
        <v>394</v>
      </c>
      <c r="L1500" s="45"/>
      <c r="M1500" s="220" t="s">
        <v>19</v>
      </c>
      <c r="N1500" s="221" t="s">
        <v>44</v>
      </c>
      <c r="O1500" s="85"/>
      <c r="P1500" s="222">
        <f>O1500*H1500</f>
        <v>0</v>
      </c>
      <c r="Q1500" s="222">
        <v>0</v>
      </c>
      <c r="R1500" s="222">
        <f>Q1500*H1500</f>
        <v>0</v>
      </c>
      <c r="S1500" s="222">
        <v>0</v>
      </c>
      <c r="T1500" s="223">
        <f>S1500*H1500</f>
        <v>0</v>
      </c>
      <c r="U1500" s="39"/>
      <c r="V1500" s="39"/>
      <c r="W1500" s="39"/>
      <c r="X1500" s="39"/>
      <c r="Y1500" s="39"/>
      <c r="Z1500" s="39"/>
      <c r="AA1500" s="39"/>
      <c r="AB1500" s="39"/>
      <c r="AC1500" s="39"/>
      <c r="AD1500" s="39"/>
      <c r="AE1500" s="39"/>
      <c r="AR1500" s="224" t="s">
        <v>300</v>
      </c>
      <c r="AT1500" s="224" t="s">
        <v>183</v>
      </c>
      <c r="AU1500" s="224" t="s">
        <v>96</v>
      </c>
      <c r="AY1500" s="18" t="s">
        <v>181</v>
      </c>
      <c r="BE1500" s="225">
        <f>IF(N1500="základní",J1500,0)</f>
        <v>0</v>
      </c>
      <c r="BF1500" s="225">
        <f>IF(N1500="snížená",J1500,0)</f>
        <v>0</v>
      </c>
      <c r="BG1500" s="225">
        <f>IF(N1500="zákl. přenesená",J1500,0)</f>
        <v>0</v>
      </c>
      <c r="BH1500" s="225">
        <f>IF(N1500="sníž. přenesená",J1500,0)</f>
        <v>0</v>
      </c>
      <c r="BI1500" s="225">
        <f>IF(N1500="nulová",J1500,0)</f>
        <v>0</v>
      </c>
      <c r="BJ1500" s="18" t="s">
        <v>81</v>
      </c>
      <c r="BK1500" s="225">
        <f>ROUND(I1500*H1500,2)</f>
        <v>0</v>
      </c>
      <c r="BL1500" s="18" t="s">
        <v>300</v>
      </c>
      <c r="BM1500" s="224" t="s">
        <v>2489</v>
      </c>
    </row>
    <row r="1501" s="2" customFormat="1">
      <c r="A1501" s="39"/>
      <c r="B1501" s="40"/>
      <c r="C1501" s="41"/>
      <c r="D1501" s="226" t="s">
        <v>189</v>
      </c>
      <c r="E1501" s="41"/>
      <c r="F1501" s="227" t="s">
        <v>2488</v>
      </c>
      <c r="G1501" s="41"/>
      <c r="H1501" s="41"/>
      <c r="I1501" s="228"/>
      <c r="J1501" s="41"/>
      <c r="K1501" s="41"/>
      <c r="L1501" s="45"/>
      <c r="M1501" s="229"/>
      <c r="N1501" s="230"/>
      <c r="O1501" s="85"/>
      <c r="P1501" s="85"/>
      <c r="Q1501" s="85"/>
      <c r="R1501" s="85"/>
      <c r="S1501" s="85"/>
      <c r="T1501" s="86"/>
      <c r="U1501" s="39"/>
      <c r="V1501" s="39"/>
      <c r="W1501" s="39"/>
      <c r="X1501" s="39"/>
      <c r="Y1501" s="39"/>
      <c r="Z1501" s="39"/>
      <c r="AA1501" s="39"/>
      <c r="AB1501" s="39"/>
      <c r="AC1501" s="39"/>
      <c r="AD1501" s="39"/>
      <c r="AE1501" s="39"/>
      <c r="AT1501" s="18" t="s">
        <v>189</v>
      </c>
      <c r="AU1501" s="18" t="s">
        <v>96</v>
      </c>
    </row>
    <row r="1502" s="2" customFormat="1" ht="16.5" customHeight="1">
      <c r="A1502" s="39"/>
      <c r="B1502" s="40"/>
      <c r="C1502" s="213" t="s">
        <v>2490</v>
      </c>
      <c r="D1502" s="213" t="s">
        <v>183</v>
      </c>
      <c r="E1502" s="214" t="s">
        <v>2491</v>
      </c>
      <c r="F1502" s="215" t="s">
        <v>2492</v>
      </c>
      <c r="G1502" s="216" t="s">
        <v>19</v>
      </c>
      <c r="H1502" s="217">
        <v>85</v>
      </c>
      <c r="I1502" s="218"/>
      <c r="J1502" s="219">
        <f>ROUND(I1502*H1502,2)</f>
        <v>0</v>
      </c>
      <c r="K1502" s="215" t="s">
        <v>394</v>
      </c>
      <c r="L1502" s="45"/>
      <c r="M1502" s="220" t="s">
        <v>19</v>
      </c>
      <c r="N1502" s="221" t="s">
        <v>44</v>
      </c>
      <c r="O1502" s="85"/>
      <c r="P1502" s="222">
        <f>O1502*H1502</f>
        <v>0</v>
      </c>
      <c r="Q1502" s="222">
        <v>0</v>
      </c>
      <c r="R1502" s="222">
        <f>Q1502*H1502</f>
        <v>0</v>
      </c>
      <c r="S1502" s="222">
        <v>0</v>
      </c>
      <c r="T1502" s="223">
        <f>S1502*H1502</f>
        <v>0</v>
      </c>
      <c r="U1502" s="39"/>
      <c r="V1502" s="39"/>
      <c r="W1502" s="39"/>
      <c r="X1502" s="39"/>
      <c r="Y1502" s="39"/>
      <c r="Z1502" s="39"/>
      <c r="AA1502" s="39"/>
      <c r="AB1502" s="39"/>
      <c r="AC1502" s="39"/>
      <c r="AD1502" s="39"/>
      <c r="AE1502" s="39"/>
      <c r="AR1502" s="224" t="s">
        <v>300</v>
      </c>
      <c r="AT1502" s="224" t="s">
        <v>183</v>
      </c>
      <c r="AU1502" s="224" t="s">
        <v>96</v>
      </c>
      <c r="AY1502" s="18" t="s">
        <v>181</v>
      </c>
      <c r="BE1502" s="225">
        <f>IF(N1502="základní",J1502,0)</f>
        <v>0</v>
      </c>
      <c r="BF1502" s="225">
        <f>IF(N1502="snížená",J1502,0)</f>
        <v>0</v>
      </c>
      <c r="BG1502" s="225">
        <f>IF(N1502="zákl. přenesená",J1502,0)</f>
        <v>0</v>
      </c>
      <c r="BH1502" s="225">
        <f>IF(N1502="sníž. přenesená",J1502,0)</f>
        <v>0</v>
      </c>
      <c r="BI1502" s="225">
        <f>IF(N1502="nulová",J1502,0)</f>
        <v>0</v>
      </c>
      <c r="BJ1502" s="18" t="s">
        <v>81</v>
      </c>
      <c r="BK1502" s="225">
        <f>ROUND(I1502*H1502,2)</f>
        <v>0</v>
      </c>
      <c r="BL1502" s="18" t="s">
        <v>300</v>
      </c>
      <c r="BM1502" s="224" t="s">
        <v>2493</v>
      </c>
    </row>
    <row r="1503" s="2" customFormat="1">
      <c r="A1503" s="39"/>
      <c r="B1503" s="40"/>
      <c r="C1503" s="41"/>
      <c r="D1503" s="226" t="s">
        <v>189</v>
      </c>
      <c r="E1503" s="41"/>
      <c r="F1503" s="227" t="s">
        <v>2492</v>
      </c>
      <c r="G1503" s="41"/>
      <c r="H1503" s="41"/>
      <c r="I1503" s="228"/>
      <c r="J1503" s="41"/>
      <c r="K1503" s="41"/>
      <c r="L1503" s="45"/>
      <c r="M1503" s="229"/>
      <c r="N1503" s="230"/>
      <c r="O1503" s="85"/>
      <c r="P1503" s="85"/>
      <c r="Q1503" s="85"/>
      <c r="R1503" s="85"/>
      <c r="S1503" s="85"/>
      <c r="T1503" s="86"/>
      <c r="U1503" s="39"/>
      <c r="V1503" s="39"/>
      <c r="W1503" s="39"/>
      <c r="X1503" s="39"/>
      <c r="Y1503" s="39"/>
      <c r="Z1503" s="39"/>
      <c r="AA1503" s="39"/>
      <c r="AB1503" s="39"/>
      <c r="AC1503" s="39"/>
      <c r="AD1503" s="39"/>
      <c r="AE1503" s="39"/>
      <c r="AT1503" s="18" t="s">
        <v>189</v>
      </c>
      <c r="AU1503" s="18" t="s">
        <v>96</v>
      </c>
    </row>
    <row r="1504" s="2" customFormat="1" ht="16.5" customHeight="1">
      <c r="A1504" s="39"/>
      <c r="B1504" s="40"/>
      <c r="C1504" s="213" t="s">
        <v>2494</v>
      </c>
      <c r="D1504" s="213" t="s">
        <v>183</v>
      </c>
      <c r="E1504" s="214" t="s">
        <v>2495</v>
      </c>
      <c r="F1504" s="215" t="s">
        <v>2496</v>
      </c>
      <c r="G1504" s="216" t="s">
        <v>449</v>
      </c>
      <c r="H1504" s="217">
        <v>40</v>
      </c>
      <c r="I1504" s="218"/>
      <c r="J1504" s="219">
        <f>ROUND(I1504*H1504,2)</f>
        <v>0</v>
      </c>
      <c r="K1504" s="215" t="s">
        <v>394</v>
      </c>
      <c r="L1504" s="45"/>
      <c r="M1504" s="220" t="s">
        <v>19</v>
      </c>
      <c r="N1504" s="221" t="s">
        <v>44</v>
      </c>
      <c r="O1504" s="85"/>
      <c r="P1504" s="222">
        <f>O1504*H1504</f>
        <v>0</v>
      </c>
      <c r="Q1504" s="222">
        <v>0</v>
      </c>
      <c r="R1504" s="222">
        <f>Q1504*H1504</f>
        <v>0</v>
      </c>
      <c r="S1504" s="222">
        <v>0</v>
      </c>
      <c r="T1504" s="223">
        <f>S1504*H1504</f>
        <v>0</v>
      </c>
      <c r="U1504" s="39"/>
      <c r="V1504" s="39"/>
      <c r="W1504" s="39"/>
      <c r="X1504" s="39"/>
      <c r="Y1504" s="39"/>
      <c r="Z1504" s="39"/>
      <c r="AA1504" s="39"/>
      <c r="AB1504" s="39"/>
      <c r="AC1504" s="39"/>
      <c r="AD1504" s="39"/>
      <c r="AE1504" s="39"/>
      <c r="AR1504" s="224" t="s">
        <v>300</v>
      </c>
      <c r="AT1504" s="224" t="s">
        <v>183</v>
      </c>
      <c r="AU1504" s="224" t="s">
        <v>96</v>
      </c>
      <c r="AY1504" s="18" t="s">
        <v>181</v>
      </c>
      <c r="BE1504" s="225">
        <f>IF(N1504="základní",J1504,0)</f>
        <v>0</v>
      </c>
      <c r="BF1504" s="225">
        <f>IF(N1504="snížená",J1504,0)</f>
        <v>0</v>
      </c>
      <c r="BG1504" s="225">
        <f>IF(N1504="zákl. přenesená",J1504,0)</f>
        <v>0</v>
      </c>
      <c r="BH1504" s="225">
        <f>IF(N1504="sníž. přenesená",J1504,0)</f>
        <v>0</v>
      </c>
      <c r="BI1504" s="225">
        <f>IF(N1504="nulová",J1504,0)</f>
        <v>0</v>
      </c>
      <c r="BJ1504" s="18" t="s">
        <v>81</v>
      </c>
      <c r="BK1504" s="225">
        <f>ROUND(I1504*H1504,2)</f>
        <v>0</v>
      </c>
      <c r="BL1504" s="18" t="s">
        <v>300</v>
      </c>
      <c r="BM1504" s="224" t="s">
        <v>2497</v>
      </c>
    </row>
    <row r="1505" s="2" customFormat="1">
      <c r="A1505" s="39"/>
      <c r="B1505" s="40"/>
      <c r="C1505" s="41"/>
      <c r="D1505" s="226" t="s">
        <v>189</v>
      </c>
      <c r="E1505" s="41"/>
      <c r="F1505" s="227" t="s">
        <v>2496</v>
      </c>
      <c r="G1505" s="41"/>
      <c r="H1505" s="41"/>
      <c r="I1505" s="228"/>
      <c r="J1505" s="41"/>
      <c r="K1505" s="41"/>
      <c r="L1505" s="45"/>
      <c r="M1505" s="229"/>
      <c r="N1505" s="230"/>
      <c r="O1505" s="85"/>
      <c r="P1505" s="85"/>
      <c r="Q1505" s="85"/>
      <c r="R1505" s="85"/>
      <c r="S1505" s="85"/>
      <c r="T1505" s="86"/>
      <c r="U1505" s="39"/>
      <c r="V1505" s="39"/>
      <c r="W1505" s="39"/>
      <c r="X1505" s="39"/>
      <c r="Y1505" s="39"/>
      <c r="Z1505" s="39"/>
      <c r="AA1505" s="39"/>
      <c r="AB1505" s="39"/>
      <c r="AC1505" s="39"/>
      <c r="AD1505" s="39"/>
      <c r="AE1505" s="39"/>
      <c r="AT1505" s="18" t="s">
        <v>189</v>
      </c>
      <c r="AU1505" s="18" t="s">
        <v>96</v>
      </c>
    </row>
    <row r="1506" s="2" customFormat="1" ht="16.5" customHeight="1">
      <c r="A1506" s="39"/>
      <c r="B1506" s="40"/>
      <c r="C1506" s="213" t="s">
        <v>2498</v>
      </c>
      <c r="D1506" s="213" t="s">
        <v>183</v>
      </c>
      <c r="E1506" s="214" t="s">
        <v>2499</v>
      </c>
      <c r="F1506" s="215" t="s">
        <v>2500</v>
      </c>
      <c r="G1506" s="216" t="s">
        <v>263</v>
      </c>
      <c r="H1506" s="217">
        <v>75</v>
      </c>
      <c r="I1506" s="218"/>
      <c r="J1506" s="219">
        <f>ROUND(I1506*H1506,2)</f>
        <v>0</v>
      </c>
      <c r="K1506" s="215" t="s">
        <v>394</v>
      </c>
      <c r="L1506" s="45"/>
      <c r="M1506" s="220" t="s">
        <v>19</v>
      </c>
      <c r="N1506" s="221" t="s">
        <v>44</v>
      </c>
      <c r="O1506" s="85"/>
      <c r="P1506" s="222">
        <f>O1506*H1506</f>
        <v>0</v>
      </c>
      <c r="Q1506" s="222">
        <v>0</v>
      </c>
      <c r="R1506" s="222">
        <f>Q1506*H1506</f>
        <v>0</v>
      </c>
      <c r="S1506" s="222">
        <v>0</v>
      </c>
      <c r="T1506" s="223">
        <f>S1506*H1506</f>
        <v>0</v>
      </c>
      <c r="U1506" s="39"/>
      <c r="V1506" s="39"/>
      <c r="W1506" s="39"/>
      <c r="X1506" s="39"/>
      <c r="Y1506" s="39"/>
      <c r="Z1506" s="39"/>
      <c r="AA1506" s="39"/>
      <c r="AB1506" s="39"/>
      <c r="AC1506" s="39"/>
      <c r="AD1506" s="39"/>
      <c r="AE1506" s="39"/>
      <c r="AR1506" s="224" t="s">
        <v>300</v>
      </c>
      <c r="AT1506" s="224" t="s">
        <v>183</v>
      </c>
      <c r="AU1506" s="224" t="s">
        <v>96</v>
      </c>
      <c r="AY1506" s="18" t="s">
        <v>181</v>
      </c>
      <c r="BE1506" s="225">
        <f>IF(N1506="základní",J1506,0)</f>
        <v>0</v>
      </c>
      <c r="BF1506" s="225">
        <f>IF(N1506="snížená",J1506,0)</f>
        <v>0</v>
      </c>
      <c r="BG1506" s="225">
        <f>IF(N1506="zákl. přenesená",J1506,0)</f>
        <v>0</v>
      </c>
      <c r="BH1506" s="225">
        <f>IF(N1506="sníž. přenesená",J1506,0)</f>
        <v>0</v>
      </c>
      <c r="BI1506" s="225">
        <f>IF(N1506="nulová",J1506,0)</f>
        <v>0</v>
      </c>
      <c r="BJ1506" s="18" t="s">
        <v>81</v>
      </c>
      <c r="BK1506" s="225">
        <f>ROUND(I1506*H1506,2)</f>
        <v>0</v>
      </c>
      <c r="BL1506" s="18" t="s">
        <v>300</v>
      </c>
      <c r="BM1506" s="224" t="s">
        <v>2501</v>
      </c>
    </row>
    <row r="1507" s="2" customFormat="1">
      <c r="A1507" s="39"/>
      <c r="B1507" s="40"/>
      <c r="C1507" s="41"/>
      <c r="D1507" s="226" t="s">
        <v>189</v>
      </c>
      <c r="E1507" s="41"/>
      <c r="F1507" s="227" t="s">
        <v>2500</v>
      </c>
      <c r="G1507" s="41"/>
      <c r="H1507" s="41"/>
      <c r="I1507" s="228"/>
      <c r="J1507" s="41"/>
      <c r="K1507" s="41"/>
      <c r="L1507" s="45"/>
      <c r="M1507" s="229"/>
      <c r="N1507" s="230"/>
      <c r="O1507" s="85"/>
      <c r="P1507" s="85"/>
      <c r="Q1507" s="85"/>
      <c r="R1507" s="85"/>
      <c r="S1507" s="85"/>
      <c r="T1507" s="86"/>
      <c r="U1507" s="39"/>
      <c r="V1507" s="39"/>
      <c r="W1507" s="39"/>
      <c r="X1507" s="39"/>
      <c r="Y1507" s="39"/>
      <c r="Z1507" s="39"/>
      <c r="AA1507" s="39"/>
      <c r="AB1507" s="39"/>
      <c r="AC1507" s="39"/>
      <c r="AD1507" s="39"/>
      <c r="AE1507" s="39"/>
      <c r="AT1507" s="18" t="s">
        <v>189</v>
      </c>
      <c r="AU1507" s="18" t="s">
        <v>96</v>
      </c>
    </row>
    <row r="1508" s="13" customFormat="1">
      <c r="A1508" s="13"/>
      <c r="B1508" s="233"/>
      <c r="C1508" s="234"/>
      <c r="D1508" s="226" t="s">
        <v>193</v>
      </c>
      <c r="E1508" s="235" t="s">
        <v>19</v>
      </c>
      <c r="F1508" s="236" t="s">
        <v>638</v>
      </c>
      <c r="G1508" s="234"/>
      <c r="H1508" s="237">
        <v>60</v>
      </c>
      <c r="I1508" s="238"/>
      <c r="J1508" s="234"/>
      <c r="K1508" s="234"/>
      <c r="L1508" s="239"/>
      <c r="M1508" s="240"/>
      <c r="N1508" s="241"/>
      <c r="O1508" s="241"/>
      <c r="P1508" s="241"/>
      <c r="Q1508" s="241"/>
      <c r="R1508" s="241"/>
      <c r="S1508" s="241"/>
      <c r="T1508" s="242"/>
      <c r="U1508" s="13"/>
      <c r="V1508" s="13"/>
      <c r="W1508" s="13"/>
      <c r="X1508" s="13"/>
      <c r="Y1508" s="13"/>
      <c r="Z1508" s="13"/>
      <c r="AA1508" s="13"/>
      <c r="AB1508" s="13"/>
      <c r="AC1508" s="13"/>
      <c r="AD1508" s="13"/>
      <c r="AE1508" s="13"/>
      <c r="AT1508" s="243" t="s">
        <v>193</v>
      </c>
      <c r="AU1508" s="243" t="s">
        <v>96</v>
      </c>
      <c r="AV1508" s="13" t="s">
        <v>83</v>
      </c>
      <c r="AW1508" s="13" t="s">
        <v>33</v>
      </c>
      <c r="AX1508" s="13" t="s">
        <v>73</v>
      </c>
      <c r="AY1508" s="243" t="s">
        <v>181</v>
      </c>
    </row>
    <row r="1509" s="13" customFormat="1">
      <c r="A1509" s="13"/>
      <c r="B1509" s="233"/>
      <c r="C1509" s="234"/>
      <c r="D1509" s="226" t="s">
        <v>193</v>
      </c>
      <c r="E1509" s="235" t="s">
        <v>19</v>
      </c>
      <c r="F1509" s="236" t="s">
        <v>8</v>
      </c>
      <c r="G1509" s="234"/>
      <c r="H1509" s="237">
        <v>15</v>
      </c>
      <c r="I1509" s="238"/>
      <c r="J1509" s="234"/>
      <c r="K1509" s="234"/>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193</v>
      </c>
      <c r="AU1509" s="243" t="s">
        <v>96</v>
      </c>
      <c r="AV1509" s="13" t="s">
        <v>83</v>
      </c>
      <c r="AW1509" s="13" t="s">
        <v>33</v>
      </c>
      <c r="AX1509" s="13" t="s">
        <v>73</v>
      </c>
      <c r="AY1509" s="243" t="s">
        <v>181</v>
      </c>
    </row>
    <row r="1510" s="2" customFormat="1" ht="16.5" customHeight="1">
      <c r="A1510" s="39"/>
      <c r="B1510" s="40"/>
      <c r="C1510" s="213" t="s">
        <v>2502</v>
      </c>
      <c r="D1510" s="213" t="s">
        <v>183</v>
      </c>
      <c r="E1510" s="214" t="s">
        <v>2503</v>
      </c>
      <c r="F1510" s="215" t="s">
        <v>2504</v>
      </c>
      <c r="G1510" s="216" t="s">
        <v>263</v>
      </c>
      <c r="H1510" s="217">
        <v>15</v>
      </c>
      <c r="I1510" s="218"/>
      <c r="J1510" s="219">
        <f>ROUND(I1510*H1510,2)</f>
        <v>0</v>
      </c>
      <c r="K1510" s="215" t="s">
        <v>394</v>
      </c>
      <c r="L1510" s="45"/>
      <c r="M1510" s="220" t="s">
        <v>19</v>
      </c>
      <c r="N1510" s="221" t="s">
        <v>44</v>
      </c>
      <c r="O1510" s="85"/>
      <c r="P1510" s="222">
        <f>O1510*H1510</f>
        <v>0</v>
      </c>
      <c r="Q1510" s="222">
        <v>0</v>
      </c>
      <c r="R1510" s="222">
        <f>Q1510*H1510</f>
        <v>0</v>
      </c>
      <c r="S1510" s="222">
        <v>0</v>
      </c>
      <c r="T1510" s="223">
        <f>S1510*H1510</f>
        <v>0</v>
      </c>
      <c r="U1510" s="39"/>
      <c r="V1510" s="39"/>
      <c r="W1510" s="39"/>
      <c r="X1510" s="39"/>
      <c r="Y1510" s="39"/>
      <c r="Z1510" s="39"/>
      <c r="AA1510" s="39"/>
      <c r="AB1510" s="39"/>
      <c r="AC1510" s="39"/>
      <c r="AD1510" s="39"/>
      <c r="AE1510" s="39"/>
      <c r="AR1510" s="224" t="s">
        <v>300</v>
      </c>
      <c r="AT1510" s="224" t="s">
        <v>183</v>
      </c>
      <c r="AU1510" s="224" t="s">
        <v>96</v>
      </c>
      <c r="AY1510" s="18" t="s">
        <v>181</v>
      </c>
      <c r="BE1510" s="225">
        <f>IF(N1510="základní",J1510,0)</f>
        <v>0</v>
      </c>
      <c r="BF1510" s="225">
        <f>IF(N1510="snížená",J1510,0)</f>
        <v>0</v>
      </c>
      <c r="BG1510" s="225">
        <f>IF(N1510="zákl. přenesená",J1510,0)</f>
        <v>0</v>
      </c>
      <c r="BH1510" s="225">
        <f>IF(N1510="sníž. přenesená",J1510,0)</f>
        <v>0</v>
      </c>
      <c r="BI1510" s="225">
        <f>IF(N1510="nulová",J1510,0)</f>
        <v>0</v>
      </c>
      <c r="BJ1510" s="18" t="s">
        <v>81</v>
      </c>
      <c r="BK1510" s="225">
        <f>ROUND(I1510*H1510,2)</f>
        <v>0</v>
      </c>
      <c r="BL1510" s="18" t="s">
        <v>300</v>
      </c>
      <c r="BM1510" s="224" t="s">
        <v>2505</v>
      </c>
    </row>
    <row r="1511" s="2" customFormat="1">
      <c r="A1511" s="39"/>
      <c r="B1511" s="40"/>
      <c r="C1511" s="41"/>
      <c r="D1511" s="226" t="s">
        <v>189</v>
      </c>
      <c r="E1511" s="41"/>
      <c r="F1511" s="227" t="s">
        <v>2504</v>
      </c>
      <c r="G1511" s="41"/>
      <c r="H1511" s="41"/>
      <c r="I1511" s="228"/>
      <c r="J1511" s="41"/>
      <c r="K1511" s="41"/>
      <c r="L1511" s="45"/>
      <c r="M1511" s="229"/>
      <c r="N1511" s="230"/>
      <c r="O1511" s="85"/>
      <c r="P1511" s="85"/>
      <c r="Q1511" s="85"/>
      <c r="R1511" s="85"/>
      <c r="S1511" s="85"/>
      <c r="T1511" s="86"/>
      <c r="U1511" s="39"/>
      <c r="V1511" s="39"/>
      <c r="W1511" s="39"/>
      <c r="X1511" s="39"/>
      <c r="Y1511" s="39"/>
      <c r="Z1511" s="39"/>
      <c r="AA1511" s="39"/>
      <c r="AB1511" s="39"/>
      <c r="AC1511" s="39"/>
      <c r="AD1511" s="39"/>
      <c r="AE1511" s="39"/>
      <c r="AT1511" s="18" t="s">
        <v>189</v>
      </c>
      <c r="AU1511" s="18" t="s">
        <v>96</v>
      </c>
    </row>
    <row r="1512" s="2" customFormat="1" ht="16.5" customHeight="1">
      <c r="A1512" s="39"/>
      <c r="B1512" s="40"/>
      <c r="C1512" s="213" t="s">
        <v>2506</v>
      </c>
      <c r="D1512" s="213" t="s">
        <v>183</v>
      </c>
      <c r="E1512" s="214" t="s">
        <v>2507</v>
      </c>
      <c r="F1512" s="215" t="s">
        <v>2508</v>
      </c>
      <c r="G1512" s="216" t="s">
        <v>263</v>
      </c>
      <c r="H1512" s="217">
        <v>750</v>
      </c>
      <c r="I1512" s="218"/>
      <c r="J1512" s="219">
        <f>ROUND(I1512*H1512,2)</f>
        <v>0</v>
      </c>
      <c r="K1512" s="215" t="s">
        <v>394</v>
      </c>
      <c r="L1512" s="45"/>
      <c r="M1512" s="220" t="s">
        <v>19</v>
      </c>
      <c r="N1512" s="221" t="s">
        <v>44</v>
      </c>
      <c r="O1512" s="85"/>
      <c r="P1512" s="222">
        <f>O1512*H1512</f>
        <v>0</v>
      </c>
      <c r="Q1512" s="222">
        <v>0</v>
      </c>
      <c r="R1512" s="222">
        <f>Q1512*H1512</f>
        <v>0</v>
      </c>
      <c r="S1512" s="222">
        <v>0</v>
      </c>
      <c r="T1512" s="223">
        <f>S1512*H1512</f>
        <v>0</v>
      </c>
      <c r="U1512" s="39"/>
      <c r="V1512" s="39"/>
      <c r="W1512" s="39"/>
      <c r="X1512" s="39"/>
      <c r="Y1512" s="39"/>
      <c r="Z1512" s="39"/>
      <c r="AA1512" s="39"/>
      <c r="AB1512" s="39"/>
      <c r="AC1512" s="39"/>
      <c r="AD1512" s="39"/>
      <c r="AE1512" s="39"/>
      <c r="AR1512" s="224" t="s">
        <v>300</v>
      </c>
      <c r="AT1512" s="224" t="s">
        <v>183</v>
      </c>
      <c r="AU1512" s="224" t="s">
        <v>96</v>
      </c>
      <c r="AY1512" s="18" t="s">
        <v>181</v>
      </c>
      <c r="BE1512" s="225">
        <f>IF(N1512="základní",J1512,0)</f>
        <v>0</v>
      </c>
      <c r="BF1512" s="225">
        <f>IF(N1512="snížená",J1512,0)</f>
        <v>0</v>
      </c>
      <c r="BG1512" s="225">
        <f>IF(N1512="zákl. přenesená",J1512,0)</f>
        <v>0</v>
      </c>
      <c r="BH1512" s="225">
        <f>IF(N1512="sníž. přenesená",J1512,0)</f>
        <v>0</v>
      </c>
      <c r="BI1512" s="225">
        <f>IF(N1512="nulová",J1512,0)</f>
        <v>0</v>
      </c>
      <c r="BJ1512" s="18" t="s">
        <v>81</v>
      </c>
      <c r="BK1512" s="225">
        <f>ROUND(I1512*H1512,2)</f>
        <v>0</v>
      </c>
      <c r="BL1512" s="18" t="s">
        <v>300</v>
      </c>
      <c r="BM1512" s="224" t="s">
        <v>2509</v>
      </c>
    </row>
    <row r="1513" s="2" customFormat="1">
      <c r="A1513" s="39"/>
      <c r="B1513" s="40"/>
      <c r="C1513" s="41"/>
      <c r="D1513" s="226" t="s">
        <v>189</v>
      </c>
      <c r="E1513" s="41"/>
      <c r="F1513" s="227" t="s">
        <v>2508</v>
      </c>
      <c r="G1513" s="41"/>
      <c r="H1513" s="41"/>
      <c r="I1513" s="228"/>
      <c r="J1513" s="41"/>
      <c r="K1513" s="41"/>
      <c r="L1513" s="45"/>
      <c r="M1513" s="229"/>
      <c r="N1513" s="230"/>
      <c r="O1513" s="85"/>
      <c r="P1513" s="85"/>
      <c r="Q1513" s="85"/>
      <c r="R1513" s="85"/>
      <c r="S1513" s="85"/>
      <c r="T1513" s="86"/>
      <c r="U1513" s="39"/>
      <c r="V1513" s="39"/>
      <c r="W1513" s="39"/>
      <c r="X1513" s="39"/>
      <c r="Y1513" s="39"/>
      <c r="Z1513" s="39"/>
      <c r="AA1513" s="39"/>
      <c r="AB1513" s="39"/>
      <c r="AC1513" s="39"/>
      <c r="AD1513" s="39"/>
      <c r="AE1513" s="39"/>
      <c r="AT1513" s="18" t="s">
        <v>189</v>
      </c>
      <c r="AU1513" s="18" t="s">
        <v>96</v>
      </c>
    </row>
    <row r="1514" s="13" customFormat="1">
      <c r="A1514" s="13"/>
      <c r="B1514" s="233"/>
      <c r="C1514" s="234"/>
      <c r="D1514" s="226" t="s">
        <v>193</v>
      </c>
      <c r="E1514" s="235" t="s">
        <v>19</v>
      </c>
      <c r="F1514" s="236" t="s">
        <v>2510</v>
      </c>
      <c r="G1514" s="234"/>
      <c r="H1514" s="237">
        <v>375</v>
      </c>
      <c r="I1514" s="238"/>
      <c r="J1514" s="234"/>
      <c r="K1514" s="234"/>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193</v>
      </c>
      <c r="AU1514" s="243" t="s">
        <v>96</v>
      </c>
      <c r="AV1514" s="13" t="s">
        <v>83</v>
      </c>
      <c r="AW1514" s="13" t="s">
        <v>33</v>
      </c>
      <c r="AX1514" s="13" t="s">
        <v>73</v>
      </c>
      <c r="AY1514" s="243" t="s">
        <v>181</v>
      </c>
    </row>
    <row r="1515" s="13" customFormat="1">
      <c r="A1515" s="13"/>
      <c r="B1515" s="233"/>
      <c r="C1515" s="234"/>
      <c r="D1515" s="226" t="s">
        <v>193</v>
      </c>
      <c r="E1515" s="235" t="s">
        <v>19</v>
      </c>
      <c r="F1515" s="236" t="s">
        <v>2510</v>
      </c>
      <c r="G1515" s="234"/>
      <c r="H1515" s="237">
        <v>375</v>
      </c>
      <c r="I1515" s="238"/>
      <c r="J1515" s="234"/>
      <c r="K1515" s="234"/>
      <c r="L1515" s="239"/>
      <c r="M1515" s="240"/>
      <c r="N1515" s="241"/>
      <c r="O1515" s="241"/>
      <c r="P1515" s="241"/>
      <c r="Q1515" s="241"/>
      <c r="R1515" s="241"/>
      <c r="S1515" s="241"/>
      <c r="T1515" s="242"/>
      <c r="U1515" s="13"/>
      <c r="V1515" s="13"/>
      <c r="W1515" s="13"/>
      <c r="X1515" s="13"/>
      <c r="Y1515" s="13"/>
      <c r="Z1515" s="13"/>
      <c r="AA1515" s="13"/>
      <c r="AB1515" s="13"/>
      <c r="AC1515" s="13"/>
      <c r="AD1515" s="13"/>
      <c r="AE1515" s="13"/>
      <c r="AT1515" s="243" t="s">
        <v>193</v>
      </c>
      <c r="AU1515" s="243" t="s">
        <v>96</v>
      </c>
      <c r="AV1515" s="13" t="s">
        <v>83</v>
      </c>
      <c r="AW1515" s="13" t="s">
        <v>33</v>
      </c>
      <c r="AX1515" s="13" t="s">
        <v>73</v>
      </c>
      <c r="AY1515" s="243" t="s">
        <v>181</v>
      </c>
    </row>
    <row r="1516" s="2" customFormat="1" ht="16.5" customHeight="1">
      <c r="A1516" s="39"/>
      <c r="B1516" s="40"/>
      <c r="C1516" s="213" t="s">
        <v>2511</v>
      </c>
      <c r="D1516" s="213" t="s">
        <v>183</v>
      </c>
      <c r="E1516" s="214" t="s">
        <v>2512</v>
      </c>
      <c r="F1516" s="215" t="s">
        <v>2513</v>
      </c>
      <c r="G1516" s="216" t="s">
        <v>19</v>
      </c>
      <c r="H1516" s="217">
        <v>1195</v>
      </c>
      <c r="I1516" s="218"/>
      <c r="J1516" s="219">
        <f>ROUND(I1516*H1516,2)</f>
        <v>0</v>
      </c>
      <c r="K1516" s="215" t="s">
        <v>394</v>
      </c>
      <c r="L1516" s="45"/>
      <c r="M1516" s="220" t="s">
        <v>19</v>
      </c>
      <c r="N1516" s="221" t="s">
        <v>44</v>
      </c>
      <c r="O1516" s="85"/>
      <c r="P1516" s="222">
        <f>O1516*H1516</f>
        <v>0</v>
      </c>
      <c r="Q1516" s="222">
        <v>0</v>
      </c>
      <c r="R1516" s="222">
        <f>Q1516*H1516</f>
        <v>0</v>
      </c>
      <c r="S1516" s="222">
        <v>0</v>
      </c>
      <c r="T1516" s="223">
        <f>S1516*H1516</f>
        <v>0</v>
      </c>
      <c r="U1516" s="39"/>
      <c r="V1516" s="39"/>
      <c r="W1516" s="39"/>
      <c r="X1516" s="39"/>
      <c r="Y1516" s="39"/>
      <c r="Z1516" s="39"/>
      <c r="AA1516" s="39"/>
      <c r="AB1516" s="39"/>
      <c r="AC1516" s="39"/>
      <c r="AD1516" s="39"/>
      <c r="AE1516" s="39"/>
      <c r="AR1516" s="224" t="s">
        <v>300</v>
      </c>
      <c r="AT1516" s="224" t="s">
        <v>183</v>
      </c>
      <c r="AU1516" s="224" t="s">
        <v>96</v>
      </c>
      <c r="AY1516" s="18" t="s">
        <v>181</v>
      </c>
      <c r="BE1516" s="225">
        <f>IF(N1516="základní",J1516,0)</f>
        <v>0</v>
      </c>
      <c r="BF1516" s="225">
        <f>IF(N1516="snížená",J1516,0)</f>
        <v>0</v>
      </c>
      <c r="BG1516" s="225">
        <f>IF(N1516="zákl. přenesená",J1516,0)</f>
        <v>0</v>
      </c>
      <c r="BH1516" s="225">
        <f>IF(N1516="sníž. přenesená",J1516,0)</f>
        <v>0</v>
      </c>
      <c r="BI1516" s="225">
        <f>IF(N1516="nulová",J1516,0)</f>
        <v>0</v>
      </c>
      <c r="BJ1516" s="18" t="s">
        <v>81</v>
      </c>
      <c r="BK1516" s="225">
        <f>ROUND(I1516*H1516,2)</f>
        <v>0</v>
      </c>
      <c r="BL1516" s="18" t="s">
        <v>300</v>
      </c>
      <c r="BM1516" s="224" t="s">
        <v>2514</v>
      </c>
    </row>
    <row r="1517" s="2" customFormat="1">
      <c r="A1517" s="39"/>
      <c r="B1517" s="40"/>
      <c r="C1517" s="41"/>
      <c r="D1517" s="226" t="s">
        <v>189</v>
      </c>
      <c r="E1517" s="41"/>
      <c r="F1517" s="227" t="s">
        <v>2513</v>
      </c>
      <c r="G1517" s="41"/>
      <c r="H1517" s="41"/>
      <c r="I1517" s="228"/>
      <c r="J1517" s="41"/>
      <c r="K1517" s="41"/>
      <c r="L1517" s="45"/>
      <c r="M1517" s="229"/>
      <c r="N1517" s="230"/>
      <c r="O1517" s="85"/>
      <c r="P1517" s="85"/>
      <c r="Q1517" s="85"/>
      <c r="R1517" s="85"/>
      <c r="S1517" s="85"/>
      <c r="T1517" s="86"/>
      <c r="U1517" s="39"/>
      <c r="V1517" s="39"/>
      <c r="W1517" s="39"/>
      <c r="X1517" s="39"/>
      <c r="Y1517" s="39"/>
      <c r="Z1517" s="39"/>
      <c r="AA1517" s="39"/>
      <c r="AB1517" s="39"/>
      <c r="AC1517" s="39"/>
      <c r="AD1517" s="39"/>
      <c r="AE1517" s="39"/>
      <c r="AT1517" s="18" t="s">
        <v>189</v>
      </c>
      <c r="AU1517" s="18" t="s">
        <v>96</v>
      </c>
    </row>
    <row r="1518" s="13" customFormat="1">
      <c r="A1518" s="13"/>
      <c r="B1518" s="233"/>
      <c r="C1518" s="234"/>
      <c r="D1518" s="226" t="s">
        <v>193</v>
      </c>
      <c r="E1518" s="235" t="s">
        <v>19</v>
      </c>
      <c r="F1518" s="236" t="s">
        <v>2515</v>
      </c>
      <c r="G1518" s="234"/>
      <c r="H1518" s="237">
        <v>635</v>
      </c>
      <c r="I1518" s="238"/>
      <c r="J1518" s="234"/>
      <c r="K1518" s="234"/>
      <c r="L1518" s="239"/>
      <c r="M1518" s="240"/>
      <c r="N1518" s="241"/>
      <c r="O1518" s="241"/>
      <c r="P1518" s="241"/>
      <c r="Q1518" s="241"/>
      <c r="R1518" s="241"/>
      <c r="S1518" s="241"/>
      <c r="T1518" s="242"/>
      <c r="U1518" s="13"/>
      <c r="V1518" s="13"/>
      <c r="W1518" s="13"/>
      <c r="X1518" s="13"/>
      <c r="Y1518" s="13"/>
      <c r="Z1518" s="13"/>
      <c r="AA1518" s="13"/>
      <c r="AB1518" s="13"/>
      <c r="AC1518" s="13"/>
      <c r="AD1518" s="13"/>
      <c r="AE1518" s="13"/>
      <c r="AT1518" s="243" t="s">
        <v>193</v>
      </c>
      <c r="AU1518" s="243" t="s">
        <v>96</v>
      </c>
      <c r="AV1518" s="13" t="s">
        <v>83</v>
      </c>
      <c r="AW1518" s="13" t="s">
        <v>33</v>
      </c>
      <c r="AX1518" s="13" t="s">
        <v>73</v>
      </c>
      <c r="AY1518" s="243" t="s">
        <v>181</v>
      </c>
    </row>
    <row r="1519" s="13" customFormat="1">
      <c r="A1519" s="13"/>
      <c r="B1519" s="233"/>
      <c r="C1519" s="234"/>
      <c r="D1519" s="226" t="s">
        <v>193</v>
      </c>
      <c r="E1519" s="235" t="s">
        <v>19</v>
      </c>
      <c r="F1519" s="236" t="s">
        <v>2516</v>
      </c>
      <c r="G1519" s="234"/>
      <c r="H1519" s="237">
        <v>460</v>
      </c>
      <c r="I1519" s="238"/>
      <c r="J1519" s="234"/>
      <c r="K1519" s="234"/>
      <c r="L1519" s="239"/>
      <c r="M1519" s="240"/>
      <c r="N1519" s="241"/>
      <c r="O1519" s="241"/>
      <c r="P1519" s="241"/>
      <c r="Q1519" s="241"/>
      <c r="R1519" s="241"/>
      <c r="S1519" s="241"/>
      <c r="T1519" s="242"/>
      <c r="U1519" s="13"/>
      <c r="V1519" s="13"/>
      <c r="W1519" s="13"/>
      <c r="X1519" s="13"/>
      <c r="Y1519" s="13"/>
      <c r="Z1519" s="13"/>
      <c r="AA1519" s="13"/>
      <c r="AB1519" s="13"/>
      <c r="AC1519" s="13"/>
      <c r="AD1519" s="13"/>
      <c r="AE1519" s="13"/>
      <c r="AT1519" s="243" t="s">
        <v>193</v>
      </c>
      <c r="AU1519" s="243" t="s">
        <v>96</v>
      </c>
      <c r="AV1519" s="13" t="s">
        <v>83</v>
      </c>
      <c r="AW1519" s="13" t="s">
        <v>33</v>
      </c>
      <c r="AX1519" s="13" t="s">
        <v>73</v>
      </c>
      <c r="AY1519" s="243" t="s">
        <v>181</v>
      </c>
    </row>
    <row r="1520" s="13" customFormat="1">
      <c r="A1520" s="13"/>
      <c r="B1520" s="233"/>
      <c r="C1520" s="234"/>
      <c r="D1520" s="226" t="s">
        <v>193</v>
      </c>
      <c r="E1520" s="235" t="s">
        <v>19</v>
      </c>
      <c r="F1520" s="236" t="s">
        <v>567</v>
      </c>
      <c r="G1520" s="234"/>
      <c r="H1520" s="237">
        <v>50</v>
      </c>
      <c r="I1520" s="238"/>
      <c r="J1520" s="234"/>
      <c r="K1520" s="234"/>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193</v>
      </c>
      <c r="AU1520" s="243" t="s">
        <v>96</v>
      </c>
      <c r="AV1520" s="13" t="s">
        <v>83</v>
      </c>
      <c r="AW1520" s="13" t="s">
        <v>33</v>
      </c>
      <c r="AX1520" s="13" t="s">
        <v>73</v>
      </c>
      <c r="AY1520" s="243" t="s">
        <v>181</v>
      </c>
    </row>
    <row r="1521" s="13" customFormat="1">
      <c r="A1521" s="13"/>
      <c r="B1521" s="233"/>
      <c r="C1521" s="234"/>
      <c r="D1521" s="226" t="s">
        <v>193</v>
      </c>
      <c r="E1521" s="235" t="s">
        <v>19</v>
      </c>
      <c r="F1521" s="236" t="s">
        <v>567</v>
      </c>
      <c r="G1521" s="234"/>
      <c r="H1521" s="237">
        <v>50</v>
      </c>
      <c r="I1521" s="238"/>
      <c r="J1521" s="234"/>
      <c r="K1521" s="234"/>
      <c r="L1521" s="239"/>
      <c r="M1521" s="240"/>
      <c r="N1521" s="241"/>
      <c r="O1521" s="241"/>
      <c r="P1521" s="241"/>
      <c r="Q1521" s="241"/>
      <c r="R1521" s="241"/>
      <c r="S1521" s="241"/>
      <c r="T1521" s="242"/>
      <c r="U1521" s="13"/>
      <c r="V1521" s="13"/>
      <c r="W1521" s="13"/>
      <c r="X1521" s="13"/>
      <c r="Y1521" s="13"/>
      <c r="Z1521" s="13"/>
      <c r="AA1521" s="13"/>
      <c r="AB1521" s="13"/>
      <c r="AC1521" s="13"/>
      <c r="AD1521" s="13"/>
      <c r="AE1521" s="13"/>
      <c r="AT1521" s="243" t="s">
        <v>193</v>
      </c>
      <c r="AU1521" s="243" t="s">
        <v>96</v>
      </c>
      <c r="AV1521" s="13" t="s">
        <v>83</v>
      </c>
      <c r="AW1521" s="13" t="s">
        <v>33</v>
      </c>
      <c r="AX1521" s="13" t="s">
        <v>73</v>
      </c>
      <c r="AY1521" s="243" t="s">
        <v>181</v>
      </c>
    </row>
    <row r="1522" s="2" customFormat="1" ht="16.5" customHeight="1">
      <c r="A1522" s="39"/>
      <c r="B1522" s="40"/>
      <c r="C1522" s="213" t="s">
        <v>2517</v>
      </c>
      <c r="D1522" s="213" t="s">
        <v>183</v>
      </c>
      <c r="E1522" s="214" t="s">
        <v>2518</v>
      </c>
      <c r="F1522" s="215" t="s">
        <v>2519</v>
      </c>
      <c r="G1522" s="216" t="s">
        <v>263</v>
      </c>
      <c r="H1522" s="217">
        <v>210</v>
      </c>
      <c r="I1522" s="218"/>
      <c r="J1522" s="219">
        <f>ROUND(I1522*H1522,2)</f>
        <v>0</v>
      </c>
      <c r="K1522" s="215" t="s">
        <v>394</v>
      </c>
      <c r="L1522" s="45"/>
      <c r="M1522" s="220" t="s">
        <v>19</v>
      </c>
      <c r="N1522" s="221" t="s">
        <v>44</v>
      </c>
      <c r="O1522" s="85"/>
      <c r="P1522" s="222">
        <f>O1522*H1522</f>
        <v>0</v>
      </c>
      <c r="Q1522" s="222">
        <v>0</v>
      </c>
      <c r="R1522" s="222">
        <f>Q1522*H1522</f>
        <v>0</v>
      </c>
      <c r="S1522" s="222">
        <v>0</v>
      </c>
      <c r="T1522" s="223">
        <f>S1522*H1522</f>
        <v>0</v>
      </c>
      <c r="U1522" s="39"/>
      <c r="V1522" s="39"/>
      <c r="W1522" s="39"/>
      <c r="X1522" s="39"/>
      <c r="Y1522" s="39"/>
      <c r="Z1522" s="39"/>
      <c r="AA1522" s="39"/>
      <c r="AB1522" s="39"/>
      <c r="AC1522" s="39"/>
      <c r="AD1522" s="39"/>
      <c r="AE1522" s="39"/>
      <c r="AR1522" s="224" t="s">
        <v>300</v>
      </c>
      <c r="AT1522" s="224" t="s">
        <v>183</v>
      </c>
      <c r="AU1522" s="224" t="s">
        <v>96</v>
      </c>
      <c r="AY1522" s="18" t="s">
        <v>181</v>
      </c>
      <c r="BE1522" s="225">
        <f>IF(N1522="základní",J1522,0)</f>
        <v>0</v>
      </c>
      <c r="BF1522" s="225">
        <f>IF(N1522="snížená",J1522,0)</f>
        <v>0</v>
      </c>
      <c r="BG1522" s="225">
        <f>IF(N1522="zákl. přenesená",J1522,0)</f>
        <v>0</v>
      </c>
      <c r="BH1522" s="225">
        <f>IF(N1522="sníž. přenesená",J1522,0)</f>
        <v>0</v>
      </c>
      <c r="BI1522" s="225">
        <f>IF(N1522="nulová",J1522,0)</f>
        <v>0</v>
      </c>
      <c r="BJ1522" s="18" t="s">
        <v>81</v>
      </c>
      <c r="BK1522" s="225">
        <f>ROUND(I1522*H1522,2)</f>
        <v>0</v>
      </c>
      <c r="BL1522" s="18" t="s">
        <v>300</v>
      </c>
      <c r="BM1522" s="224" t="s">
        <v>2520</v>
      </c>
    </row>
    <row r="1523" s="2" customFormat="1">
      <c r="A1523" s="39"/>
      <c r="B1523" s="40"/>
      <c r="C1523" s="41"/>
      <c r="D1523" s="226" t="s">
        <v>189</v>
      </c>
      <c r="E1523" s="41"/>
      <c r="F1523" s="227" t="s">
        <v>2519</v>
      </c>
      <c r="G1523" s="41"/>
      <c r="H1523" s="41"/>
      <c r="I1523" s="228"/>
      <c r="J1523" s="41"/>
      <c r="K1523" s="41"/>
      <c r="L1523" s="45"/>
      <c r="M1523" s="229"/>
      <c r="N1523" s="230"/>
      <c r="O1523" s="85"/>
      <c r="P1523" s="85"/>
      <c r="Q1523" s="85"/>
      <c r="R1523" s="85"/>
      <c r="S1523" s="85"/>
      <c r="T1523" s="86"/>
      <c r="U1523" s="39"/>
      <c r="V1523" s="39"/>
      <c r="W1523" s="39"/>
      <c r="X1523" s="39"/>
      <c r="Y1523" s="39"/>
      <c r="Z1523" s="39"/>
      <c r="AA1523" s="39"/>
      <c r="AB1523" s="39"/>
      <c r="AC1523" s="39"/>
      <c r="AD1523" s="39"/>
      <c r="AE1523" s="39"/>
      <c r="AT1523" s="18" t="s">
        <v>189</v>
      </c>
      <c r="AU1523" s="18" t="s">
        <v>96</v>
      </c>
    </row>
    <row r="1524" s="13" customFormat="1">
      <c r="A1524" s="13"/>
      <c r="B1524" s="233"/>
      <c r="C1524" s="234"/>
      <c r="D1524" s="226" t="s">
        <v>193</v>
      </c>
      <c r="E1524" s="235" t="s">
        <v>19</v>
      </c>
      <c r="F1524" s="236" t="s">
        <v>961</v>
      </c>
      <c r="G1524" s="234"/>
      <c r="H1524" s="237">
        <v>105</v>
      </c>
      <c r="I1524" s="238"/>
      <c r="J1524" s="234"/>
      <c r="K1524" s="234"/>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193</v>
      </c>
      <c r="AU1524" s="243" t="s">
        <v>96</v>
      </c>
      <c r="AV1524" s="13" t="s">
        <v>83</v>
      </c>
      <c r="AW1524" s="13" t="s">
        <v>33</v>
      </c>
      <c r="AX1524" s="13" t="s">
        <v>73</v>
      </c>
      <c r="AY1524" s="243" t="s">
        <v>181</v>
      </c>
    </row>
    <row r="1525" s="13" customFormat="1">
      <c r="A1525" s="13"/>
      <c r="B1525" s="233"/>
      <c r="C1525" s="234"/>
      <c r="D1525" s="226" t="s">
        <v>193</v>
      </c>
      <c r="E1525" s="235" t="s">
        <v>19</v>
      </c>
      <c r="F1525" s="236" t="s">
        <v>961</v>
      </c>
      <c r="G1525" s="234"/>
      <c r="H1525" s="237">
        <v>105</v>
      </c>
      <c r="I1525" s="238"/>
      <c r="J1525" s="234"/>
      <c r="K1525" s="234"/>
      <c r="L1525" s="239"/>
      <c r="M1525" s="240"/>
      <c r="N1525" s="241"/>
      <c r="O1525" s="241"/>
      <c r="P1525" s="241"/>
      <c r="Q1525" s="241"/>
      <c r="R1525" s="241"/>
      <c r="S1525" s="241"/>
      <c r="T1525" s="242"/>
      <c r="U1525" s="13"/>
      <c r="V1525" s="13"/>
      <c r="W1525" s="13"/>
      <c r="X1525" s="13"/>
      <c r="Y1525" s="13"/>
      <c r="Z1525" s="13"/>
      <c r="AA1525" s="13"/>
      <c r="AB1525" s="13"/>
      <c r="AC1525" s="13"/>
      <c r="AD1525" s="13"/>
      <c r="AE1525" s="13"/>
      <c r="AT1525" s="243" t="s">
        <v>193</v>
      </c>
      <c r="AU1525" s="243" t="s">
        <v>96</v>
      </c>
      <c r="AV1525" s="13" t="s">
        <v>83</v>
      </c>
      <c r="AW1525" s="13" t="s">
        <v>33</v>
      </c>
      <c r="AX1525" s="13" t="s">
        <v>73</v>
      </c>
      <c r="AY1525" s="243" t="s">
        <v>181</v>
      </c>
    </row>
    <row r="1526" s="2" customFormat="1" ht="16.5" customHeight="1">
      <c r="A1526" s="39"/>
      <c r="B1526" s="40"/>
      <c r="C1526" s="213" t="s">
        <v>2521</v>
      </c>
      <c r="D1526" s="213" t="s">
        <v>183</v>
      </c>
      <c r="E1526" s="214" t="s">
        <v>2522</v>
      </c>
      <c r="F1526" s="215" t="s">
        <v>2523</v>
      </c>
      <c r="G1526" s="216" t="s">
        <v>263</v>
      </c>
      <c r="H1526" s="217">
        <v>100</v>
      </c>
      <c r="I1526" s="218"/>
      <c r="J1526" s="219">
        <f>ROUND(I1526*H1526,2)</f>
        <v>0</v>
      </c>
      <c r="K1526" s="215" t="s">
        <v>394</v>
      </c>
      <c r="L1526" s="45"/>
      <c r="M1526" s="220" t="s">
        <v>19</v>
      </c>
      <c r="N1526" s="221" t="s">
        <v>44</v>
      </c>
      <c r="O1526" s="85"/>
      <c r="P1526" s="222">
        <f>O1526*H1526</f>
        <v>0</v>
      </c>
      <c r="Q1526" s="222">
        <v>0</v>
      </c>
      <c r="R1526" s="222">
        <f>Q1526*H1526</f>
        <v>0</v>
      </c>
      <c r="S1526" s="222">
        <v>0</v>
      </c>
      <c r="T1526" s="223">
        <f>S1526*H1526</f>
        <v>0</v>
      </c>
      <c r="U1526" s="39"/>
      <c r="V1526" s="39"/>
      <c r="W1526" s="39"/>
      <c r="X1526" s="39"/>
      <c r="Y1526" s="39"/>
      <c r="Z1526" s="39"/>
      <c r="AA1526" s="39"/>
      <c r="AB1526" s="39"/>
      <c r="AC1526" s="39"/>
      <c r="AD1526" s="39"/>
      <c r="AE1526" s="39"/>
      <c r="AR1526" s="224" t="s">
        <v>300</v>
      </c>
      <c r="AT1526" s="224" t="s">
        <v>183</v>
      </c>
      <c r="AU1526" s="224" t="s">
        <v>96</v>
      </c>
      <c r="AY1526" s="18" t="s">
        <v>181</v>
      </c>
      <c r="BE1526" s="225">
        <f>IF(N1526="základní",J1526,0)</f>
        <v>0</v>
      </c>
      <c r="BF1526" s="225">
        <f>IF(N1526="snížená",J1526,0)</f>
        <v>0</v>
      </c>
      <c r="BG1526" s="225">
        <f>IF(N1526="zákl. přenesená",J1526,0)</f>
        <v>0</v>
      </c>
      <c r="BH1526" s="225">
        <f>IF(N1526="sníž. přenesená",J1526,0)</f>
        <v>0</v>
      </c>
      <c r="BI1526" s="225">
        <f>IF(N1526="nulová",J1526,0)</f>
        <v>0</v>
      </c>
      <c r="BJ1526" s="18" t="s">
        <v>81</v>
      </c>
      <c r="BK1526" s="225">
        <f>ROUND(I1526*H1526,2)</f>
        <v>0</v>
      </c>
      <c r="BL1526" s="18" t="s">
        <v>300</v>
      </c>
      <c r="BM1526" s="224" t="s">
        <v>2524</v>
      </c>
    </row>
    <row r="1527" s="2" customFormat="1">
      <c r="A1527" s="39"/>
      <c r="B1527" s="40"/>
      <c r="C1527" s="41"/>
      <c r="D1527" s="226" t="s">
        <v>189</v>
      </c>
      <c r="E1527" s="41"/>
      <c r="F1527" s="227" t="s">
        <v>2523</v>
      </c>
      <c r="G1527" s="41"/>
      <c r="H1527" s="41"/>
      <c r="I1527" s="228"/>
      <c r="J1527" s="41"/>
      <c r="K1527" s="41"/>
      <c r="L1527" s="45"/>
      <c r="M1527" s="229"/>
      <c r="N1527" s="230"/>
      <c r="O1527" s="85"/>
      <c r="P1527" s="85"/>
      <c r="Q1527" s="85"/>
      <c r="R1527" s="85"/>
      <c r="S1527" s="85"/>
      <c r="T1527" s="86"/>
      <c r="U1527" s="39"/>
      <c r="V1527" s="39"/>
      <c r="W1527" s="39"/>
      <c r="X1527" s="39"/>
      <c r="Y1527" s="39"/>
      <c r="Z1527" s="39"/>
      <c r="AA1527" s="39"/>
      <c r="AB1527" s="39"/>
      <c r="AC1527" s="39"/>
      <c r="AD1527" s="39"/>
      <c r="AE1527" s="39"/>
      <c r="AT1527" s="18" t="s">
        <v>189</v>
      </c>
      <c r="AU1527" s="18" t="s">
        <v>96</v>
      </c>
    </row>
    <row r="1528" s="13" customFormat="1">
      <c r="A1528" s="13"/>
      <c r="B1528" s="233"/>
      <c r="C1528" s="234"/>
      <c r="D1528" s="226" t="s">
        <v>193</v>
      </c>
      <c r="E1528" s="235" t="s">
        <v>19</v>
      </c>
      <c r="F1528" s="236" t="s">
        <v>567</v>
      </c>
      <c r="G1528" s="234"/>
      <c r="H1528" s="237">
        <v>50</v>
      </c>
      <c r="I1528" s="238"/>
      <c r="J1528" s="234"/>
      <c r="K1528" s="234"/>
      <c r="L1528" s="239"/>
      <c r="M1528" s="240"/>
      <c r="N1528" s="241"/>
      <c r="O1528" s="241"/>
      <c r="P1528" s="241"/>
      <c r="Q1528" s="241"/>
      <c r="R1528" s="241"/>
      <c r="S1528" s="241"/>
      <c r="T1528" s="242"/>
      <c r="U1528" s="13"/>
      <c r="V1528" s="13"/>
      <c r="W1528" s="13"/>
      <c r="X1528" s="13"/>
      <c r="Y1528" s="13"/>
      <c r="Z1528" s="13"/>
      <c r="AA1528" s="13"/>
      <c r="AB1528" s="13"/>
      <c r="AC1528" s="13"/>
      <c r="AD1528" s="13"/>
      <c r="AE1528" s="13"/>
      <c r="AT1528" s="243" t="s">
        <v>193</v>
      </c>
      <c r="AU1528" s="243" t="s">
        <v>96</v>
      </c>
      <c r="AV1528" s="13" t="s">
        <v>83</v>
      </c>
      <c r="AW1528" s="13" t="s">
        <v>33</v>
      </c>
      <c r="AX1528" s="13" t="s">
        <v>73</v>
      </c>
      <c r="AY1528" s="243" t="s">
        <v>181</v>
      </c>
    </row>
    <row r="1529" s="13" customFormat="1">
      <c r="A1529" s="13"/>
      <c r="B1529" s="233"/>
      <c r="C1529" s="234"/>
      <c r="D1529" s="226" t="s">
        <v>193</v>
      </c>
      <c r="E1529" s="235" t="s">
        <v>19</v>
      </c>
      <c r="F1529" s="236" t="s">
        <v>567</v>
      </c>
      <c r="G1529" s="234"/>
      <c r="H1529" s="237">
        <v>50</v>
      </c>
      <c r="I1529" s="238"/>
      <c r="J1529" s="234"/>
      <c r="K1529" s="234"/>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193</v>
      </c>
      <c r="AU1529" s="243" t="s">
        <v>96</v>
      </c>
      <c r="AV1529" s="13" t="s">
        <v>83</v>
      </c>
      <c r="AW1529" s="13" t="s">
        <v>33</v>
      </c>
      <c r="AX1529" s="13" t="s">
        <v>73</v>
      </c>
      <c r="AY1529" s="243" t="s">
        <v>181</v>
      </c>
    </row>
    <row r="1530" s="2" customFormat="1" ht="16.5" customHeight="1">
      <c r="A1530" s="39"/>
      <c r="B1530" s="40"/>
      <c r="C1530" s="213" t="s">
        <v>2525</v>
      </c>
      <c r="D1530" s="213" t="s">
        <v>183</v>
      </c>
      <c r="E1530" s="214" t="s">
        <v>2526</v>
      </c>
      <c r="F1530" s="215" t="s">
        <v>2527</v>
      </c>
      <c r="G1530" s="216" t="s">
        <v>263</v>
      </c>
      <c r="H1530" s="217">
        <v>100</v>
      </c>
      <c r="I1530" s="218"/>
      <c r="J1530" s="219">
        <f>ROUND(I1530*H1530,2)</f>
        <v>0</v>
      </c>
      <c r="K1530" s="215" t="s">
        <v>394</v>
      </c>
      <c r="L1530" s="45"/>
      <c r="M1530" s="220" t="s">
        <v>19</v>
      </c>
      <c r="N1530" s="221" t="s">
        <v>44</v>
      </c>
      <c r="O1530" s="85"/>
      <c r="P1530" s="222">
        <f>O1530*H1530</f>
        <v>0</v>
      </c>
      <c r="Q1530" s="222">
        <v>0</v>
      </c>
      <c r="R1530" s="222">
        <f>Q1530*H1530</f>
        <v>0</v>
      </c>
      <c r="S1530" s="222">
        <v>0</v>
      </c>
      <c r="T1530" s="223">
        <f>S1530*H1530</f>
        <v>0</v>
      </c>
      <c r="U1530" s="39"/>
      <c r="V1530" s="39"/>
      <c r="W1530" s="39"/>
      <c r="X1530" s="39"/>
      <c r="Y1530" s="39"/>
      <c r="Z1530" s="39"/>
      <c r="AA1530" s="39"/>
      <c r="AB1530" s="39"/>
      <c r="AC1530" s="39"/>
      <c r="AD1530" s="39"/>
      <c r="AE1530" s="39"/>
      <c r="AR1530" s="224" t="s">
        <v>300</v>
      </c>
      <c r="AT1530" s="224" t="s">
        <v>183</v>
      </c>
      <c r="AU1530" s="224" t="s">
        <v>96</v>
      </c>
      <c r="AY1530" s="18" t="s">
        <v>181</v>
      </c>
      <c r="BE1530" s="225">
        <f>IF(N1530="základní",J1530,0)</f>
        <v>0</v>
      </c>
      <c r="BF1530" s="225">
        <f>IF(N1530="snížená",J1530,0)</f>
        <v>0</v>
      </c>
      <c r="BG1530" s="225">
        <f>IF(N1530="zákl. přenesená",J1530,0)</f>
        <v>0</v>
      </c>
      <c r="BH1530" s="225">
        <f>IF(N1530="sníž. přenesená",J1530,0)</f>
        <v>0</v>
      </c>
      <c r="BI1530" s="225">
        <f>IF(N1530="nulová",J1530,0)</f>
        <v>0</v>
      </c>
      <c r="BJ1530" s="18" t="s">
        <v>81</v>
      </c>
      <c r="BK1530" s="225">
        <f>ROUND(I1530*H1530,2)</f>
        <v>0</v>
      </c>
      <c r="BL1530" s="18" t="s">
        <v>300</v>
      </c>
      <c r="BM1530" s="224" t="s">
        <v>2528</v>
      </c>
    </row>
    <row r="1531" s="2" customFormat="1">
      <c r="A1531" s="39"/>
      <c r="B1531" s="40"/>
      <c r="C1531" s="41"/>
      <c r="D1531" s="226" t="s">
        <v>189</v>
      </c>
      <c r="E1531" s="41"/>
      <c r="F1531" s="227" t="s">
        <v>2527</v>
      </c>
      <c r="G1531" s="41"/>
      <c r="H1531" s="41"/>
      <c r="I1531" s="228"/>
      <c r="J1531" s="41"/>
      <c r="K1531" s="41"/>
      <c r="L1531" s="45"/>
      <c r="M1531" s="229"/>
      <c r="N1531" s="230"/>
      <c r="O1531" s="85"/>
      <c r="P1531" s="85"/>
      <c r="Q1531" s="85"/>
      <c r="R1531" s="85"/>
      <c r="S1531" s="85"/>
      <c r="T1531" s="86"/>
      <c r="U1531" s="39"/>
      <c r="V1531" s="39"/>
      <c r="W1531" s="39"/>
      <c r="X1531" s="39"/>
      <c r="Y1531" s="39"/>
      <c r="Z1531" s="39"/>
      <c r="AA1531" s="39"/>
      <c r="AB1531" s="39"/>
      <c r="AC1531" s="39"/>
      <c r="AD1531" s="39"/>
      <c r="AE1531" s="39"/>
      <c r="AT1531" s="18" t="s">
        <v>189</v>
      </c>
      <c r="AU1531" s="18" t="s">
        <v>96</v>
      </c>
    </row>
    <row r="1532" s="13" customFormat="1">
      <c r="A1532" s="13"/>
      <c r="B1532" s="233"/>
      <c r="C1532" s="234"/>
      <c r="D1532" s="226" t="s">
        <v>193</v>
      </c>
      <c r="E1532" s="235" t="s">
        <v>19</v>
      </c>
      <c r="F1532" s="236" t="s">
        <v>806</v>
      </c>
      <c r="G1532" s="234"/>
      <c r="H1532" s="237">
        <v>100</v>
      </c>
      <c r="I1532" s="238"/>
      <c r="J1532" s="234"/>
      <c r="K1532" s="234"/>
      <c r="L1532" s="239"/>
      <c r="M1532" s="240"/>
      <c r="N1532" s="241"/>
      <c r="O1532" s="241"/>
      <c r="P1532" s="241"/>
      <c r="Q1532" s="241"/>
      <c r="R1532" s="241"/>
      <c r="S1532" s="241"/>
      <c r="T1532" s="242"/>
      <c r="U1532" s="13"/>
      <c r="V1532" s="13"/>
      <c r="W1532" s="13"/>
      <c r="X1532" s="13"/>
      <c r="Y1532" s="13"/>
      <c r="Z1532" s="13"/>
      <c r="AA1532" s="13"/>
      <c r="AB1532" s="13"/>
      <c r="AC1532" s="13"/>
      <c r="AD1532" s="13"/>
      <c r="AE1532" s="13"/>
      <c r="AT1532" s="243" t="s">
        <v>193</v>
      </c>
      <c r="AU1532" s="243" t="s">
        <v>96</v>
      </c>
      <c r="AV1532" s="13" t="s">
        <v>83</v>
      </c>
      <c r="AW1532" s="13" t="s">
        <v>33</v>
      </c>
      <c r="AX1532" s="13" t="s">
        <v>73</v>
      </c>
      <c r="AY1532" s="243" t="s">
        <v>181</v>
      </c>
    </row>
    <row r="1533" s="2" customFormat="1" ht="16.5" customHeight="1">
      <c r="A1533" s="39"/>
      <c r="B1533" s="40"/>
      <c r="C1533" s="213" t="s">
        <v>2529</v>
      </c>
      <c r="D1533" s="213" t="s">
        <v>183</v>
      </c>
      <c r="E1533" s="214" t="s">
        <v>2530</v>
      </c>
      <c r="F1533" s="215" t="s">
        <v>2531</v>
      </c>
      <c r="G1533" s="216" t="s">
        <v>263</v>
      </c>
      <c r="H1533" s="217">
        <v>450</v>
      </c>
      <c r="I1533" s="218"/>
      <c r="J1533" s="219">
        <f>ROUND(I1533*H1533,2)</f>
        <v>0</v>
      </c>
      <c r="K1533" s="215" t="s">
        <v>394</v>
      </c>
      <c r="L1533" s="45"/>
      <c r="M1533" s="220" t="s">
        <v>19</v>
      </c>
      <c r="N1533" s="221" t="s">
        <v>44</v>
      </c>
      <c r="O1533" s="85"/>
      <c r="P1533" s="222">
        <f>O1533*H1533</f>
        <v>0</v>
      </c>
      <c r="Q1533" s="222">
        <v>0</v>
      </c>
      <c r="R1533" s="222">
        <f>Q1533*H1533</f>
        <v>0</v>
      </c>
      <c r="S1533" s="222">
        <v>0</v>
      </c>
      <c r="T1533" s="223">
        <f>S1533*H1533</f>
        <v>0</v>
      </c>
      <c r="U1533" s="39"/>
      <c r="V1533" s="39"/>
      <c r="W1533" s="39"/>
      <c r="X1533" s="39"/>
      <c r="Y1533" s="39"/>
      <c r="Z1533" s="39"/>
      <c r="AA1533" s="39"/>
      <c r="AB1533" s="39"/>
      <c r="AC1533" s="39"/>
      <c r="AD1533" s="39"/>
      <c r="AE1533" s="39"/>
      <c r="AR1533" s="224" t="s">
        <v>300</v>
      </c>
      <c r="AT1533" s="224" t="s">
        <v>183</v>
      </c>
      <c r="AU1533" s="224" t="s">
        <v>96</v>
      </c>
      <c r="AY1533" s="18" t="s">
        <v>181</v>
      </c>
      <c r="BE1533" s="225">
        <f>IF(N1533="základní",J1533,0)</f>
        <v>0</v>
      </c>
      <c r="BF1533" s="225">
        <f>IF(N1533="snížená",J1533,0)</f>
        <v>0</v>
      </c>
      <c r="BG1533" s="225">
        <f>IF(N1533="zákl. přenesená",J1533,0)</f>
        <v>0</v>
      </c>
      <c r="BH1533" s="225">
        <f>IF(N1533="sníž. přenesená",J1533,0)</f>
        <v>0</v>
      </c>
      <c r="BI1533" s="225">
        <f>IF(N1533="nulová",J1533,0)</f>
        <v>0</v>
      </c>
      <c r="BJ1533" s="18" t="s">
        <v>81</v>
      </c>
      <c r="BK1533" s="225">
        <f>ROUND(I1533*H1533,2)</f>
        <v>0</v>
      </c>
      <c r="BL1533" s="18" t="s">
        <v>300</v>
      </c>
      <c r="BM1533" s="224" t="s">
        <v>2532</v>
      </c>
    </row>
    <row r="1534" s="2" customFormat="1">
      <c r="A1534" s="39"/>
      <c r="B1534" s="40"/>
      <c r="C1534" s="41"/>
      <c r="D1534" s="226" t="s">
        <v>189</v>
      </c>
      <c r="E1534" s="41"/>
      <c r="F1534" s="227" t="s">
        <v>2531</v>
      </c>
      <c r="G1534" s="41"/>
      <c r="H1534" s="41"/>
      <c r="I1534" s="228"/>
      <c r="J1534" s="41"/>
      <c r="K1534" s="41"/>
      <c r="L1534" s="45"/>
      <c r="M1534" s="229"/>
      <c r="N1534" s="230"/>
      <c r="O1534" s="85"/>
      <c r="P1534" s="85"/>
      <c r="Q1534" s="85"/>
      <c r="R1534" s="85"/>
      <c r="S1534" s="85"/>
      <c r="T1534" s="86"/>
      <c r="U1534" s="39"/>
      <c r="V1534" s="39"/>
      <c r="W1534" s="39"/>
      <c r="X1534" s="39"/>
      <c r="Y1534" s="39"/>
      <c r="Z1534" s="39"/>
      <c r="AA1534" s="39"/>
      <c r="AB1534" s="39"/>
      <c r="AC1534" s="39"/>
      <c r="AD1534" s="39"/>
      <c r="AE1534" s="39"/>
      <c r="AT1534" s="18" t="s">
        <v>189</v>
      </c>
      <c r="AU1534" s="18" t="s">
        <v>96</v>
      </c>
    </row>
    <row r="1535" s="13" customFormat="1">
      <c r="A1535" s="13"/>
      <c r="B1535" s="233"/>
      <c r="C1535" s="234"/>
      <c r="D1535" s="226" t="s">
        <v>193</v>
      </c>
      <c r="E1535" s="235" t="s">
        <v>19</v>
      </c>
      <c r="F1535" s="236" t="s">
        <v>2533</v>
      </c>
      <c r="G1535" s="234"/>
      <c r="H1535" s="237">
        <v>450</v>
      </c>
      <c r="I1535" s="238"/>
      <c r="J1535" s="234"/>
      <c r="K1535" s="234"/>
      <c r="L1535" s="239"/>
      <c r="M1535" s="240"/>
      <c r="N1535" s="241"/>
      <c r="O1535" s="241"/>
      <c r="P1535" s="241"/>
      <c r="Q1535" s="241"/>
      <c r="R1535" s="241"/>
      <c r="S1535" s="241"/>
      <c r="T1535" s="242"/>
      <c r="U1535" s="13"/>
      <c r="V1535" s="13"/>
      <c r="W1535" s="13"/>
      <c r="X1535" s="13"/>
      <c r="Y1535" s="13"/>
      <c r="Z1535" s="13"/>
      <c r="AA1535" s="13"/>
      <c r="AB1535" s="13"/>
      <c r="AC1535" s="13"/>
      <c r="AD1535" s="13"/>
      <c r="AE1535" s="13"/>
      <c r="AT1535" s="243" t="s">
        <v>193</v>
      </c>
      <c r="AU1535" s="243" t="s">
        <v>96</v>
      </c>
      <c r="AV1535" s="13" t="s">
        <v>83</v>
      </c>
      <c r="AW1535" s="13" t="s">
        <v>33</v>
      </c>
      <c r="AX1535" s="13" t="s">
        <v>73</v>
      </c>
      <c r="AY1535" s="243" t="s">
        <v>181</v>
      </c>
    </row>
    <row r="1536" s="2" customFormat="1" ht="16.5" customHeight="1">
      <c r="A1536" s="39"/>
      <c r="B1536" s="40"/>
      <c r="C1536" s="213" t="s">
        <v>2534</v>
      </c>
      <c r="D1536" s="213" t="s">
        <v>183</v>
      </c>
      <c r="E1536" s="214" t="s">
        <v>2535</v>
      </c>
      <c r="F1536" s="215" t="s">
        <v>2536</v>
      </c>
      <c r="G1536" s="216" t="s">
        <v>449</v>
      </c>
      <c r="H1536" s="217">
        <v>10</v>
      </c>
      <c r="I1536" s="218"/>
      <c r="J1536" s="219">
        <f>ROUND(I1536*H1536,2)</f>
        <v>0</v>
      </c>
      <c r="K1536" s="215" t="s">
        <v>394</v>
      </c>
      <c r="L1536" s="45"/>
      <c r="M1536" s="220" t="s">
        <v>19</v>
      </c>
      <c r="N1536" s="221" t="s">
        <v>44</v>
      </c>
      <c r="O1536" s="85"/>
      <c r="P1536" s="222">
        <f>O1536*H1536</f>
        <v>0</v>
      </c>
      <c r="Q1536" s="222">
        <v>0</v>
      </c>
      <c r="R1536" s="222">
        <f>Q1536*H1536</f>
        <v>0</v>
      </c>
      <c r="S1536" s="222">
        <v>0</v>
      </c>
      <c r="T1536" s="223">
        <f>S1536*H1536</f>
        <v>0</v>
      </c>
      <c r="U1536" s="39"/>
      <c r="V1536" s="39"/>
      <c r="W1536" s="39"/>
      <c r="X1536" s="39"/>
      <c r="Y1536" s="39"/>
      <c r="Z1536" s="39"/>
      <c r="AA1536" s="39"/>
      <c r="AB1536" s="39"/>
      <c r="AC1536" s="39"/>
      <c r="AD1536" s="39"/>
      <c r="AE1536" s="39"/>
      <c r="AR1536" s="224" t="s">
        <v>300</v>
      </c>
      <c r="AT1536" s="224" t="s">
        <v>183</v>
      </c>
      <c r="AU1536" s="224" t="s">
        <v>96</v>
      </c>
      <c r="AY1536" s="18" t="s">
        <v>181</v>
      </c>
      <c r="BE1536" s="225">
        <f>IF(N1536="základní",J1536,0)</f>
        <v>0</v>
      </c>
      <c r="BF1536" s="225">
        <f>IF(N1536="snížená",J1536,0)</f>
        <v>0</v>
      </c>
      <c r="BG1536" s="225">
        <f>IF(N1536="zákl. přenesená",J1536,0)</f>
        <v>0</v>
      </c>
      <c r="BH1536" s="225">
        <f>IF(N1536="sníž. přenesená",J1536,0)</f>
        <v>0</v>
      </c>
      <c r="BI1536" s="225">
        <f>IF(N1536="nulová",J1536,0)</f>
        <v>0</v>
      </c>
      <c r="BJ1536" s="18" t="s">
        <v>81</v>
      </c>
      <c r="BK1536" s="225">
        <f>ROUND(I1536*H1536,2)</f>
        <v>0</v>
      </c>
      <c r="BL1536" s="18" t="s">
        <v>300</v>
      </c>
      <c r="BM1536" s="224" t="s">
        <v>2537</v>
      </c>
    </row>
    <row r="1537" s="2" customFormat="1">
      <c r="A1537" s="39"/>
      <c r="B1537" s="40"/>
      <c r="C1537" s="41"/>
      <c r="D1537" s="226" t="s">
        <v>189</v>
      </c>
      <c r="E1537" s="41"/>
      <c r="F1537" s="227" t="s">
        <v>2536</v>
      </c>
      <c r="G1537" s="41"/>
      <c r="H1537" s="41"/>
      <c r="I1537" s="228"/>
      <c r="J1537" s="41"/>
      <c r="K1537" s="41"/>
      <c r="L1537" s="45"/>
      <c r="M1537" s="229"/>
      <c r="N1537" s="230"/>
      <c r="O1537" s="85"/>
      <c r="P1537" s="85"/>
      <c r="Q1537" s="85"/>
      <c r="R1537" s="85"/>
      <c r="S1537" s="85"/>
      <c r="T1537" s="86"/>
      <c r="U1537" s="39"/>
      <c r="V1537" s="39"/>
      <c r="W1537" s="39"/>
      <c r="X1537" s="39"/>
      <c r="Y1537" s="39"/>
      <c r="Z1537" s="39"/>
      <c r="AA1537" s="39"/>
      <c r="AB1537" s="39"/>
      <c r="AC1537" s="39"/>
      <c r="AD1537" s="39"/>
      <c r="AE1537" s="39"/>
      <c r="AT1537" s="18" t="s">
        <v>189</v>
      </c>
      <c r="AU1537" s="18" t="s">
        <v>96</v>
      </c>
    </row>
    <row r="1538" s="2" customFormat="1" ht="16.5" customHeight="1">
      <c r="A1538" s="39"/>
      <c r="B1538" s="40"/>
      <c r="C1538" s="213" t="s">
        <v>2538</v>
      </c>
      <c r="D1538" s="213" t="s">
        <v>183</v>
      </c>
      <c r="E1538" s="214" t="s">
        <v>2539</v>
      </c>
      <c r="F1538" s="215" t="s">
        <v>2540</v>
      </c>
      <c r="G1538" s="216" t="s">
        <v>449</v>
      </c>
      <c r="H1538" s="217">
        <v>4</v>
      </c>
      <c r="I1538" s="218"/>
      <c r="J1538" s="219">
        <f>ROUND(I1538*H1538,2)</f>
        <v>0</v>
      </c>
      <c r="K1538" s="215" t="s">
        <v>394</v>
      </c>
      <c r="L1538" s="45"/>
      <c r="M1538" s="220" t="s">
        <v>19</v>
      </c>
      <c r="N1538" s="221" t="s">
        <v>44</v>
      </c>
      <c r="O1538" s="85"/>
      <c r="P1538" s="222">
        <f>O1538*H1538</f>
        <v>0</v>
      </c>
      <c r="Q1538" s="222">
        <v>0</v>
      </c>
      <c r="R1538" s="222">
        <f>Q1538*H1538</f>
        <v>0</v>
      </c>
      <c r="S1538" s="222">
        <v>0</v>
      </c>
      <c r="T1538" s="223">
        <f>S1538*H1538</f>
        <v>0</v>
      </c>
      <c r="U1538" s="39"/>
      <c r="V1538" s="39"/>
      <c r="W1538" s="39"/>
      <c r="X1538" s="39"/>
      <c r="Y1538" s="39"/>
      <c r="Z1538" s="39"/>
      <c r="AA1538" s="39"/>
      <c r="AB1538" s="39"/>
      <c r="AC1538" s="39"/>
      <c r="AD1538" s="39"/>
      <c r="AE1538" s="39"/>
      <c r="AR1538" s="224" t="s">
        <v>300</v>
      </c>
      <c r="AT1538" s="224" t="s">
        <v>183</v>
      </c>
      <c r="AU1538" s="224" t="s">
        <v>96</v>
      </c>
      <c r="AY1538" s="18" t="s">
        <v>181</v>
      </c>
      <c r="BE1538" s="225">
        <f>IF(N1538="základní",J1538,0)</f>
        <v>0</v>
      </c>
      <c r="BF1538" s="225">
        <f>IF(N1538="snížená",J1538,0)</f>
        <v>0</v>
      </c>
      <c r="BG1538" s="225">
        <f>IF(N1538="zákl. přenesená",J1538,0)</f>
        <v>0</v>
      </c>
      <c r="BH1538" s="225">
        <f>IF(N1538="sníž. přenesená",J1538,0)</f>
        <v>0</v>
      </c>
      <c r="BI1538" s="225">
        <f>IF(N1538="nulová",J1538,0)</f>
        <v>0</v>
      </c>
      <c r="BJ1538" s="18" t="s">
        <v>81</v>
      </c>
      <c r="BK1538" s="225">
        <f>ROUND(I1538*H1538,2)</f>
        <v>0</v>
      </c>
      <c r="BL1538" s="18" t="s">
        <v>300</v>
      </c>
      <c r="BM1538" s="224" t="s">
        <v>2541</v>
      </c>
    </row>
    <row r="1539" s="2" customFormat="1">
      <c r="A1539" s="39"/>
      <c r="B1539" s="40"/>
      <c r="C1539" s="41"/>
      <c r="D1539" s="226" t="s">
        <v>189</v>
      </c>
      <c r="E1539" s="41"/>
      <c r="F1539" s="227" t="s">
        <v>2540</v>
      </c>
      <c r="G1539" s="41"/>
      <c r="H1539" s="41"/>
      <c r="I1539" s="228"/>
      <c r="J1539" s="41"/>
      <c r="K1539" s="41"/>
      <c r="L1539" s="45"/>
      <c r="M1539" s="229"/>
      <c r="N1539" s="230"/>
      <c r="O1539" s="85"/>
      <c r="P1539" s="85"/>
      <c r="Q1539" s="85"/>
      <c r="R1539" s="85"/>
      <c r="S1539" s="85"/>
      <c r="T1539" s="86"/>
      <c r="U1539" s="39"/>
      <c r="V1539" s="39"/>
      <c r="W1539" s="39"/>
      <c r="X1539" s="39"/>
      <c r="Y1539" s="39"/>
      <c r="Z1539" s="39"/>
      <c r="AA1539" s="39"/>
      <c r="AB1539" s="39"/>
      <c r="AC1539" s="39"/>
      <c r="AD1539" s="39"/>
      <c r="AE1539" s="39"/>
      <c r="AT1539" s="18" t="s">
        <v>189</v>
      </c>
      <c r="AU1539" s="18" t="s">
        <v>96</v>
      </c>
    </row>
    <row r="1540" s="2" customFormat="1" ht="16.5" customHeight="1">
      <c r="A1540" s="39"/>
      <c r="B1540" s="40"/>
      <c r="C1540" s="213" t="s">
        <v>2542</v>
      </c>
      <c r="D1540" s="213" t="s">
        <v>183</v>
      </c>
      <c r="E1540" s="214" t="s">
        <v>2543</v>
      </c>
      <c r="F1540" s="215" t="s">
        <v>2544</v>
      </c>
      <c r="G1540" s="216" t="s">
        <v>449</v>
      </c>
      <c r="H1540" s="217">
        <v>6</v>
      </c>
      <c r="I1540" s="218"/>
      <c r="J1540" s="219">
        <f>ROUND(I1540*H1540,2)</f>
        <v>0</v>
      </c>
      <c r="K1540" s="215" t="s">
        <v>394</v>
      </c>
      <c r="L1540" s="45"/>
      <c r="M1540" s="220" t="s">
        <v>19</v>
      </c>
      <c r="N1540" s="221" t="s">
        <v>44</v>
      </c>
      <c r="O1540" s="85"/>
      <c r="P1540" s="222">
        <f>O1540*H1540</f>
        <v>0</v>
      </c>
      <c r="Q1540" s="222">
        <v>0</v>
      </c>
      <c r="R1540" s="222">
        <f>Q1540*H1540</f>
        <v>0</v>
      </c>
      <c r="S1540" s="222">
        <v>0</v>
      </c>
      <c r="T1540" s="223">
        <f>S1540*H1540</f>
        <v>0</v>
      </c>
      <c r="U1540" s="39"/>
      <c r="V1540" s="39"/>
      <c r="W1540" s="39"/>
      <c r="X1540" s="39"/>
      <c r="Y1540" s="39"/>
      <c r="Z1540" s="39"/>
      <c r="AA1540" s="39"/>
      <c r="AB1540" s="39"/>
      <c r="AC1540" s="39"/>
      <c r="AD1540" s="39"/>
      <c r="AE1540" s="39"/>
      <c r="AR1540" s="224" t="s">
        <v>300</v>
      </c>
      <c r="AT1540" s="224" t="s">
        <v>183</v>
      </c>
      <c r="AU1540" s="224" t="s">
        <v>96</v>
      </c>
      <c r="AY1540" s="18" t="s">
        <v>181</v>
      </c>
      <c r="BE1540" s="225">
        <f>IF(N1540="základní",J1540,0)</f>
        <v>0</v>
      </c>
      <c r="BF1540" s="225">
        <f>IF(N1540="snížená",J1540,0)</f>
        <v>0</v>
      </c>
      <c r="BG1540" s="225">
        <f>IF(N1540="zákl. přenesená",J1540,0)</f>
        <v>0</v>
      </c>
      <c r="BH1540" s="225">
        <f>IF(N1540="sníž. přenesená",J1540,0)</f>
        <v>0</v>
      </c>
      <c r="BI1540" s="225">
        <f>IF(N1540="nulová",J1540,0)</f>
        <v>0</v>
      </c>
      <c r="BJ1540" s="18" t="s">
        <v>81</v>
      </c>
      <c r="BK1540" s="225">
        <f>ROUND(I1540*H1540,2)</f>
        <v>0</v>
      </c>
      <c r="BL1540" s="18" t="s">
        <v>300</v>
      </c>
      <c r="BM1540" s="224" t="s">
        <v>2545</v>
      </c>
    </row>
    <row r="1541" s="2" customFormat="1">
      <c r="A1541" s="39"/>
      <c r="B1541" s="40"/>
      <c r="C1541" s="41"/>
      <c r="D1541" s="226" t="s">
        <v>189</v>
      </c>
      <c r="E1541" s="41"/>
      <c r="F1541" s="227" t="s">
        <v>2544</v>
      </c>
      <c r="G1541" s="41"/>
      <c r="H1541" s="41"/>
      <c r="I1541" s="228"/>
      <c r="J1541" s="41"/>
      <c r="K1541" s="41"/>
      <c r="L1541" s="45"/>
      <c r="M1541" s="229"/>
      <c r="N1541" s="230"/>
      <c r="O1541" s="85"/>
      <c r="P1541" s="85"/>
      <c r="Q1541" s="85"/>
      <c r="R1541" s="85"/>
      <c r="S1541" s="85"/>
      <c r="T1541" s="86"/>
      <c r="U1541" s="39"/>
      <c r="V1541" s="39"/>
      <c r="W1541" s="39"/>
      <c r="X1541" s="39"/>
      <c r="Y1541" s="39"/>
      <c r="Z1541" s="39"/>
      <c r="AA1541" s="39"/>
      <c r="AB1541" s="39"/>
      <c r="AC1541" s="39"/>
      <c r="AD1541" s="39"/>
      <c r="AE1541" s="39"/>
      <c r="AT1541" s="18" t="s">
        <v>189</v>
      </c>
      <c r="AU1541" s="18" t="s">
        <v>96</v>
      </c>
    </row>
    <row r="1542" s="2" customFormat="1" ht="16.5" customHeight="1">
      <c r="A1542" s="39"/>
      <c r="B1542" s="40"/>
      <c r="C1542" s="213" t="s">
        <v>2546</v>
      </c>
      <c r="D1542" s="213" t="s">
        <v>183</v>
      </c>
      <c r="E1542" s="214" t="s">
        <v>2547</v>
      </c>
      <c r="F1542" s="215" t="s">
        <v>2548</v>
      </c>
      <c r="G1542" s="216" t="s">
        <v>449</v>
      </c>
      <c r="H1542" s="217">
        <v>10</v>
      </c>
      <c r="I1542" s="218"/>
      <c r="J1542" s="219">
        <f>ROUND(I1542*H1542,2)</f>
        <v>0</v>
      </c>
      <c r="K1542" s="215" t="s">
        <v>394</v>
      </c>
      <c r="L1542" s="45"/>
      <c r="M1542" s="220" t="s">
        <v>19</v>
      </c>
      <c r="N1542" s="221" t="s">
        <v>44</v>
      </c>
      <c r="O1542" s="85"/>
      <c r="P1542" s="222">
        <f>O1542*H1542</f>
        <v>0</v>
      </c>
      <c r="Q1542" s="222">
        <v>0</v>
      </c>
      <c r="R1542" s="222">
        <f>Q1542*H1542</f>
        <v>0</v>
      </c>
      <c r="S1542" s="222">
        <v>0</v>
      </c>
      <c r="T1542" s="223">
        <f>S1542*H1542</f>
        <v>0</v>
      </c>
      <c r="U1542" s="39"/>
      <c r="V1542" s="39"/>
      <c r="W1542" s="39"/>
      <c r="X1542" s="39"/>
      <c r="Y1542" s="39"/>
      <c r="Z1542" s="39"/>
      <c r="AA1542" s="39"/>
      <c r="AB1542" s="39"/>
      <c r="AC1542" s="39"/>
      <c r="AD1542" s="39"/>
      <c r="AE1542" s="39"/>
      <c r="AR1542" s="224" t="s">
        <v>300</v>
      </c>
      <c r="AT1542" s="224" t="s">
        <v>183</v>
      </c>
      <c r="AU1542" s="224" t="s">
        <v>96</v>
      </c>
      <c r="AY1542" s="18" t="s">
        <v>181</v>
      </c>
      <c r="BE1542" s="225">
        <f>IF(N1542="základní",J1542,0)</f>
        <v>0</v>
      </c>
      <c r="BF1542" s="225">
        <f>IF(N1542="snížená",J1542,0)</f>
        <v>0</v>
      </c>
      <c r="BG1542" s="225">
        <f>IF(N1542="zákl. přenesená",J1542,0)</f>
        <v>0</v>
      </c>
      <c r="BH1542" s="225">
        <f>IF(N1542="sníž. přenesená",J1542,0)</f>
        <v>0</v>
      </c>
      <c r="BI1542" s="225">
        <f>IF(N1542="nulová",J1542,0)</f>
        <v>0</v>
      </c>
      <c r="BJ1542" s="18" t="s">
        <v>81</v>
      </c>
      <c r="BK1542" s="225">
        <f>ROUND(I1542*H1542,2)</f>
        <v>0</v>
      </c>
      <c r="BL1542" s="18" t="s">
        <v>300</v>
      </c>
      <c r="BM1542" s="224" t="s">
        <v>2549</v>
      </c>
    </row>
    <row r="1543" s="2" customFormat="1">
      <c r="A1543" s="39"/>
      <c r="B1543" s="40"/>
      <c r="C1543" s="41"/>
      <c r="D1543" s="226" t="s">
        <v>189</v>
      </c>
      <c r="E1543" s="41"/>
      <c r="F1543" s="227" t="s">
        <v>2548</v>
      </c>
      <c r="G1543" s="41"/>
      <c r="H1543" s="41"/>
      <c r="I1543" s="228"/>
      <c r="J1543" s="41"/>
      <c r="K1543" s="41"/>
      <c r="L1543" s="45"/>
      <c r="M1543" s="229"/>
      <c r="N1543" s="230"/>
      <c r="O1543" s="85"/>
      <c r="P1543" s="85"/>
      <c r="Q1543" s="85"/>
      <c r="R1543" s="85"/>
      <c r="S1543" s="85"/>
      <c r="T1543" s="86"/>
      <c r="U1543" s="39"/>
      <c r="V1543" s="39"/>
      <c r="W1543" s="39"/>
      <c r="X1543" s="39"/>
      <c r="Y1543" s="39"/>
      <c r="Z1543" s="39"/>
      <c r="AA1543" s="39"/>
      <c r="AB1543" s="39"/>
      <c r="AC1543" s="39"/>
      <c r="AD1543" s="39"/>
      <c r="AE1543" s="39"/>
      <c r="AT1543" s="18" t="s">
        <v>189</v>
      </c>
      <c r="AU1543" s="18" t="s">
        <v>96</v>
      </c>
    </row>
    <row r="1544" s="2" customFormat="1" ht="16.5" customHeight="1">
      <c r="A1544" s="39"/>
      <c r="B1544" s="40"/>
      <c r="C1544" s="213" t="s">
        <v>2550</v>
      </c>
      <c r="D1544" s="213" t="s">
        <v>183</v>
      </c>
      <c r="E1544" s="214" t="s">
        <v>2551</v>
      </c>
      <c r="F1544" s="215" t="s">
        <v>2552</v>
      </c>
      <c r="G1544" s="216" t="s">
        <v>449</v>
      </c>
      <c r="H1544" s="217">
        <v>4</v>
      </c>
      <c r="I1544" s="218"/>
      <c r="J1544" s="219">
        <f>ROUND(I1544*H1544,2)</f>
        <v>0</v>
      </c>
      <c r="K1544" s="215" t="s">
        <v>394</v>
      </c>
      <c r="L1544" s="45"/>
      <c r="M1544" s="220" t="s">
        <v>19</v>
      </c>
      <c r="N1544" s="221" t="s">
        <v>44</v>
      </c>
      <c r="O1544" s="85"/>
      <c r="P1544" s="222">
        <f>O1544*H1544</f>
        <v>0</v>
      </c>
      <c r="Q1544" s="222">
        <v>0</v>
      </c>
      <c r="R1544" s="222">
        <f>Q1544*H1544</f>
        <v>0</v>
      </c>
      <c r="S1544" s="222">
        <v>0</v>
      </c>
      <c r="T1544" s="223">
        <f>S1544*H1544</f>
        <v>0</v>
      </c>
      <c r="U1544" s="39"/>
      <c r="V1544" s="39"/>
      <c r="W1544" s="39"/>
      <c r="X1544" s="39"/>
      <c r="Y1544" s="39"/>
      <c r="Z1544" s="39"/>
      <c r="AA1544" s="39"/>
      <c r="AB1544" s="39"/>
      <c r="AC1544" s="39"/>
      <c r="AD1544" s="39"/>
      <c r="AE1544" s="39"/>
      <c r="AR1544" s="224" t="s">
        <v>300</v>
      </c>
      <c r="AT1544" s="224" t="s">
        <v>183</v>
      </c>
      <c r="AU1544" s="224" t="s">
        <v>96</v>
      </c>
      <c r="AY1544" s="18" t="s">
        <v>181</v>
      </c>
      <c r="BE1544" s="225">
        <f>IF(N1544="základní",J1544,0)</f>
        <v>0</v>
      </c>
      <c r="BF1544" s="225">
        <f>IF(N1544="snížená",J1544,0)</f>
        <v>0</v>
      </c>
      <c r="BG1544" s="225">
        <f>IF(N1544="zákl. přenesená",J1544,0)</f>
        <v>0</v>
      </c>
      <c r="BH1544" s="225">
        <f>IF(N1544="sníž. přenesená",J1544,0)</f>
        <v>0</v>
      </c>
      <c r="BI1544" s="225">
        <f>IF(N1544="nulová",J1544,0)</f>
        <v>0</v>
      </c>
      <c r="BJ1544" s="18" t="s">
        <v>81</v>
      </c>
      <c r="BK1544" s="225">
        <f>ROUND(I1544*H1544,2)</f>
        <v>0</v>
      </c>
      <c r="BL1544" s="18" t="s">
        <v>300</v>
      </c>
      <c r="BM1544" s="224" t="s">
        <v>2553</v>
      </c>
    </row>
    <row r="1545" s="2" customFormat="1">
      <c r="A1545" s="39"/>
      <c r="B1545" s="40"/>
      <c r="C1545" s="41"/>
      <c r="D1545" s="226" t="s">
        <v>189</v>
      </c>
      <c r="E1545" s="41"/>
      <c r="F1545" s="227" t="s">
        <v>2552</v>
      </c>
      <c r="G1545" s="41"/>
      <c r="H1545" s="41"/>
      <c r="I1545" s="228"/>
      <c r="J1545" s="41"/>
      <c r="K1545" s="41"/>
      <c r="L1545" s="45"/>
      <c r="M1545" s="229"/>
      <c r="N1545" s="230"/>
      <c r="O1545" s="85"/>
      <c r="P1545" s="85"/>
      <c r="Q1545" s="85"/>
      <c r="R1545" s="85"/>
      <c r="S1545" s="85"/>
      <c r="T1545" s="86"/>
      <c r="U1545" s="39"/>
      <c r="V1545" s="39"/>
      <c r="W1545" s="39"/>
      <c r="X1545" s="39"/>
      <c r="Y1545" s="39"/>
      <c r="Z1545" s="39"/>
      <c r="AA1545" s="39"/>
      <c r="AB1545" s="39"/>
      <c r="AC1545" s="39"/>
      <c r="AD1545" s="39"/>
      <c r="AE1545" s="39"/>
      <c r="AT1545" s="18" t="s">
        <v>189</v>
      </c>
      <c r="AU1545" s="18" t="s">
        <v>96</v>
      </c>
    </row>
    <row r="1546" s="2" customFormat="1" ht="16.5" customHeight="1">
      <c r="A1546" s="39"/>
      <c r="B1546" s="40"/>
      <c r="C1546" s="213" t="s">
        <v>2554</v>
      </c>
      <c r="D1546" s="213" t="s">
        <v>183</v>
      </c>
      <c r="E1546" s="214" t="s">
        <v>2555</v>
      </c>
      <c r="F1546" s="215" t="s">
        <v>2556</v>
      </c>
      <c r="G1546" s="216" t="s">
        <v>449</v>
      </c>
      <c r="H1546" s="217">
        <v>6</v>
      </c>
      <c r="I1546" s="218"/>
      <c r="J1546" s="219">
        <f>ROUND(I1546*H1546,2)</f>
        <v>0</v>
      </c>
      <c r="K1546" s="215" t="s">
        <v>394</v>
      </c>
      <c r="L1546" s="45"/>
      <c r="M1546" s="220" t="s">
        <v>19</v>
      </c>
      <c r="N1546" s="221" t="s">
        <v>44</v>
      </c>
      <c r="O1546" s="85"/>
      <c r="P1546" s="222">
        <f>O1546*H1546</f>
        <v>0</v>
      </c>
      <c r="Q1546" s="222">
        <v>0</v>
      </c>
      <c r="R1546" s="222">
        <f>Q1546*H1546</f>
        <v>0</v>
      </c>
      <c r="S1546" s="222">
        <v>0</v>
      </c>
      <c r="T1546" s="223">
        <f>S1546*H1546</f>
        <v>0</v>
      </c>
      <c r="U1546" s="39"/>
      <c r="V1546" s="39"/>
      <c r="W1546" s="39"/>
      <c r="X1546" s="39"/>
      <c r="Y1546" s="39"/>
      <c r="Z1546" s="39"/>
      <c r="AA1546" s="39"/>
      <c r="AB1546" s="39"/>
      <c r="AC1546" s="39"/>
      <c r="AD1546" s="39"/>
      <c r="AE1546" s="39"/>
      <c r="AR1546" s="224" t="s">
        <v>300</v>
      </c>
      <c r="AT1546" s="224" t="s">
        <v>183</v>
      </c>
      <c r="AU1546" s="224" t="s">
        <v>96</v>
      </c>
      <c r="AY1546" s="18" t="s">
        <v>181</v>
      </c>
      <c r="BE1546" s="225">
        <f>IF(N1546="základní",J1546,0)</f>
        <v>0</v>
      </c>
      <c r="BF1546" s="225">
        <f>IF(N1546="snížená",J1546,0)</f>
        <v>0</v>
      </c>
      <c r="BG1546" s="225">
        <f>IF(N1546="zákl. přenesená",J1546,0)</f>
        <v>0</v>
      </c>
      <c r="BH1546" s="225">
        <f>IF(N1546="sníž. přenesená",J1546,0)</f>
        <v>0</v>
      </c>
      <c r="BI1546" s="225">
        <f>IF(N1546="nulová",J1546,0)</f>
        <v>0</v>
      </c>
      <c r="BJ1546" s="18" t="s">
        <v>81</v>
      </c>
      <c r="BK1546" s="225">
        <f>ROUND(I1546*H1546,2)</f>
        <v>0</v>
      </c>
      <c r="BL1546" s="18" t="s">
        <v>300</v>
      </c>
      <c r="BM1546" s="224" t="s">
        <v>2557</v>
      </c>
    </row>
    <row r="1547" s="2" customFormat="1">
      <c r="A1547" s="39"/>
      <c r="B1547" s="40"/>
      <c r="C1547" s="41"/>
      <c r="D1547" s="226" t="s">
        <v>189</v>
      </c>
      <c r="E1547" s="41"/>
      <c r="F1547" s="227" t="s">
        <v>2556</v>
      </c>
      <c r="G1547" s="41"/>
      <c r="H1547" s="41"/>
      <c r="I1547" s="228"/>
      <c r="J1547" s="41"/>
      <c r="K1547" s="41"/>
      <c r="L1547" s="45"/>
      <c r="M1547" s="229"/>
      <c r="N1547" s="230"/>
      <c r="O1547" s="85"/>
      <c r="P1547" s="85"/>
      <c r="Q1547" s="85"/>
      <c r="R1547" s="85"/>
      <c r="S1547" s="85"/>
      <c r="T1547" s="86"/>
      <c r="U1547" s="39"/>
      <c r="V1547" s="39"/>
      <c r="W1547" s="39"/>
      <c r="X1547" s="39"/>
      <c r="Y1547" s="39"/>
      <c r="Z1547" s="39"/>
      <c r="AA1547" s="39"/>
      <c r="AB1547" s="39"/>
      <c r="AC1547" s="39"/>
      <c r="AD1547" s="39"/>
      <c r="AE1547" s="39"/>
      <c r="AT1547" s="18" t="s">
        <v>189</v>
      </c>
      <c r="AU1547" s="18" t="s">
        <v>96</v>
      </c>
    </row>
    <row r="1548" s="2" customFormat="1" ht="16.5" customHeight="1">
      <c r="A1548" s="39"/>
      <c r="B1548" s="40"/>
      <c r="C1548" s="213" t="s">
        <v>2558</v>
      </c>
      <c r="D1548" s="213" t="s">
        <v>183</v>
      </c>
      <c r="E1548" s="214" t="s">
        <v>2559</v>
      </c>
      <c r="F1548" s="215" t="s">
        <v>2560</v>
      </c>
      <c r="G1548" s="216" t="s">
        <v>449</v>
      </c>
      <c r="H1548" s="217">
        <v>2</v>
      </c>
      <c r="I1548" s="218"/>
      <c r="J1548" s="219">
        <f>ROUND(I1548*H1548,2)</f>
        <v>0</v>
      </c>
      <c r="K1548" s="215" t="s">
        <v>394</v>
      </c>
      <c r="L1548" s="45"/>
      <c r="M1548" s="220" t="s">
        <v>19</v>
      </c>
      <c r="N1548" s="221" t="s">
        <v>44</v>
      </c>
      <c r="O1548" s="85"/>
      <c r="P1548" s="222">
        <f>O1548*H1548</f>
        <v>0</v>
      </c>
      <c r="Q1548" s="222">
        <v>0</v>
      </c>
      <c r="R1548" s="222">
        <f>Q1548*H1548</f>
        <v>0</v>
      </c>
      <c r="S1548" s="222">
        <v>0</v>
      </c>
      <c r="T1548" s="223">
        <f>S1548*H1548</f>
        <v>0</v>
      </c>
      <c r="U1548" s="39"/>
      <c r="V1548" s="39"/>
      <c r="W1548" s="39"/>
      <c r="X1548" s="39"/>
      <c r="Y1548" s="39"/>
      <c r="Z1548" s="39"/>
      <c r="AA1548" s="39"/>
      <c r="AB1548" s="39"/>
      <c r="AC1548" s="39"/>
      <c r="AD1548" s="39"/>
      <c r="AE1548" s="39"/>
      <c r="AR1548" s="224" t="s">
        <v>300</v>
      </c>
      <c r="AT1548" s="224" t="s">
        <v>183</v>
      </c>
      <c r="AU1548" s="224" t="s">
        <v>96</v>
      </c>
      <c r="AY1548" s="18" t="s">
        <v>181</v>
      </c>
      <c r="BE1548" s="225">
        <f>IF(N1548="základní",J1548,0)</f>
        <v>0</v>
      </c>
      <c r="BF1548" s="225">
        <f>IF(N1548="snížená",J1548,0)</f>
        <v>0</v>
      </c>
      <c r="BG1548" s="225">
        <f>IF(N1548="zákl. přenesená",J1548,0)</f>
        <v>0</v>
      </c>
      <c r="BH1548" s="225">
        <f>IF(N1548="sníž. přenesená",J1548,0)</f>
        <v>0</v>
      </c>
      <c r="BI1548" s="225">
        <f>IF(N1548="nulová",J1548,0)</f>
        <v>0</v>
      </c>
      <c r="BJ1548" s="18" t="s">
        <v>81</v>
      </c>
      <c r="BK1548" s="225">
        <f>ROUND(I1548*H1548,2)</f>
        <v>0</v>
      </c>
      <c r="BL1548" s="18" t="s">
        <v>300</v>
      </c>
      <c r="BM1548" s="224" t="s">
        <v>2561</v>
      </c>
    </row>
    <row r="1549" s="2" customFormat="1">
      <c r="A1549" s="39"/>
      <c r="B1549" s="40"/>
      <c r="C1549" s="41"/>
      <c r="D1549" s="226" t="s">
        <v>189</v>
      </c>
      <c r="E1549" s="41"/>
      <c r="F1549" s="227" t="s">
        <v>2560</v>
      </c>
      <c r="G1549" s="41"/>
      <c r="H1549" s="41"/>
      <c r="I1549" s="228"/>
      <c r="J1549" s="41"/>
      <c r="K1549" s="41"/>
      <c r="L1549" s="45"/>
      <c r="M1549" s="229"/>
      <c r="N1549" s="230"/>
      <c r="O1549" s="85"/>
      <c r="P1549" s="85"/>
      <c r="Q1549" s="85"/>
      <c r="R1549" s="85"/>
      <c r="S1549" s="85"/>
      <c r="T1549" s="86"/>
      <c r="U1549" s="39"/>
      <c r="V1549" s="39"/>
      <c r="W1549" s="39"/>
      <c r="X1549" s="39"/>
      <c r="Y1549" s="39"/>
      <c r="Z1549" s="39"/>
      <c r="AA1549" s="39"/>
      <c r="AB1549" s="39"/>
      <c r="AC1549" s="39"/>
      <c r="AD1549" s="39"/>
      <c r="AE1549" s="39"/>
      <c r="AT1549" s="18" t="s">
        <v>189</v>
      </c>
      <c r="AU1549" s="18" t="s">
        <v>96</v>
      </c>
    </row>
    <row r="1550" s="2" customFormat="1" ht="16.5" customHeight="1">
      <c r="A1550" s="39"/>
      <c r="B1550" s="40"/>
      <c r="C1550" s="213" t="s">
        <v>2562</v>
      </c>
      <c r="D1550" s="213" t="s">
        <v>183</v>
      </c>
      <c r="E1550" s="214" t="s">
        <v>2563</v>
      </c>
      <c r="F1550" s="215" t="s">
        <v>2564</v>
      </c>
      <c r="G1550" s="216" t="s">
        <v>449</v>
      </c>
      <c r="H1550" s="217">
        <v>1</v>
      </c>
      <c r="I1550" s="218"/>
      <c r="J1550" s="219">
        <f>ROUND(I1550*H1550,2)</f>
        <v>0</v>
      </c>
      <c r="K1550" s="215" t="s">
        <v>394</v>
      </c>
      <c r="L1550" s="45"/>
      <c r="M1550" s="220" t="s">
        <v>19</v>
      </c>
      <c r="N1550" s="221" t="s">
        <v>44</v>
      </c>
      <c r="O1550" s="85"/>
      <c r="P1550" s="222">
        <f>O1550*H1550</f>
        <v>0</v>
      </c>
      <c r="Q1550" s="222">
        <v>0</v>
      </c>
      <c r="R1550" s="222">
        <f>Q1550*H1550</f>
        <v>0</v>
      </c>
      <c r="S1550" s="222">
        <v>0</v>
      </c>
      <c r="T1550" s="223">
        <f>S1550*H1550</f>
        <v>0</v>
      </c>
      <c r="U1550" s="39"/>
      <c r="V1550" s="39"/>
      <c r="W1550" s="39"/>
      <c r="X1550" s="39"/>
      <c r="Y1550" s="39"/>
      <c r="Z1550" s="39"/>
      <c r="AA1550" s="39"/>
      <c r="AB1550" s="39"/>
      <c r="AC1550" s="39"/>
      <c r="AD1550" s="39"/>
      <c r="AE1550" s="39"/>
      <c r="AR1550" s="224" t="s">
        <v>300</v>
      </c>
      <c r="AT1550" s="224" t="s">
        <v>183</v>
      </c>
      <c r="AU1550" s="224" t="s">
        <v>96</v>
      </c>
      <c r="AY1550" s="18" t="s">
        <v>181</v>
      </c>
      <c r="BE1550" s="225">
        <f>IF(N1550="základní",J1550,0)</f>
        <v>0</v>
      </c>
      <c r="BF1550" s="225">
        <f>IF(N1550="snížená",J1550,0)</f>
        <v>0</v>
      </c>
      <c r="BG1550" s="225">
        <f>IF(N1550="zákl. přenesená",J1550,0)</f>
        <v>0</v>
      </c>
      <c r="BH1550" s="225">
        <f>IF(N1550="sníž. přenesená",J1550,0)</f>
        <v>0</v>
      </c>
      <c r="BI1550" s="225">
        <f>IF(N1550="nulová",J1550,0)</f>
        <v>0</v>
      </c>
      <c r="BJ1550" s="18" t="s">
        <v>81</v>
      </c>
      <c r="BK1550" s="225">
        <f>ROUND(I1550*H1550,2)</f>
        <v>0</v>
      </c>
      <c r="BL1550" s="18" t="s">
        <v>300</v>
      </c>
      <c r="BM1550" s="224" t="s">
        <v>2565</v>
      </c>
    </row>
    <row r="1551" s="2" customFormat="1">
      <c r="A1551" s="39"/>
      <c r="B1551" s="40"/>
      <c r="C1551" s="41"/>
      <c r="D1551" s="226" t="s">
        <v>189</v>
      </c>
      <c r="E1551" s="41"/>
      <c r="F1551" s="227" t="s">
        <v>2564</v>
      </c>
      <c r="G1551" s="41"/>
      <c r="H1551" s="41"/>
      <c r="I1551" s="228"/>
      <c r="J1551" s="41"/>
      <c r="K1551" s="41"/>
      <c r="L1551" s="45"/>
      <c r="M1551" s="229"/>
      <c r="N1551" s="230"/>
      <c r="O1551" s="85"/>
      <c r="P1551" s="85"/>
      <c r="Q1551" s="85"/>
      <c r="R1551" s="85"/>
      <c r="S1551" s="85"/>
      <c r="T1551" s="86"/>
      <c r="U1551" s="39"/>
      <c r="V1551" s="39"/>
      <c r="W1551" s="39"/>
      <c r="X1551" s="39"/>
      <c r="Y1551" s="39"/>
      <c r="Z1551" s="39"/>
      <c r="AA1551" s="39"/>
      <c r="AB1551" s="39"/>
      <c r="AC1551" s="39"/>
      <c r="AD1551" s="39"/>
      <c r="AE1551" s="39"/>
      <c r="AT1551" s="18" t="s">
        <v>189</v>
      </c>
      <c r="AU1551" s="18" t="s">
        <v>96</v>
      </c>
    </row>
    <row r="1552" s="2" customFormat="1" ht="16.5" customHeight="1">
      <c r="A1552" s="39"/>
      <c r="B1552" s="40"/>
      <c r="C1552" s="213" t="s">
        <v>2566</v>
      </c>
      <c r="D1552" s="213" t="s">
        <v>183</v>
      </c>
      <c r="E1552" s="214" t="s">
        <v>2567</v>
      </c>
      <c r="F1552" s="215" t="s">
        <v>2568</v>
      </c>
      <c r="G1552" s="216" t="s">
        <v>449</v>
      </c>
      <c r="H1552" s="217">
        <v>43</v>
      </c>
      <c r="I1552" s="218"/>
      <c r="J1552" s="219">
        <f>ROUND(I1552*H1552,2)</f>
        <v>0</v>
      </c>
      <c r="K1552" s="215" t="s">
        <v>394</v>
      </c>
      <c r="L1552" s="45"/>
      <c r="M1552" s="220" t="s">
        <v>19</v>
      </c>
      <c r="N1552" s="221" t="s">
        <v>44</v>
      </c>
      <c r="O1552" s="85"/>
      <c r="P1552" s="222">
        <f>O1552*H1552</f>
        <v>0</v>
      </c>
      <c r="Q1552" s="222">
        <v>0</v>
      </c>
      <c r="R1552" s="222">
        <f>Q1552*H1552</f>
        <v>0</v>
      </c>
      <c r="S1552" s="222">
        <v>0</v>
      </c>
      <c r="T1552" s="223">
        <f>S1552*H1552</f>
        <v>0</v>
      </c>
      <c r="U1552" s="39"/>
      <c r="V1552" s="39"/>
      <c r="W1552" s="39"/>
      <c r="X1552" s="39"/>
      <c r="Y1552" s="39"/>
      <c r="Z1552" s="39"/>
      <c r="AA1552" s="39"/>
      <c r="AB1552" s="39"/>
      <c r="AC1552" s="39"/>
      <c r="AD1552" s="39"/>
      <c r="AE1552" s="39"/>
      <c r="AR1552" s="224" t="s">
        <v>300</v>
      </c>
      <c r="AT1552" s="224" t="s">
        <v>183</v>
      </c>
      <c r="AU1552" s="224" t="s">
        <v>96</v>
      </c>
      <c r="AY1552" s="18" t="s">
        <v>181</v>
      </c>
      <c r="BE1552" s="225">
        <f>IF(N1552="základní",J1552,0)</f>
        <v>0</v>
      </c>
      <c r="BF1552" s="225">
        <f>IF(N1552="snížená",J1552,0)</f>
        <v>0</v>
      </c>
      <c r="BG1552" s="225">
        <f>IF(N1552="zákl. přenesená",J1552,0)</f>
        <v>0</v>
      </c>
      <c r="BH1552" s="225">
        <f>IF(N1552="sníž. přenesená",J1552,0)</f>
        <v>0</v>
      </c>
      <c r="BI1552" s="225">
        <f>IF(N1552="nulová",J1552,0)</f>
        <v>0</v>
      </c>
      <c r="BJ1552" s="18" t="s">
        <v>81</v>
      </c>
      <c r="BK1552" s="225">
        <f>ROUND(I1552*H1552,2)</f>
        <v>0</v>
      </c>
      <c r="BL1552" s="18" t="s">
        <v>300</v>
      </c>
      <c r="BM1552" s="224" t="s">
        <v>2569</v>
      </c>
    </row>
    <row r="1553" s="2" customFormat="1">
      <c r="A1553" s="39"/>
      <c r="B1553" s="40"/>
      <c r="C1553" s="41"/>
      <c r="D1553" s="226" t="s">
        <v>189</v>
      </c>
      <c r="E1553" s="41"/>
      <c r="F1553" s="227" t="s">
        <v>2568</v>
      </c>
      <c r="G1553" s="41"/>
      <c r="H1553" s="41"/>
      <c r="I1553" s="228"/>
      <c r="J1553" s="41"/>
      <c r="K1553" s="41"/>
      <c r="L1553" s="45"/>
      <c r="M1553" s="229"/>
      <c r="N1553" s="230"/>
      <c r="O1553" s="85"/>
      <c r="P1553" s="85"/>
      <c r="Q1553" s="85"/>
      <c r="R1553" s="85"/>
      <c r="S1553" s="85"/>
      <c r="T1553" s="86"/>
      <c r="U1553" s="39"/>
      <c r="V1553" s="39"/>
      <c r="W1553" s="39"/>
      <c r="X1553" s="39"/>
      <c r="Y1553" s="39"/>
      <c r="Z1553" s="39"/>
      <c r="AA1553" s="39"/>
      <c r="AB1553" s="39"/>
      <c r="AC1553" s="39"/>
      <c r="AD1553" s="39"/>
      <c r="AE1553" s="39"/>
      <c r="AT1553" s="18" t="s">
        <v>189</v>
      </c>
      <c r="AU1553" s="18" t="s">
        <v>96</v>
      </c>
    </row>
    <row r="1554" s="13" customFormat="1">
      <c r="A1554" s="13"/>
      <c r="B1554" s="233"/>
      <c r="C1554" s="234"/>
      <c r="D1554" s="226" t="s">
        <v>193</v>
      </c>
      <c r="E1554" s="235" t="s">
        <v>19</v>
      </c>
      <c r="F1554" s="236" t="s">
        <v>361</v>
      </c>
      <c r="G1554" s="234"/>
      <c r="H1554" s="237">
        <v>23</v>
      </c>
      <c r="I1554" s="238"/>
      <c r="J1554" s="234"/>
      <c r="K1554" s="234"/>
      <c r="L1554" s="239"/>
      <c r="M1554" s="240"/>
      <c r="N1554" s="241"/>
      <c r="O1554" s="241"/>
      <c r="P1554" s="241"/>
      <c r="Q1554" s="241"/>
      <c r="R1554" s="241"/>
      <c r="S1554" s="241"/>
      <c r="T1554" s="242"/>
      <c r="U1554" s="13"/>
      <c r="V1554" s="13"/>
      <c r="W1554" s="13"/>
      <c r="X1554" s="13"/>
      <c r="Y1554" s="13"/>
      <c r="Z1554" s="13"/>
      <c r="AA1554" s="13"/>
      <c r="AB1554" s="13"/>
      <c r="AC1554" s="13"/>
      <c r="AD1554" s="13"/>
      <c r="AE1554" s="13"/>
      <c r="AT1554" s="243" t="s">
        <v>193</v>
      </c>
      <c r="AU1554" s="243" t="s">
        <v>96</v>
      </c>
      <c r="AV1554" s="13" t="s">
        <v>83</v>
      </c>
      <c r="AW1554" s="13" t="s">
        <v>33</v>
      </c>
      <c r="AX1554" s="13" t="s">
        <v>73</v>
      </c>
      <c r="AY1554" s="243" t="s">
        <v>181</v>
      </c>
    </row>
    <row r="1555" s="13" customFormat="1">
      <c r="A1555" s="13"/>
      <c r="B1555" s="233"/>
      <c r="C1555" s="234"/>
      <c r="D1555" s="226" t="s">
        <v>193</v>
      </c>
      <c r="E1555" s="235" t="s">
        <v>19</v>
      </c>
      <c r="F1555" s="236" t="s">
        <v>338</v>
      </c>
      <c r="G1555" s="234"/>
      <c r="H1555" s="237">
        <v>20</v>
      </c>
      <c r="I1555" s="238"/>
      <c r="J1555" s="234"/>
      <c r="K1555" s="234"/>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193</v>
      </c>
      <c r="AU1555" s="243" t="s">
        <v>96</v>
      </c>
      <c r="AV1555" s="13" t="s">
        <v>83</v>
      </c>
      <c r="AW1555" s="13" t="s">
        <v>33</v>
      </c>
      <c r="AX1555" s="13" t="s">
        <v>73</v>
      </c>
      <c r="AY1555" s="243" t="s">
        <v>181</v>
      </c>
    </row>
    <row r="1556" s="2" customFormat="1" ht="16.5" customHeight="1">
      <c r="A1556" s="39"/>
      <c r="B1556" s="40"/>
      <c r="C1556" s="213" t="s">
        <v>2570</v>
      </c>
      <c r="D1556" s="213" t="s">
        <v>183</v>
      </c>
      <c r="E1556" s="214" t="s">
        <v>2571</v>
      </c>
      <c r="F1556" s="215" t="s">
        <v>2572</v>
      </c>
      <c r="G1556" s="216" t="s">
        <v>449</v>
      </c>
      <c r="H1556" s="217">
        <v>2</v>
      </c>
      <c r="I1556" s="218"/>
      <c r="J1556" s="219">
        <f>ROUND(I1556*H1556,2)</f>
        <v>0</v>
      </c>
      <c r="K1556" s="215" t="s">
        <v>394</v>
      </c>
      <c r="L1556" s="45"/>
      <c r="M1556" s="220" t="s">
        <v>19</v>
      </c>
      <c r="N1556" s="221" t="s">
        <v>44</v>
      </c>
      <c r="O1556" s="85"/>
      <c r="P1556" s="222">
        <f>O1556*H1556</f>
        <v>0</v>
      </c>
      <c r="Q1556" s="222">
        <v>0</v>
      </c>
      <c r="R1556" s="222">
        <f>Q1556*H1556</f>
        <v>0</v>
      </c>
      <c r="S1556" s="222">
        <v>0</v>
      </c>
      <c r="T1556" s="223">
        <f>S1556*H1556</f>
        <v>0</v>
      </c>
      <c r="U1556" s="39"/>
      <c r="V1556" s="39"/>
      <c r="W1556" s="39"/>
      <c r="X1556" s="39"/>
      <c r="Y1556" s="39"/>
      <c r="Z1556" s="39"/>
      <c r="AA1556" s="39"/>
      <c r="AB1556" s="39"/>
      <c r="AC1556" s="39"/>
      <c r="AD1556" s="39"/>
      <c r="AE1556" s="39"/>
      <c r="AR1556" s="224" t="s">
        <v>300</v>
      </c>
      <c r="AT1556" s="224" t="s">
        <v>183</v>
      </c>
      <c r="AU1556" s="224" t="s">
        <v>96</v>
      </c>
      <c r="AY1556" s="18" t="s">
        <v>181</v>
      </c>
      <c r="BE1556" s="225">
        <f>IF(N1556="základní",J1556,0)</f>
        <v>0</v>
      </c>
      <c r="BF1556" s="225">
        <f>IF(N1556="snížená",J1556,0)</f>
        <v>0</v>
      </c>
      <c r="BG1556" s="225">
        <f>IF(N1556="zákl. přenesená",J1556,0)</f>
        <v>0</v>
      </c>
      <c r="BH1556" s="225">
        <f>IF(N1556="sníž. přenesená",J1556,0)</f>
        <v>0</v>
      </c>
      <c r="BI1556" s="225">
        <f>IF(N1556="nulová",J1556,0)</f>
        <v>0</v>
      </c>
      <c r="BJ1556" s="18" t="s">
        <v>81</v>
      </c>
      <c r="BK1556" s="225">
        <f>ROUND(I1556*H1556,2)</f>
        <v>0</v>
      </c>
      <c r="BL1556" s="18" t="s">
        <v>300</v>
      </c>
      <c r="BM1556" s="224" t="s">
        <v>2573</v>
      </c>
    </row>
    <row r="1557" s="2" customFormat="1">
      <c r="A1557" s="39"/>
      <c r="B1557" s="40"/>
      <c r="C1557" s="41"/>
      <c r="D1557" s="226" t="s">
        <v>189</v>
      </c>
      <c r="E1557" s="41"/>
      <c r="F1557" s="227" t="s">
        <v>2572</v>
      </c>
      <c r="G1557" s="41"/>
      <c r="H1557" s="41"/>
      <c r="I1557" s="228"/>
      <c r="J1557" s="41"/>
      <c r="K1557" s="41"/>
      <c r="L1557" s="45"/>
      <c r="M1557" s="229"/>
      <c r="N1557" s="230"/>
      <c r="O1557" s="85"/>
      <c r="P1557" s="85"/>
      <c r="Q1557" s="85"/>
      <c r="R1557" s="85"/>
      <c r="S1557" s="85"/>
      <c r="T1557" s="86"/>
      <c r="U1557" s="39"/>
      <c r="V1557" s="39"/>
      <c r="W1557" s="39"/>
      <c r="X1557" s="39"/>
      <c r="Y1557" s="39"/>
      <c r="Z1557" s="39"/>
      <c r="AA1557" s="39"/>
      <c r="AB1557" s="39"/>
      <c r="AC1557" s="39"/>
      <c r="AD1557" s="39"/>
      <c r="AE1557" s="39"/>
      <c r="AT1557" s="18" t="s">
        <v>189</v>
      </c>
      <c r="AU1557" s="18" t="s">
        <v>96</v>
      </c>
    </row>
    <row r="1558" s="13" customFormat="1">
      <c r="A1558" s="13"/>
      <c r="B1558" s="233"/>
      <c r="C1558" s="234"/>
      <c r="D1558" s="226" t="s">
        <v>193</v>
      </c>
      <c r="E1558" s="235" t="s">
        <v>19</v>
      </c>
      <c r="F1558" s="236" t="s">
        <v>81</v>
      </c>
      <c r="G1558" s="234"/>
      <c r="H1558" s="237">
        <v>1</v>
      </c>
      <c r="I1558" s="238"/>
      <c r="J1558" s="234"/>
      <c r="K1558" s="234"/>
      <c r="L1558" s="239"/>
      <c r="M1558" s="240"/>
      <c r="N1558" s="241"/>
      <c r="O1558" s="241"/>
      <c r="P1558" s="241"/>
      <c r="Q1558" s="241"/>
      <c r="R1558" s="241"/>
      <c r="S1558" s="241"/>
      <c r="T1558" s="242"/>
      <c r="U1558" s="13"/>
      <c r="V1558" s="13"/>
      <c r="W1558" s="13"/>
      <c r="X1558" s="13"/>
      <c r="Y1558" s="13"/>
      <c r="Z1558" s="13"/>
      <c r="AA1558" s="13"/>
      <c r="AB1558" s="13"/>
      <c r="AC1558" s="13"/>
      <c r="AD1558" s="13"/>
      <c r="AE1558" s="13"/>
      <c r="AT1558" s="243" t="s">
        <v>193</v>
      </c>
      <c r="AU1558" s="243" t="s">
        <v>96</v>
      </c>
      <c r="AV1558" s="13" t="s">
        <v>83</v>
      </c>
      <c r="AW1558" s="13" t="s">
        <v>33</v>
      </c>
      <c r="AX1558" s="13" t="s">
        <v>73</v>
      </c>
      <c r="AY1558" s="243" t="s">
        <v>181</v>
      </c>
    </row>
    <row r="1559" s="13" customFormat="1">
      <c r="A1559" s="13"/>
      <c r="B1559" s="233"/>
      <c r="C1559" s="234"/>
      <c r="D1559" s="226" t="s">
        <v>193</v>
      </c>
      <c r="E1559" s="235" t="s">
        <v>19</v>
      </c>
      <c r="F1559" s="236" t="s">
        <v>81</v>
      </c>
      <c r="G1559" s="234"/>
      <c r="H1559" s="237">
        <v>1</v>
      </c>
      <c r="I1559" s="238"/>
      <c r="J1559" s="234"/>
      <c r="K1559" s="234"/>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193</v>
      </c>
      <c r="AU1559" s="243" t="s">
        <v>96</v>
      </c>
      <c r="AV1559" s="13" t="s">
        <v>83</v>
      </c>
      <c r="AW1559" s="13" t="s">
        <v>33</v>
      </c>
      <c r="AX1559" s="13" t="s">
        <v>73</v>
      </c>
      <c r="AY1559" s="243" t="s">
        <v>181</v>
      </c>
    </row>
    <row r="1560" s="2" customFormat="1" ht="16.5" customHeight="1">
      <c r="A1560" s="39"/>
      <c r="B1560" s="40"/>
      <c r="C1560" s="213" t="s">
        <v>2574</v>
      </c>
      <c r="D1560" s="213" t="s">
        <v>183</v>
      </c>
      <c r="E1560" s="214" t="s">
        <v>2575</v>
      </c>
      <c r="F1560" s="215" t="s">
        <v>2576</v>
      </c>
      <c r="G1560" s="216" t="s">
        <v>449</v>
      </c>
      <c r="H1560" s="217">
        <v>4</v>
      </c>
      <c r="I1560" s="218"/>
      <c r="J1560" s="219">
        <f>ROUND(I1560*H1560,2)</f>
        <v>0</v>
      </c>
      <c r="K1560" s="215" t="s">
        <v>394</v>
      </c>
      <c r="L1560" s="45"/>
      <c r="M1560" s="220" t="s">
        <v>19</v>
      </c>
      <c r="N1560" s="221" t="s">
        <v>44</v>
      </c>
      <c r="O1560" s="85"/>
      <c r="P1560" s="222">
        <f>O1560*H1560</f>
        <v>0</v>
      </c>
      <c r="Q1560" s="222">
        <v>0</v>
      </c>
      <c r="R1560" s="222">
        <f>Q1560*H1560</f>
        <v>0</v>
      </c>
      <c r="S1560" s="222">
        <v>0</v>
      </c>
      <c r="T1560" s="223">
        <f>S1560*H1560</f>
        <v>0</v>
      </c>
      <c r="U1560" s="39"/>
      <c r="V1560" s="39"/>
      <c r="W1560" s="39"/>
      <c r="X1560" s="39"/>
      <c r="Y1560" s="39"/>
      <c r="Z1560" s="39"/>
      <c r="AA1560" s="39"/>
      <c r="AB1560" s="39"/>
      <c r="AC1560" s="39"/>
      <c r="AD1560" s="39"/>
      <c r="AE1560" s="39"/>
      <c r="AR1560" s="224" t="s">
        <v>300</v>
      </c>
      <c r="AT1560" s="224" t="s">
        <v>183</v>
      </c>
      <c r="AU1560" s="224" t="s">
        <v>96</v>
      </c>
      <c r="AY1560" s="18" t="s">
        <v>181</v>
      </c>
      <c r="BE1560" s="225">
        <f>IF(N1560="základní",J1560,0)</f>
        <v>0</v>
      </c>
      <c r="BF1560" s="225">
        <f>IF(N1560="snížená",J1560,0)</f>
        <v>0</v>
      </c>
      <c r="BG1560" s="225">
        <f>IF(N1560="zákl. přenesená",J1560,0)</f>
        <v>0</v>
      </c>
      <c r="BH1560" s="225">
        <f>IF(N1560="sníž. přenesená",J1560,0)</f>
        <v>0</v>
      </c>
      <c r="BI1560" s="225">
        <f>IF(N1560="nulová",J1560,0)</f>
        <v>0</v>
      </c>
      <c r="BJ1560" s="18" t="s">
        <v>81</v>
      </c>
      <c r="BK1560" s="225">
        <f>ROUND(I1560*H1560,2)</f>
        <v>0</v>
      </c>
      <c r="BL1560" s="18" t="s">
        <v>300</v>
      </c>
      <c r="BM1560" s="224" t="s">
        <v>2577</v>
      </c>
    </row>
    <row r="1561" s="2" customFormat="1">
      <c r="A1561" s="39"/>
      <c r="B1561" s="40"/>
      <c r="C1561" s="41"/>
      <c r="D1561" s="226" t="s">
        <v>189</v>
      </c>
      <c r="E1561" s="41"/>
      <c r="F1561" s="227" t="s">
        <v>2576</v>
      </c>
      <c r="G1561" s="41"/>
      <c r="H1561" s="41"/>
      <c r="I1561" s="228"/>
      <c r="J1561" s="41"/>
      <c r="K1561" s="41"/>
      <c r="L1561" s="45"/>
      <c r="M1561" s="229"/>
      <c r="N1561" s="230"/>
      <c r="O1561" s="85"/>
      <c r="P1561" s="85"/>
      <c r="Q1561" s="85"/>
      <c r="R1561" s="85"/>
      <c r="S1561" s="85"/>
      <c r="T1561" s="86"/>
      <c r="U1561" s="39"/>
      <c r="V1561" s="39"/>
      <c r="W1561" s="39"/>
      <c r="X1561" s="39"/>
      <c r="Y1561" s="39"/>
      <c r="Z1561" s="39"/>
      <c r="AA1561" s="39"/>
      <c r="AB1561" s="39"/>
      <c r="AC1561" s="39"/>
      <c r="AD1561" s="39"/>
      <c r="AE1561" s="39"/>
      <c r="AT1561" s="18" t="s">
        <v>189</v>
      </c>
      <c r="AU1561" s="18" t="s">
        <v>96</v>
      </c>
    </row>
    <row r="1562" s="13" customFormat="1">
      <c r="A1562" s="13"/>
      <c r="B1562" s="233"/>
      <c r="C1562" s="234"/>
      <c r="D1562" s="226" t="s">
        <v>193</v>
      </c>
      <c r="E1562" s="235" t="s">
        <v>19</v>
      </c>
      <c r="F1562" s="236" t="s">
        <v>83</v>
      </c>
      <c r="G1562" s="234"/>
      <c r="H1562" s="237">
        <v>2</v>
      </c>
      <c r="I1562" s="238"/>
      <c r="J1562" s="234"/>
      <c r="K1562" s="234"/>
      <c r="L1562" s="239"/>
      <c r="M1562" s="240"/>
      <c r="N1562" s="241"/>
      <c r="O1562" s="241"/>
      <c r="P1562" s="241"/>
      <c r="Q1562" s="241"/>
      <c r="R1562" s="241"/>
      <c r="S1562" s="241"/>
      <c r="T1562" s="242"/>
      <c r="U1562" s="13"/>
      <c r="V1562" s="13"/>
      <c r="W1562" s="13"/>
      <c r="X1562" s="13"/>
      <c r="Y1562" s="13"/>
      <c r="Z1562" s="13"/>
      <c r="AA1562" s="13"/>
      <c r="AB1562" s="13"/>
      <c r="AC1562" s="13"/>
      <c r="AD1562" s="13"/>
      <c r="AE1562" s="13"/>
      <c r="AT1562" s="243" t="s">
        <v>193</v>
      </c>
      <c r="AU1562" s="243" t="s">
        <v>96</v>
      </c>
      <c r="AV1562" s="13" t="s">
        <v>83</v>
      </c>
      <c r="AW1562" s="13" t="s">
        <v>33</v>
      </c>
      <c r="AX1562" s="13" t="s">
        <v>73</v>
      </c>
      <c r="AY1562" s="243" t="s">
        <v>181</v>
      </c>
    </row>
    <row r="1563" s="13" customFormat="1">
      <c r="A1563" s="13"/>
      <c r="B1563" s="233"/>
      <c r="C1563" s="234"/>
      <c r="D1563" s="226" t="s">
        <v>193</v>
      </c>
      <c r="E1563" s="235" t="s">
        <v>19</v>
      </c>
      <c r="F1563" s="236" t="s">
        <v>83</v>
      </c>
      <c r="G1563" s="234"/>
      <c r="H1563" s="237">
        <v>2</v>
      </c>
      <c r="I1563" s="238"/>
      <c r="J1563" s="234"/>
      <c r="K1563" s="234"/>
      <c r="L1563" s="239"/>
      <c r="M1563" s="240"/>
      <c r="N1563" s="241"/>
      <c r="O1563" s="241"/>
      <c r="P1563" s="241"/>
      <c r="Q1563" s="241"/>
      <c r="R1563" s="241"/>
      <c r="S1563" s="241"/>
      <c r="T1563" s="242"/>
      <c r="U1563" s="13"/>
      <c r="V1563" s="13"/>
      <c r="W1563" s="13"/>
      <c r="X1563" s="13"/>
      <c r="Y1563" s="13"/>
      <c r="Z1563" s="13"/>
      <c r="AA1563" s="13"/>
      <c r="AB1563" s="13"/>
      <c r="AC1563" s="13"/>
      <c r="AD1563" s="13"/>
      <c r="AE1563" s="13"/>
      <c r="AT1563" s="243" t="s">
        <v>193</v>
      </c>
      <c r="AU1563" s="243" t="s">
        <v>96</v>
      </c>
      <c r="AV1563" s="13" t="s">
        <v>83</v>
      </c>
      <c r="AW1563" s="13" t="s">
        <v>33</v>
      </c>
      <c r="AX1563" s="13" t="s">
        <v>73</v>
      </c>
      <c r="AY1563" s="243" t="s">
        <v>181</v>
      </c>
    </row>
    <row r="1564" s="2" customFormat="1" ht="16.5" customHeight="1">
      <c r="A1564" s="39"/>
      <c r="B1564" s="40"/>
      <c r="C1564" s="213" t="s">
        <v>2578</v>
      </c>
      <c r="D1564" s="213" t="s">
        <v>183</v>
      </c>
      <c r="E1564" s="214" t="s">
        <v>2579</v>
      </c>
      <c r="F1564" s="215" t="s">
        <v>2580</v>
      </c>
      <c r="G1564" s="216" t="s">
        <v>449</v>
      </c>
      <c r="H1564" s="217">
        <v>1</v>
      </c>
      <c r="I1564" s="218"/>
      <c r="J1564" s="219">
        <f>ROUND(I1564*H1564,2)</f>
        <v>0</v>
      </c>
      <c r="K1564" s="215" t="s">
        <v>394</v>
      </c>
      <c r="L1564" s="45"/>
      <c r="M1564" s="220" t="s">
        <v>19</v>
      </c>
      <c r="N1564" s="221" t="s">
        <v>44</v>
      </c>
      <c r="O1564" s="85"/>
      <c r="P1564" s="222">
        <f>O1564*H1564</f>
        <v>0</v>
      </c>
      <c r="Q1564" s="222">
        <v>0</v>
      </c>
      <c r="R1564" s="222">
        <f>Q1564*H1564</f>
        <v>0</v>
      </c>
      <c r="S1564" s="222">
        <v>0</v>
      </c>
      <c r="T1564" s="223">
        <f>S1564*H1564</f>
        <v>0</v>
      </c>
      <c r="U1564" s="39"/>
      <c r="V1564" s="39"/>
      <c r="W1564" s="39"/>
      <c r="X1564" s="39"/>
      <c r="Y1564" s="39"/>
      <c r="Z1564" s="39"/>
      <c r="AA1564" s="39"/>
      <c r="AB1564" s="39"/>
      <c r="AC1564" s="39"/>
      <c r="AD1564" s="39"/>
      <c r="AE1564" s="39"/>
      <c r="AR1564" s="224" t="s">
        <v>300</v>
      </c>
      <c r="AT1564" s="224" t="s">
        <v>183</v>
      </c>
      <c r="AU1564" s="224" t="s">
        <v>96</v>
      </c>
      <c r="AY1564" s="18" t="s">
        <v>181</v>
      </c>
      <c r="BE1564" s="225">
        <f>IF(N1564="základní",J1564,0)</f>
        <v>0</v>
      </c>
      <c r="BF1564" s="225">
        <f>IF(N1564="snížená",J1564,0)</f>
        <v>0</v>
      </c>
      <c r="BG1564" s="225">
        <f>IF(N1564="zákl. přenesená",J1564,0)</f>
        <v>0</v>
      </c>
      <c r="BH1564" s="225">
        <f>IF(N1564="sníž. přenesená",J1564,0)</f>
        <v>0</v>
      </c>
      <c r="BI1564" s="225">
        <f>IF(N1564="nulová",J1564,0)</f>
        <v>0</v>
      </c>
      <c r="BJ1564" s="18" t="s">
        <v>81</v>
      </c>
      <c r="BK1564" s="225">
        <f>ROUND(I1564*H1564,2)</f>
        <v>0</v>
      </c>
      <c r="BL1564" s="18" t="s">
        <v>300</v>
      </c>
      <c r="BM1564" s="224" t="s">
        <v>2581</v>
      </c>
    </row>
    <row r="1565" s="2" customFormat="1">
      <c r="A1565" s="39"/>
      <c r="B1565" s="40"/>
      <c r="C1565" s="41"/>
      <c r="D1565" s="226" t="s">
        <v>189</v>
      </c>
      <c r="E1565" s="41"/>
      <c r="F1565" s="227" t="s">
        <v>2580</v>
      </c>
      <c r="G1565" s="41"/>
      <c r="H1565" s="41"/>
      <c r="I1565" s="228"/>
      <c r="J1565" s="41"/>
      <c r="K1565" s="41"/>
      <c r="L1565" s="45"/>
      <c r="M1565" s="229"/>
      <c r="N1565" s="230"/>
      <c r="O1565" s="85"/>
      <c r="P1565" s="85"/>
      <c r="Q1565" s="85"/>
      <c r="R1565" s="85"/>
      <c r="S1565" s="85"/>
      <c r="T1565" s="86"/>
      <c r="U1565" s="39"/>
      <c r="V1565" s="39"/>
      <c r="W1565" s="39"/>
      <c r="X1565" s="39"/>
      <c r="Y1565" s="39"/>
      <c r="Z1565" s="39"/>
      <c r="AA1565" s="39"/>
      <c r="AB1565" s="39"/>
      <c r="AC1565" s="39"/>
      <c r="AD1565" s="39"/>
      <c r="AE1565" s="39"/>
      <c r="AT1565" s="18" t="s">
        <v>189</v>
      </c>
      <c r="AU1565" s="18" t="s">
        <v>96</v>
      </c>
    </row>
    <row r="1566" s="13" customFormat="1">
      <c r="A1566" s="13"/>
      <c r="B1566" s="233"/>
      <c r="C1566" s="234"/>
      <c r="D1566" s="226" t="s">
        <v>193</v>
      </c>
      <c r="E1566" s="235" t="s">
        <v>19</v>
      </c>
      <c r="F1566" s="236" t="s">
        <v>81</v>
      </c>
      <c r="G1566" s="234"/>
      <c r="H1566" s="237">
        <v>1</v>
      </c>
      <c r="I1566" s="238"/>
      <c r="J1566" s="234"/>
      <c r="K1566" s="234"/>
      <c r="L1566" s="239"/>
      <c r="M1566" s="240"/>
      <c r="N1566" s="241"/>
      <c r="O1566" s="241"/>
      <c r="P1566" s="241"/>
      <c r="Q1566" s="241"/>
      <c r="R1566" s="241"/>
      <c r="S1566" s="241"/>
      <c r="T1566" s="242"/>
      <c r="U1566" s="13"/>
      <c r="V1566" s="13"/>
      <c r="W1566" s="13"/>
      <c r="X1566" s="13"/>
      <c r="Y1566" s="13"/>
      <c r="Z1566" s="13"/>
      <c r="AA1566" s="13"/>
      <c r="AB1566" s="13"/>
      <c r="AC1566" s="13"/>
      <c r="AD1566" s="13"/>
      <c r="AE1566" s="13"/>
      <c r="AT1566" s="243" t="s">
        <v>193</v>
      </c>
      <c r="AU1566" s="243" t="s">
        <v>96</v>
      </c>
      <c r="AV1566" s="13" t="s">
        <v>83</v>
      </c>
      <c r="AW1566" s="13" t="s">
        <v>33</v>
      </c>
      <c r="AX1566" s="13" t="s">
        <v>73</v>
      </c>
      <c r="AY1566" s="243" t="s">
        <v>181</v>
      </c>
    </row>
    <row r="1567" s="2" customFormat="1" ht="16.5" customHeight="1">
      <c r="A1567" s="39"/>
      <c r="B1567" s="40"/>
      <c r="C1567" s="213" t="s">
        <v>2582</v>
      </c>
      <c r="D1567" s="213" t="s">
        <v>183</v>
      </c>
      <c r="E1567" s="214" t="s">
        <v>2583</v>
      </c>
      <c r="F1567" s="215" t="s">
        <v>2584</v>
      </c>
      <c r="G1567" s="216" t="s">
        <v>263</v>
      </c>
      <c r="H1567" s="217">
        <v>60</v>
      </c>
      <c r="I1567" s="218"/>
      <c r="J1567" s="219">
        <f>ROUND(I1567*H1567,2)</f>
        <v>0</v>
      </c>
      <c r="K1567" s="215" t="s">
        <v>394</v>
      </c>
      <c r="L1567" s="45"/>
      <c r="M1567" s="220" t="s">
        <v>19</v>
      </c>
      <c r="N1567" s="221" t="s">
        <v>44</v>
      </c>
      <c r="O1567" s="85"/>
      <c r="P1567" s="222">
        <f>O1567*H1567</f>
        <v>0</v>
      </c>
      <c r="Q1567" s="222">
        <v>0</v>
      </c>
      <c r="R1567" s="222">
        <f>Q1567*H1567</f>
        <v>0</v>
      </c>
      <c r="S1567" s="222">
        <v>0</v>
      </c>
      <c r="T1567" s="223">
        <f>S1567*H1567</f>
        <v>0</v>
      </c>
      <c r="U1567" s="39"/>
      <c r="V1567" s="39"/>
      <c r="W1567" s="39"/>
      <c r="X1567" s="39"/>
      <c r="Y1567" s="39"/>
      <c r="Z1567" s="39"/>
      <c r="AA1567" s="39"/>
      <c r="AB1567" s="39"/>
      <c r="AC1567" s="39"/>
      <c r="AD1567" s="39"/>
      <c r="AE1567" s="39"/>
      <c r="AR1567" s="224" t="s">
        <v>300</v>
      </c>
      <c r="AT1567" s="224" t="s">
        <v>183</v>
      </c>
      <c r="AU1567" s="224" t="s">
        <v>96</v>
      </c>
      <c r="AY1567" s="18" t="s">
        <v>181</v>
      </c>
      <c r="BE1567" s="225">
        <f>IF(N1567="základní",J1567,0)</f>
        <v>0</v>
      </c>
      <c r="BF1567" s="225">
        <f>IF(N1567="snížená",J1567,0)</f>
        <v>0</v>
      </c>
      <c r="BG1567" s="225">
        <f>IF(N1567="zákl. přenesená",J1567,0)</f>
        <v>0</v>
      </c>
      <c r="BH1567" s="225">
        <f>IF(N1567="sníž. přenesená",J1567,0)</f>
        <v>0</v>
      </c>
      <c r="BI1567" s="225">
        <f>IF(N1567="nulová",J1567,0)</f>
        <v>0</v>
      </c>
      <c r="BJ1567" s="18" t="s">
        <v>81</v>
      </c>
      <c r="BK1567" s="225">
        <f>ROUND(I1567*H1567,2)</f>
        <v>0</v>
      </c>
      <c r="BL1567" s="18" t="s">
        <v>300</v>
      </c>
      <c r="BM1567" s="224" t="s">
        <v>2585</v>
      </c>
    </row>
    <row r="1568" s="2" customFormat="1">
      <c r="A1568" s="39"/>
      <c r="B1568" s="40"/>
      <c r="C1568" s="41"/>
      <c r="D1568" s="226" t="s">
        <v>189</v>
      </c>
      <c r="E1568" s="41"/>
      <c r="F1568" s="227" t="s">
        <v>2584</v>
      </c>
      <c r="G1568" s="41"/>
      <c r="H1568" s="41"/>
      <c r="I1568" s="228"/>
      <c r="J1568" s="41"/>
      <c r="K1568" s="41"/>
      <c r="L1568" s="45"/>
      <c r="M1568" s="229"/>
      <c r="N1568" s="230"/>
      <c r="O1568" s="85"/>
      <c r="P1568" s="85"/>
      <c r="Q1568" s="85"/>
      <c r="R1568" s="85"/>
      <c r="S1568" s="85"/>
      <c r="T1568" s="86"/>
      <c r="U1568" s="39"/>
      <c r="V1568" s="39"/>
      <c r="W1568" s="39"/>
      <c r="X1568" s="39"/>
      <c r="Y1568" s="39"/>
      <c r="Z1568" s="39"/>
      <c r="AA1568" s="39"/>
      <c r="AB1568" s="39"/>
      <c r="AC1568" s="39"/>
      <c r="AD1568" s="39"/>
      <c r="AE1568" s="39"/>
      <c r="AT1568" s="18" t="s">
        <v>189</v>
      </c>
      <c r="AU1568" s="18" t="s">
        <v>96</v>
      </c>
    </row>
    <row r="1569" s="13" customFormat="1">
      <c r="A1569" s="13"/>
      <c r="B1569" s="233"/>
      <c r="C1569" s="234"/>
      <c r="D1569" s="226" t="s">
        <v>193</v>
      </c>
      <c r="E1569" s="235" t="s">
        <v>19</v>
      </c>
      <c r="F1569" s="236" t="s">
        <v>638</v>
      </c>
      <c r="G1569" s="234"/>
      <c r="H1569" s="237">
        <v>60</v>
      </c>
      <c r="I1569" s="238"/>
      <c r="J1569" s="234"/>
      <c r="K1569" s="234"/>
      <c r="L1569" s="239"/>
      <c r="M1569" s="240"/>
      <c r="N1569" s="241"/>
      <c r="O1569" s="241"/>
      <c r="P1569" s="241"/>
      <c r="Q1569" s="241"/>
      <c r="R1569" s="241"/>
      <c r="S1569" s="241"/>
      <c r="T1569" s="242"/>
      <c r="U1569" s="13"/>
      <c r="V1569" s="13"/>
      <c r="W1569" s="13"/>
      <c r="X1569" s="13"/>
      <c r="Y1569" s="13"/>
      <c r="Z1569" s="13"/>
      <c r="AA1569" s="13"/>
      <c r="AB1569" s="13"/>
      <c r="AC1569" s="13"/>
      <c r="AD1569" s="13"/>
      <c r="AE1569" s="13"/>
      <c r="AT1569" s="243" t="s">
        <v>193</v>
      </c>
      <c r="AU1569" s="243" t="s">
        <v>96</v>
      </c>
      <c r="AV1569" s="13" t="s">
        <v>83</v>
      </c>
      <c r="AW1569" s="13" t="s">
        <v>33</v>
      </c>
      <c r="AX1569" s="13" t="s">
        <v>73</v>
      </c>
      <c r="AY1569" s="243" t="s">
        <v>181</v>
      </c>
    </row>
    <row r="1570" s="2" customFormat="1" ht="16.5" customHeight="1">
      <c r="A1570" s="39"/>
      <c r="B1570" s="40"/>
      <c r="C1570" s="213" t="s">
        <v>2510</v>
      </c>
      <c r="D1570" s="213" t="s">
        <v>183</v>
      </c>
      <c r="E1570" s="214" t="s">
        <v>2586</v>
      </c>
      <c r="F1570" s="215" t="s">
        <v>2587</v>
      </c>
      <c r="G1570" s="216" t="s">
        <v>449</v>
      </c>
      <c r="H1570" s="217">
        <v>75</v>
      </c>
      <c r="I1570" s="218"/>
      <c r="J1570" s="219">
        <f>ROUND(I1570*H1570,2)</f>
        <v>0</v>
      </c>
      <c r="K1570" s="215" t="s">
        <v>394</v>
      </c>
      <c r="L1570" s="45"/>
      <c r="M1570" s="220" t="s">
        <v>19</v>
      </c>
      <c r="N1570" s="221" t="s">
        <v>44</v>
      </c>
      <c r="O1570" s="85"/>
      <c r="P1570" s="222">
        <f>O1570*H1570</f>
        <v>0</v>
      </c>
      <c r="Q1570" s="222">
        <v>0</v>
      </c>
      <c r="R1570" s="222">
        <f>Q1570*H1570</f>
        <v>0</v>
      </c>
      <c r="S1570" s="222">
        <v>0</v>
      </c>
      <c r="T1570" s="223">
        <f>S1570*H1570</f>
        <v>0</v>
      </c>
      <c r="U1570" s="39"/>
      <c r="V1570" s="39"/>
      <c r="W1570" s="39"/>
      <c r="X1570" s="39"/>
      <c r="Y1570" s="39"/>
      <c r="Z1570" s="39"/>
      <c r="AA1570" s="39"/>
      <c r="AB1570" s="39"/>
      <c r="AC1570" s="39"/>
      <c r="AD1570" s="39"/>
      <c r="AE1570" s="39"/>
      <c r="AR1570" s="224" t="s">
        <v>300</v>
      </c>
      <c r="AT1570" s="224" t="s">
        <v>183</v>
      </c>
      <c r="AU1570" s="224" t="s">
        <v>96</v>
      </c>
      <c r="AY1570" s="18" t="s">
        <v>181</v>
      </c>
      <c r="BE1570" s="225">
        <f>IF(N1570="základní",J1570,0)</f>
        <v>0</v>
      </c>
      <c r="BF1570" s="225">
        <f>IF(N1570="snížená",J1570,0)</f>
        <v>0</v>
      </c>
      <c r="BG1570" s="225">
        <f>IF(N1570="zákl. přenesená",J1570,0)</f>
        <v>0</v>
      </c>
      <c r="BH1570" s="225">
        <f>IF(N1570="sníž. přenesená",J1570,0)</f>
        <v>0</v>
      </c>
      <c r="BI1570" s="225">
        <f>IF(N1570="nulová",J1570,0)</f>
        <v>0</v>
      </c>
      <c r="BJ1570" s="18" t="s">
        <v>81</v>
      </c>
      <c r="BK1570" s="225">
        <f>ROUND(I1570*H1570,2)</f>
        <v>0</v>
      </c>
      <c r="BL1570" s="18" t="s">
        <v>300</v>
      </c>
      <c r="BM1570" s="224" t="s">
        <v>2588</v>
      </c>
    </row>
    <row r="1571" s="2" customFormat="1">
      <c r="A1571" s="39"/>
      <c r="B1571" s="40"/>
      <c r="C1571" s="41"/>
      <c r="D1571" s="226" t="s">
        <v>189</v>
      </c>
      <c r="E1571" s="41"/>
      <c r="F1571" s="227" t="s">
        <v>2589</v>
      </c>
      <c r="G1571" s="41"/>
      <c r="H1571" s="41"/>
      <c r="I1571" s="228"/>
      <c r="J1571" s="41"/>
      <c r="K1571" s="41"/>
      <c r="L1571" s="45"/>
      <c r="M1571" s="229"/>
      <c r="N1571" s="230"/>
      <c r="O1571" s="85"/>
      <c r="P1571" s="85"/>
      <c r="Q1571" s="85"/>
      <c r="R1571" s="85"/>
      <c r="S1571" s="85"/>
      <c r="T1571" s="86"/>
      <c r="U1571" s="39"/>
      <c r="V1571" s="39"/>
      <c r="W1571" s="39"/>
      <c r="X1571" s="39"/>
      <c r="Y1571" s="39"/>
      <c r="Z1571" s="39"/>
      <c r="AA1571" s="39"/>
      <c r="AB1571" s="39"/>
      <c r="AC1571" s="39"/>
      <c r="AD1571" s="39"/>
      <c r="AE1571" s="39"/>
      <c r="AT1571" s="18" t="s">
        <v>189</v>
      </c>
      <c r="AU1571" s="18" t="s">
        <v>96</v>
      </c>
    </row>
    <row r="1572" s="2" customFormat="1" ht="16.5" customHeight="1">
      <c r="A1572" s="39"/>
      <c r="B1572" s="40"/>
      <c r="C1572" s="213" t="s">
        <v>2590</v>
      </c>
      <c r="D1572" s="213" t="s">
        <v>183</v>
      </c>
      <c r="E1572" s="214" t="s">
        <v>2591</v>
      </c>
      <c r="F1572" s="215" t="s">
        <v>2592</v>
      </c>
      <c r="G1572" s="216" t="s">
        <v>449</v>
      </c>
      <c r="H1572" s="217">
        <v>13</v>
      </c>
      <c r="I1572" s="218"/>
      <c r="J1572" s="219">
        <f>ROUND(I1572*H1572,2)</f>
        <v>0</v>
      </c>
      <c r="K1572" s="215" t="s">
        <v>394</v>
      </c>
      <c r="L1572" s="45"/>
      <c r="M1572" s="220" t="s">
        <v>19</v>
      </c>
      <c r="N1572" s="221" t="s">
        <v>44</v>
      </c>
      <c r="O1572" s="85"/>
      <c r="P1572" s="222">
        <f>O1572*H1572</f>
        <v>0</v>
      </c>
      <c r="Q1572" s="222">
        <v>0</v>
      </c>
      <c r="R1572" s="222">
        <f>Q1572*H1572</f>
        <v>0</v>
      </c>
      <c r="S1572" s="222">
        <v>0</v>
      </c>
      <c r="T1572" s="223">
        <f>S1572*H1572</f>
        <v>0</v>
      </c>
      <c r="U1572" s="39"/>
      <c r="V1572" s="39"/>
      <c r="W1572" s="39"/>
      <c r="X1572" s="39"/>
      <c r="Y1572" s="39"/>
      <c r="Z1572" s="39"/>
      <c r="AA1572" s="39"/>
      <c r="AB1572" s="39"/>
      <c r="AC1572" s="39"/>
      <c r="AD1572" s="39"/>
      <c r="AE1572" s="39"/>
      <c r="AR1572" s="224" t="s">
        <v>300</v>
      </c>
      <c r="AT1572" s="224" t="s">
        <v>183</v>
      </c>
      <c r="AU1572" s="224" t="s">
        <v>96</v>
      </c>
      <c r="AY1572" s="18" t="s">
        <v>181</v>
      </c>
      <c r="BE1572" s="225">
        <f>IF(N1572="základní",J1572,0)</f>
        <v>0</v>
      </c>
      <c r="BF1572" s="225">
        <f>IF(N1572="snížená",J1572,0)</f>
        <v>0</v>
      </c>
      <c r="BG1572" s="225">
        <f>IF(N1572="zákl. přenesená",J1572,0)</f>
        <v>0</v>
      </c>
      <c r="BH1572" s="225">
        <f>IF(N1572="sníž. přenesená",J1572,0)</f>
        <v>0</v>
      </c>
      <c r="BI1572" s="225">
        <f>IF(N1572="nulová",J1572,0)</f>
        <v>0</v>
      </c>
      <c r="BJ1572" s="18" t="s">
        <v>81</v>
      </c>
      <c r="BK1572" s="225">
        <f>ROUND(I1572*H1572,2)</f>
        <v>0</v>
      </c>
      <c r="BL1572" s="18" t="s">
        <v>300</v>
      </c>
      <c r="BM1572" s="224" t="s">
        <v>2593</v>
      </c>
    </row>
    <row r="1573" s="2" customFormat="1">
      <c r="A1573" s="39"/>
      <c r="B1573" s="40"/>
      <c r="C1573" s="41"/>
      <c r="D1573" s="226" t="s">
        <v>189</v>
      </c>
      <c r="E1573" s="41"/>
      <c r="F1573" s="227" t="s">
        <v>2594</v>
      </c>
      <c r="G1573" s="41"/>
      <c r="H1573" s="41"/>
      <c r="I1573" s="228"/>
      <c r="J1573" s="41"/>
      <c r="K1573" s="41"/>
      <c r="L1573" s="45"/>
      <c r="M1573" s="229"/>
      <c r="N1573" s="230"/>
      <c r="O1573" s="85"/>
      <c r="P1573" s="85"/>
      <c r="Q1573" s="85"/>
      <c r="R1573" s="85"/>
      <c r="S1573" s="85"/>
      <c r="T1573" s="86"/>
      <c r="U1573" s="39"/>
      <c r="V1573" s="39"/>
      <c r="W1573" s="39"/>
      <c r="X1573" s="39"/>
      <c r="Y1573" s="39"/>
      <c r="Z1573" s="39"/>
      <c r="AA1573" s="39"/>
      <c r="AB1573" s="39"/>
      <c r="AC1573" s="39"/>
      <c r="AD1573" s="39"/>
      <c r="AE1573" s="39"/>
      <c r="AT1573" s="18" t="s">
        <v>189</v>
      </c>
      <c r="AU1573" s="18" t="s">
        <v>96</v>
      </c>
    </row>
    <row r="1574" s="2" customFormat="1" ht="16.5" customHeight="1">
      <c r="A1574" s="39"/>
      <c r="B1574" s="40"/>
      <c r="C1574" s="213" t="s">
        <v>2595</v>
      </c>
      <c r="D1574" s="213" t="s">
        <v>183</v>
      </c>
      <c r="E1574" s="214" t="s">
        <v>2596</v>
      </c>
      <c r="F1574" s="215" t="s">
        <v>2597</v>
      </c>
      <c r="G1574" s="216" t="s">
        <v>449</v>
      </c>
      <c r="H1574" s="217">
        <v>16</v>
      </c>
      <c r="I1574" s="218"/>
      <c r="J1574" s="219">
        <f>ROUND(I1574*H1574,2)</f>
        <v>0</v>
      </c>
      <c r="K1574" s="215" t="s">
        <v>394</v>
      </c>
      <c r="L1574" s="45"/>
      <c r="M1574" s="220" t="s">
        <v>19</v>
      </c>
      <c r="N1574" s="221" t="s">
        <v>44</v>
      </c>
      <c r="O1574" s="85"/>
      <c r="P1574" s="222">
        <f>O1574*H1574</f>
        <v>0</v>
      </c>
      <c r="Q1574" s="222">
        <v>0</v>
      </c>
      <c r="R1574" s="222">
        <f>Q1574*H1574</f>
        <v>0</v>
      </c>
      <c r="S1574" s="222">
        <v>0</v>
      </c>
      <c r="T1574" s="223">
        <f>S1574*H1574</f>
        <v>0</v>
      </c>
      <c r="U1574" s="39"/>
      <c r="V1574" s="39"/>
      <c r="W1574" s="39"/>
      <c r="X1574" s="39"/>
      <c r="Y1574" s="39"/>
      <c r="Z1574" s="39"/>
      <c r="AA1574" s="39"/>
      <c r="AB1574" s="39"/>
      <c r="AC1574" s="39"/>
      <c r="AD1574" s="39"/>
      <c r="AE1574" s="39"/>
      <c r="AR1574" s="224" t="s">
        <v>300</v>
      </c>
      <c r="AT1574" s="224" t="s">
        <v>183</v>
      </c>
      <c r="AU1574" s="224" t="s">
        <v>96</v>
      </c>
      <c r="AY1574" s="18" t="s">
        <v>181</v>
      </c>
      <c r="BE1574" s="225">
        <f>IF(N1574="základní",J1574,0)</f>
        <v>0</v>
      </c>
      <c r="BF1574" s="225">
        <f>IF(N1574="snížená",J1574,0)</f>
        <v>0</v>
      </c>
      <c r="BG1574" s="225">
        <f>IF(N1574="zákl. přenesená",J1574,0)</f>
        <v>0</v>
      </c>
      <c r="BH1574" s="225">
        <f>IF(N1574="sníž. přenesená",J1574,0)</f>
        <v>0</v>
      </c>
      <c r="BI1574" s="225">
        <f>IF(N1574="nulová",J1574,0)</f>
        <v>0</v>
      </c>
      <c r="BJ1574" s="18" t="s">
        <v>81</v>
      </c>
      <c r="BK1574" s="225">
        <f>ROUND(I1574*H1574,2)</f>
        <v>0</v>
      </c>
      <c r="BL1574" s="18" t="s">
        <v>300</v>
      </c>
      <c r="BM1574" s="224" t="s">
        <v>2598</v>
      </c>
    </row>
    <row r="1575" s="2" customFormat="1">
      <c r="A1575" s="39"/>
      <c r="B1575" s="40"/>
      <c r="C1575" s="41"/>
      <c r="D1575" s="226" t="s">
        <v>189</v>
      </c>
      <c r="E1575" s="41"/>
      <c r="F1575" s="227" t="s">
        <v>2599</v>
      </c>
      <c r="G1575" s="41"/>
      <c r="H1575" s="41"/>
      <c r="I1575" s="228"/>
      <c r="J1575" s="41"/>
      <c r="K1575" s="41"/>
      <c r="L1575" s="45"/>
      <c r="M1575" s="229"/>
      <c r="N1575" s="230"/>
      <c r="O1575" s="85"/>
      <c r="P1575" s="85"/>
      <c r="Q1575" s="85"/>
      <c r="R1575" s="85"/>
      <c r="S1575" s="85"/>
      <c r="T1575" s="86"/>
      <c r="U1575" s="39"/>
      <c r="V1575" s="39"/>
      <c r="W1575" s="39"/>
      <c r="X1575" s="39"/>
      <c r="Y1575" s="39"/>
      <c r="Z1575" s="39"/>
      <c r="AA1575" s="39"/>
      <c r="AB1575" s="39"/>
      <c r="AC1575" s="39"/>
      <c r="AD1575" s="39"/>
      <c r="AE1575" s="39"/>
      <c r="AT1575" s="18" t="s">
        <v>189</v>
      </c>
      <c r="AU1575" s="18" t="s">
        <v>96</v>
      </c>
    </row>
    <row r="1576" s="2" customFormat="1" ht="16.5" customHeight="1">
      <c r="A1576" s="39"/>
      <c r="B1576" s="40"/>
      <c r="C1576" s="213" t="s">
        <v>2600</v>
      </c>
      <c r="D1576" s="213" t="s">
        <v>183</v>
      </c>
      <c r="E1576" s="214" t="s">
        <v>2601</v>
      </c>
      <c r="F1576" s="215" t="s">
        <v>2602</v>
      </c>
      <c r="G1576" s="216" t="s">
        <v>449</v>
      </c>
      <c r="H1576" s="217">
        <v>9</v>
      </c>
      <c r="I1576" s="218"/>
      <c r="J1576" s="219">
        <f>ROUND(I1576*H1576,2)</f>
        <v>0</v>
      </c>
      <c r="K1576" s="215" t="s">
        <v>394</v>
      </c>
      <c r="L1576" s="45"/>
      <c r="M1576" s="220" t="s">
        <v>19</v>
      </c>
      <c r="N1576" s="221" t="s">
        <v>44</v>
      </c>
      <c r="O1576" s="85"/>
      <c r="P1576" s="222">
        <f>O1576*H1576</f>
        <v>0</v>
      </c>
      <c r="Q1576" s="222">
        <v>0</v>
      </c>
      <c r="R1576" s="222">
        <f>Q1576*H1576</f>
        <v>0</v>
      </c>
      <c r="S1576" s="222">
        <v>0</v>
      </c>
      <c r="T1576" s="223">
        <f>S1576*H1576</f>
        <v>0</v>
      </c>
      <c r="U1576" s="39"/>
      <c r="V1576" s="39"/>
      <c r="W1576" s="39"/>
      <c r="X1576" s="39"/>
      <c r="Y1576" s="39"/>
      <c r="Z1576" s="39"/>
      <c r="AA1576" s="39"/>
      <c r="AB1576" s="39"/>
      <c r="AC1576" s="39"/>
      <c r="AD1576" s="39"/>
      <c r="AE1576" s="39"/>
      <c r="AR1576" s="224" t="s">
        <v>300</v>
      </c>
      <c r="AT1576" s="224" t="s">
        <v>183</v>
      </c>
      <c r="AU1576" s="224" t="s">
        <v>96</v>
      </c>
      <c r="AY1576" s="18" t="s">
        <v>181</v>
      </c>
      <c r="BE1576" s="225">
        <f>IF(N1576="základní",J1576,0)</f>
        <v>0</v>
      </c>
      <c r="BF1576" s="225">
        <f>IF(N1576="snížená",J1576,0)</f>
        <v>0</v>
      </c>
      <c r="BG1576" s="225">
        <f>IF(N1576="zákl. přenesená",J1576,0)</f>
        <v>0</v>
      </c>
      <c r="BH1576" s="225">
        <f>IF(N1576="sníž. přenesená",J1576,0)</f>
        <v>0</v>
      </c>
      <c r="BI1576" s="225">
        <f>IF(N1576="nulová",J1576,0)</f>
        <v>0</v>
      </c>
      <c r="BJ1576" s="18" t="s">
        <v>81</v>
      </c>
      <c r="BK1576" s="225">
        <f>ROUND(I1576*H1576,2)</f>
        <v>0</v>
      </c>
      <c r="BL1576" s="18" t="s">
        <v>300</v>
      </c>
      <c r="BM1576" s="224" t="s">
        <v>2603</v>
      </c>
    </row>
    <row r="1577" s="2" customFormat="1">
      <c r="A1577" s="39"/>
      <c r="B1577" s="40"/>
      <c r="C1577" s="41"/>
      <c r="D1577" s="226" t="s">
        <v>189</v>
      </c>
      <c r="E1577" s="41"/>
      <c r="F1577" s="227" t="s">
        <v>2602</v>
      </c>
      <c r="G1577" s="41"/>
      <c r="H1577" s="41"/>
      <c r="I1577" s="228"/>
      <c r="J1577" s="41"/>
      <c r="K1577" s="41"/>
      <c r="L1577" s="45"/>
      <c r="M1577" s="229"/>
      <c r="N1577" s="230"/>
      <c r="O1577" s="85"/>
      <c r="P1577" s="85"/>
      <c r="Q1577" s="85"/>
      <c r="R1577" s="85"/>
      <c r="S1577" s="85"/>
      <c r="T1577" s="86"/>
      <c r="U1577" s="39"/>
      <c r="V1577" s="39"/>
      <c r="W1577" s="39"/>
      <c r="X1577" s="39"/>
      <c r="Y1577" s="39"/>
      <c r="Z1577" s="39"/>
      <c r="AA1577" s="39"/>
      <c r="AB1577" s="39"/>
      <c r="AC1577" s="39"/>
      <c r="AD1577" s="39"/>
      <c r="AE1577" s="39"/>
      <c r="AT1577" s="18" t="s">
        <v>189</v>
      </c>
      <c r="AU1577" s="18" t="s">
        <v>96</v>
      </c>
    </row>
    <row r="1578" s="2" customFormat="1" ht="16.5" customHeight="1">
      <c r="A1578" s="39"/>
      <c r="B1578" s="40"/>
      <c r="C1578" s="213" t="s">
        <v>2604</v>
      </c>
      <c r="D1578" s="213" t="s">
        <v>183</v>
      </c>
      <c r="E1578" s="214" t="s">
        <v>2605</v>
      </c>
      <c r="F1578" s="215" t="s">
        <v>2606</v>
      </c>
      <c r="G1578" s="216" t="s">
        <v>393</v>
      </c>
      <c r="H1578" s="217">
        <v>1</v>
      </c>
      <c r="I1578" s="218"/>
      <c r="J1578" s="219">
        <f>ROUND(I1578*H1578,2)</f>
        <v>0</v>
      </c>
      <c r="K1578" s="215" t="s">
        <v>394</v>
      </c>
      <c r="L1578" s="45"/>
      <c r="M1578" s="220" t="s">
        <v>19</v>
      </c>
      <c r="N1578" s="221" t="s">
        <v>44</v>
      </c>
      <c r="O1578" s="85"/>
      <c r="P1578" s="222">
        <f>O1578*H1578</f>
        <v>0</v>
      </c>
      <c r="Q1578" s="222">
        <v>0</v>
      </c>
      <c r="R1578" s="222">
        <f>Q1578*H1578</f>
        <v>0</v>
      </c>
      <c r="S1578" s="222">
        <v>0</v>
      </c>
      <c r="T1578" s="223">
        <f>S1578*H1578</f>
        <v>0</v>
      </c>
      <c r="U1578" s="39"/>
      <c r="V1578" s="39"/>
      <c r="W1578" s="39"/>
      <c r="X1578" s="39"/>
      <c r="Y1578" s="39"/>
      <c r="Z1578" s="39"/>
      <c r="AA1578" s="39"/>
      <c r="AB1578" s="39"/>
      <c r="AC1578" s="39"/>
      <c r="AD1578" s="39"/>
      <c r="AE1578" s="39"/>
      <c r="AR1578" s="224" t="s">
        <v>300</v>
      </c>
      <c r="AT1578" s="224" t="s">
        <v>183</v>
      </c>
      <c r="AU1578" s="224" t="s">
        <v>96</v>
      </c>
      <c r="AY1578" s="18" t="s">
        <v>181</v>
      </c>
      <c r="BE1578" s="225">
        <f>IF(N1578="základní",J1578,0)</f>
        <v>0</v>
      </c>
      <c r="BF1578" s="225">
        <f>IF(N1578="snížená",J1578,0)</f>
        <v>0</v>
      </c>
      <c r="BG1578" s="225">
        <f>IF(N1578="zákl. přenesená",J1578,0)</f>
        <v>0</v>
      </c>
      <c r="BH1578" s="225">
        <f>IF(N1578="sníž. přenesená",J1578,0)</f>
        <v>0</v>
      </c>
      <c r="BI1578" s="225">
        <f>IF(N1578="nulová",J1578,0)</f>
        <v>0</v>
      </c>
      <c r="BJ1578" s="18" t="s">
        <v>81</v>
      </c>
      <c r="BK1578" s="225">
        <f>ROUND(I1578*H1578,2)</f>
        <v>0</v>
      </c>
      <c r="BL1578" s="18" t="s">
        <v>300</v>
      </c>
      <c r="BM1578" s="224" t="s">
        <v>2607</v>
      </c>
    </row>
    <row r="1579" s="2" customFormat="1">
      <c r="A1579" s="39"/>
      <c r="B1579" s="40"/>
      <c r="C1579" s="41"/>
      <c r="D1579" s="226" t="s">
        <v>189</v>
      </c>
      <c r="E1579" s="41"/>
      <c r="F1579" s="227" t="s">
        <v>2608</v>
      </c>
      <c r="G1579" s="41"/>
      <c r="H1579" s="41"/>
      <c r="I1579" s="228"/>
      <c r="J1579" s="41"/>
      <c r="K1579" s="41"/>
      <c r="L1579" s="45"/>
      <c r="M1579" s="229"/>
      <c r="N1579" s="230"/>
      <c r="O1579" s="85"/>
      <c r="P1579" s="85"/>
      <c r="Q1579" s="85"/>
      <c r="R1579" s="85"/>
      <c r="S1579" s="85"/>
      <c r="T1579" s="86"/>
      <c r="U1579" s="39"/>
      <c r="V1579" s="39"/>
      <c r="W1579" s="39"/>
      <c r="X1579" s="39"/>
      <c r="Y1579" s="39"/>
      <c r="Z1579" s="39"/>
      <c r="AA1579" s="39"/>
      <c r="AB1579" s="39"/>
      <c r="AC1579" s="39"/>
      <c r="AD1579" s="39"/>
      <c r="AE1579" s="39"/>
      <c r="AT1579" s="18" t="s">
        <v>189</v>
      </c>
      <c r="AU1579" s="18" t="s">
        <v>96</v>
      </c>
    </row>
    <row r="1580" s="12" customFormat="1" ht="20.88" customHeight="1">
      <c r="A1580" s="12"/>
      <c r="B1580" s="197"/>
      <c r="C1580" s="198"/>
      <c r="D1580" s="199" t="s">
        <v>72</v>
      </c>
      <c r="E1580" s="211" t="s">
        <v>2609</v>
      </c>
      <c r="F1580" s="211" t="s">
        <v>2610</v>
      </c>
      <c r="G1580" s="198"/>
      <c r="H1580" s="198"/>
      <c r="I1580" s="201"/>
      <c r="J1580" s="212">
        <f>BK1580</f>
        <v>0</v>
      </c>
      <c r="K1580" s="198"/>
      <c r="L1580" s="203"/>
      <c r="M1580" s="204"/>
      <c r="N1580" s="205"/>
      <c r="O1580" s="205"/>
      <c r="P1580" s="206">
        <f>SUM(P1581:P1618)</f>
        <v>0</v>
      </c>
      <c r="Q1580" s="205"/>
      <c r="R1580" s="206">
        <f>SUM(R1581:R1618)</f>
        <v>0</v>
      </c>
      <c r="S1580" s="205"/>
      <c r="T1580" s="207">
        <f>SUM(T1581:T1618)</f>
        <v>0</v>
      </c>
      <c r="U1580" s="12"/>
      <c r="V1580" s="12"/>
      <c r="W1580" s="12"/>
      <c r="X1580" s="12"/>
      <c r="Y1580" s="12"/>
      <c r="Z1580" s="12"/>
      <c r="AA1580" s="12"/>
      <c r="AB1580" s="12"/>
      <c r="AC1580" s="12"/>
      <c r="AD1580" s="12"/>
      <c r="AE1580" s="12"/>
      <c r="AR1580" s="208" t="s">
        <v>83</v>
      </c>
      <c r="AT1580" s="209" t="s">
        <v>72</v>
      </c>
      <c r="AU1580" s="209" t="s">
        <v>83</v>
      </c>
      <c r="AY1580" s="208" t="s">
        <v>181</v>
      </c>
      <c r="BK1580" s="210">
        <f>SUM(BK1581:BK1618)</f>
        <v>0</v>
      </c>
    </row>
    <row r="1581" s="2" customFormat="1" ht="16.5" customHeight="1">
      <c r="A1581" s="39"/>
      <c r="B1581" s="40"/>
      <c r="C1581" s="213" t="s">
        <v>2611</v>
      </c>
      <c r="D1581" s="213" t="s">
        <v>183</v>
      </c>
      <c r="E1581" s="214" t="s">
        <v>2612</v>
      </c>
      <c r="F1581" s="215" t="s">
        <v>2613</v>
      </c>
      <c r="G1581" s="216" t="s">
        <v>263</v>
      </c>
      <c r="H1581" s="217">
        <v>82</v>
      </c>
      <c r="I1581" s="218"/>
      <c r="J1581" s="219">
        <f>ROUND(I1581*H1581,2)</f>
        <v>0</v>
      </c>
      <c r="K1581" s="215" t="s">
        <v>394</v>
      </c>
      <c r="L1581" s="45"/>
      <c r="M1581" s="220" t="s">
        <v>19</v>
      </c>
      <c r="N1581" s="221" t="s">
        <v>44</v>
      </c>
      <c r="O1581" s="85"/>
      <c r="P1581" s="222">
        <f>O1581*H1581</f>
        <v>0</v>
      </c>
      <c r="Q1581" s="222">
        <v>0</v>
      </c>
      <c r="R1581" s="222">
        <f>Q1581*H1581</f>
        <v>0</v>
      </c>
      <c r="S1581" s="222">
        <v>0</v>
      </c>
      <c r="T1581" s="223">
        <f>S1581*H1581</f>
        <v>0</v>
      </c>
      <c r="U1581" s="39"/>
      <c r="V1581" s="39"/>
      <c r="W1581" s="39"/>
      <c r="X1581" s="39"/>
      <c r="Y1581" s="39"/>
      <c r="Z1581" s="39"/>
      <c r="AA1581" s="39"/>
      <c r="AB1581" s="39"/>
      <c r="AC1581" s="39"/>
      <c r="AD1581" s="39"/>
      <c r="AE1581" s="39"/>
      <c r="AR1581" s="224" t="s">
        <v>300</v>
      </c>
      <c r="AT1581" s="224" t="s">
        <v>183</v>
      </c>
      <c r="AU1581" s="224" t="s">
        <v>96</v>
      </c>
      <c r="AY1581" s="18" t="s">
        <v>181</v>
      </c>
      <c r="BE1581" s="225">
        <f>IF(N1581="základní",J1581,0)</f>
        <v>0</v>
      </c>
      <c r="BF1581" s="225">
        <f>IF(N1581="snížená",J1581,0)</f>
        <v>0</v>
      </c>
      <c r="BG1581" s="225">
        <f>IF(N1581="zákl. přenesená",J1581,0)</f>
        <v>0</v>
      </c>
      <c r="BH1581" s="225">
        <f>IF(N1581="sníž. přenesená",J1581,0)</f>
        <v>0</v>
      </c>
      <c r="BI1581" s="225">
        <f>IF(N1581="nulová",J1581,0)</f>
        <v>0</v>
      </c>
      <c r="BJ1581" s="18" t="s">
        <v>81</v>
      </c>
      <c r="BK1581" s="225">
        <f>ROUND(I1581*H1581,2)</f>
        <v>0</v>
      </c>
      <c r="BL1581" s="18" t="s">
        <v>300</v>
      </c>
      <c r="BM1581" s="224" t="s">
        <v>2614</v>
      </c>
    </row>
    <row r="1582" s="2" customFormat="1">
      <c r="A1582" s="39"/>
      <c r="B1582" s="40"/>
      <c r="C1582" s="41"/>
      <c r="D1582" s="226" t="s">
        <v>189</v>
      </c>
      <c r="E1582" s="41"/>
      <c r="F1582" s="227" t="s">
        <v>2613</v>
      </c>
      <c r="G1582" s="41"/>
      <c r="H1582" s="41"/>
      <c r="I1582" s="228"/>
      <c r="J1582" s="41"/>
      <c r="K1582" s="41"/>
      <c r="L1582" s="45"/>
      <c r="M1582" s="229"/>
      <c r="N1582" s="230"/>
      <c r="O1582" s="85"/>
      <c r="P1582" s="85"/>
      <c r="Q1582" s="85"/>
      <c r="R1582" s="85"/>
      <c r="S1582" s="85"/>
      <c r="T1582" s="86"/>
      <c r="U1582" s="39"/>
      <c r="V1582" s="39"/>
      <c r="W1582" s="39"/>
      <c r="X1582" s="39"/>
      <c r="Y1582" s="39"/>
      <c r="Z1582" s="39"/>
      <c r="AA1582" s="39"/>
      <c r="AB1582" s="39"/>
      <c r="AC1582" s="39"/>
      <c r="AD1582" s="39"/>
      <c r="AE1582" s="39"/>
      <c r="AT1582" s="18" t="s">
        <v>189</v>
      </c>
      <c r="AU1582" s="18" t="s">
        <v>96</v>
      </c>
    </row>
    <row r="1583" s="2" customFormat="1" ht="16.5" customHeight="1">
      <c r="A1583" s="39"/>
      <c r="B1583" s="40"/>
      <c r="C1583" s="213" t="s">
        <v>2615</v>
      </c>
      <c r="D1583" s="213" t="s">
        <v>183</v>
      </c>
      <c r="E1583" s="214" t="s">
        <v>2616</v>
      </c>
      <c r="F1583" s="215" t="s">
        <v>2617</v>
      </c>
      <c r="G1583" s="216" t="s">
        <v>263</v>
      </c>
      <c r="H1583" s="217">
        <v>10</v>
      </c>
      <c r="I1583" s="218"/>
      <c r="J1583" s="219">
        <f>ROUND(I1583*H1583,2)</f>
        <v>0</v>
      </c>
      <c r="K1583" s="215" t="s">
        <v>394</v>
      </c>
      <c r="L1583" s="45"/>
      <c r="M1583" s="220" t="s">
        <v>19</v>
      </c>
      <c r="N1583" s="221" t="s">
        <v>44</v>
      </c>
      <c r="O1583" s="85"/>
      <c r="P1583" s="222">
        <f>O1583*H1583</f>
        <v>0</v>
      </c>
      <c r="Q1583" s="222">
        <v>0</v>
      </c>
      <c r="R1583" s="222">
        <f>Q1583*H1583</f>
        <v>0</v>
      </c>
      <c r="S1583" s="222">
        <v>0</v>
      </c>
      <c r="T1583" s="223">
        <f>S1583*H1583</f>
        <v>0</v>
      </c>
      <c r="U1583" s="39"/>
      <c r="V1583" s="39"/>
      <c r="W1583" s="39"/>
      <c r="X1583" s="39"/>
      <c r="Y1583" s="39"/>
      <c r="Z1583" s="39"/>
      <c r="AA1583" s="39"/>
      <c r="AB1583" s="39"/>
      <c r="AC1583" s="39"/>
      <c r="AD1583" s="39"/>
      <c r="AE1583" s="39"/>
      <c r="AR1583" s="224" t="s">
        <v>300</v>
      </c>
      <c r="AT1583" s="224" t="s">
        <v>183</v>
      </c>
      <c r="AU1583" s="224" t="s">
        <v>96</v>
      </c>
      <c r="AY1583" s="18" t="s">
        <v>181</v>
      </c>
      <c r="BE1583" s="225">
        <f>IF(N1583="základní",J1583,0)</f>
        <v>0</v>
      </c>
      <c r="BF1583" s="225">
        <f>IF(N1583="snížená",J1583,0)</f>
        <v>0</v>
      </c>
      <c r="BG1583" s="225">
        <f>IF(N1583="zákl. přenesená",J1583,0)</f>
        <v>0</v>
      </c>
      <c r="BH1583" s="225">
        <f>IF(N1583="sníž. přenesená",J1583,0)</f>
        <v>0</v>
      </c>
      <c r="BI1583" s="225">
        <f>IF(N1583="nulová",J1583,0)</f>
        <v>0</v>
      </c>
      <c r="BJ1583" s="18" t="s">
        <v>81</v>
      </c>
      <c r="BK1583" s="225">
        <f>ROUND(I1583*H1583,2)</f>
        <v>0</v>
      </c>
      <c r="BL1583" s="18" t="s">
        <v>300</v>
      </c>
      <c r="BM1583" s="224" t="s">
        <v>2618</v>
      </c>
    </row>
    <row r="1584" s="2" customFormat="1">
      <c r="A1584" s="39"/>
      <c r="B1584" s="40"/>
      <c r="C1584" s="41"/>
      <c r="D1584" s="226" t="s">
        <v>189</v>
      </c>
      <c r="E1584" s="41"/>
      <c r="F1584" s="227" t="s">
        <v>2617</v>
      </c>
      <c r="G1584" s="41"/>
      <c r="H1584" s="41"/>
      <c r="I1584" s="228"/>
      <c r="J1584" s="41"/>
      <c r="K1584" s="41"/>
      <c r="L1584" s="45"/>
      <c r="M1584" s="229"/>
      <c r="N1584" s="230"/>
      <c r="O1584" s="85"/>
      <c r="P1584" s="85"/>
      <c r="Q1584" s="85"/>
      <c r="R1584" s="85"/>
      <c r="S1584" s="85"/>
      <c r="T1584" s="86"/>
      <c r="U1584" s="39"/>
      <c r="V1584" s="39"/>
      <c r="W1584" s="39"/>
      <c r="X1584" s="39"/>
      <c r="Y1584" s="39"/>
      <c r="Z1584" s="39"/>
      <c r="AA1584" s="39"/>
      <c r="AB1584" s="39"/>
      <c r="AC1584" s="39"/>
      <c r="AD1584" s="39"/>
      <c r="AE1584" s="39"/>
      <c r="AT1584" s="18" t="s">
        <v>189</v>
      </c>
      <c r="AU1584" s="18" t="s">
        <v>96</v>
      </c>
    </row>
    <row r="1585" s="2" customFormat="1" ht="16.5" customHeight="1">
      <c r="A1585" s="39"/>
      <c r="B1585" s="40"/>
      <c r="C1585" s="213" t="s">
        <v>2619</v>
      </c>
      <c r="D1585" s="213" t="s">
        <v>183</v>
      </c>
      <c r="E1585" s="214" t="s">
        <v>2620</v>
      </c>
      <c r="F1585" s="215" t="s">
        <v>2621</v>
      </c>
      <c r="G1585" s="216" t="s">
        <v>263</v>
      </c>
      <c r="H1585" s="217">
        <v>160</v>
      </c>
      <c r="I1585" s="218"/>
      <c r="J1585" s="219">
        <f>ROUND(I1585*H1585,2)</f>
        <v>0</v>
      </c>
      <c r="K1585" s="215" t="s">
        <v>394</v>
      </c>
      <c r="L1585" s="45"/>
      <c r="M1585" s="220" t="s">
        <v>19</v>
      </c>
      <c r="N1585" s="221" t="s">
        <v>44</v>
      </c>
      <c r="O1585" s="85"/>
      <c r="P1585" s="222">
        <f>O1585*H1585</f>
        <v>0</v>
      </c>
      <c r="Q1585" s="222">
        <v>0</v>
      </c>
      <c r="R1585" s="222">
        <f>Q1585*H1585</f>
        <v>0</v>
      </c>
      <c r="S1585" s="222">
        <v>0</v>
      </c>
      <c r="T1585" s="223">
        <f>S1585*H1585</f>
        <v>0</v>
      </c>
      <c r="U1585" s="39"/>
      <c r="V1585" s="39"/>
      <c r="W1585" s="39"/>
      <c r="X1585" s="39"/>
      <c r="Y1585" s="39"/>
      <c r="Z1585" s="39"/>
      <c r="AA1585" s="39"/>
      <c r="AB1585" s="39"/>
      <c r="AC1585" s="39"/>
      <c r="AD1585" s="39"/>
      <c r="AE1585" s="39"/>
      <c r="AR1585" s="224" t="s">
        <v>300</v>
      </c>
      <c r="AT1585" s="224" t="s">
        <v>183</v>
      </c>
      <c r="AU1585" s="224" t="s">
        <v>96</v>
      </c>
      <c r="AY1585" s="18" t="s">
        <v>181</v>
      </c>
      <c r="BE1585" s="225">
        <f>IF(N1585="základní",J1585,0)</f>
        <v>0</v>
      </c>
      <c r="BF1585" s="225">
        <f>IF(N1585="snížená",J1585,0)</f>
        <v>0</v>
      </c>
      <c r="BG1585" s="225">
        <f>IF(N1585="zákl. přenesená",J1585,0)</f>
        <v>0</v>
      </c>
      <c r="BH1585" s="225">
        <f>IF(N1585="sníž. přenesená",J1585,0)</f>
        <v>0</v>
      </c>
      <c r="BI1585" s="225">
        <f>IF(N1585="nulová",J1585,0)</f>
        <v>0</v>
      </c>
      <c r="BJ1585" s="18" t="s">
        <v>81</v>
      </c>
      <c r="BK1585" s="225">
        <f>ROUND(I1585*H1585,2)</f>
        <v>0</v>
      </c>
      <c r="BL1585" s="18" t="s">
        <v>300</v>
      </c>
      <c r="BM1585" s="224" t="s">
        <v>2622</v>
      </c>
    </row>
    <row r="1586" s="2" customFormat="1">
      <c r="A1586" s="39"/>
      <c r="B1586" s="40"/>
      <c r="C1586" s="41"/>
      <c r="D1586" s="226" t="s">
        <v>189</v>
      </c>
      <c r="E1586" s="41"/>
      <c r="F1586" s="227" t="s">
        <v>2621</v>
      </c>
      <c r="G1586" s="41"/>
      <c r="H1586" s="41"/>
      <c r="I1586" s="228"/>
      <c r="J1586" s="41"/>
      <c r="K1586" s="41"/>
      <c r="L1586" s="45"/>
      <c r="M1586" s="229"/>
      <c r="N1586" s="230"/>
      <c r="O1586" s="85"/>
      <c r="P1586" s="85"/>
      <c r="Q1586" s="85"/>
      <c r="R1586" s="85"/>
      <c r="S1586" s="85"/>
      <c r="T1586" s="86"/>
      <c r="U1586" s="39"/>
      <c r="V1586" s="39"/>
      <c r="W1586" s="39"/>
      <c r="X1586" s="39"/>
      <c r="Y1586" s="39"/>
      <c r="Z1586" s="39"/>
      <c r="AA1586" s="39"/>
      <c r="AB1586" s="39"/>
      <c r="AC1586" s="39"/>
      <c r="AD1586" s="39"/>
      <c r="AE1586" s="39"/>
      <c r="AT1586" s="18" t="s">
        <v>189</v>
      </c>
      <c r="AU1586" s="18" t="s">
        <v>96</v>
      </c>
    </row>
    <row r="1587" s="2" customFormat="1" ht="16.5" customHeight="1">
      <c r="A1587" s="39"/>
      <c r="B1587" s="40"/>
      <c r="C1587" s="213" t="s">
        <v>2623</v>
      </c>
      <c r="D1587" s="213" t="s">
        <v>183</v>
      </c>
      <c r="E1587" s="214" t="s">
        <v>2624</v>
      </c>
      <c r="F1587" s="215" t="s">
        <v>2625</v>
      </c>
      <c r="G1587" s="216" t="s">
        <v>449</v>
      </c>
      <c r="H1587" s="217">
        <v>85</v>
      </c>
      <c r="I1587" s="218"/>
      <c r="J1587" s="219">
        <f>ROUND(I1587*H1587,2)</f>
        <v>0</v>
      </c>
      <c r="K1587" s="215" t="s">
        <v>394</v>
      </c>
      <c r="L1587" s="45"/>
      <c r="M1587" s="220" t="s">
        <v>19</v>
      </c>
      <c r="N1587" s="221" t="s">
        <v>44</v>
      </c>
      <c r="O1587" s="85"/>
      <c r="P1587" s="222">
        <f>O1587*H1587</f>
        <v>0</v>
      </c>
      <c r="Q1587" s="222">
        <v>0</v>
      </c>
      <c r="R1587" s="222">
        <f>Q1587*H1587</f>
        <v>0</v>
      </c>
      <c r="S1587" s="222">
        <v>0</v>
      </c>
      <c r="T1587" s="223">
        <f>S1587*H1587</f>
        <v>0</v>
      </c>
      <c r="U1587" s="39"/>
      <c r="V1587" s="39"/>
      <c r="W1587" s="39"/>
      <c r="X1587" s="39"/>
      <c r="Y1587" s="39"/>
      <c r="Z1587" s="39"/>
      <c r="AA1587" s="39"/>
      <c r="AB1587" s="39"/>
      <c r="AC1587" s="39"/>
      <c r="AD1587" s="39"/>
      <c r="AE1587" s="39"/>
      <c r="AR1587" s="224" t="s">
        <v>300</v>
      </c>
      <c r="AT1587" s="224" t="s">
        <v>183</v>
      </c>
      <c r="AU1587" s="224" t="s">
        <v>96</v>
      </c>
      <c r="AY1587" s="18" t="s">
        <v>181</v>
      </c>
      <c r="BE1587" s="225">
        <f>IF(N1587="základní",J1587,0)</f>
        <v>0</v>
      </c>
      <c r="BF1587" s="225">
        <f>IF(N1587="snížená",J1587,0)</f>
        <v>0</v>
      </c>
      <c r="BG1587" s="225">
        <f>IF(N1587="zákl. přenesená",J1587,0)</f>
        <v>0</v>
      </c>
      <c r="BH1587" s="225">
        <f>IF(N1587="sníž. přenesená",J1587,0)</f>
        <v>0</v>
      </c>
      <c r="BI1587" s="225">
        <f>IF(N1587="nulová",J1587,0)</f>
        <v>0</v>
      </c>
      <c r="BJ1587" s="18" t="s">
        <v>81</v>
      </c>
      <c r="BK1587" s="225">
        <f>ROUND(I1587*H1587,2)</f>
        <v>0</v>
      </c>
      <c r="BL1587" s="18" t="s">
        <v>300</v>
      </c>
      <c r="BM1587" s="224" t="s">
        <v>2626</v>
      </c>
    </row>
    <row r="1588" s="2" customFormat="1">
      <c r="A1588" s="39"/>
      <c r="B1588" s="40"/>
      <c r="C1588" s="41"/>
      <c r="D1588" s="226" t="s">
        <v>189</v>
      </c>
      <c r="E1588" s="41"/>
      <c r="F1588" s="227" t="s">
        <v>2625</v>
      </c>
      <c r="G1588" s="41"/>
      <c r="H1588" s="41"/>
      <c r="I1588" s="228"/>
      <c r="J1588" s="41"/>
      <c r="K1588" s="41"/>
      <c r="L1588" s="45"/>
      <c r="M1588" s="229"/>
      <c r="N1588" s="230"/>
      <c r="O1588" s="85"/>
      <c r="P1588" s="85"/>
      <c r="Q1588" s="85"/>
      <c r="R1588" s="85"/>
      <c r="S1588" s="85"/>
      <c r="T1588" s="86"/>
      <c r="U1588" s="39"/>
      <c r="V1588" s="39"/>
      <c r="W1588" s="39"/>
      <c r="X1588" s="39"/>
      <c r="Y1588" s="39"/>
      <c r="Z1588" s="39"/>
      <c r="AA1588" s="39"/>
      <c r="AB1588" s="39"/>
      <c r="AC1588" s="39"/>
      <c r="AD1588" s="39"/>
      <c r="AE1588" s="39"/>
      <c r="AT1588" s="18" t="s">
        <v>189</v>
      </c>
      <c r="AU1588" s="18" t="s">
        <v>96</v>
      </c>
    </row>
    <row r="1589" s="2" customFormat="1" ht="16.5" customHeight="1">
      <c r="A1589" s="39"/>
      <c r="B1589" s="40"/>
      <c r="C1589" s="213" t="s">
        <v>2627</v>
      </c>
      <c r="D1589" s="213" t="s">
        <v>183</v>
      </c>
      <c r="E1589" s="214" t="s">
        <v>2628</v>
      </c>
      <c r="F1589" s="215" t="s">
        <v>2629</v>
      </c>
      <c r="G1589" s="216" t="s">
        <v>449</v>
      </c>
      <c r="H1589" s="217">
        <v>10</v>
      </c>
      <c r="I1589" s="218"/>
      <c r="J1589" s="219">
        <f>ROUND(I1589*H1589,2)</f>
        <v>0</v>
      </c>
      <c r="K1589" s="215" t="s">
        <v>394</v>
      </c>
      <c r="L1589" s="45"/>
      <c r="M1589" s="220" t="s">
        <v>19</v>
      </c>
      <c r="N1589" s="221" t="s">
        <v>44</v>
      </c>
      <c r="O1589" s="85"/>
      <c r="P1589" s="222">
        <f>O1589*H1589</f>
        <v>0</v>
      </c>
      <c r="Q1589" s="222">
        <v>0</v>
      </c>
      <c r="R1589" s="222">
        <f>Q1589*H1589</f>
        <v>0</v>
      </c>
      <c r="S1589" s="222">
        <v>0</v>
      </c>
      <c r="T1589" s="223">
        <f>S1589*H1589</f>
        <v>0</v>
      </c>
      <c r="U1589" s="39"/>
      <c r="V1589" s="39"/>
      <c r="W1589" s="39"/>
      <c r="X1589" s="39"/>
      <c r="Y1589" s="39"/>
      <c r="Z1589" s="39"/>
      <c r="AA1589" s="39"/>
      <c r="AB1589" s="39"/>
      <c r="AC1589" s="39"/>
      <c r="AD1589" s="39"/>
      <c r="AE1589" s="39"/>
      <c r="AR1589" s="224" t="s">
        <v>300</v>
      </c>
      <c r="AT1589" s="224" t="s">
        <v>183</v>
      </c>
      <c r="AU1589" s="224" t="s">
        <v>96</v>
      </c>
      <c r="AY1589" s="18" t="s">
        <v>181</v>
      </c>
      <c r="BE1589" s="225">
        <f>IF(N1589="základní",J1589,0)</f>
        <v>0</v>
      </c>
      <c r="BF1589" s="225">
        <f>IF(N1589="snížená",J1589,0)</f>
        <v>0</v>
      </c>
      <c r="BG1589" s="225">
        <f>IF(N1589="zákl. přenesená",J1589,0)</f>
        <v>0</v>
      </c>
      <c r="BH1589" s="225">
        <f>IF(N1589="sníž. přenesená",J1589,0)</f>
        <v>0</v>
      </c>
      <c r="BI1589" s="225">
        <f>IF(N1589="nulová",J1589,0)</f>
        <v>0</v>
      </c>
      <c r="BJ1589" s="18" t="s">
        <v>81</v>
      </c>
      <c r="BK1589" s="225">
        <f>ROUND(I1589*H1589,2)</f>
        <v>0</v>
      </c>
      <c r="BL1589" s="18" t="s">
        <v>300</v>
      </c>
      <c r="BM1589" s="224" t="s">
        <v>2630</v>
      </c>
    </row>
    <row r="1590" s="2" customFormat="1">
      <c r="A1590" s="39"/>
      <c r="B1590" s="40"/>
      <c r="C1590" s="41"/>
      <c r="D1590" s="226" t="s">
        <v>189</v>
      </c>
      <c r="E1590" s="41"/>
      <c r="F1590" s="227" t="s">
        <v>2629</v>
      </c>
      <c r="G1590" s="41"/>
      <c r="H1590" s="41"/>
      <c r="I1590" s="228"/>
      <c r="J1590" s="41"/>
      <c r="K1590" s="41"/>
      <c r="L1590" s="45"/>
      <c r="M1590" s="229"/>
      <c r="N1590" s="230"/>
      <c r="O1590" s="85"/>
      <c r="P1590" s="85"/>
      <c r="Q1590" s="85"/>
      <c r="R1590" s="85"/>
      <c r="S1590" s="85"/>
      <c r="T1590" s="86"/>
      <c r="U1590" s="39"/>
      <c r="V1590" s="39"/>
      <c r="W1590" s="39"/>
      <c r="X1590" s="39"/>
      <c r="Y1590" s="39"/>
      <c r="Z1590" s="39"/>
      <c r="AA1590" s="39"/>
      <c r="AB1590" s="39"/>
      <c r="AC1590" s="39"/>
      <c r="AD1590" s="39"/>
      <c r="AE1590" s="39"/>
      <c r="AT1590" s="18" t="s">
        <v>189</v>
      </c>
      <c r="AU1590" s="18" t="s">
        <v>96</v>
      </c>
    </row>
    <row r="1591" s="2" customFormat="1" ht="16.5" customHeight="1">
      <c r="A1591" s="39"/>
      <c r="B1591" s="40"/>
      <c r="C1591" s="213" t="s">
        <v>2631</v>
      </c>
      <c r="D1591" s="213" t="s">
        <v>183</v>
      </c>
      <c r="E1591" s="214" t="s">
        <v>2632</v>
      </c>
      <c r="F1591" s="215" t="s">
        <v>2633</v>
      </c>
      <c r="G1591" s="216" t="s">
        <v>449</v>
      </c>
      <c r="H1591" s="217">
        <v>12</v>
      </c>
      <c r="I1591" s="218"/>
      <c r="J1591" s="219">
        <f>ROUND(I1591*H1591,2)</f>
        <v>0</v>
      </c>
      <c r="K1591" s="215" t="s">
        <v>394</v>
      </c>
      <c r="L1591" s="45"/>
      <c r="M1591" s="220" t="s">
        <v>19</v>
      </c>
      <c r="N1591" s="221" t="s">
        <v>44</v>
      </c>
      <c r="O1591" s="85"/>
      <c r="P1591" s="222">
        <f>O1591*H1591</f>
        <v>0</v>
      </c>
      <c r="Q1591" s="222">
        <v>0</v>
      </c>
      <c r="R1591" s="222">
        <f>Q1591*H1591</f>
        <v>0</v>
      </c>
      <c r="S1591" s="222">
        <v>0</v>
      </c>
      <c r="T1591" s="223">
        <f>S1591*H1591</f>
        <v>0</v>
      </c>
      <c r="U1591" s="39"/>
      <c r="V1591" s="39"/>
      <c r="W1591" s="39"/>
      <c r="X1591" s="39"/>
      <c r="Y1591" s="39"/>
      <c r="Z1591" s="39"/>
      <c r="AA1591" s="39"/>
      <c r="AB1591" s="39"/>
      <c r="AC1591" s="39"/>
      <c r="AD1591" s="39"/>
      <c r="AE1591" s="39"/>
      <c r="AR1591" s="224" t="s">
        <v>300</v>
      </c>
      <c r="AT1591" s="224" t="s">
        <v>183</v>
      </c>
      <c r="AU1591" s="224" t="s">
        <v>96</v>
      </c>
      <c r="AY1591" s="18" t="s">
        <v>181</v>
      </c>
      <c r="BE1591" s="225">
        <f>IF(N1591="základní",J1591,0)</f>
        <v>0</v>
      </c>
      <c r="BF1591" s="225">
        <f>IF(N1591="snížená",J1591,0)</f>
        <v>0</v>
      </c>
      <c r="BG1591" s="225">
        <f>IF(N1591="zákl. přenesená",J1591,0)</f>
        <v>0</v>
      </c>
      <c r="BH1591" s="225">
        <f>IF(N1591="sníž. přenesená",J1591,0)</f>
        <v>0</v>
      </c>
      <c r="BI1591" s="225">
        <f>IF(N1591="nulová",J1591,0)</f>
        <v>0</v>
      </c>
      <c r="BJ1591" s="18" t="s">
        <v>81</v>
      </c>
      <c r="BK1591" s="225">
        <f>ROUND(I1591*H1591,2)</f>
        <v>0</v>
      </c>
      <c r="BL1591" s="18" t="s">
        <v>300</v>
      </c>
      <c r="BM1591" s="224" t="s">
        <v>2634</v>
      </c>
    </row>
    <row r="1592" s="2" customFormat="1">
      <c r="A1592" s="39"/>
      <c r="B1592" s="40"/>
      <c r="C1592" s="41"/>
      <c r="D1592" s="226" t="s">
        <v>189</v>
      </c>
      <c r="E1592" s="41"/>
      <c r="F1592" s="227" t="s">
        <v>2633</v>
      </c>
      <c r="G1592" s="41"/>
      <c r="H1592" s="41"/>
      <c r="I1592" s="228"/>
      <c r="J1592" s="41"/>
      <c r="K1592" s="41"/>
      <c r="L1592" s="45"/>
      <c r="M1592" s="229"/>
      <c r="N1592" s="230"/>
      <c r="O1592" s="85"/>
      <c r="P1592" s="85"/>
      <c r="Q1592" s="85"/>
      <c r="R1592" s="85"/>
      <c r="S1592" s="85"/>
      <c r="T1592" s="86"/>
      <c r="U1592" s="39"/>
      <c r="V1592" s="39"/>
      <c r="W1592" s="39"/>
      <c r="X1592" s="39"/>
      <c r="Y1592" s="39"/>
      <c r="Z1592" s="39"/>
      <c r="AA1592" s="39"/>
      <c r="AB1592" s="39"/>
      <c r="AC1592" s="39"/>
      <c r="AD1592" s="39"/>
      <c r="AE1592" s="39"/>
      <c r="AT1592" s="18" t="s">
        <v>189</v>
      </c>
      <c r="AU1592" s="18" t="s">
        <v>96</v>
      </c>
    </row>
    <row r="1593" s="2" customFormat="1" ht="16.5" customHeight="1">
      <c r="A1593" s="39"/>
      <c r="B1593" s="40"/>
      <c r="C1593" s="213" t="s">
        <v>2635</v>
      </c>
      <c r="D1593" s="213" t="s">
        <v>183</v>
      </c>
      <c r="E1593" s="214" t="s">
        <v>2636</v>
      </c>
      <c r="F1593" s="215" t="s">
        <v>2637</v>
      </c>
      <c r="G1593" s="216" t="s">
        <v>449</v>
      </c>
      <c r="H1593" s="217">
        <v>25</v>
      </c>
      <c r="I1593" s="218"/>
      <c r="J1593" s="219">
        <f>ROUND(I1593*H1593,2)</f>
        <v>0</v>
      </c>
      <c r="K1593" s="215" t="s">
        <v>394</v>
      </c>
      <c r="L1593" s="45"/>
      <c r="M1593" s="220" t="s">
        <v>19</v>
      </c>
      <c r="N1593" s="221" t="s">
        <v>44</v>
      </c>
      <c r="O1593" s="85"/>
      <c r="P1593" s="222">
        <f>O1593*H1593</f>
        <v>0</v>
      </c>
      <c r="Q1593" s="222">
        <v>0</v>
      </c>
      <c r="R1593" s="222">
        <f>Q1593*H1593</f>
        <v>0</v>
      </c>
      <c r="S1593" s="222">
        <v>0</v>
      </c>
      <c r="T1593" s="223">
        <f>S1593*H1593</f>
        <v>0</v>
      </c>
      <c r="U1593" s="39"/>
      <c r="V1593" s="39"/>
      <c r="W1593" s="39"/>
      <c r="X1593" s="39"/>
      <c r="Y1593" s="39"/>
      <c r="Z1593" s="39"/>
      <c r="AA1593" s="39"/>
      <c r="AB1593" s="39"/>
      <c r="AC1593" s="39"/>
      <c r="AD1593" s="39"/>
      <c r="AE1593" s="39"/>
      <c r="AR1593" s="224" t="s">
        <v>300</v>
      </c>
      <c r="AT1593" s="224" t="s">
        <v>183</v>
      </c>
      <c r="AU1593" s="224" t="s">
        <v>96</v>
      </c>
      <c r="AY1593" s="18" t="s">
        <v>181</v>
      </c>
      <c r="BE1593" s="225">
        <f>IF(N1593="základní",J1593,0)</f>
        <v>0</v>
      </c>
      <c r="BF1593" s="225">
        <f>IF(N1593="snížená",J1593,0)</f>
        <v>0</v>
      </c>
      <c r="BG1593" s="225">
        <f>IF(N1593="zákl. přenesená",J1593,0)</f>
        <v>0</v>
      </c>
      <c r="BH1593" s="225">
        <f>IF(N1593="sníž. přenesená",J1593,0)</f>
        <v>0</v>
      </c>
      <c r="BI1593" s="225">
        <f>IF(N1593="nulová",J1593,0)</f>
        <v>0</v>
      </c>
      <c r="BJ1593" s="18" t="s">
        <v>81</v>
      </c>
      <c r="BK1593" s="225">
        <f>ROUND(I1593*H1593,2)</f>
        <v>0</v>
      </c>
      <c r="BL1593" s="18" t="s">
        <v>300</v>
      </c>
      <c r="BM1593" s="224" t="s">
        <v>2638</v>
      </c>
    </row>
    <row r="1594" s="2" customFormat="1">
      <c r="A1594" s="39"/>
      <c r="B1594" s="40"/>
      <c r="C1594" s="41"/>
      <c r="D1594" s="226" t="s">
        <v>189</v>
      </c>
      <c r="E1594" s="41"/>
      <c r="F1594" s="227" t="s">
        <v>2639</v>
      </c>
      <c r="G1594" s="41"/>
      <c r="H1594" s="41"/>
      <c r="I1594" s="228"/>
      <c r="J1594" s="41"/>
      <c r="K1594" s="41"/>
      <c r="L1594" s="45"/>
      <c r="M1594" s="229"/>
      <c r="N1594" s="230"/>
      <c r="O1594" s="85"/>
      <c r="P1594" s="85"/>
      <c r="Q1594" s="85"/>
      <c r="R1594" s="85"/>
      <c r="S1594" s="85"/>
      <c r="T1594" s="86"/>
      <c r="U1594" s="39"/>
      <c r="V1594" s="39"/>
      <c r="W1594" s="39"/>
      <c r="X1594" s="39"/>
      <c r="Y1594" s="39"/>
      <c r="Z1594" s="39"/>
      <c r="AA1594" s="39"/>
      <c r="AB1594" s="39"/>
      <c r="AC1594" s="39"/>
      <c r="AD1594" s="39"/>
      <c r="AE1594" s="39"/>
      <c r="AT1594" s="18" t="s">
        <v>189</v>
      </c>
      <c r="AU1594" s="18" t="s">
        <v>96</v>
      </c>
    </row>
    <row r="1595" s="2" customFormat="1" ht="16.5" customHeight="1">
      <c r="A1595" s="39"/>
      <c r="B1595" s="40"/>
      <c r="C1595" s="213" t="s">
        <v>2640</v>
      </c>
      <c r="D1595" s="213" t="s">
        <v>183</v>
      </c>
      <c r="E1595" s="214" t="s">
        <v>2641</v>
      </c>
      <c r="F1595" s="215" t="s">
        <v>2642</v>
      </c>
      <c r="G1595" s="216" t="s">
        <v>449</v>
      </c>
      <c r="H1595" s="217">
        <v>15</v>
      </c>
      <c r="I1595" s="218"/>
      <c r="J1595" s="219">
        <f>ROUND(I1595*H1595,2)</f>
        <v>0</v>
      </c>
      <c r="K1595" s="215" t="s">
        <v>394</v>
      </c>
      <c r="L1595" s="45"/>
      <c r="M1595" s="220" t="s">
        <v>19</v>
      </c>
      <c r="N1595" s="221" t="s">
        <v>44</v>
      </c>
      <c r="O1595" s="85"/>
      <c r="P1595" s="222">
        <f>O1595*H1595</f>
        <v>0</v>
      </c>
      <c r="Q1595" s="222">
        <v>0</v>
      </c>
      <c r="R1595" s="222">
        <f>Q1595*H1595</f>
        <v>0</v>
      </c>
      <c r="S1595" s="222">
        <v>0</v>
      </c>
      <c r="T1595" s="223">
        <f>S1595*H1595</f>
        <v>0</v>
      </c>
      <c r="U1595" s="39"/>
      <c r="V1595" s="39"/>
      <c r="W1595" s="39"/>
      <c r="X1595" s="39"/>
      <c r="Y1595" s="39"/>
      <c r="Z1595" s="39"/>
      <c r="AA1595" s="39"/>
      <c r="AB1595" s="39"/>
      <c r="AC1595" s="39"/>
      <c r="AD1595" s="39"/>
      <c r="AE1595" s="39"/>
      <c r="AR1595" s="224" t="s">
        <v>300</v>
      </c>
      <c r="AT1595" s="224" t="s">
        <v>183</v>
      </c>
      <c r="AU1595" s="224" t="s">
        <v>96</v>
      </c>
      <c r="AY1595" s="18" t="s">
        <v>181</v>
      </c>
      <c r="BE1595" s="225">
        <f>IF(N1595="základní",J1595,0)</f>
        <v>0</v>
      </c>
      <c r="BF1595" s="225">
        <f>IF(N1595="snížená",J1595,0)</f>
        <v>0</v>
      </c>
      <c r="BG1595" s="225">
        <f>IF(N1595="zákl. přenesená",J1595,0)</f>
        <v>0</v>
      </c>
      <c r="BH1595" s="225">
        <f>IF(N1595="sníž. přenesená",J1595,0)</f>
        <v>0</v>
      </c>
      <c r="BI1595" s="225">
        <f>IF(N1595="nulová",J1595,0)</f>
        <v>0</v>
      </c>
      <c r="BJ1595" s="18" t="s">
        <v>81</v>
      </c>
      <c r="BK1595" s="225">
        <f>ROUND(I1595*H1595,2)</f>
        <v>0</v>
      </c>
      <c r="BL1595" s="18" t="s">
        <v>300</v>
      </c>
      <c r="BM1595" s="224" t="s">
        <v>2643</v>
      </c>
    </row>
    <row r="1596" s="2" customFormat="1">
      <c r="A1596" s="39"/>
      <c r="B1596" s="40"/>
      <c r="C1596" s="41"/>
      <c r="D1596" s="226" t="s">
        <v>189</v>
      </c>
      <c r="E1596" s="41"/>
      <c r="F1596" s="227" t="s">
        <v>2642</v>
      </c>
      <c r="G1596" s="41"/>
      <c r="H1596" s="41"/>
      <c r="I1596" s="228"/>
      <c r="J1596" s="41"/>
      <c r="K1596" s="41"/>
      <c r="L1596" s="45"/>
      <c r="M1596" s="229"/>
      <c r="N1596" s="230"/>
      <c r="O1596" s="85"/>
      <c r="P1596" s="85"/>
      <c r="Q1596" s="85"/>
      <c r="R1596" s="85"/>
      <c r="S1596" s="85"/>
      <c r="T1596" s="86"/>
      <c r="U1596" s="39"/>
      <c r="V1596" s="39"/>
      <c r="W1596" s="39"/>
      <c r="X1596" s="39"/>
      <c r="Y1596" s="39"/>
      <c r="Z1596" s="39"/>
      <c r="AA1596" s="39"/>
      <c r="AB1596" s="39"/>
      <c r="AC1596" s="39"/>
      <c r="AD1596" s="39"/>
      <c r="AE1596" s="39"/>
      <c r="AT1596" s="18" t="s">
        <v>189</v>
      </c>
      <c r="AU1596" s="18" t="s">
        <v>96</v>
      </c>
    </row>
    <row r="1597" s="2" customFormat="1" ht="16.5" customHeight="1">
      <c r="A1597" s="39"/>
      <c r="B1597" s="40"/>
      <c r="C1597" s="213" t="s">
        <v>2644</v>
      </c>
      <c r="D1597" s="213" t="s">
        <v>183</v>
      </c>
      <c r="E1597" s="214" t="s">
        <v>2645</v>
      </c>
      <c r="F1597" s="215" t="s">
        <v>2646</v>
      </c>
      <c r="G1597" s="216" t="s">
        <v>449</v>
      </c>
      <c r="H1597" s="217">
        <v>85</v>
      </c>
      <c r="I1597" s="218"/>
      <c r="J1597" s="219">
        <f>ROUND(I1597*H1597,2)</f>
        <v>0</v>
      </c>
      <c r="K1597" s="215" t="s">
        <v>394</v>
      </c>
      <c r="L1597" s="45"/>
      <c r="M1597" s="220" t="s">
        <v>19</v>
      </c>
      <c r="N1597" s="221" t="s">
        <v>44</v>
      </c>
      <c r="O1597" s="85"/>
      <c r="P1597" s="222">
        <f>O1597*H1597</f>
        <v>0</v>
      </c>
      <c r="Q1597" s="222">
        <v>0</v>
      </c>
      <c r="R1597" s="222">
        <f>Q1597*H1597</f>
        <v>0</v>
      </c>
      <c r="S1597" s="222">
        <v>0</v>
      </c>
      <c r="T1597" s="223">
        <f>S1597*H1597</f>
        <v>0</v>
      </c>
      <c r="U1597" s="39"/>
      <c r="V1597" s="39"/>
      <c r="W1597" s="39"/>
      <c r="X1597" s="39"/>
      <c r="Y1597" s="39"/>
      <c r="Z1597" s="39"/>
      <c r="AA1597" s="39"/>
      <c r="AB1597" s="39"/>
      <c r="AC1597" s="39"/>
      <c r="AD1597" s="39"/>
      <c r="AE1597" s="39"/>
      <c r="AR1597" s="224" t="s">
        <v>300</v>
      </c>
      <c r="AT1597" s="224" t="s">
        <v>183</v>
      </c>
      <c r="AU1597" s="224" t="s">
        <v>96</v>
      </c>
      <c r="AY1597" s="18" t="s">
        <v>181</v>
      </c>
      <c r="BE1597" s="225">
        <f>IF(N1597="základní",J1597,0)</f>
        <v>0</v>
      </c>
      <c r="BF1597" s="225">
        <f>IF(N1597="snížená",J1597,0)</f>
        <v>0</v>
      </c>
      <c r="BG1597" s="225">
        <f>IF(N1597="zákl. přenesená",J1597,0)</f>
        <v>0</v>
      </c>
      <c r="BH1597" s="225">
        <f>IF(N1597="sníž. přenesená",J1597,0)</f>
        <v>0</v>
      </c>
      <c r="BI1597" s="225">
        <f>IF(N1597="nulová",J1597,0)</f>
        <v>0</v>
      </c>
      <c r="BJ1597" s="18" t="s">
        <v>81</v>
      </c>
      <c r="BK1597" s="225">
        <f>ROUND(I1597*H1597,2)</f>
        <v>0</v>
      </c>
      <c r="BL1597" s="18" t="s">
        <v>300</v>
      </c>
      <c r="BM1597" s="224" t="s">
        <v>2647</v>
      </c>
    </row>
    <row r="1598" s="2" customFormat="1">
      <c r="A1598" s="39"/>
      <c r="B1598" s="40"/>
      <c r="C1598" s="41"/>
      <c r="D1598" s="226" t="s">
        <v>189</v>
      </c>
      <c r="E1598" s="41"/>
      <c r="F1598" s="227" t="s">
        <v>2646</v>
      </c>
      <c r="G1598" s="41"/>
      <c r="H1598" s="41"/>
      <c r="I1598" s="228"/>
      <c r="J1598" s="41"/>
      <c r="K1598" s="41"/>
      <c r="L1598" s="45"/>
      <c r="M1598" s="229"/>
      <c r="N1598" s="230"/>
      <c r="O1598" s="85"/>
      <c r="P1598" s="85"/>
      <c r="Q1598" s="85"/>
      <c r="R1598" s="85"/>
      <c r="S1598" s="85"/>
      <c r="T1598" s="86"/>
      <c r="U1598" s="39"/>
      <c r="V1598" s="39"/>
      <c r="W1598" s="39"/>
      <c r="X1598" s="39"/>
      <c r="Y1598" s="39"/>
      <c r="Z1598" s="39"/>
      <c r="AA1598" s="39"/>
      <c r="AB1598" s="39"/>
      <c r="AC1598" s="39"/>
      <c r="AD1598" s="39"/>
      <c r="AE1598" s="39"/>
      <c r="AT1598" s="18" t="s">
        <v>189</v>
      </c>
      <c r="AU1598" s="18" t="s">
        <v>96</v>
      </c>
    </row>
    <row r="1599" s="2" customFormat="1" ht="16.5" customHeight="1">
      <c r="A1599" s="39"/>
      <c r="B1599" s="40"/>
      <c r="C1599" s="254" t="s">
        <v>2648</v>
      </c>
      <c r="D1599" s="254" t="s">
        <v>308</v>
      </c>
      <c r="E1599" s="255" t="s">
        <v>2649</v>
      </c>
      <c r="F1599" s="256" t="s">
        <v>2650</v>
      </c>
      <c r="G1599" s="257" t="s">
        <v>449</v>
      </c>
      <c r="H1599" s="258">
        <v>7</v>
      </c>
      <c r="I1599" s="259"/>
      <c r="J1599" s="260">
        <f>ROUND(I1599*H1599,2)</f>
        <v>0</v>
      </c>
      <c r="K1599" s="256" t="s">
        <v>394</v>
      </c>
      <c r="L1599" s="261"/>
      <c r="M1599" s="262" t="s">
        <v>19</v>
      </c>
      <c r="N1599" s="263" t="s">
        <v>44</v>
      </c>
      <c r="O1599" s="85"/>
      <c r="P1599" s="222">
        <f>O1599*H1599</f>
        <v>0</v>
      </c>
      <c r="Q1599" s="222">
        <v>0</v>
      </c>
      <c r="R1599" s="222">
        <f>Q1599*H1599</f>
        <v>0</v>
      </c>
      <c r="S1599" s="222">
        <v>0</v>
      </c>
      <c r="T1599" s="223">
        <f>S1599*H1599</f>
        <v>0</v>
      </c>
      <c r="U1599" s="39"/>
      <c r="V1599" s="39"/>
      <c r="W1599" s="39"/>
      <c r="X1599" s="39"/>
      <c r="Y1599" s="39"/>
      <c r="Z1599" s="39"/>
      <c r="AA1599" s="39"/>
      <c r="AB1599" s="39"/>
      <c r="AC1599" s="39"/>
      <c r="AD1599" s="39"/>
      <c r="AE1599" s="39"/>
      <c r="AR1599" s="224" t="s">
        <v>423</v>
      </c>
      <c r="AT1599" s="224" t="s">
        <v>308</v>
      </c>
      <c r="AU1599" s="224" t="s">
        <v>96</v>
      </c>
      <c r="AY1599" s="18" t="s">
        <v>181</v>
      </c>
      <c r="BE1599" s="225">
        <f>IF(N1599="základní",J1599,0)</f>
        <v>0</v>
      </c>
      <c r="BF1599" s="225">
        <f>IF(N1599="snížená",J1599,0)</f>
        <v>0</v>
      </c>
      <c r="BG1599" s="225">
        <f>IF(N1599="zákl. přenesená",J1599,0)</f>
        <v>0</v>
      </c>
      <c r="BH1599" s="225">
        <f>IF(N1599="sníž. přenesená",J1599,0)</f>
        <v>0</v>
      </c>
      <c r="BI1599" s="225">
        <f>IF(N1599="nulová",J1599,0)</f>
        <v>0</v>
      </c>
      <c r="BJ1599" s="18" t="s">
        <v>81</v>
      </c>
      <c r="BK1599" s="225">
        <f>ROUND(I1599*H1599,2)</f>
        <v>0</v>
      </c>
      <c r="BL1599" s="18" t="s">
        <v>300</v>
      </c>
      <c r="BM1599" s="224" t="s">
        <v>2651</v>
      </c>
    </row>
    <row r="1600" s="2" customFormat="1">
      <c r="A1600" s="39"/>
      <c r="B1600" s="40"/>
      <c r="C1600" s="41"/>
      <c r="D1600" s="226" t="s">
        <v>189</v>
      </c>
      <c r="E1600" s="41"/>
      <c r="F1600" s="227" t="s">
        <v>2650</v>
      </c>
      <c r="G1600" s="41"/>
      <c r="H1600" s="41"/>
      <c r="I1600" s="228"/>
      <c r="J1600" s="41"/>
      <c r="K1600" s="41"/>
      <c r="L1600" s="45"/>
      <c r="M1600" s="229"/>
      <c r="N1600" s="230"/>
      <c r="O1600" s="85"/>
      <c r="P1600" s="85"/>
      <c r="Q1600" s="85"/>
      <c r="R1600" s="85"/>
      <c r="S1600" s="85"/>
      <c r="T1600" s="86"/>
      <c r="U1600" s="39"/>
      <c r="V1600" s="39"/>
      <c r="W1600" s="39"/>
      <c r="X1600" s="39"/>
      <c r="Y1600" s="39"/>
      <c r="Z1600" s="39"/>
      <c r="AA1600" s="39"/>
      <c r="AB1600" s="39"/>
      <c r="AC1600" s="39"/>
      <c r="AD1600" s="39"/>
      <c r="AE1600" s="39"/>
      <c r="AT1600" s="18" t="s">
        <v>189</v>
      </c>
      <c r="AU1600" s="18" t="s">
        <v>96</v>
      </c>
    </row>
    <row r="1601" s="2" customFormat="1" ht="16.5" customHeight="1">
      <c r="A1601" s="39"/>
      <c r="B1601" s="40"/>
      <c r="C1601" s="254" t="s">
        <v>2652</v>
      </c>
      <c r="D1601" s="254" t="s">
        <v>308</v>
      </c>
      <c r="E1601" s="255" t="s">
        <v>2653</v>
      </c>
      <c r="F1601" s="256" t="s">
        <v>2654</v>
      </c>
      <c r="G1601" s="257" t="s">
        <v>263</v>
      </c>
      <c r="H1601" s="258">
        <v>160</v>
      </c>
      <c r="I1601" s="259"/>
      <c r="J1601" s="260">
        <f>ROUND(I1601*H1601,2)</f>
        <v>0</v>
      </c>
      <c r="K1601" s="256" t="s">
        <v>394</v>
      </c>
      <c r="L1601" s="261"/>
      <c r="M1601" s="262" t="s">
        <v>19</v>
      </c>
      <c r="N1601" s="263" t="s">
        <v>44</v>
      </c>
      <c r="O1601" s="85"/>
      <c r="P1601" s="222">
        <f>O1601*H1601</f>
        <v>0</v>
      </c>
      <c r="Q1601" s="222">
        <v>0</v>
      </c>
      <c r="R1601" s="222">
        <f>Q1601*H1601</f>
        <v>0</v>
      </c>
      <c r="S1601" s="222">
        <v>0</v>
      </c>
      <c r="T1601" s="223">
        <f>S1601*H1601</f>
        <v>0</v>
      </c>
      <c r="U1601" s="39"/>
      <c r="V1601" s="39"/>
      <c r="W1601" s="39"/>
      <c r="X1601" s="39"/>
      <c r="Y1601" s="39"/>
      <c r="Z1601" s="39"/>
      <c r="AA1601" s="39"/>
      <c r="AB1601" s="39"/>
      <c r="AC1601" s="39"/>
      <c r="AD1601" s="39"/>
      <c r="AE1601" s="39"/>
      <c r="AR1601" s="224" t="s">
        <v>423</v>
      </c>
      <c r="AT1601" s="224" t="s">
        <v>308</v>
      </c>
      <c r="AU1601" s="224" t="s">
        <v>96</v>
      </c>
      <c r="AY1601" s="18" t="s">
        <v>181</v>
      </c>
      <c r="BE1601" s="225">
        <f>IF(N1601="základní",J1601,0)</f>
        <v>0</v>
      </c>
      <c r="BF1601" s="225">
        <f>IF(N1601="snížená",J1601,0)</f>
        <v>0</v>
      </c>
      <c r="BG1601" s="225">
        <f>IF(N1601="zákl. přenesená",J1601,0)</f>
        <v>0</v>
      </c>
      <c r="BH1601" s="225">
        <f>IF(N1601="sníž. přenesená",J1601,0)</f>
        <v>0</v>
      </c>
      <c r="BI1601" s="225">
        <f>IF(N1601="nulová",J1601,0)</f>
        <v>0</v>
      </c>
      <c r="BJ1601" s="18" t="s">
        <v>81</v>
      </c>
      <c r="BK1601" s="225">
        <f>ROUND(I1601*H1601,2)</f>
        <v>0</v>
      </c>
      <c r="BL1601" s="18" t="s">
        <v>300</v>
      </c>
      <c r="BM1601" s="224" t="s">
        <v>2655</v>
      </c>
    </row>
    <row r="1602" s="2" customFormat="1">
      <c r="A1602" s="39"/>
      <c r="B1602" s="40"/>
      <c r="C1602" s="41"/>
      <c r="D1602" s="226" t="s">
        <v>189</v>
      </c>
      <c r="E1602" s="41"/>
      <c r="F1602" s="227" t="s">
        <v>2654</v>
      </c>
      <c r="G1602" s="41"/>
      <c r="H1602" s="41"/>
      <c r="I1602" s="228"/>
      <c r="J1602" s="41"/>
      <c r="K1602" s="41"/>
      <c r="L1602" s="45"/>
      <c r="M1602" s="229"/>
      <c r="N1602" s="230"/>
      <c r="O1602" s="85"/>
      <c r="P1602" s="85"/>
      <c r="Q1602" s="85"/>
      <c r="R1602" s="85"/>
      <c r="S1602" s="85"/>
      <c r="T1602" s="86"/>
      <c r="U1602" s="39"/>
      <c r="V1602" s="39"/>
      <c r="W1602" s="39"/>
      <c r="X1602" s="39"/>
      <c r="Y1602" s="39"/>
      <c r="Z1602" s="39"/>
      <c r="AA1602" s="39"/>
      <c r="AB1602" s="39"/>
      <c r="AC1602" s="39"/>
      <c r="AD1602" s="39"/>
      <c r="AE1602" s="39"/>
      <c r="AT1602" s="18" t="s">
        <v>189</v>
      </c>
      <c r="AU1602" s="18" t="s">
        <v>96</v>
      </c>
    </row>
    <row r="1603" s="2" customFormat="1" ht="16.5" customHeight="1">
      <c r="A1603" s="39"/>
      <c r="B1603" s="40"/>
      <c r="C1603" s="254" t="s">
        <v>2656</v>
      </c>
      <c r="D1603" s="254" t="s">
        <v>308</v>
      </c>
      <c r="E1603" s="255" t="s">
        <v>2657</v>
      </c>
      <c r="F1603" s="256" t="s">
        <v>2658</v>
      </c>
      <c r="G1603" s="257" t="s">
        <v>263</v>
      </c>
      <c r="H1603" s="258">
        <v>82</v>
      </c>
      <c r="I1603" s="259"/>
      <c r="J1603" s="260">
        <f>ROUND(I1603*H1603,2)</f>
        <v>0</v>
      </c>
      <c r="K1603" s="256" t="s">
        <v>394</v>
      </c>
      <c r="L1603" s="261"/>
      <c r="M1603" s="262" t="s">
        <v>19</v>
      </c>
      <c r="N1603" s="263" t="s">
        <v>44</v>
      </c>
      <c r="O1603" s="85"/>
      <c r="P1603" s="222">
        <f>O1603*H1603</f>
        <v>0</v>
      </c>
      <c r="Q1603" s="222">
        <v>0</v>
      </c>
      <c r="R1603" s="222">
        <f>Q1603*H1603</f>
        <v>0</v>
      </c>
      <c r="S1603" s="222">
        <v>0</v>
      </c>
      <c r="T1603" s="223">
        <f>S1603*H1603</f>
        <v>0</v>
      </c>
      <c r="U1603" s="39"/>
      <c r="V1603" s="39"/>
      <c r="W1603" s="39"/>
      <c r="X1603" s="39"/>
      <c r="Y1603" s="39"/>
      <c r="Z1603" s="39"/>
      <c r="AA1603" s="39"/>
      <c r="AB1603" s="39"/>
      <c r="AC1603" s="39"/>
      <c r="AD1603" s="39"/>
      <c r="AE1603" s="39"/>
      <c r="AR1603" s="224" t="s">
        <v>423</v>
      </c>
      <c r="AT1603" s="224" t="s">
        <v>308</v>
      </c>
      <c r="AU1603" s="224" t="s">
        <v>96</v>
      </c>
      <c r="AY1603" s="18" t="s">
        <v>181</v>
      </c>
      <c r="BE1603" s="225">
        <f>IF(N1603="základní",J1603,0)</f>
        <v>0</v>
      </c>
      <c r="BF1603" s="225">
        <f>IF(N1603="snížená",J1603,0)</f>
        <v>0</v>
      </c>
      <c r="BG1603" s="225">
        <f>IF(N1603="zákl. přenesená",J1603,0)</f>
        <v>0</v>
      </c>
      <c r="BH1603" s="225">
        <f>IF(N1603="sníž. přenesená",J1603,0)</f>
        <v>0</v>
      </c>
      <c r="BI1603" s="225">
        <f>IF(N1603="nulová",J1603,0)</f>
        <v>0</v>
      </c>
      <c r="BJ1603" s="18" t="s">
        <v>81</v>
      </c>
      <c r="BK1603" s="225">
        <f>ROUND(I1603*H1603,2)</f>
        <v>0</v>
      </c>
      <c r="BL1603" s="18" t="s">
        <v>300</v>
      </c>
      <c r="BM1603" s="224" t="s">
        <v>2659</v>
      </c>
    </row>
    <row r="1604" s="2" customFormat="1">
      <c r="A1604" s="39"/>
      <c r="B1604" s="40"/>
      <c r="C1604" s="41"/>
      <c r="D1604" s="226" t="s">
        <v>189</v>
      </c>
      <c r="E1604" s="41"/>
      <c r="F1604" s="227" t="s">
        <v>2658</v>
      </c>
      <c r="G1604" s="41"/>
      <c r="H1604" s="41"/>
      <c r="I1604" s="228"/>
      <c r="J1604" s="41"/>
      <c r="K1604" s="41"/>
      <c r="L1604" s="45"/>
      <c r="M1604" s="229"/>
      <c r="N1604" s="230"/>
      <c r="O1604" s="85"/>
      <c r="P1604" s="85"/>
      <c r="Q1604" s="85"/>
      <c r="R1604" s="85"/>
      <c r="S1604" s="85"/>
      <c r="T1604" s="86"/>
      <c r="U1604" s="39"/>
      <c r="V1604" s="39"/>
      <c r="W1604" s="39"/>
      <c r="X1604" s="39"/>
      <c r="Y1604" s="39"/>
      <c r="Z1604" s="39"/>
      <c r="AA1604" s="39"/>
      <c r="AB1604" s="39"/>
      <c r="AC1604" s="39"/>
      <c r="AD1604" s="39"/>
      <c r="AE1604" s="39"/>
      <c r="AT1604" s="18" t="s">
        <v>189</v>
      </c>
      <c r="AU1604" s="18" t="s">
        <v>96</v>
      </c>
    </row>
    <row r="1605" s="2" customFormat="1" ht="16.5" customHeight="1">
      <c r="A1605" s="39"/>
      <c r="B1605" s="40"/>
      <c r="C1605" s="254" t="s">
        <v>2660</v>
      </c>
      <c r="D1605" s="254" t="s">
        <v>308</v>
      </c>
      <c r="E1605" s="255" t="s">
        <v>2661</v>
      </c>
      <c r="F1605" s="256" t="s">
        <v>2617</v>
      </c>
      <c r="G1605" s="257" t="s">
        <v>263</v>
      </c>
      <c r="H1605" s="258">
        <v>10</v>
      </c>
      <c r="I1605" s="259"/>
      <c r="J1605" s="260">
        <f>ROUND(I1605*H1605,2)</f>
        <v>0</v>
      </c>
      <c r="K1605" s="256" t="s">
        <v>394</v>
      </c>
      <c r="L1605" s="261"/>
      <c r="M1605" s="262" t="s">
        <v>19</v>
      </c>
      <c r="N1605" s="263" t="s">
        <v>44</v>
      </c>
      <c r="O1605" s="85"/>
      <c r="P1605" s="222">
        <f>O1605*H1605</f>
        <v>0</v>
      </c>
      <c r="Q1605" s="222">
        <v>0</v>
      </c>
      <c r="R1605" s="222">
        <f>Q1605*H1605</f>
        <v>0</v>
      </c>
      <c r="S1605" s="222">
        <v>0</v>
      </c>
      <c r="T1605" s="223">
        <f>S1605*H1605</f>
        <v>0</v>
      </c>
      <c r="U1605" s="39"/>
      <c r="V1605" s="39"/>
      <c r="W1605" s="39"/>
      <c r="X1605" s="39"/>
      <c r="Y1605" s="39"/>
      <c r="Z1605" s="39"/>
      <c r="AA1605" s="39"/>
      <c r="AB1605" s="39"/>
      <c r="AC1605" s="39"/>
      <c r="AD1605" s="39"/>
      <c r="AE1605" s="39"/>
      <c r="AR1605" s="224" t="s">
        <v>423</v>
      </c>
      <c r="AT1605" s="224" t="s">
        <v>308</v>
      </c>
      <c r="AU1605" s="224" t="s">
        <v>96</v>
      </c>
      <c r="AY1605" s="18" t="s">
        <v>181</v>
      </c>
      <c r="BE1605" s="225">
        <f>IF(N1605="základní",J1605,0)</f>
        <v>0</v>
      </c>
      <c r="BF1605" s="225">
        <f>IF(N1605="snížená",J1605,0)</f>
        <v>0</v>
      </c>
      <c r="BG1605" s="225">
        <f>IF(N1605="zákl. přenesená",J1605,0)</f>
        <v>0</v>
      </c>
      <c r="BH1605" s="225">
        <f>IF(N1605="sníž. přenesená",J1605,0)</f>
        <v>0</v>
      </c>
      <c r="BI1605" s="225">
        <f>IF(N1605="nulová",J1605,0)</f>
        <v>0</v>
      </c>
      <c r="BJ1605" s="18" t="s">
        <v>81</v>
      </c>
      <c r="BK1605" s="225">
        <f>ROUND(I1605*H1605,2)</f>
        <v>0</v>
      </c>
      <c r="BL1605" s="18" t="s">
        <v>300</v>
      </c>
      <c r="BM1605" s="224" t="s">
        <v>2662</v>
      </c>
    </row>
    <row r="1606" s="2" customFormat="1">
      <c r="A1606" s="39"/>
      <c r="B1606" s="40"/>
      <c r="C1606" s="41"/>
      <c r="D1606" s="226" t="s">
        <v>189</v>
      </c>
      <c r="E1606" s="41"/>
      <c r="F1606" s="227" t="s">
        <v>2617</v>
      </c>
      <c r="G1606" s="41"/>
      <c r="H1606" s="41"/>
      <c r="I1606" s="228"/>
      <c r="J1606" s="41"/>
      <c r="K1606" s="41"/>
      <c r="L1606" s="45"/>
      <c r="M1606" s="229"/>
      <c r="N1606" s="230"/>
      <c r="O1606" s="85"/>
      <c r="P1606" s="85"/>
      <c r="Q1606" s="85"/>
      <c r="R1606" s="85"/>
      <c r="S1606" s="85"/>
      <c r="T1606" s="86"/>
      <c r="U1606" s="39"/>
      <c r="V1606" s="39"/>
      <c r="W1606" s="39"/>
      <c r="X1606" s="39"/>
      <c r="Y1606" s="39"/>
      <c r="Z1606" s="39"/>
      <c r="AA1606" s="39"/>
      <c r="AB1606" s="39"/>
      <c r="AC1606" s="39"/>
      <c r="AD1606" s="39"/>
      <c r="AE1606" s="39"/>
      <c r="AT1606" s="18" t="s">
        <v>189</v>
      </c>
      <c r="AU1606" s="18" t="s">
        <v>96</v>
      </c>
    </row>
    <row r="1607" s="2" customFormat="1" ht="16.5" customHeight="1">
      <c r="A1607" s="39"/>
      <c r="B1607" s="40"/>
      <c r="C1607" s="254" t="s">
        <v>2663</v>
      </c>
      <c r="D1607" s="254" t="s">
        <v>308</v>
      </c>
      <c r="E1607" s="255" t="s">
        <v>2664</v>
      </c>
      <c r="F1607" s="256" t="s">
        <v>2637</v>
      </c>
      <c r="G1607" s="257" t="s">
        <v>449</v>
      </c>
      <c r="H1607" s="258">
        <v>25</v>
      </c>
      <c r="I1607" s="259"/>
      <c r="J1607" s="260">
        <f>ROUND(I1607*H1607,2)</f>
        <v>0</v>
      </c>
      <c r="K1607" s="256" t="s">
        <v>394</v>
      </c>
      <c r="L1607" s="261"/>
      <c r="M1607" s="262" t="s">
        <v>19</v>
      </c>
      <c r="N1607" s="263" t="s">
        <v>44</v>
      </c>
      <c r="O1607" s="85"/>
      <c r="P1607" s="222">
        <f>O1607*H1607</f>
        <v>0</v>
      </c>
      <c r="Q1607" s="222">
        <v>0</v>
      </c>
      <c r="R1607" s="222">
        <f>Q1607*H1607</f>
        <v>0</v>
      </c>
      <c r="S1607" s="222">
        <v>0</v>
      </c>
      <c r="T1607" s="223">
        <f>S1607*H1607</f>
        <v>0</v>
      </c>
      <c r="U1607" s="39"/>
      <c r="V1607" s="39"/>
      <c r="W1607" s="39"/>
      <c r="X1607" s="39"/>
      <c r="Y1607" s="39"/>
      <c r="Z1607" s="39"/>
      <c r="AA1607" s="39"/>
      <c r="AB1607" s="39"/>
      <c r="AC1607" s="39"/>
      <c r="AD1607" s="39"/>
      <c r="AE1607" s="39"/>
      <c r="AR1607" s="224" t="s">
        <v>423</v>
      </c>
      <c r="AT1607" s="224" t="s">
        <v>308</v>
      </c>
      <c r="AU1607" s="224" t="s">
        <v>96</v>
      </c>
      <c r="AY1607" s="18" t="s">
        <v>181</v>
      </c>
      <c r="BE1607" s="225">
        <f>IF(N1607="základní",J1607,0)</f>
        <v>0</v>
      </c>
      <c r="BF1607" s="225">
        <f>IF(N1607="snížená",J1607,0)</f>
        <v>0</v>
      </c>
      <c r="BG1607" s="225">
        <f>IF(N1607="zákl. přenesená",J1607,0)</f>
        <v>0</v>
      </c>
      <c r="BH1607" s="225">
        <f>IF(N1607="sníž. přenesená",J1607,0)</f>
        <v>0</v>
      </c>
      <c r="BI1607" s="225">
        <f>IF(N1607="nulová",J1607,0)</f>
        <v>0</v>
      </c>
      <c r="BJ1607" s="18" t="s">
        <v>81</v>
      </c>
      <c r="BK1607" s="225">
        <f>ROUND(I1607*H1607,2)</f>
        <v>0</v>
      </c>
      <c r="BL1607" s="18" t="s">
        <v>300</v>
      </c>
      <c r="BM1607" s="224" t="s">
        <v>2665</v>
      </c>
    </row>
    <row r="1608" s="2" customFormat="1">
      <c r="A1608" s="39"/>
      <c r="B1608" s="40"/>
      <c r="C1608" s="41"/>
      <c r="D1608" s="226" t="s">
        <v>189</v>
      </c>
      <c r="E1608" s="41"/>
      <c r="F1608" s="227" t="s">
        <v>2637</v>
      </c>
      <c r="G1608" s="41"/>
      <c r="H1608" s="41"/>
      <c r="I1608" s="228"/>
      <c r="J1608" s="41"/>
      <c r="K1608" s="41"/>
      <c r="L1608" s="45"/>
      <c r="M1608" s="229"/>
      <c r="N1608" s="230"/>
      <c r="O1608" s="85"/>
      <c r="P1608" s="85"/>
      <c r="Q1608" s="85"/>
      <c r="R1608" s="85"/>
      <c r="S1608" s="85"/>
      <c r="T1608" s="86"/>
      <c r="U1608" s="39"/>
      <c r="V1608" s="39"/>
      <c r="W1608" s="39"/>
      <c r="X1608" s="39"/>
      <c r="Y1608" s="39"/>
      <c r="Z1608" s="39"/>
      <c r="AA1608" s="39"/>
      <c r="AB1608" s="39"/>
      <c r="AC1608" s="39"/>
      <c r="AD1608" s="39"/>
      <c r="AE1608" s="39"/>
      <c r="AT1608" s="18" t="s">
        <v>189</v>
      </c>
      <c r="AU1608" s="18" t="s">
        <v>96</v>
      </c>
    </row>
    <row r="1609" s="2" customFormat="1" ht="16.5" customHeight="1">
      <c r="A1609" s="39"/>
      <c r="B1609" s="40"/>
      <c r="C1609" s="254" t="s">
        <v>2666</v>
      </c>
      <c r="D1609" s="254" t="s">
        <v>308</v>
      </c>
      <c r="E1609" s="255" t="s">
        <v>2667</v>
      </c>
      <c r="F1609" s="256" t="s">
        <v>2668</v>
      </c>
      <c r="G1609" s="257" t="s">
        <v>449</v>
      </c>
      <c r="H1609" s="258">
        <v>15</v>
      </c>
      <c r="I1609" s="259"/>
      <c r="J1609" s="260">
        <f>ROUND(I1609*H1609,2)</f>
        <v>0</v>
      </c>
      <c r="K1609" s="256" t="s">
        <v>394</v>
      </c>
      <c r="L1609" s="261"/>
      <c r="M1609" s="262" t="s">
        <v>19</v>
      </c>
      <c r="N1609" s="263" t="s">
        <v>44</v>
      </c>
      <c r="O1609" s="85"/>
      <c r="P1609" s="222">
        <f>O1609*H1609</f>
        <v>0</v>
      </c>
      <c r="Q1609" s="222">
        <v>0</v>
      </c>
      <c r="R1609" s="222">
        <f>Q1609*H1609</f>
        <v>0</v>
      </c>
      <c r="S1609" s="222">
        <v>0</v>
      </c>
      <c r="T1609" s="223">
        <f>S1609*H1609</f>
        <v>0</v>
      </c>
      <c r="U1609" s="39"/>
      <c r="V1609" s="39"/>
      <c r="W1609" s="39"/>
      <c r="X1609" s="39"/>
      <c r="Y1609" s="39"/>
      <c r="Z1609" s="39"/>
      <c r="AA1609" s="39"/>
      <c r="AB1609" s="39"/>
      <c r="AC1609" s="39"/>
      <c r="AD1609" s="39"/>
      <c r="AE1609" s="39"/>
      <c r="AR1609" s="224" t="s">
        <v>423</v>
      </c>
      <c r="AT1609" s="224" t="s">
        <v>308</v>
      </c>
      <c r="AU1609" s="224" t="s">
        <v>96</v>
      </c>
      <c r="AY1609" s="18" t="s">
        <v>181</v>
      </c>
      <c r="BE1609" s="225">
        <f>IF(N1609="základní",J1609,0)</f>
        <v>0</v>
      </c>
      <c r="BF1609" s="225">
        <f>IF(N1609="snížená",J1609,0)</f>
        <v>0</v>
      </c>
      <c r="BG1609" s="225">
        <f>IF(N1609="zákl. přenesená",J1609,0)</f>
        <v>0</v>
      </c>
      <c r="BH1609" s="225">
        <f>IF(N1609="sníž. přenesená",J1609,0)</f>
        <v>0</v>
      </c>
      <c r="BI1609" s="225">
        <f>IF(N1609="nulová",J1609,0)</f>
        <v>0</v>
      </c>
      <c r="BJ1609" s="18" t="s">
        <v>81</v>
      </c>
      <c r="BK1609" s="225">
        <f>ROUND(I1609*H1609,2)</f>
        <v>0</v>
      </c>
      <c r="BL1609" s="18" t="s">
        <v>300</v>
      </c>
      <c r="BM1609" s="224" t="s">
        <v>2669</v>
      </c>
    </row>
    <row r="1610" s="2" customFormat="1">
      <c r="A1610" s="39"/>
      <c r="B1610" s="40"/>
      <c r="C1610" s="41"/>
      <c r="D1610" s="226" t="s">
        <v>189</v>
      </c>
      <c r="E1610" s="41"/>
      <c r="F1610" s="227" t="s">
        <v>2668</v>
      </c>
      <c r="G1610" s="41"/>
      <c r="H1610" s="41"/>
      <c r="I1610" s="228"/>
      <c r="J1610" s="41"/>
      <c r="K1610" s="41"/>
      <c r="L1610" s="45"/>
      <c r="M1610" s="229"/>
      <c r="N1610" s="230"/>
      <c r="O1610" s="85"/>
      <c r="P1610" s="85"/>
      <c r="Q1610" s="85"/>
      <c r="R1610" s="85"/>
      <c r="S1610" s="85"/>
      <c r="T1610" s="86"/>
      <c r="U1610" s="39"/>
      <c r="V1610" s="39"/>
      <c r="W1610" s="39"/>
      <c r="X1610" s="39"/>
      <c r="Y1610" s="39"/>
      <c r="Z1610" s="39"/>
      <c r="AA1610" s="39"/>
      <c r="AB1610" s="39"/>
      <c r="AC1610" s="39"/>
      <c r="AD1610" s="39"/>
      <c r="AE1610" s="39"/>
      <c r="AT1610" s="18" t="s">
        <v>189</v>
      </c>
      <c r="AU1610" s="18" t="s">
        <v>96</v>
      </c>
    </row>
    <row r="1611" s="2" customFormat="1" ht="16.5" customHeight="1">
      <c r="A1611" s="39"/>
      <c r="B1611" s="40"/>
      <c r="C1611" s="254" t="s">
        <v>2670</v>
      </c>
      <c r="D1611" s="254" t="s">
        <v>308</v>
      </c>
      <c r="E1611" s="255" t="s">
        <v>2671</v>
      </c>
      <c r="F1611" s="256" t="s">
        <v>2642</v>
      </c>
      <c r="G1611" s="257" t="s">
        <v>449</v>
      </c>
      <c r="H1611" s="258">
        <v>85</v>
      </c>
      <c r="I1611" s="259"/>
      <c r="J1611" s="260">
        <f>ROUND(I1611*H1611,2)</f>
        <v>0</v>
      </c>
      <c r="K1611" s="256" t="s">
        <v>394</v>
      </c>
      <c r="L1611" s="261"/>
      <c r="M1611" s="262" t="s">
        <v>19</v>
      </c>
      <c r="N1611" s="263" t="s">
        <v>44</v>
      </c>
      <c r="O1611" s="85"/>
      <c r="P1611" s="222">
        <f>O1611*H1611</f>
        <v>0</v>
      </c>
      <c r="Q1611" s="222">
        <v>0</v>
      </c>
      <c r="R1611" s="222">
        <f>Q1611*H1611</f>
        <v>0</v>
      </c>
      <c r="S1611" s="222">
        <v>0</v>
      </c>
      <c r="T1611" s="223">
        <f>S1611*H1611</f>
        <v>0</v>
      </c>
      <c r="U1611" s="39"/>
      <c r="V1611" s="39"/>
      <c r="W1611" s="39"/>
      <c r="X1611" s="39"/>
      <c r="Y1611" s="39"/>
      <c r="Z1611" s="39"/>
      <c r="AA1611" s="39"/>
      <c r="AB1611" s="39"/>
      <c r="AC1611" s="39"/>
      <c r="AD1611" s="39"/>
      <c r="AE1611" s="39"/>
      <c r="AR1611" s="224" t="s">
        <v>423</v>
      </c>
      <c r="AT1611" s="224" t="s">
        <v>308</v>
      </c>
      <c r="AU1611" s="224" t="s">
        <v>96</v>
      </c>
      <c r="AY1611" s="18" t="s">
        <v>181</v>
      </c>
      <c r="BE1611" s="225">
        <f>IF(N1611="základní",J1611,0)</f>
        <v>0</v>
      </c>
      <c r="BF1611" s="225">
        <f>IF(N1611="snížená",J1611,0)</f>
        <v>0</v>
      </c>
      <c r="BG1611" s="225">
        <f>IF(N1611="zákl. přenesená",J1611,0)</f>
        <v>0</v>
      </c>
      <c r="BH1611" s="225">
        <f>IF(N1611="sníž. přenesená",J1611,0)</f>
        <v>0</v>
      </c>
      <c r="BI1611" s="225">
        <f>IF(N1611="nulová",J1611,0)</f>
        <v>0</v>
      </c>
      <c r="BJ1611" s="18" t="s">
        <v>81</v>
      </c>
      <c r="BK1611" s="225">
        <f>ROUND(I1611*H1611,2)</f>
        <v>0</v>
      </c>
      <c r="BL1611" s="18" t="s">
        <v>300</v>
      </c>
      <c r="BM1611" s="224" t="s">
        <v>2672</v>
      </c>
    </row>
    <row r="1612" s="2" customFormat="1">
      <c r="A1612" s="39"/>
      <c r="B1612" s="40"/>
      <c r="C1612" s="41"/>
      <c r="D1612" s="226" t="s">
        <v>189</v>
      </c>
      <c r="E1612" s="41"/>
      <c r="F1612" s="227" t="s">
        <v>2642</v>
      </c>
      <c r="G1612" s="41"/>
      <c r="H1612" s="41"/>
      <c r="I1612" s="228"/>
      <c r="J1612" s="41"/>
      <c r="K1612" s="41"/>
      <c r="L1612" s="45"/>
      <c r="M1612" s="229"/>
      <c r="N1612" s="230"/>
      <c r="O1612" s="85"/>
      <c r="P1612" s="85"/>
      <c r="Q1612" s="85"/>
      <c r="R1612" s="85"/>
      <c r="S1612" s="85"/>
      <c r="T1612" s="86"/>
      <c r="U1612" s="39"/>
      <c r="V1612" s="39"/>
      <c r="W1612" s="39"/>
      <c r="X1612" s="39"/>
      <c r="Y1612" s="39"/>
      <c r="Z1612" s="39"/>
      <c r="AA1612" s="39"/>
      <c r="AB1612" s="39"/>
      <c r="AC1612" s="39"/>
      <c r="AD1612" s="39"/>
      <c r="AE1612" s="39"/>
      <c r="AT1612" s="18" t="s">
        <v>189</v>
      </c>
      <c r="AU1612" s="18" t="s">
        <v>96</v>
      </c>
    </row>
    <row r="1613" s="2" customFormat="1" ht="16.5" customHeight="1">
      <c r="A1613" s="39"/>
      <c r="B1613" s="40"/>
      <c r="C1613" s="254" t="s">
        <v>2673</v>
      </c>
      <c r="D1613" s="254" t="s">
        <v>308</v>
      </c>
      <c r="E1613" s="255" t="s">
        <v>2674</v>
      </c>
      <c r="F1613" s="256" t="s">
        <v>2675</v>
      </c>
      <c r="G1613" s="257" t="s">
        <v>449</v>
      </c>
      <c r="H1613" s="258">
        <v>5</v>
      </c>
      <c r="I1613" s="259"/>
      <c r="J1613" s="260">
        <f>ROUND(I1613*H1613,2)</f>
        <v>0</v>
      </c>
      <c r="K1613" s="256" t="s">
        <v>394</v>
      </c>
      <c r="L1613" s="261"/>
      <c r="M1613" s="262" t="s">
        <v>19</v>
      </c>
      <c r="N1613" s="263" t="s">
        <v>44</v>
      </c>
      <c r="O1613" s="85"/>
      <c r="P1613" s="222">
        <f>O1613*H1613</f>
        <v>0</v>
      </c>
      <c r="Q1613" s="222">
        <v>0</v>
      </c>
      <c r="R1613" s="222">
        <f>Q1613*H1613</f>
        <v>0</v>
      </c>
      <c r="S1613" s="222">
        <v>0</v>
      </c>
      <c r="T1613" s="223">
        <f>S1613*H1613</f>
        <v>0</v>
      </c>
      <c r="U1613" s="39"/>
      <c r="V1613" s="39"/>
      <c r="W1613" s="39"/>
      <c r="X1613" s="39"/>
      <c r="Y1613" s="39"/>
      <c r="Z1613" s="39"/>
      <c r="AA1613" s="39"/>
      <c r="AB1613" s="39"/>
      <c r="AC1613" s="39"/>
      <c r="AD1613" s="39"/>
      <c r="AE1613" s="39"/>
      <c r="AR1613" s="224" t="s">
        <v>423</v>
      </c>
      <c r="AT1613" s="224" t="s">
        <v>308</v>
      </c>
      <c r="AU1613" s="224" t="s">
        <v>96</v>
      </c>
      <c r="AY1613" s="18" t="s">
        <v>181</v>
      </c>
      <c r="BE1613" s="225">
        <f>IF(N1613="základní",J1613,0)</f>
        <v>0</v>
      </c>
      <c r="BF1613" s="225">
        <f>IF(N1613="snížená",J1613,0)</f>
        <v>0</v>
      </c>
      <c r="BG1613" s="225">
        <f>IF(N1613="zákl. přenesená",J1613,0)</f>
        <v>0</v>
      </c>
      <c r="BH1613" s="225">
        <f>IF(N1613="sníž. přenesená",J1613,0)</f>
        <v>0</v>
      </c>
      <c r="BI1613" s="225">
        <f>IF(N1613="nulová",J1613,0)</f>
        <v>0</v>
      </c>
      <c r="BJ1613" s="18" t="s">
        <v>81</v>
      </c>
      <c r="BK1613" s="225">
        <f>ROUND(I1613*H1613,2)</f>
        <v>0</v>
      </c>
      <c r="BL1613" s="18" t="s">
        <v>300</v>
      </c>
      <c r="BM1613" s="224" t="s">
        <v>2676</v>
      </c>
    </row>
    <row r="1614" s="2" customFormat="1">
      <c r="A1614" s="39"/>
      <c r="B1614" s="40"/>
      <c r="C1614" s="41"/>
      <c r="D1614" s="226" t="s">
        <v>189</v>
      </c>
      <c r="E1614" s="41"/>
      <c r="F1614" s="227" t="s">
        <v>2675</v>
      </c>
      <c r="G1614" s="41"/>
      <c r="H1614" s="41"/>
      <c r="I1614" s="228"/>
      <c r="J1614" s="41"/>
      <c r="K1614" s="41"/>
      <c r="L1614" s="45"/>
      <c r="M1614" s="229"/>
      <c r="N1614" s="230"/>
      <c r="O1614" s="85"/>
      <c r="P1614" s="85"/>
      <c r="Q1614" s="85"/>
      <c r="R1614" s="85"/>
      <c r="S1614" s="85"/>
      <c r="T1614" s="86"/>
      <c r="U1614" s="39"/>
      <c r="V1614" s="39"/>
      <c r="W1614" s="39"/>
      <c r="X1614" s="39"/>
      <c r="Y1614" s="39"/>
      <c r="Z1614" s="39"/>
      <c r="AA1614" s="39"/>
      <c r="AB1614" s="39"/>
      <c r="AC1614" s="39"/>
      <c r="AD1614" s="39"/>
      <c r="AE1614" s="39"/>
      <c r="AT1614" s="18" t="s">
        <v>189</v>
      </c>
      <c r="AU1614" s="18" t="s">
        <v>96</v>
      </c>
    </row>
    <row r="1615" s="2" customFormat="1" ht="16.5" customHeight="1">
      <c r="A1615" s="39"/>
      <c r="B1615" s="40"/>
      <c r="C1615" s="254" t="s">
        <v>2677</v>
      </c>
      <c r="D1615" s="254" t="s">
        <v>308</v>
      </c>
      <c r="E1615" s="255" t="s">
        <v>2678</v>
      </c>
      <c r="F1615" s="256" t="s">
        <v>2679</v>
      </c>
      <c r="G1615" s="257" t="s">
        <v>449</v>
      </c>
      <c r="H1615" s="258">
        <v>5</v>
      </c>
      <c r="I1615" s="259"/>
      <c r="J1615" s="260">
        <f>ROUND(I1615*H1615,2)</f>
        <v>0</v>
      </c>
      <c r="K1615" s="256" t="s">
        <v>394</v>
      </c>
      <c r="L1615" s="261"/>
      <c r="M1615" s="262" t="s">
        <v>19</v>
      </c>
      <c r="N1615" s="263" t="s">
        <v>44</v>
      </c>
      <c r="O1615" s="85"/>
      <c r="P1615" s="222">
        <f>O1615*H1615</f>
        <v>0</v>
      </c>
      <c r="Q1615" s="222">
        <v>0</v>
      </c>
      <c r="R1615" s="222">
        <f>Q1615*H1615</f>
        <v>0</v>
      </c>
      <c r="S1615" s="222">
        <v>0</v>
      </c>
      <c r="T1615" s="223">
        <f>S1615*H1615</f>
        <v>0</v>
      </c>
      <c r="U1615" s="39"/>
      <c r="V1615" s="39"/>
      <c r="W1615" s="39"/>
      <c r="X1615" s="39"/>
      <c r="Y1615" s="39"/>
      <c r="Z1615" s="39"/>
      <c r="AA1615" s="39"/>
      <c r="AB1615" s="39"/>
      <c r="AC1615" s="39"/>
      <c r="AD1615" s="39"/>
      <c r="AE1615" s="39"/>
      <c r="AR1615" s="224" t="s">
        <v>423</v>
      </c>
      <c r="AT1615" s="224" t="s">
        <v>308</v>
      </c>
      <c r="AU1615" s="224" t="s">
        <v>96</v>
      </c>
      <c r="AY1615" s="18" t="s">
        <v>181</v>
      </c>
      <c r="BE1615" s="225">
        <f>IF(N1615="základní",J1615,0)</f>
        <v>0</v>
      </c>
      <c r="BF1615" s="225">
        <f>IF(N1615="snížená",J1615,0)</f>
        <v>0</v>
      </c>
      <c r="BG1615" s="225">
        <f>IF(N1615="zákl. přenesená",J1615,0)</f>
        <v>0</v>
      </c>
      <c r="BH1615" s="225">
        <f>IF(N1615="sníž. přenesená",J1615,0)</f>
        <v>0</v>
      </c>
      <c r="BI1615" s="225">
        <f>IF(N1615="nulová",J1615,0)</f>
        <v>0</v>
      </c>
      <c r="BJ1615" s="18" t="s">
        <v>81</v>
      </c>
      <c r="BK1615" s="225">
        <f>ROUND(I1615*H1615,2)</f>
        <v>0</v>
      </c>
      <c r="BL1615" s="18" t="s">
        <v>300</v>
      </c>
      <c r="BM1615" s="224" t="s">
        <v>2680</v>
      </c>
    </row>
    <row r="1616" s="2" customFormat="1">
      <c r="A1616" s="39"/>
      <c r="B1616" s="40"/>
      <c r="C1616" s="41"/>
      <c r="D1616" s="226" t="s">
        <v>189</v>
      </c>
      <c r="E1616" s="41"/>
      <c r="F1616" s="227" t="s">
        <v>2679</v>
      </c>
      <c r="G1616" s="41"/>
      <c r="H1616" s="41"/>
      <c r="I1616" s="228"/>
      <c r="J1616" s="41"/>
      <c r="K1616" s="41"/>
      <c r="L1616" s="45"/>
      <c r="M1616" s="229"/>
      <c r="N1616" s="230"/>
      <c r="O1616" s="85"/>
      <c r="P1616" s="85"/>
      <c r="Q1616" s="85"/>
      <c r="R1616" s="85"/>
      <c r="S1616" s="85"/>
      <c r="T1616" s="86"/>
      <c r="U1616" s="39"/>
      <c r="V1616" s="39"/>
      <c r="W1616" s="39"/>
      <c r="X1616" s="39"/>
      <c r="Y1616" s="39"/>
      <c r="Z1616" s="39"/>
      <c r="AA1616" s="39"/>
      <c r="AB1616" s="39"/>
      <c r="AC1616" s="39"/>
      <c r="AD1616" s="39"/>
      <c r="AE1616" s="39"/>
      <c r="AT1616" s="18" t="s">
        <v>189</v>
      </c>
      <c r="AU1616" s="18" t="s">
        <v>96</v>
      </c>
    </row>
    <row r="1617" s="2" customFormat="1" ht="16.5" customHeight="1">
      <c r="A1617" s="39"/>
      <c r="B1617" s="40"/>
      <c r="C1617" s="254" t="s">
        <v>2681</v>
      </c>
      <c r="D1617" s="254" t="s">
        <v>308</v>
      </c>
      <c r="E1617" s="255" t="s">
        <v>2682</v>
      </c>
      <c r="F1617" s="256" t="s">
        <v>2683</v>
      </c>
      <c r="G1617" s="257" t="s">
        <v>263</v>
      </c>
      <c r="H1617" s="258">
        <v>85</v>
      </c>
      <c r="I1617" s="259"/>
      <c r="J1617" s="260">
        <f>ROUND(I1617*H1617,2)</f>
        <v>0</v>
      </c>
      <c r="K1617" s="256" t="s">
        <v>394</v>
      </c>
      <c r="L1617" s="261"/>
      <c r="M1617" s="262" t="s">
        <v>19</v>
      </c>
      <c r="N1617" s="263" t="s">
        <v>44</v>
      </c>
      <c r="O1617" s="85"/>
      <c r="P1617" s="222">
        <f>O1617*H1617</f>
        <v>0</v>
      </c>
      <c r="Q1617" s="222">
        <v>0</v>
      </c>
      <c r="R1617" s="222">
        <f>Q1617*H1617</f>
        <v>0</v>
      </c>
      <c r="S1617" s="222">
        <v>0</v>
      </c>
      <c r="T1617" s="223">
        <f>S1617*H1617</f>
        <v>0</v>
      </c>
      <c r="U1617" s="39"/>
      <c r="V1617" s="39"/>
      <c r="W1617" s="39"/>
      <c r="X1617" s="39"/>
      <c r="Y1617" s="39"/>
      <c r="Z1617" s="39"/>
      <c r="AA1617" s="39"/>
      <c r="AB1617" s="39"/>
      <c r="AC1617" s="39"/>
      <c r="AD1617" s="39"/>
      <c r="AE1617" s="39"/>
      <c r="AR1617" s="224" t="s">
        <v>423</v>
      </c>
      <c r="AT1617" s="224" t="s">
        <v>308</v>
      </c>
      <c r="AU1617" s="224" t="s">
        <v>96</v>
      </c>
      <c r="AY1617" s="18" t="s">
        <v>181</v>
      </c>
      <c r="BE1617" s="225">
        <f>IF(N1617="základní",J1617,0)</f>
        <v>0</v>
      </c>
      <c r="BF1617" s="225">
        <f>IF(N1617="snížená",J1617,0)</f>
        <v>0</v>
      </c>
      <c r="BG1617" s="225">
        <f>IF(N1617="zákl. přenesená",J1617,0)</f>
        <v>0</v>
      </c>
      <c r="BH1617" s="225">
        <f>IF(N1617="sníž. přenesená",J1617,0)</f>
        <v>0</v>
      </c>
      <c r="BI1617" s="225">
        <f>IF(N1617="nulová",J1617,0)</f>
        <v>0</v>
      </c>
      <c r="BJ1617" s="18" t="s">
        <v>81</v>
      </c>
      <c r="BK1617" s="225">
        <f>ROUND(I1617*H1617,2)</f>
        <v>0</v>
      </c>
      <c r="BL1617" s="18" t="s">
        <v>300</v>
      </c>
      <c r="BM1617" s="224" t="s">
        <v>2684</v>
      </c>
    </row>
    <row r="1618" s="2" customFormat="1">
      <c r="A1618" s="39"/>
      <c r="B1618" s="40"/>
      <c r="C1618" s="41"/>
      <c r="D1618" s="226" t="s">
        <v>189</v>
      </c>
      <c r="E1618" s="41"/>
      <c r="F1618" s="227" t="s">
        <v>2683</v>
      </c>
      <c r="G1618" s="41"/>
      <c r="H1618" s="41"/>
      <c r="I1618" s="228"/>
      <c r="J1618" s="41"/>
      <c r="K1618" s="41"/>
      <c r="L1618" s="45"/>
      <c r="M1618" s="229"/>
      <c r="N1618" s="230"/>
      <c r="O1618" s="85"/>
      <c r="P1618" s="85"/>
      <c r="Q1618" s="85"/>
      <c r="R1618" s="85"/>
      <c r="S1618" s="85"/>
      <c r="T1618" s="86"/>
      <c r="U1618" s="39"/>
      <c r="V1618" s="39"/>
      <c r="W1618" s="39"/>
      <c r="X1618" s="39"/>
      <c r="Y1618" s="39"/>
      <c r="Z1618" s="39"/>
      <c r="AA1618" s="39"/>
      <c r="AB1618" s="39"/>
      <c r="AC1618" s="39"/>
      <c r="AD1618" s="39"/>
      <c r="AE1618" s="39"/>
      <c r="AT1618" s="18" t="s">
        <v>189</v>
      </c>
      <c r="AU1618" s="18" t="s">
        <v>96</v>
      </c>
    </row>
    <row r="1619" s="12" customFormat="1" ht="20.88" customHeight="1">
      <c r="A1619" s="12"/>
      <c r="B1619" s="197"/>
      <c r="C1619" s="198"/>
      <c r="D1619" s="199" t="s">
        <v>72</v>
      </c>
      <c r="E1619" s="211" t="s">
        <v>2685</v>
      </c>
      <c r="F1619" s="211" t="s">
        <v>2686</v>
      </c>
      <c r="G1619" s="198"/>
      <c r="H1619" s="198"/>
      <c r="I1619" s="201"/>
      <c r="J1619" s="212">
        <f>BK1619</f>
        <v>0</v>
      </c>
      <c r="K1619" s="198"/>
      <c r="L1619" s="203"/>
      <c r="M1619" s="204"/>
      <c r="N1619" s="205"/>
      <c r="O1619" s="205"/>
      <c r="P1619" s="206">
        <f>SUM(P1620:P1625)</f>
        <v>0</v>
      </c>
      <c r="Q1619" s="205"/>
      <c r="R1619" s="206">
        <f>SUM(R1620:R1625)</f>
        <v>0</v>
      </c>
      <c r="S1619" s="205"/>
      <c r="T1619" s="207">
        <f>SUM(T1620:T1625)</f>
        <v>0</v>
      </c>
      <c r="U1619" s="12"/>
      <c r="V1619" s="12"/>
      <c r="W1619" s="12"/>
      <c r="X1619" s="12"/>
      <c r="Y1619" s="12"/>
      <c r="Z1619" s="12"/>
      <c r="AA1619" s="12"/>
      <c r="AB1619" s="12"/>
      <c r="AC1619" s="12"/>
      <c r="AD1619" s="12"/>
      <c r="AE1619" s="12"/>
      <c r="AR1619" s="208" t="s">
        <v>83</v>
      </c>
      <c r="AT1619" s="209" t="s">
        <v>72</v>
      </c>
      <c r="AU1619" s="209" t="s">
        <v>83</v>
      </c>
      <c r="AY1619" s="208" t="s">
        <v>181</v>
      </c>
      <c r="BK1619" s="210">
        <f>SUM(BK1620:BK1625)</f>
        <v>0</v>
      </c>
    </row>
    <row r="1620" s="2" customFormat="1" ht="16.5" customHeight="1">
      <c r="A1620" s="39"/>
      <c r="B1620" s="40"/>
      <c r="C1620" s="213" t="s">
        <v>2687</v>
      </c>
      <c r="D1620" s="213" t="s">
        <v>183</v>
      </c>
      <c r="E1620" s="214" t="s">
        <v>2688</v>
      </c>
      <c r="F1620" s="215" t="s">
        <v>2689</v>
      </c>
      <c r="G1620" s="216" t="s">
        <v>449</v>
      </c>
      <c r="H1620" s="217">
        <v>1</v>
      </c>
      <c r="I1620" s="218"/>
      <c r="J1620" s="219">
        <f>ROUND(I1620*H1620,2)</f>
        <v>0</v>
      </c>
      <c r="K1620" s="215" t="s">
        <v>394</v>
      </c>
      <c r="L1620" s="45"/>
      <c r="M1620" s="220" t="s">
        <v>19</v>
      </c>
      <c r="N1620" s="221" t="s">
        <v>44</v>
      </c>
      <c r="O1620" s="85"/>
      <c r="P1620" s="222">
        <f>O1620*H1620</f>
        <v>0</v>
      </c>
      <c r="Q1620" s="222">
        <v>0</v>
      </c>
      <c r="R1620" s="222">
        <f>Q1620*H1620</f>
        <v>0</v>
      </c>
      <c r="S1620" s="222">
        <v>0</v>
      </c>
      <c r="T1620" s="223">
        <f>S1620*H1620</f>
        <v>0</v>
      </c>
      <c r="U1620" s="39"/>
      <c r="V1620" s="39"/>
      <c r="W1620" s="39"/>
      <c r="X1620" s="39"/>
      <c r="Y1620" s="39"/>
      <c r="Z1620" s="39"/>
      <c r="AA1620" s="39"/>
      <c r="AB1620" s="39"/>
      <c r="AC1620" s="39"/>
      <c r="AD1620" s="39"/>
      <c r="AE1620" s="39"/>
      <c r="AR1620" s="224" t="s">
        <v>300</v>
      </c>
      <c r="AT1620" s="224" t="s">
        <v>183</v>
      </c>
      <c r="AU1620" s="224" t="s">
        <v>96</v>
      </c>
      <c r="AY1620" s="18" t="s">
        <v>181</v>
      </c>
      <c r="BE1620" s="225">
        <f>IF(N1620="základní",J1620,0)</f>
        <v>0</v>
      </c>
      <c r="BF1620" s="225">
        <f>IF(N1620="snížená",J1620,0)</f>
        <v>0</v>
      </c>
      <c r="BG1620" s="225">
        <f>IF(N1620="zákl. přenesená",J1620,0)</f>
        <v>0</v>
      </c>
      <c r="BH1620" s="225">
        <f>IF(N1620="sníž. přenesená",J1620,0)</f>
        <v>0</v>
      </c>
      <c r="BI1620" s="225">
        <f>IF(N1620="nulová",J1620,0)</f>
        <v>0</v>
      </c>
      <c r="BJ1620" s="18" t="s">
        <v>81</v>
      </c>
      <c r="BK1620" s="225">
        <f>ROUND(I1620*H1620,2)</f>
        <v>0</v>
      </c>
      <c r="BL1620" s="18" t="s">
        <v>300</v>
      </c>
      <c r="BM1620" s="224" t="s">
        <v>2690</v>
      </c>
    </row>
    <row r="1621" s="2" customFormat="1">
      <c r="A1621" s="39"/>
      <c r="B1621" s="40"/>
      <c r="C1621" s="41"/>
      <c r="D1621" s="226" t="s">
        <v>189</v>
      </c>
      <c r="E1621" s="41"/>
      <c r="F1621" s="227" t="s">
        <v>2689</v>
      </c>
      <c r="G1621" s="41"/>
      <c r="H1621" s="41"/>
      <c r="I1621" s="228"/>
      <c r="J1621" s="41"/>
      <c r="K1621" s="41"/>
      <c r="L1621" s="45"/>
      <c r="M1621" s="229"/>
      <c r="N1621" s="230"/>
      <c r="O1621" s="85"/>
      <c r="P1621" s="85"/>
      <c r="Q1621" s="85"/>
      <c r="R1621" s="85"/>
      <c r="S1621" s="85"/>
      <c r="T1621" s="86"/>
      <c r="U1621" s="39"/>
      <c r="V1621" s="39"/>
      <c r="W1621" s="39"/>
      <c r="X1621" s="39"/>
      <c r="Y1621" s="39"/>
      <c r="Z1621" s="39"/>
      <c r="AA1621" s="39"/>
      <c r="AB1621" s="39"/>
      <c r="AC1621" s="39"/>
      <c r="AD1621" s="39"/>
      <c r="AE1621" s="39"/>
      <c r="AT1621" s="18" t="s">
        <v>189</v>
      </c>
      <c r="AU1621" s="18" t="s">
        <v>96</v>
      </c>
    </row>
    <row r="1622" s="2" customFormat="1" ht="16.5" customHeight="1">
      <c r="A1622" s="39"/>
      <c r="B1622" s="40"/>
      <c r="C1622" s="213" t="s">
        <v>2691</v>
      </c>
      <c r="D1622" s="213" t="s">
        <v>183</v>
      </c>
      <c r="E1622" s="214" t="s">
        <v>2692</v>
      </c>
      <c r="F1622" s="215" t="s">
        <v>2693</v>
      </c>
      <c r="G1622" s="216" t="s">
        <v>449</v>
      </c>
      <c r="H1622" s="217">
        <v>1</v>
      </c>
      <c r="I1622" s="218"/>
      <c r="J1622" s="219">
        <f>ROUND(I1622*H1622,2)</f>
        <v>0</v>
      </c>
      <c r="K1622" s="215" t="s">
        <v>394</v>
      </c>
      <c r="L1622" s="45"/>
      <c r="M1622" s="220" t="s">
        <v>19</v>
      </c>
      <c r="N1622" s="221" t="s">
        <v>44</v>
      </c>
      <c r="O1622" s="85"/>
      <c r="P1622" s="222">
        <f>O1622*H1622</f>
        <v>0</v>
      </c>
      <c r="Q1622" s="222">
        <v>0</v>
      </c>
      <c r="R1622" s="222">
        <f>Q1622*H1622</f>
        <v>0</v>
      </c>
      <c r="S1622" s="222">
        <v>0</v>
      </c>
      <c r="T1622" s="223">
        <f>S1622*H1622</f>
        <v>0</v>
      </c>
      <c r="U1622" s="39"/>
      <c r="V1622" s="39"/>
      <c r="W1622" s="39"/>
      <c r="X1622" s="39"/>
      <c r="Y1622" s="39"/>
      <c r="Z1622" s="39"/>
      <c r="AA1622" s="39"/>
      <c r="AB1622" s="39"/>
      <c r="AC1622" s="39"/>
      <c r="AD1622" s="39"/>
      <c r="AE1622" s="39"/>
      <c r="AR1622" s="224" t="s">
        <v>300</v>
      </c>
      <c r="AT1622" s="224" t="s">
        <v>183</v>
      </c>
      <c r="AU1622" s="224" t="s">
        <v>96</v>
      </c>
      <c r="AY1622" s="18" t="s">
        <v>181</v>
      </c>
      <c r="BE1622" s="225">
        <f>IF(N1622="základní",J1622,0)</f>
        <v>0</v>
      </c>
      <c r="BF1622" s="225">
        <f>IF(N1622="snížená",J1622,0)</f>
        <v>0</v>
      </c>
      <c r="BG1622" s="225">
        <f>IF(N1622="zákl. přenesená",J1622,0)</f>
        <v>0</v>
      </c>
      <c r="BH1622" s="225">
        <f>IF(N1622="sníž. přenesená",J1622,0)</f>
        <v>0</v>
      </c>
      <c r="BI1622" s="225">
        <f>IF(N1622="nulová",J1622,0)</f>
        <v>0</v>
      </c>
      <c r="BJ1622" s="18" t="s">
        <v>81</v>
      </c>
      <c r="BK1622" s="225">
        <f>ROUND(I1622*H1622,2)</f>
        <v>0</v>
      </c>
      <c r="BL1622" s="18" t="s">
        <v>300</v>
      </c>
      <c r="BM1622" s="224" t="s">
        <v>2694</v>
      </c>
    </row>
    <row r="1623" s="2" customFormat="1">
      <c r="A1623" s="39"/>
      <c r="B1623" s="40"/>
      <c r="C1623" s="41"/>
      <c r="D1623" s="226" t="s">
        <v>189</v>
      </c>
      <c r="E1623" s="41"/>
      <c r="F1623" s="227" t="s">
        <v>2693</v>
      </c>
      <c r="G1623" s="41"/>
      <c r="H1623" s="41"/>
      <c r="I1623" s="228"/>
      <c r="J1623" s="41"/>
      <c r="K1623" s="41"/>
      <c r="L1623" s="45"/>
      <c r="M1623" s="229"/>
      <c r="N1623" s="230"/>
      <c r="O1623" s="85"/>
      <c r="P1623" s="85"/>
      <c r="Q1623" s="85"/>
      <c r="R1623" s="85"/>
      <c r="S1623" s="85"/>
      <c r="T1623" s="86"/>
      <c r="U1623" s="39"/>
      <c r="V1623" s="39"/>
      <c r="W1623" s="39"/>
      <c r="X1623" s="39"/>
      <c r="Y1623" s="39"/>
      <c r="Z1623" s="39"/>
      <c r="AA1623" s="39"/>
      <c r="AB1623" s="39"/>
      <c r="AC1623" s="39"/>
      <c r="AD1623" s="39"/>
      <c r="AE1623" s="39"/>
      <c r="AT1623" s="18" t="s">
        <v>189</v>
      </c>
      <c r="AU1623" s="18" t="s">
        <v>96</v>
      </c>
    </row>
    <row r="1624" s="2" customFormat="1" ht="16.5" customHeight="1">
      <c r="A1624" s="39"/>
      <c r="B1624" s="40"/>
      <c r="C1624" s="213" t="s">
        <v>2695</v>
      </c>
      <c r="D1624" s="213" t="s">
        <v>183</v>
      </c>
      <c r="E1624" s="214" t="s">
        <v>2696</v>
      </c>
      <c r="F1624" s="215" t="s">
        <v>2697</v>
      </c>
      <c r="G1624" s="216" t="s">
        <v>449</v>
      </c>
      <c r="H1624" s="217">
        <v>1</v>
      </c>
      <c r="I1624" s="218"/>
      <c r="J1624" s="219">
        <f>ROUND(I1624*H1624,2)</f>
        <v>0</v>
      </c>
      <c r="K1624" s="215" t="s">
        <v>394</v>
      </c>
      <c r="L1624" s="45"/>
      <c r="M1624" s="220" t="s">
        <v>19</v>
      </c>
      <c r="N1624" s="221" t="s">
        <v>44</v>
      </c>
      <c r="O1624" s="85"/>
      <c r="P1624" s="222">
        <f>O1624*H1624</f>
        <v>0</v>
      </c>
      <c r="Q1624" s="222">
        <v>0</v>
      </c>
      <c r="R1624" s="222">
        <f>Q1624*H1624</f>
        <v>0</v>
      </c>
      <c r="S1624" s="222">
        <v>0</v>
      </c>
      <c r="T1624" s="223">
        <f>S1624*H1624</f>
        <v>0</v>
      </c>
      <c r="U1624" s="39"/>
      <c r="V1624" s="39"/>
      <c r="W1624" s="39"/>
      <c r="X1624" s="39"/>
      <c r="Y1624" s="39"/>
      <c r="Z1624" s="39"/>
      <c r="AA1624" s="39"/>
      <c r="AB1624" s="39"/>
      <c r="AC1624" s="39"/>
      <c r="AD1624" s="39"/>
      <c r="AE1624" s="39"/>
      <c r="AR1624" s="224" t="s">
        <v>300</v>
      </c>
      <c r="AT1624" s="224" t="s">
        <v>183</v>
      </c>
      <c r="AU1624" s="224" t="s">
        <v>96</v>
      </c>
      <c r="AY1624" s="18" t="s">
        <v>181</v>
      </c>
      <c r="BE1624" s="225">
        <f>IF(N1624="základní",J1624,0)</f>
        <v>0</v>
      </c>
      <c r="BF1624" s="225">
        <f>IF(N1624="snížená",J1624,0)</f>
        <v>0</v>
      </c>
      <c r="BG1624" s="225">
        <f>IF(N1624="zákl. přenesená",J1624,0)</f>
        <v>0</v>
      </c>
      <c r="BH1624" s="225">
        <f>IF(N1624="sníž. přenesená",J1624,0)</f>
        <v>0</v>
      </c>
      <c r="BI1624" s="225">
        <f>IF(N1624="nulová",J1624,0)</f>
        <v>0</v>
      </c>
      <c r="BJ1624" s="18" t="s">
        <v>81</v>
      </c>
      <c r="BK1624" s="225">
        <f>ROUND(I1624*H1624,2)</f>
        <v>0</v>
      </c>
      <c r="BL1624" s="18" t="s">
        <v>300</v>
      </c>
      <c r="BM1624" s="224" t="s">
        <v>2698</v>
      </c>
    </row>
    <row r="1625" s="2" customFormat="1">
      <c r="A1625" s="39"/>
      <c r="B1625" s="40"/>
      <c r="C1625" s="41"/>
      <c r="D1625" s="226" t="s">
        <v>189</v>
      </c>
      <c r="E1625" s="41"/>
      <c r="F1625" s="227" t="s">
        <v>2697</v>
      </c>
      <c r="G1625" s="41"/>
      <c r="H1625" s="41"/>
      <c r="I1625" s="228"/>
      <c r="J1625" s="41"/>
      <c r="K1625" s="41"/>
      <c r="L1625" s="45"/>
      <c r="M1625" s="229"/>
      <c r="N1625" s="230"/>
      <c r="O1625" s="85"/>
      <c r="P1625" s="85"/>
      <c r="Q1625" s="85"/>
      <c r="R1625" s="85"/>
      <c r="S1625" s="85"/>
      <c r="T1625" s="86"/>
      <c r="U1625" s="39"/>
      <c r="V1625" s="39"/>
      <c r="W1625" s="39"/>
      <c r="X1625" s="39"/>
      <c r="Y1625" s="39"/>
      <c r="Z1625" s="39"/>
      <c r="AA1625" s="39"/>
      <c r="AB1625" s="39"/>
      <c r="AC1625" s="39"/>
      <c r="AD1625" s="39"/>
      <c r="AE1625" s="39"/>
      <c r="AT1625" s="18" t="s">
        <v>189</v>
      </c>
      <c r="AU1625" s="18" t="s">
        <v>96</v>
      </c>
    </row>
    <row r="1626" s="12" customFormat="1" ht="20.88" customHeight="1">
      <c r="A1626" s="12"/>
      <c r="B1626" s="197"/>
      <c r="C1626" s="198"/>
      <c r="D1626" s="199" t="s">
        <v>72</v>
      </c>
      <c r="E1626" s="211" t="s">
        <v>2699</v>
      </c>
      <c r="F1626" s="211" t="s">
        <v>2700</v>
      </c>
      <c r="G1626" s="198"/>
      <c r="H1626" s="198"/>
      <c r="I1626" s="201"/>
      <c r="J1626" s="212">
        <f>BK1626</f>
        <v>0</v>
      </c>
      <c r="K1626" s="198"/>
      <c r="L1626" s="203"/>
      <c r="M1626" s="204"/>
      <c r="N1626" s="205"/>
      <c r="O1626" s="205"/>
      <c r="P1626" s="206">
        <f>SUM(P1627:P1636)</f>
        <v>0</v>
      </c>
      <c r="Q1626" s="205"/>
      <c r="R1626" s="206">
        <f>SUM(R1627:R1636)</f>
        <v>0</v>
      </c>
      <c r="S1626" s="205"/>
      <c r="T1626" s="207">
        <f>SUM(T1627:T1636)</f>
        <v>0</v>
      </c>
      <c r="U1626" s="12"/>
      <c r="V1626" s="12"/>
      <c r="W1626" s="12"/>
      <c r="X1626" s="12"/>
      <c r="Y1626" s="12"/>
      <c r="Z1626" s="12"/>
      <c r="AA1626" s="12"/>
      <c r="AB1626" s="12"/>
      <c r="AC1626" s="12"/>
      <c r="AD1626" s="12"/>
      <c r="AE1626" s="12"/>
      <c r="AR1626" s="208" t="s">
        <v>83</v>
      </c>
      <c r="AT1626" s="209" t="s">
        <v>72</v>
      </c>
      <c r="AU1626" s="209" t="s">
        <v>83</v>
      </c>
      <c r="AY1626" s="208" t="s">
        <v>181</v>
      </c>
      <c r="BK1626" s="210">
        <f>SUM(BK1627:BK1636)</f>
        <v>0</v>
      </c>
    </row>
    <row r="1627" s="2" customFormat="1" ht="16.5" customHeight="1">
      <c r="A1627" s="39"/>
      <c r="B1627" s="40"/>
      <c r="C1627" s="213" t="s">
        <v>2701</v>
      </c>
      <c r="D1627" s="213" t="s">
        <v>183</v>
      </c>
      <c r="E1627" s="214" t="s">
        <v>2702</v>
      </c>
      <c r="F1627" s="215" t="s">
        <v>2703</v>
      </c>
      <c r="G1627" s="216" t="s">
        <v>2182</v>
      </c>
      <c r="H1627" s="217">
        <v>20</v>
      </c>
      <c r="I1627" s="218"/>
      <c r="J1627" s="219">
        <f>ROUND(I1627*H1627,2)</f>
        <v>0</v>
      </c>
      <c r="K1627" s="215" t="s">
        <v>394</v>
      </c>
      <c r="L1627" s="45"/>
      <c r="M1627" s="220" t="s">
        <v>19</v>
      </c>
      <c r="N1627" s="221" t="s">
        <v>44</v>
      </c>
      <c r="O1627" s="85"/>
      <c r="P1627" s="222">
        <f>O1627*H1627</f>
        <v>0</v>
      </c>
      <c r="Q1627" s="222">
        <v>0</v>
      </c>
      <c r="R1627" s="222">
        <f>Q1627*H1627</f>
        <v>0</v>
      </c>
      <c r="S1627" s="222">
        <v>0</v>
      </c>
      <c r="T1627" s="223">
        <f>S1627*H1627</f>
        <v>0</v>
      </c>
      <c r="U1627" s="39"/>
      <c r="V1627" s="39"/>
      <c r="W1627" s="39"/>
      <c r="X1627" s="39"/>
      <c r="Y1627" s="39"/>
      <c r="Z1627" s="39"/>
      <c r="AA1627" s="39"/>
      <c r="AB1627" s="39"/>
      <c r="AC1627" s="39"/>
      <c r="AD1627" s="39"/>
      <c r="AE1627" s="39"/>
      <c r="AR1627" s="224" t="s">
        <v>300</v>
      </c>
      <c r="AT1627" s="224" t="s">
        <v>183</v>
      </c>
      <c r="AU1627" s="224" t="s">
        <v>96</v>
      </c>
      <c r="AY1627" s="18" t="s">
        <v>181</v>
      </c>
      <c r="BE1627" s="225">
        <f>IF(N1627="základní",J1627,0)</f>
        <v>0</v>
      </c>
      <c r="BF1627" s="225">
        <f>IF(N1627="snížená",J1627,0)</f>
        <v>0</v>
      </c>
      <c r="BG1627" s="225">
        <f>IF(N1627="zákl. přenesená",J1627,0)</f>
        <v>0</v>
      </c>
      <c r="BH1627" s="225">
        <f>IF(N1627="sníž. přenesená",J1627,0)</f>
        <v>0</v>
      </c>
      <c r="BI1627" s="225">
        <f>IF(N1627="nulová",J1627,0)</f>
        <v>0</v>
      </c>
      <c r="BJ1627" s="18" t="s">
        <v>81</v>
      </c>
      <c r="BK1627" s="225">
        <f>ROUND(I1627*H1627,2)</f>
        <v>0</v>
      </c>
      <c r="BL1627" s="18" t="s">
        <v>300</v>
      </c>
      <c r="BM1627" s="224" t="s">
        <v>2704</v>
      </c>
    </row>
    <row r="1628" s="2" customFormat="1">
      <c r="A1628" s="39"/>
      <c r="B1628" s="40"/>
      <c r="C1628" s="41"/>
      <c r="D1628" s="226" t="s">
        <v>189</v>
      </c>
      <c r="E1628" s="41"/>
      <c r="F1628" s="227" t="s">
        <v>2703</v>
      </c>
      <c r="G1628" s="41"/>
      <c r="H1628" s="41"/>
      <c r="I1628" s="228"/>
      <c r="J1628" s="41"/>
      <c r="K1628" s="41"/>
      <c r="L1628" s="45"/>
      <c r="M1628" s="229"/>
      <c r="N1628" s="230"/>
      <c r="O1628" s="85"/>
      <c r="P1628" s="85"/>
      <c r="Q1628" s="85"/>
      <c r="R1628" s="85"/>
      <c r="S1628" s="85"/>
      <c r="T1628" s="86"/>
      <c r="U1628" s="39"/>
      <c r="V1628" s="39"/>
      <c r="W1628" s="39"/>
      <c r="X1628" s="39"/>
      <c r="Y1628" s="39"/>
      <c r="Z1628" s="39"/>
      <c r="AA1628" s="39"/>
      <c r="AB1628" s="39"/>
      <c r="AC1628" s="39"/>
      <c r="AD1628" s="39"/>
      <c r="AE1628" s="39"/>
      <c r="AT1628" s="18" t="s">
        <v>189</v>
      </c>
      <c r="AU1628" s="18" t="s">
        <v>96</v>
      </c>
    </row>
    <row r="1629" s="2" customFormat="1" ht="16.5" customHeight="1">
      <c r="A1629" s="39"/>
      <c r="B1629" s="40"/>
      <c r="C1629" s="213" t="s">
        <v>2705</v>
      </c>
      <c r="D1629" s="213" t="s">
        <v>183</v>
      </c>
      <c r="E1629" s="214" t="s">
        <v>2706</v>
      </c>
      <c r="F1629" s="215" t="s">
        <v>2707</v>
      </c>
      <c r="G1629" s="216" t="s">
        <v>2182</v>
      </c>
      <c r="H1629" s="217">
        <v>15</v>
      </c>
      <c r="I1629" s="218"/>
      <c r="J1629" s="219">
        <f>ROUND(I1629*H1629,2)</f>
        <v>0</v>
      </c>
      <c r="K1629" s="215" t="s">
        <v>394</v>
      </c>
      <c r="L1629" s="45"/>
      <c r="M1629" s="220" t="s">
        <v>19</v>
      </c>
      <c r="N1629" s="221" t="s">
        <v>44</v>
      </c>
      <c r="O1629" s="85"/>
      <c r="P1629" s="222">
        <f>O1629*H1629</f>
        <v>0</v>
      </c>
      <c r="Q1629" s="222">
        <v>0</v>
      </c>
      <c r="R1629" s="222">
        <f>Q1629*H1629</f>
        <v>0</v>
      </c>
      <c r="S1629" s="222">
        <v>0</v>
      </c>
      <c r="T1629" s="223">
        <f>S1629*H1629</f>
        <v>0</v>
      </c>
      <c r="U1629" s="39"/>
      <c r="V1629" s="39"/>
      <c r="W1629" s="39"/>
      <c r="X1629" s="39"/>
      <c r="Y1629" s="39"/>
      <c r="Z1629" s="39"/>
      <c r="AA1629" s="39"/>
      <c r="AB1629" s="39"/>
      <c r="AC1629" s="39"/>
      <c r="AD1629" s="39"/>
      <c r="AE1629" s="39"/>
      <c r="AR1629" s="224" t="s">
        <v>300</v>
      </c>
      <c r="AT1629" s="224" t="s">
        <v>183</v>
      </c>
      <c r="AU1629" s="224" t="s">
        <v>96</v>
      </c>
      <c r="AY1629" s="18" t="s">
        <v>181</v>
      </c>
      <c r="BE1629" s="225">
        <f>IF(N1629="základní",J1629,0)</f>
        <v>0</v>
      </c>
      <c r="BF1629" s="225">
        <f>IF(N1629="snížená",J1629,0)</f>
        <v>0</v>
      </c>
      <c r="BG1629" s="225">
        <f>IF(N1629="zákl. přenesená",J1629,0)</f>
        <v>0</v>
      </c>
      <c r="BH1629" s="225">
        <f>IF(N1629="sníž. přenesená",J1629,0)</f>
        <v>0</v>
      </c>
      <c r="BI1629" s="225">
        <f>IF(N1629="nulová",J1629,0)</f>
        <v>0</v>
      </c>
      <c r="BJ1629" s="18" t="s">
        <v>81</v>
      </c>
      <c r="BK1629" s="225">
        <f>ROUND(I1629*H1629,2)</f>
        <v>0</v>
      </c>
      <c r="BL1629" s="18" t="s">
        <v>300</v>
      </c>
      <c r="BM1629" s="224" t="s">
        <v>2708</v>
      </c>
    </row>
    <row r="1630" s="2" customFormat="1">
      <c r="A1630" s="39"/>
      <c r="B1630" s="40"/>
      <c r="C1630" s="41"/>
      <c r="D1630" s="226" t="s">
        <v>189</v>
      </c>
      <c r="E1630" s="41"/>
      <c r="F1630" s="227" t="s">
        <v>2707</v>
      </c>
      <c r="G1630" s="41"/>
      <c r="H1630" s="41"/>
      <c r="I1630" s="228"/>
      <c r="J1630" s="41"/>
      <c r="K1630" s="41"/>
      <c r="L1630" s="45"/>
      <c r="M1630" s="229"/>
      <c r="N1630" s="230"/>
      <c r="O1630" s="85"/>
      <c r="P1630" s="85"/>
      <c r="Q1630" s="85"/>
      <c r="R1630" s="85"/>
      <c r="S1630" s="85"/>
      <c r="T1630" s="86"/>
      <c r="U1630" s="39"/>
      <c r="V1630" s="39"/>
      <c r="W1630" s="39"/>
      <c r="X1630" s="39"/>
      <c r="Y1630" s="39"/>
      <c r="Z1630" s="39"/>
      <c r="AA1630" s="39"/>
      <c r="AB1630" s="39"/>
      <c r="AC1630" s="39"/>
      <c r="AD1630" s="39"/>
      <c r="AE1630" s="39"/>
      <c r="AT1630" s="18" t="s">
        <v>189</v>
      </c>
      <c r="AU1630" s="18" t="s">
        <v>96</v>
      </c>
    </row>
    <row r="1631" s="2" customFormat="1" ht="16.5" customHeight="1">
      <c r="A1631" s="39"/>
      <c r="B1631" s="40"/>
      <c r="C1631" s="213" t="s">
        <v>2709</v>
      </c>
      <c r="D1631" s="213" t="s">
        <v>183</v>
      </c>
      <c r="E1631" s="214" t="s">
        <v>2710</v>
      </c>
      <c r="F1631" s="215" t="s">
        <v>2711</v>
      </c>
      <c r="G1631" s="216" t="s">
        <v>2182</v>
      </c>
      <c r="H1631" s="217">
        <v>15</v>
      </c>
      <c r="I1631" s="218"/>
      <c r="J1631" s="219">
        <f>ROUND(I1631*H1631,2)</f>
        <v>0</v>
      </c>
      <c r="K1631" s="215" t="s">
        <v>394</v>
      </c>
      <c r="L1631" s="45"/>
      <c r="M1631" s="220" t="s">
        <v>19</v>
      </c>
      <c r="N1631" s="221" t="s">
        <v>44</v>
      </c>
      <c r="O1631" s="85"/>
      <c r="P1631" s="222">
        <f>O1631*H1631</f>
        <v>0</v>
      </c>
      <c r="Q1631" s="222">
        <v>0</v>
      </c>
      <c r="R1631" s="222">
        <f>Q1631*H1631</f>
        <v>0</v>
      </c>
      <c r="S1631" s="222">
        <v>0</v>
      </c>
      <c r="T1631" s="223">
        <f>S1631*H1631</f>
        <v>0</v>
      </c>
      <c r="U1631" s="39"/>
      <c r="V1631" s="39"/>
      <c r="W1631" s="39"/>
      <c r="X1631" s="39"/>
      <c r="Y1631" s="39"/>
      <c r="Z1631" s="39"/>
      <c r="AA1631" s="39"/>
      <c r="AB1631" s="39"/>
      <c r="AC1631" s="39"/>
      <c r="AD1631" s="39"/>
      <c r="AE1631" s="39"/>
      <c r="AR1631" s="224" t="s">
        <v>300</v>
      </c>
      <c r="AT1631" s="224" t="s">
        <v>183</v>
      </c>
      <c r="AU1631" s="224" t="s">
        <v>96</v>
      </c>
      <c r="AY1631" s="18" t="s">
        <v>181</v>
      </c>
      <c r="BE1631" s="225">
        <f>IF(N1631="základní",J1631,0)</f>
        <v>0</v>
      </c>
      <c r="BF1631" s="225">
        <f>IF(N1631="snížená",J1631,0)</f>
        <v>0</v>
      </c>
      <c r="BG1631" s="225">
        <f>IF(N1631="zákl. přenesená",J1631,0)</f>
        <v>0</v>
      </c>
      <c r="BH1631" s="225">
        <f>IF(N1631="sníž. přenesená",J1631,0)</f>
        <v>0</v>
      </c>
      <c r="BI1631" s="225">
        <f>IF(N1631="nulová",J1631,0)</f>
        <v>0</v>
      </c>
      <c r="BJ1631" s="18" t="s">
        <v>81</v>
      </c>
      <c r="BK1631" s="225">
        <f>ROUND(I1631*H1631,2)</f>
        <v>0</v>
      </c>
      <c r="BL1631" s="18" t="s">
        <v>300</v>
      </c>
      <c r="BM1631" s="224" t="s">
        <v>2712</v>
      </c>
    </row>
    <row r="1632" s="2" customFormat="1">
      <c r="A1632" s="39"/>
      <c r="B1632" s="40"/>
      <c r="C1632" s="41"/>
      <c r="D1632" s="226" t="s">
        <v>189</v>
      </c>
      <c r="E1632" s="41"/>
      <c r="F1632" s="227" t="s">
        <v>2711</v>
      </c>
      <c r="G1632" s="41"/>
      <c r="H1632" s="41"/>
      <c r="I1632" s="228"/>
      <c r="J1632" s="41"/>
      <c r="K1632" s="41"/>
      <c r="L1632" s="45"/>
      <c r="M1632" s="229"/>
      <c r="N1632" s="230"/>
      <c r="O1632" s="85"/>
      <c r="P1632" s="85"/>
      <c r="Q1632" s="85"/>
      <c r="R1632" s="85"/>
      <c r="S1632" s="85"/>
      <c r="T1632" s="86"/>
      <c r="U1632" s="39"/>
      <c r="V1632" s="39"/>
      <c r="W1632" s="39"/>
      <c r="X1632" s="39"/>
      <c r="Y1632" s="39"/>
      <c r="Z1632" s="39"/>
      <c r="AA1632" s="39"/>
      <c r="AB1632" s="39"/>
      <c r="AC1632" s="39"/>
      <c r="AD1632" s="39"/>
      <c r="AE1632" s="39"/>
      <c r="AT1632" s="18" t="s">
        <v>189</v>
      </c>
      <c r="AU1632" s="18" t="s">
        <v>96</v>
      </c>
    </row>
    <row r="1633" s="2" customFormat="1" ht="16.5" customHeight="1">
      <c r="A1633" s="39"/>
      <c r="B1633" s="40"/>
      <c r="C1633" s="213" t="s">
        <v>2713</v>
      </c>
      <c r="D1633" s="213" t="s">
        <v>183</v>
      </c>
      <c r="E1633" s="214" t="s">
        <v>2714</v>
      </c>
      <c r="F1633" s="215" t="s">
        <v>2715</v>
      </c>
      <c r="G1633" s="216" t="s">
        <v>393</v>
      </c>
      <c r="H1633" s="217">
        <v>1</v>
      </c>
      <c r="I1633" s="218"/>
      <c r="J1633" s="219">
        <f>ROUND(I1633*H1633,2)</f>
        <v>0</v>
      </c>
      <c r="K1633" s="215" t="s">
        <v>394</v>
      </c>
      <c r="L1633" s="45"/>
      <c r="M1633" s="220" t="s">
        <v>19</v>
      </c>
      <c r="N1633" s="221" t="s">
        <v>44</v>
      </c>
      <c r="O1633" s="85"/>
      <c r="P1633" s="222">
        <f>O1633*H1633</f>
        <v>0</v>
      </c>
      <c r="Q1633" s="222">
        <v>0</v>
      </c>
      <c r="R1633" s="222">
        <f>Q1633*H1633</f>
        <v>0</v>
      </c>
      <c r="S1633" s="222">
        <v>0</v>
      </c>
      <c r="T1633" s="223">
        <f>S1633*H1633</f>
        <v>0</v>
      </c>
      <c r="U1633" s="39"/>
      <c r="V1633" s="39"/>
      <c r="W1633" s="39"/>
      <c r="X1633" s="39"/>
      <c r="Y1633" s="39"/>
      <c r="Z1633" s="39"/>
      <c r="AA1633" s="39"/>
      <c r="AB1633" s="39"/>
      <c r="AC1633" s="39"/>
      <c r="AD1633" s="39"/>
      <c r="AE1633" s="39"/>
      <c r="AR1633" s="224" t="s">
        <v>300</v>
      </c>
      <c r="AT1633" s="224" t="s">
        <v>183</v>
      </c>
      <c r="AU1633" s="224" t="s">
        <v>96</v>
      </c>
      <c r="AY1633" s="18" t="s">
        <v>181</v>
      </c>
      <c r="BE1633" s="225">
        <f>IF(N1633="základní",J1633,0)</f>
        <v>0</v>
      </c>
      <c r="BF1633" s="225">
        <f>IF(N1633="snížená",J1633,0)</f>
        <v>0</v>
      </c>
      <c r="BG1633" s="225">
        <f>IF(N1633="zákl. přenesená",J1633,0)</f>
        <v>0</v>
      </c>
      <c r="BH1633" s="225">
        <f>IF(N1633="sníž. přenesená",J1633,0)</f>
        <v>0</v>
      </c>
      <c r="BI1633" s="225">
        <f>IF(N1633="nulová",J1633,0)</f>
        <v>0</v>
      </c>
      <c r="BJ1633" s="18" t="s">
        <v>81</v>
      </c>
      <c r="BK1633" s="225">
        <f>ROUND(I1633*H1633,2)</f>
        <v>0</v>
      </c>
      <c r="BL1633" s="18" t="s">
        <v>300</v>
      </c>
      <c r="BM1633" s="224" t="s">
        <v>2716</v>
      </c>
    </row>
    <row r="1634" s="2" customFormat="1">
      <c r="A1634" s="39"/>
      <c r="B1634" s="40"/>
      <c r="C1634" s="41"/>
      <c r="D1634" s="226" t="s">
        <v>189</v>
      </c>
      <c r="E1634" s="41"/>
      <c r="F1634" s="227" t="s">
        <v>2715</v>
      </c>
      <c r="G1634" s="41"/>
      <c r="H1634" s="41"/>
      <c r="I1634" s="228"/>
      <c r="J1634" s="41"/>
      <c r="K1634" s="41"/>
      <c r="L1634" s="45"/>
      <c r="M1634" s="229"/>
      <c r="N1634" s="230"/>
      <c r="O1634" s="85"/>
      <c r="P1634" s="85"/>
      <c r="Q1634" s="85"/>
      <c r="R1634" s="85"/>
      <c r="S1634" s="85"/>
      <c r="T1634" s="86"/>
      <c r="U1634" s="39"/>
      <c r="V1634" s="39"/>
      <c r="W1634" s="39"/>
      <c r="X1634" s="39"/>
      <c r="Y1634" s="39"/>
      <c r="Z1634" s="39"/>
      <c r="AA1634" s="39"/>
      <c r="AB1634" s="39"/>
      <c r="AC1634" s="39"/>
      <c r="AD1634" s="39"/>
      <c r="AE1634" s="39"/>
      <c r="AT1634" s="18" t="s">
        <v>189</v>
      </c>
      <c r="AU1634" s="18" t="s">
        <v>96</v>
      </c>
    </row>
    <row r="1635" s="2" customFormat="1" ht="16.5" customHeight="1">
      <c r="A1635" s="39"/>
      <c r="B1635" s="40"/>
      <c r="C1635" s="213" t="s">
        <v>2717</v>
      </c>
      <c r="D1635" s="213" t="s">
        <v>183</v>
      </c>
      <c r="E1635" s="214" t="s">
        <v>2718</v>
      </c>
      <c r="F1635" s="215" t="s">
        <v>2719</v>
      </c>
      <c r="G1635" s="216" t="s">
        <v>2182</v>
      </c>
      <c r="H1635" s="217">
        <v>350</v>
      </c>
      <c r="I1635" s="218"/>
      <c r="J1635" s="219">
        <f>ROUND(I1635*H1635,2)</f>
        <v>0</v>
      </c>
      <c r="K1635" s="215" t="s">
        <v>394</v>
      </c>
      <c r="L1635" s="45"/>
      <c r="M1635" s="220" t="s">
        <v>19</v>
      </c>
      <c r="N1635" s="221" t="s">
        <v>44</v>
      </c>
      <c r="O1635" s="85"/>
      <c r="P1635" s="222">
        <f>O1635*H1635</f>
        <v>0</v>
      </c>
      <c r="Q1635" s="222">
        <v>0</v>
      </c>
      <c r="R1635" s="222">
        <f>Q1635*H1635</f>
        <v>0</v>
      </c>
      <c r="S1635" s="222">
        <v>0</v>
      </c>
      <c r="T1635" s="223">
        <f>S1635*H1635</f>
        <v>0</v>
      </c>
      <c r="U1635" s="39"/>
      <c r="V1635" s="39"/>
      <c r="W1635" s="39"/>
      <c r="X1635" s="39"/>
      <c r="Y1635" s="39"/>
      <c r="Z1635" s="39"/>
      <c r="AA1635" s="39"/>
      <c r="AB1635" s="39"/>
      <c r="AC1635" s="39"/>
      <c r="AD1635" s="39"/>
      <c r="AE1635" s="39"/>
      <c r="AR1635" s="224" t="s">
        <v>300</v>
      </c>
      <c r="AT1635" s="224" t="s">
        <v>183</v>
      </c>
      <c r="AU1635" s="224" t="s">
        <v>96</v>
      </c>
      <c r="AY1635" s="18" t="s">
        <v>181</v>
      </c>
      <c r="BE1635" s="225">
        <f>IF(N1635="základní",J1635,0)</f>
        <v>0</v>
      </c>
      <c r="BF1635" s="225">
        <f>IF(N1635="snížená",J1635,0)</f>
        <v>0</v>
      </c>
      <c r="BG1635" s="225">
        <f>IF(N1635="zákl. přenesená",J1635,0)</f>
        <v>0</v>
      </c>
      <c r="BH1635" s="225">
        <f>IF(N1635="sníž. přenesená",J1635,0)</f>
        <v>0</v>
      </c>
      <c r="BI1635" s="225">
        <f>IF(N1635="nulová",J1635,0)</f>
        <v>0</v>
      </c>
      <c r="BJ1635" s="18" t="s">
        <v>81</v>
      </c>
      <c r="BK1635" s="225">
        <f>ROUND(I1635*H1635,2)</f>
        <v>0</v>
      </c>
      <c r="BL1635" s="18" t="s">
        <v>300</v>
      </c>
      <c r="BM1635" s="224" t="s">
        <v>2720</v>
      </c>
    </row>
    <row r="1636" s="2" customFormat="1">
      <c r="A1636" s="39"/>
      <c r="B1636" s="40"/>
      <c r="C1636" s="41"/>
      <c r="D1636" s="226" t="s">
        <v>189</v>
      </c>
      <c r="E1636" s="41"/>
      <c r="F1636" s="227" t="s">
        <v>2719</v>
      </c>
      <c r="G1636" s="41"/>
      <c r="H1636" s="41"/>
      <c r="I1636" s="228"/>
      <c r="J1636" s="41"/>
      <c r="K1636" s="41"/>
      <c r="L1636" s="45"/>
      <c r="M1636" s="229"/>
      <c r="N1636" s="230"/>
      <c r="O1636" s="85"/>
      <c r="P1636" s="85"/>
      <c r="Q1636" s="85"/>
      <c r="R1636" s="85"/>
      <c r="S1636" s="85"/>
      <c r="T1636" s="86"/>
      <c r="U1636" s="39"/>
      <c r="V1636" s="39"/>
      <c r="W1636" s="39"/>
      <c r="X1636" s="39"/>
      <c r="Y1636" s="39"/>
      <c r="Z1636" s="39"/>
      <c r="AA1636" s="39"/>
      <c r="AB1636" s="39"/>
      <c r="AC1636" s="39"/>
      <c r="AD1636" s="39"/>
      <c r="AE1636" s="39"/>
      <c r="AT1636" s="18" t="s">
        <v>189</v>
      </c>
      <c r="AU1636" s="18" t="s">
        <v>96</v>
      </c>
    </row>
    <row r="1637" s="12" customFormat="1" ht="22.8" customHeight="1">
      <c r="A1637" s="12"/>
      <c r="B1637" s="197"/>
      <c r="C1637" s="198"/>
      <c r="D1637" s="199" t="s">
        <v>72</v>
      </c>
      <c r="E1637" s="211" t="s">
        <v>2721</v>
      </c>
      <c r="F1637" s="211" t="s">
        <v>2722</v>
      </c>
      <c r="G1637" s="198"/>
      <c r="H1637" s="198"/>
      <c r="I1637" s="201"/>
      <c r="J1637" s="212">
        <f>BK1637</f>
        <v>0</v>
      </c>
      <c r="K1637" s="198"/>
      <c r="L1637" s="203"/>
      <c r="M1637" s="204"/>
      <c r="N1637" s="205"/>
      <c r="O1637" s="205"/>
      <c r="P1637" s="206">
        <f>SUM(P1638:P1723)</f>
        <v>0</v>
      </c>
      <c r="Q1637" s="205"/>
      <c r="R1637" s="206">
        <f>SUM(R1638:R1723)</f>
        <v>0</v>
      </c>
      <c r="S1637" s="205"/>
      <c r="T1637" s="207">
        <f>SUM(T1638:T1723)</f>
        <v>0</v>
      </c>
      <c r="U1637" s="12"/>
      <c r="V1637" s="12"/>
      <c r="W1637" s="12"/>
      <c r="X1637" s="12"/>
      <c r="Y1637" s="12"/>
      <c r="Z1637" s="12"/>
      <c r="AA1637" s="12"/>
      <c r="AB1637" s="12"/>
      <c r="AC1637" s="12"/>
      <c r="AD1637" s="12"/>
      <c r="AE1637" s="12"/>
      <c r="AR1637" s="208" t="s">
        <v>83</v>
      </c>
      <c r="AT1637" s="209" t="s">
        <v>72</v>
      </c>
      <c r="AU1637" s="209" t="s">
        <v>81</v>
      </c>
      <c r="AY1637" s="208" t="s">
        <v>181</v>
      </c>
      <c r="BK1637" s="210">
        <f>SUM(BK1638:BK1723)</f>
        <v>0</v>
      </c>
    </row>
    <row r="1638" s="2" customFormat="1" ht="16.5" customHeight="1">
      <c r="A1638" s="39"/>
      <c r="B1638" s="40"/>
      <c r="C1638" s="213" t="s">
        <v>2723</v>
      </c>
      <c r="D1638" s="213" t="s">
        <v>183</v>
      </c>
      <c r="E1638" s="214" t="s">
        <v>2724</v>
      </c>
      <c r="F1638" s="215" t="s">
        <v>2725</v>
      </c>
      <c r="G1638" s="216" t="s">
        <v>449</v>
      </c>
      <c r="H1638" s="217">
        <v>2</v>
      </c>
      <c r="I1638" s="218"/>
      <c r="J1638" s="219">
        <f>ROUND(I1638*H1638,2)</f>
        <v>0</v>
      </c>
      <c r="K1638" s="215" t="s">
        <v>394</v>
      </c>
      <c r="L1638" s="45"/>
      <c r="M1638" s="220" t="s">
        <v>19</v>
      </c>
      <c r="N1638" s="221" t="s">
        <v>44</v>
      </c>
      <c r="O1638" s="85"/>
      <c r="P1638" s="222">
        <f>O1638*H1638</f>
        <v>0</v>
      </c>
      <c r="Q1638" s="222">
        <v>0</v>
      </c>
      <c r="R1638" s="222">
        <f>Q1638*H1638</f>
        <v>0</v>
      </c>
      <c r="S1638" s="222">
        <v>0</v>
      </c>
      <c r="T1638" s="223">
        <f>S1638*H1638</f>
        <v>0</v>
      </c>
      <c r="U1638" s="39"/>
      <c r="V1638" s="39"/>
      <c r="W1638" s="39"/>
      <c r="X1638" s="39"/>
      <c r="Y1638" s="39"/>
      <c r="Z1638" s="39"/>
      <c r="AA1638" s="39"/>
      <c r="AB1638" s="39"/>
      <c r="AC1638" s="39"/>
      <c r="AD1638" s="39"/>
      <c r="AE1638" s="39"/>
      <c r="AR1638" s="224" t="s">
        <v>300</v>
      </c>
      <c r="AT1638" s="224" t="s">
        <v>183</v>
      </c>
      <c r="AU1638" s="224" t="s">
        <v>83</v>
      </c>
      <c r="AY1638" s="18" t="s">
        <v>181</v>
      </c>
      <c r="BE1638" s="225">
        <f>IF(N1638="základní",J1638,0)</f>
        <v>0</v>
      </c>
      <c r="BF1638" s="225">
        <f>IF(N1638="snížená",J1638,0)</f>
        <v>0</v>
      </c>
      <c r="BG1638" s="225">
        <f>IF(N1638="zákl. přenesená",J1638,0)</f>
        <v>0</v>
      </c>
      <c r="BH1638" s="225">
        <f>IF(N1638="sníž. přenesená",J1638,0)</f>
        <v>0</v>
      </c>
      <c r="BI1638" s="225">
        <f>IF(N1638="nulová",J1638,0)</f>
        <v>0</v>
      </c>
      <c r="BJ1638" s="18" t="s">
        <v>81</v>
      </c>
      <c r="BK1638" s="225">
        <f>ROUND(I1638*H1638,2)</f>
        <v>0</v>
      </c>
      <c r="BL1638" s="18" t="s">
        <v>300</v>
      </c>
      <c r="BM1638" s="224" t="s">
        <v>2726</v>
      </c>
    </row>
    <row r="1639" s="2" customFormat="1">
      <c r="A1639" s="39"/>
      <c r="B1639" s="40"/>
      <c r="C1639" s="41"/>
      <c r="D1639" s="226" t="s">
        <v>189</v>
      </c>
      <c r="E1639" s="41"/>
      <c r="F1639" s="227" t="s">
        <v>2727</v>
      </c>
      <c r="G1639" s="41"/>
      <c r="H1639" s="41"/>
      <c r="I1639" s="228"/>
      <c r="J1639" s="41"/>
      <c r="K1639" s="41"/>
      <c r="L1639" s="45"/>
      <c r="M1639" s="229"/>
      <c r="N1639" s="230"/>
      <c r="O1639" s="85"/>
      <c r="P1639" s="85"/>
      <c r="Q1639" s="85"/>
      <c r="R1639" s="85"/>
      <c r="S1639" s="85"/>
      <c r="T1639" s="86"/>
      <c r="U1639" s="39"/>
      <c r="V1639" s="39"/>
      <c r="W1639" s="39"/>
      <c r="X1639" s="39"/>
      <c r="Y1639" s="39"/>
      <c r="Z1639" s="39"/>
      <c r="AA1639" s="39"/>
      <c r="AB1639" s="39"/>
      <c r="AC1639" s="39"/>
      <c r="AD1639" s="39"/>
      <c r="AE1639" s="39"/>
      <c r="AT1639" s="18" t="s">
        <v>189</v>
      </c>
      <c r="AU1639" s="18" t="s">
        <v>83</v>
      </c>
    </row>
    <row r="1640" s="2" customFormat="1" ht="16.5" customHeight="1">
      <c r="A1640" s="39"/>
      <c r="B1640" s="40"/>
      <c r="C1640" s="213" t="s">
        <v>2728</v>
      </c>
      <c r="D1640" s="213" t="s">
        <v>183</v>
      </c>
      <c r="E1640" s="214" t="s">
        <v>2729</v>
      </c>
      <c r="F1640" s="215" t="s">
        <v>2730</v>
      </c>
      <c r="G1640" s="216" t="s">
        <v>449</v>
      </c>
      <c r="H1640" s="217">
        <v>8</v>
      </c>
      <c r="I1640" s="218"/>
      <c r="J1640" s="219">
        <f>ROUND(I1640*H1640,2)</f>
        <v>0</v>
      </c>
      <c r="K1640" s="215" t="s">
        <v>394</v>
      </c>
      <c r="L1640" s="45"/>
      <c r="M1640" s="220" t="s">
        <v>19</v>
      </c>
      <c r="N1640" s="221" t="s">
        <v>44</v>
      </c>
      <c r="O1640" s="85"/>
      <c r="P1640" s="222">
        <f>O1640*H1640</f>
        <v>0</v>
      </c>
      <c r="Q1640" s="222">
        <v>0</v>
      </c>
      <c r="R1640" s="222">
        <f>Q1640*H1640</f>
        <v>0</v>
      </c>
      <c r="S1640" s="222">
        <v>0</v>
      </c>
      <c r="T1640" s="223">
        <f>S1640*H1640</f>
        <v>0</v>
      </c>
      <c r="U1640" s="39"/>
      <c r="V1640" s="39"/>
      <c r="W1640" s="39"/>
      <c r="X1640" s="39"/>
      <c r="Y1640" s="39"/>
      <c r="Z1640" s="39"/>
      <c r="AA1640" s="39"/>
      <c r="AB1640" s="39"/>
      <c r="AC1640" s="39"/>
      <c r="AD1640" s="39"/>
      <c r="AE1640" s="39"/>
      <c r="AR1640" s="224" t="s">
        <v>300</v>
      </c>
      <c r="AT1640" s="224" t="s">
        <v>183</v>
      </c>
      <c r="AU1640" s="224" t="s">
        <v>83</v>
      </c>
      <c r="AY1640" s="18" t="s">
        <v>181</v>
      </c>
      <c r="BE1640" s="225">
        <f>IF(N1640="základní",J1640,0)</f>
        <v>0</v>
      </c>
      <c r="BF1640" s="225">
        <f>IF(N1640="snížená",J1640,0)</f>
        <v>0</v>
      </c>
      <c r="BG1640" s="225">
        <f>IF(N1640="zákl. přenesená",J1640,0)</f>
        <v>0</v>
      </c>
      <c r="BH1640" s="225">
        <f>IF(N1640="sníž. přenesená",J1640,0)</f>
        <v>0</v>
      </c>
      <c r="BI1640" s="225">
        <f>IF(N1640="nulová",J1640,0)</f>
        <v>0</v>
      </c>
      <c r="BJ1640" s="18" t="s">
        <v>81</v>
      </c>
      <c r="BK1640" s="225">
        <f>ROUND(I1640*H1640,2)</f>
        <v>0</v>
      </c>
      <c r="BL1640" s="18" t="s">
        <v>300</v>
      </c>
      <c r="BM1640" s="224" t="s">
        <v>2731</v>
      </c>
    </row>
    <row r="1641" s="2" customFormat="1">
      <c r="A1641" s="39"/>
      <c r="B1641" s="40"/>
      <c r="C1641" s="41"/>
      <c r="D1641" s="226" t="s">
        <v>189</v>
      </c>
      <c r="E1641" s="41"/>
      <c r="F1641" s="227" t="s">
        <v>2730</v>
      </c>
      <c r="G1641" s="41"/>
      <c r="H1641" s="41"/>
      <c r="I1641" s="228"/>
      <c r="J1641" s="41"/>
      <c r="K1641" s="41"/>
      <c r="L1641" s="45"/>
      <c r="M1641" s="229"/>
      <c r="N1641" s="230"/>
      <c r="O1641" s="85"/>
      <c r="P1641" s="85"/>
      <c r="Q1641" s="85"/>
      <c r="R1641" s="85"/>
      <c r="S1641" s="85"/>
      <c r="T1641" s="86"/>
      <c r="U1641" s="39"/>
      <c r="V1641" s="39"/>
      <c r="W1641" s="39"/>
      <c r="X1641" s="39"/>
      <c r="Y1641" s="39"/>
      <c r="Z1641" s="39"/>
      <c r="AA1641" s="39"/>
      <c r="AB1641" s="39"/>
      <c r="AC1641" s="39"/>
      <c r="AD1641" s="39"/>
      <c r="AE1641" s="39"/>
      <c r="AT1641" s="18" t="s">
        <v>189</v>
      </c>
      <c r="AU1641" s="18" t="s">
        <v>83</v>
      </c>
    </row>
    <row r="1642" s="2" customFormat="1" ht="16.5" customHeight="1">
      <c r="A1642" s="39"/>
      <c r="B1642" s="40"/>
      <c r="C1642" s="213" t="s">
        <v>2732</v>
      </c>
      <c r="D1642" s="213" t="s">
        <v>183</v>
      </c>
      <c r="E1642" s="214" t="s">
        <v>2733</v>
      </c>
      <c r="F1642" s="215" t="s">
        <v>2734</v>
      </c>
      <c r="G1642" s="216" t="s">
        <v>449</v>
      </c>
      <c r="H1642" s="217">
        <v>4</v>
      </c>
      <c r="I1642" s="218"/>
      <c r="J1642" s="219">
        <f>ROUND(I1642*H1642,2)</f>
        <v>0</v>
      </c>
      <c r="K1642" s="215" t="s">
        <v>394</v>
      </c>
      <c r="L1642" s="45"/>
      <c r="M1642" s="220" t="s">
        <v>19</v>
      </c>
      <c r="N1642" s="221" t="s">
        <v>44</v>
      </c>
      <c r="O1642" s="85"/>
      <c r="P1642" s="222">
        <f>O1642*H1642</f>
        <v>0</v>
      </c>
      <c r="Q1642" s="222">
        <v>0</v>
      </c>
      <c r="R1642" s="222">
        <f>Q1642*H1642</f>
        <v>0</v>
      </c>
      <c r="S1642" s="222">
        <v>0</v>
      </c>
      <c r="T1642" s="223">
        <f>S1642*H1642</f>
        <v>0</v>
      </c>
      <c r="U1642" s="39"/>
      <c r="V1642" s="39"/>
      <c r="W1642" s="39"/>
      <c r="X1642" s="39"/>
      <c r="Y1642" s="39"/>
      <c r="Z1642" s="39"/>
      <c r="AA1642" s="39"/>
      <c r="AB1642" s="39"/>
      <c r="AC1642" s="39"/>
      <c r="AD1642" s="39"/>
      <c r="AE1642" s="39"/>
      <c r="AR1642" s="224" t="s">
        <v>300</v>
      </c>
      <c r="AT1642" s="224" t="s">
        <v>183</v>
      </c>
      <c r="AU1642" s="224" t="s">
        <v>83</v>
      </c>
      <c r="AY1642" s="18" t="s">
        <v>181</v>
      </c>
      <c r="BE1642" s="225">
        <f>IF(N1642="základní",J1642,0)</f>
        <v>0</v>
      </c>
      <c r="BF1642" s="225">
        <f>IF(N1642="snížená",J1642,0)</f>
        <v>0</v>
      </c>
      <c r="BG1642" s="225">
        <f>IF(N1642="zákl. přenesená",J1642,0)</f>
        <v>0</v>
      </c>
      <c r="BH1642" s="225">
        <f>IF(N1642="sníž. přenesená",J1642,0)</f>
        <v>0</v>
      </c>
      <c r="BI1642" s="225">
        <f>IF(N1642="nulová",J1642,0)</f>
        <v>0</v>
      </c>
      <c r="BJ1642" s="18" t="s">
        <v>81</v>
      </c>
      <c r="BK1642" s="225">
        <f>ROUND(I1642*H1642,2)</f>
        <v>0</v>
      </c>
      <c r="BL1642" s="18" t="s">
        <v>300</v>
      </c>
      <c r="BM1642" s="224" t="s">
        <v>2735</v>
      </c>
    </row>
    <row r="1643" s="2" customFormat="1">
      <c r="A1643" s="39"/>
      <c r="B1643" s="40"/>
      <c r="C1643" s="41"/>
      <c r="D1643" s="226" t="s">
        <v>189</v>
      </c>
      <c r="E1643" s="41"/>
      <c r="F1643" s="227" t="s">
        <v>2734</v>
      </c>
      <c r="G1643" s="41"/>
      <c r="H1643" s="41"/>
      <c r="I1643" s="228"/>
      <c r="J1643" s="41"/>
      <c r="K1643" s="41"/>
      <c r="L1643" s="45"/>
      <c r="M1643" s="229"/>
      <c r="N1643" s="230"/>
      <c r="O1643" s="85"/>
      <c r="P1643" s="85"/>
      <c r="Q1643" s="85"/>
      <c r="R1643" s="85"/>
      <c r="S1643" s="85"/>
      <c r="T1643" s="86"/>
      <c r="U1643" s="39"/>
      <c r="V1643" s="39"/>
      <c r="W1643" s="39"/>
      <c r="X1643" s="39"/>
      <c r="Y1643" s="39"/>
      <c r="Z1643" s="39"/>
      <c r="AA1643" s="39"/>
      <c r="AB1643" s="39"/>
      <c r="AC1643" s="39"/>
      <c r="AD1643" s="39"/>
      <c r="AE1643" s="39"/>
      <c r="AT1643" s="18" t="s">
        <v>189</v>
      </c>
      <c r="AU1643" s="18" t="s">
        <v>83</v>
      </c>
    </row>
    <row r="1644" s="2" customFormat="1" ht="16.5" customHeight="1">
      <c r="A1644" s="39"/>
      <c r="B1644" s="40"/>
      <c r="C1644" s="213" t="s">
        <v>2736</v>
      </c>
      <c r="D1644" s="213" t="s">
        <v>183</v>
      </c>
      <c r="E1644" s="214" t="s">
        <v>2737</v>
      </c>
      <c r="F1644" s="215" t="s">
        <v>2738</v>
      </c>
      <c r="G1644" s="216" t="s">
        <v>449</v>
      </c>
      <c r="H1644" s="217">
        <v>2</v>
      </c>
      <c r="I1644" s="218"/>
      <c r="J1644" s="219">
        <f>ROUND(I1644*H1644,2)</f>
        <v>0</v>
      </c>
      <c r="K1644" s="215" t="s">
        <v>394</v>
      </c>
      <c r="L1644" s="45"/>
      <c r="M1644" s="220" t="s">
        <v>19</v>
      </c>
      <c r="N1644" s="221" t="s">
        <v>44</v>
      </c>
      <c r="O1644" s="85"/>
      <c r="P1644" s="222">
        <f>O1644*H1644</f>
        <v>0</v>
      </c>
      <c r="Q1644" s="222">
        <v>0</v>
      </c>
      <c r="R1644" s="222">
        <f>Q1644*H1644</f>
        <v>0</v>
      </c>
      <c r="S1644" s="222">
        <v>0</v>
      </c>
      <c r="T1644" s="223">
        <f>S1644*H1644</f>
        <v>0</v>
      </c>
      <c r="U1644" s="39"/>
      <c r="V1644" s="39"/>
      <c r="W1644" s="39"/>
      <c r="X1644" s="39"/>
      <c r="Y1644" s="39"/>
      <c r="Z1644" s="39"/>
      <c r="AA1644" s="39"/>
      <c r="AB1644" s="39"/>
      <c r="AC1644" s="39"/>
      <c r="AD1644" s="39"/>
      <c r="AE1644" s="39"/>
      <c r="AR1644" s="224" t="s">
        <v>300</v>
      </c>
      <c r="AT1644" s="224" t="s">
        <v>183</v>
      </c>
      <c r="AU1644" s="224" t="s">
        <v>83</v>
      </c>
      <c r="AY1644" s="18" t="s">
        <v>181</v>
      </c>
      <c r="BE1644" s="225">
        <f>IF(N1644="základní",J1644,0)</f>
        <v>0</v>
      </c>
      <c r="BF1644" s="225">
        <f>IF(N1644="snížená",J1644,0)</f>
        <v>0</v>
      </c>
      <c r="BG1644" s="225">
        <f>IF(N1644="zákl. přenesená",J1644,0)</f>
        <v>0</v>
      </c>
      <c r="BH1644" s="225">
        <f>IF(N1644="sníž. přenesená",J1644,0)</f>
        <v>0</v>
      </c>
      <c r="BI1644" s="225">
        <f>IF(N1644="nulová",J1644,0)</f>
        <v>0</v>
      </c>
      <c r="BJ1644" s="18" t="s">
        <v>81</v>
      </c>
      <c r="BK1644" s="225">
        <f>ROUND(I1644*H1644,2)</f>
        <v>0</v>
      </c>
      <c r="BL1644" s="18" t="s">
        <v>300</v>
      </c>
      <c r="BM1644" s="224" t="s">
        <v>2739</v>
      </c>
    </row>
    <row r="1645" s="2" customFormat="1">
      <c r="A1645" s="39"/>
      <c r="B1645" s="40"/>
      <c r="C1645" s="41"/>
      <c r="D1645" s="226" t="s">
        <v>189</v>
      </c>
      <c r="E1645" s="41"/>
      <c r="F1645" s="227" t="s">
        <v>2738</v>
      </c>
      <c r="G1645" s="41"/>
      <c r="H1645" s="41"/>
      <c r="I1645" s="228"/>
      <c r="J1645" s="41"/>
      <c r="K1645" s="41"/>
      <c r="L1645" s="45"/>
      <c r="M1645" s="229"/>
      <c r="N1645" s="230"/>
      <c r="O1645" s="85"/>
      <c r="P1645" s="85"/>
      <c r="Q1645" s="85"/>
      <c r="R1645" s="85"/>
      <c r="S1645" s="85"/>
      <c r="T1645" s="86"/>
      <c r="U1645" s="39"/>
      <c r="V1645" s="39"/>
      <c r="W1645" s="39"/>
      <c r="X1645" s="39"/>
      <c r="Y1645" s="39"/>
      <c r="Z1645" s="39"/>
      <c r="AA1645" s="39"/>
      <c r="AB1645" s="39"/>
      <c r="AC1645" s="39"/>
      <c r="AD1645" s="39"/>
      <c r="AE1645" s="39"/>
      <c r="AT1645" s="18" t="s">
        <v>189</v>
      </c>
      <c r="AU1645" s="18" t="s">
        <v>83</v>
      </c>
    </row>
    <row r="1646" s="2" customFormat="1" ht="16.5" customHeight="1">
      <c r="A1646" s="39"/>
      <c r="B1646" s="40"/>
      <c r="C1646" s="213" t="s">
        <v>2740</v>
      </c>
      <c r="D1646" s="213" t="s">
        <v>183</v>
      </c>
      <c r="E1646" s="214" t="s">
        <v>2741</v>
      </c>
      <c r="F1646" s="215" t="s">
        <v>2742</v>
      </c>
      <c r="G1646" s="216" t="s">
        <v>449</v>
      </c>
      <c r="H1646" s="217">
        <v>8</v>
      </c>
      <c r="I1646" s="218"/>
      <c r="J1646" s="219">
        <f>ROUND(I1646*H1646,2)</f>
        <v>0</v>
      </c>
      <c r="K1646" s="215" t="s">
        <v>394</v>
      </c>
      <c r="L1646" s="45"/>
      <c r="M1646" s="220" t="s">
        <v>19</v>
      </c>
      <c r="N1646" s="221" t="s">
        <v>44</v>
      </c>
      <c r="O1646" s="85"/>
      <c r="P1646" s="222">
        <f>O1646*H1646</f>
        <v>0</v>
      </c>
      <c r="Q1646" s="222">
        <v>0</v>
      </c>
      <c r="R1646" s="222">
        <f>Q1646*H1646</f>
        <v>0</v>
      </c>
      <c r="S1646" s="222">
        <v>0</v>
      </c>
      <c r="T1646" s="223">
        <f>S1646*H1646</f>
        <v>0</v>
      </c>
      <c r="U1646" s="39"/>
      <c r="V1646" s="39"/>
      <c r="W1646" s="39"/>
      <c r="X1646" s="39"/>
      <c r="Y1646" s="39"/>
      <c r="Z1646" s="39"/>
      <c r="AA1646" s="39"/>
      <c r="AB1646" s="39"/>
      <c r="AC1646" s="39"/>
      <c r="AD1646" s="39"/>
      <c r="AE1646" s="39"/>
      <c r="AR1646" s="224" t="s">
        <v>300</v>
      </c>
      <c r="AT1646" s="224" t="s">
        <v>183</v>
      </c>
      <c r="AU1646" s="224" t="s">
        <v>83</v>
      </c>
      <c r="AY1646" s="18" t="s">
        <v>181</v>
      </c>
      <c r="BE1646" s="225">
        <f>IF(N1646="základní",J1646,0)</f>
        <v>0</v>
      </c>
      <c r="BF1646" s="225">
        <f>IF(N1646="snížená",J1646,0)</f>
        <v>0</v>
      </c>
      <c r="BG1646" s="225">
        <f>IF(N1646="zákl. přenesená",J1646,0)</f>
        <v>0</v>
      </c>
      <c r="BH1646" s="225">
        <f>IF(N1646="sníž. přenesená",J1646,0)</f>
        <v>0</v>
      </c>
      <c r="BI1646" s="225">
        <f>IF(N1646="nulová",J1646,0)</f>
        <v>0</v>
      </c>
      <c r="BJ1646" s="18" t="s">
        <v>81</v>
      </c>
      <c r="BK1646" s="225">
        <f>ROUND(I1646*H1646,2)</f>
        <v>0</v>
      </c>
      <c r="BL1646" s="18" t="s">
        <v>300</v>
      </c>
      <c r="BM1646" s="224" t="s">
        <v>2743</v>
      </c>
    </row>
    <row r="1647" s="2" customFormat="1">
      <c r="A1647" s="39"/>
      <c r="B1647" s="40"/>
      <c r="C1647" s="41"/>
      <c r="D1647" s="226" t="s">
        <v>189</v>
      </c>
      <c r="E1647" s="41"/>
      <c r="F1647" s="227" t="s">
        <v>2742</v>
      </c>
      <c r="G1647" s="41"/>
      <c r="H1647" s="41"/>
      <c r="I1647" s="228"/>
      <c r="J1647" s="41"/>
      <c r="K1647" s="41"/>
      <c r="L1647" s="45"/>
      <c r="M1647" s="229"/>
      <c r="N1647" s="230"/>
      <c r="O1647" s="85"/>
      <c r="P1647" s="85"/>
      <c r="Q1647" s="85"/>
      <c r="R1647" s="85"/>
      <c r="S1647" s="85"/>
      <c r="T1647" s="86"/>
      <c r="U1647" s="39"/>
      <c r="V1647" s="39"/>
      <c r="W1647" s="39"/>
      <c r="X1647" s="39"/>
      <c r="Y1647" s="39"/>
      <c r="Z1647" s="39"/>
      <c r="AA1647" s="39"/>
      <c r="AB1647" s="39"/>
      <c r="AC1647" s="39"/>
      <c r="AD1647" s="39"/>
      <c r="AE1647" s="39"/>
      <c r="AT1647" s="18" t="s">
        <v>189</v>
      </c>
      <c r="AU1647" s="18" t="s">
        <v>83</v>
      </c>
    </row>
    <row r="1648" s="2" customFormat="1" ht="16.5" customHeight="1">
      <c r="A1648" s="39"/>
      <c r="B1648" s="40"/>
      <c r="C1648" s="213" t="s">
        <v>2744</v>
      </c>
      <c r="D1648" s="213" t="s">
        <v>183</v>
      </c>
      <c r="E1648" s="214" t="s">
        <v>2745</v>
      </c>
      <c r="F1648" s="215" t="s">
        <v>2746</v>
      </c>
      <c r="G1648" s="216" t="s">
        <v>449</v>
      </c>
      <c r="H1648" s="217">
        <v>2</v>
      </c>
      <c r="I1648" s="218"/>
      <c r="J1648" s="219">
        <f>ROUND(I1648*H1648,2)</f>
        <v>0</v>
      </c>
      <c r="K1648" s="215" t="s">
        <v>394</v>
      </c>
      <c r="L1648" s="45"/>
      <c r="M1648" s="220" t="s">
        <v>19</v>
      </c>
      <c r="N1648" s="221" t="s">
        <v>44</v>
      </c>
      <c r="O1648" s="85"/>
      <c r="P1648" s="222">
        <f>O1648*H1648</f>
        <v>0</v>
      </c>
      <c r="Q1648" s="222">
        <v>0</v>
      </c>
      <c r="R1648" s="222">
        <f>Q1648*H1648</f>
        <v>0</v>
      </c>
      <c r="S1648" s="222">
        <v>0</v>
      </c>
      <c r="T1648" s="223">
        <f>S1648*H1648</f>
        <v>0</v>
      </c>
      <c r="U1648" s="39"/>
      <c r="V1648" s="39"/>
      <c r="W1648" s="39"/>
      <c r="X1648" s="39"/>
      <c r="Y1648" s="39"/>
      <c r="Z1648" s="39"/>
      <c r="AA1648" s="39"/>
      <c r="AB1648" s="39"/>
      <c r="AC1648" s="39"/>
      <c r="AD1648" s="39"/>
      <c r="AE1648" s="39"/>
      <c r="AR1648" s="224" t="s">
        <v>300</v>
      </c>
      <c r="AT1648" s="224" t="s">
        <v>183</v>
      </c>
      <c r="AU1648" s="224" t="s">
        <v>83</v>
      </c>
      <c r="AY1648" s="18" t="s">
        <v>181</v>
      </c>
      <c r="BE1648" s="225">
        <f>IF(N1648="základní",J1648,0)</f>
        <v>0</v>
      </c>
      <c r="BF1648" s="225">
        <f>IF(N1648="snížená",J1648,0)</f>
        <v>0</v>
      </c>
      <c r="BG1648" s="225">
        <f>IF(N1648="zákl. přenesená",J1648,0)</f>
        <v>0</v>
      </c>
      <c r="BH1648" s="225">
        <f>IF(N1648="sníž. přenesená",J1648,0)</f>
        <v>0</v>
      </c>
      <c r="BI1648" s="225">
        <f>IF(N1648="nulová",J1648,0)</f>
        <v>0</v>
      </c>
      <c r="BJ1648" s="18" t="s">
        <v>81</v>
      </c>
      <c r="BK1648" s="225">
        <f>ROUND(I1648*H1648,2)</f>
        <v>0</v>
      </c>
      <c r="BL1648" s="18" t="s">
        <v>300</v>
      </c>
      <c r="BM1648" s="224" t="s">
        <v>2747</v>
      </c>
    </row>
    <row r="1649" s="2" customFormat="1">
      <c r="A1649" s="39"/>
      <c r="B1649" s="40"/>
      <c r="C1649" s="41"/>
      <c r="D1649" s="226" t="s">
        <v>189</v>
      </c>
      <c r="E1649" s="41"/>
      <c r="F1649" s="227" t="s">
        <v>2746</v>
      </c>
      <c r="G1649" s="41"/>
      <c r="H1649" s="41"/>
      <c r="I1649" s="228"/>
      <c r="J1649" s="41"/>
      <c r="K1649" s="41"/>
      <c r="L1649" s="45"/>
      <c r="M1649" s="229"/>
      <c r="N1649" s="230"/>
      <c r="O1649" s="85"/>
      <c r="P1649" s="85"/>
      <c r="Q1649" s="85"/>
      <c r="R1649" s="85"/>
      <c r="S1649" s="85"/>
      <c r="T1649" s="86"/>
      <c r="U1649" s="39"/>
      <c r="V1649" s="39"/>
      <c r="W1649" s="39"/>
      <c r="X1649" s="39"/>
      <c r="Y1649" s="39"/>
      <c r="Z1649" s="39"/>
      <c r="AA1649" s="39"/>
      <c r="AB1649" s="39"/>
      <c r="AC1649" s="39"/>
      <c r="AD1649" s="39"/>
      <c r="AE1649" s="39"/>
      <c r="AT1649" s="18" t="s">
        <v>189</v>
      </c>
      <c r="AU1649" s="18" t="s">
        <v>83</v>
      </c>
    </row>
    <row r="1650" s="2" customFormat="1" ht="16.5" customHeight="1">
      <c r="A1650" s="39"/>
      <c r="B1650" s="40"/>
      <c r="C1650" s="213" t="s">
        <v>2748</v>
      </c>
      <c r="D1650" s="213" t="s">
        <v>183</v>
      </c>
      <c r="E1650" s="214" t="s">
        <v>2749</v>
      </c>
      <c r="F1650" s="215" t="s">
        <v>2750</v>
      </c>
      <c r="G1650" s="216" t="s">
        <v>449</v>
      </c>
      <c r="H1650" s="217">
        <v>2</v>
      </c>
      <c r="I1650" s="218"/>
      <c r="J1650" s="219">
        <f>ROUND(I1650*H1650,2)</f>
        <v>0</v>
      </c>
      <c r="K1650" s="215" t="s">
        <v>394</v>
      </c>
      <c r="L1650" s="45"/>
      <c r="M1650" s="220" t="s">
        <v>19</v>
      </c>
      <c r="N1650" s="221" t="s">
        <v>44</v>
      </c>
      <c r="O1650" s="85"/>
      <c r="P1650" s="222">
        <f>O1650*H1650</f>
        <v>0</v>
      </c>
      <c r="Q1650" s="222">
        <v>0</v>
      </c>
      <c r="R1650" s="222">
        <f>Q1650*H1650</f>
        <v>0</v>
      </c>
      <c r="S1650" s="222">
        <v>0</v>
      </c>
      <c r="T1650" s="223">
        <f>S1650*H1650</f>
        <v>0</v>
      </c>
      <c r="U1650" s="39"/>
      <c r="V1650" s="39"/>
      <c r="W1650" s="39"/>
      <c r="X1650" s="39"/>
      <c r="Y1650" s="39"/>
      <c r="Z1650" s="39"/>
      <c r="AA1650" s="39"/>
      <c r="AB1650" s="39"/>
      <c r="AC1650" s="39"/>
      <c r="AD1650" s="39"/>
      <c r="AE1650" s="39"/>
      <c r="AR1650" s="224" t="s">
        <v>300</v>
      </c>
      <c r="AT1650" s="224" t="s">
        <v>183</v>
      </c>
      <c r="AU1650" s="224" t="s">
        <v>83</v>
      </c>
      <c r="AY1650" s="18" t="s">
        <v>181</v>
      </c>
      <c r="BE1650" s="225">
        <f>IF(N1650="základní",J1650,0)</f>
        <v>0</v>
      </c>
      <c r="BF1650" s="225">
        <f>IF(N1650="snížená",J1650,0)</f>
        <v>0</v>
      </c>
      <c r="BG1650" s="225">
        <f>IF(N1650="zákl. přenesená",J1650,0)</f>
        <v>0</v>
      </c>
      <c r="BH1650" s="225">
        <f>IF(N1650="sníž. přenesená",J1650,0)</f>
        <v>0</v>
      </c>
      <c r="BI1650" s="225">
        <f>IF(N1650="nulová",J1650,0)</f>
        <v>0</v>
      </c>
      <c r="BJ1650" s="18" t="s">
        <v>81</v>
      </c>
      <c r="BK1650" s="225">
        <f>ROUND(I1650*H1650,2)</f>
        <v>0</v>
      </c>
      <c r="BL1650" s="18" t="s">
        <v>300</v>
      </c>
      <c r="BM1650" s="224" t="s">
        <v>2751</v>
      </c>
    </row>
    <row r="1651" s="2" customFormat="1">
      <c r="A1651" s="39"/>
      <c r="B1651" s="40"/>
      <c r="C1651" s="41"/>
      <c r="D1651" s="226" t="s">
        <v>189</v>
      </c>
      <c r="E1651" s="41"/>
      <c r="F1651" s="227" t="s">
        <v>2750</v>
      </c>
      <c r="G1651" s="41"/>
      <c r="H1651" s="41"/>
      <c r="I1651" s="228"/>
      <c r="J1651" s="41"/>
      <c r="K1651" s="41"/>
      <c r="L1651" s="45"/>
      <c r="M1651" s="229"/>
      <c r="N1651" s="230"/>
      <c r="O1651" s="85"/>
      <c r="P1651" s="85"/>
      <c r="Q1651" s="85"/>
      <c r="R1651" s="85"/>
      <c r="S1651" s="85"/>
      <c r="T1651" s="86"/>
      <c r="U1651" s="39"/>
      <c r="V1651" s="39"/>
      <c r="W1651" s="39"/>
      <c r="X1651" s="39"/>
      <c r="Y1651" s="39"/>
      <c r="Z1651" s="39"/>
      <c r="AA1651" s="39"/>
      <c r="AB1651" s="39"/>
      <c r="AC1651" s="39"/>
      <c r="AD1651" s="39"/>
      <c r="AE1651" s="39"/>
      <c r="AT1651" s="18" t="s">
        <v>189</v>
      </c>
      <c r="AU1651" s="18" t="s">
        <v>83</v>
      </c>
    </row>
    <row r="1652" s="2" customFormat="1" ht="16.5" customHeight="1">
      <c r="A1652" s="39"/>
      <c r="B1652" s="40"/>
      <c r="C1652" s="213" t="s">
        <v>2752</v>
      </c>
      <c r="D1652" s="213" t="s">
        <v>183</v>
      </c>
      <c r="E1652" s="214" t="s">
        <v>2753</v>
      </c>
      <c r="F1652" s="215" t="s">
        <v>2754</v>
      </c>
      <c r="G1652" s="216" t="s">
        <v>449</v>
      </c>
      <c r="H1652" s="217">
        <v>6</v>
      </c>
      <c r="I1652" s="218"/>
      <c r="J1652" s="219">
        <f>ROUND(I1652*H1652,2)</f>
        <v>0</v>
      </c>
      <c r="K1652" s="215" t="s">
        <v>394</v>
      </c>
      <c r="L1652" s="45"/>
      <c r="M1652" s="220" t="s">
        <v>19</v>
      </c>
      <c r="N1652" s="221" t="s">
        <v>44</v>
      </c>
      <c r="O1652" s="85"/>
      <c r="P1652" s="222">
        <f>O1652*H1652</f>
        <v>0</v>
      </c>
      <c r="Q1652" s="222">
        <v>0</v>
      </c>
      <c r="R1652" s="222">
        <f>Q1652*H1652</f>
        <v>0</v>
      </c>
      <c r="S1652" s="222">
        <v>0</v>
      </c>
      <c r="T1652" s="223">
        <f>S1652*H1652</f>
        <v>0</v>
      </c>
      <c r="U1652" s="39"/>
      <c r="V1652" s="39"/>
      <c r="W1652" s="39"/>
      <c r="X1652" s="39"/>
      <c r="Y1652" s="39"/>
      <c r="Z1652" s="39"/>
      <c r="AA1652" s="39"/>
      <c r="AB1652" s="39"/>
      <c r="AC1652" s="39"/>
      <c r="AD1652" s="39"/>
      <c r="AE1652" s="39"/>
      <c r="AR1652" s="224" t="s">
        <v>300</v>
      </c>
      <c r="AT1652" s="224" t="s">
        <v>183</v>
      </c>
      <c r="AU1652" s="224" t="s">
        <v>83</v>
      </c>
      <c r="AY1652" s="18" t="s">
        <v>181</v>
      </c>
      <c r="BE1652" s="225">
        <f>IF(N1652="základní",J1652,0)</f>
        <v>0</v>
      </c>
      <c r="BF1652" s="225">
        <f>IF(N1652="snížená",J1652,0)</f>
        <v>0</v>
      </c>
      <c r="BG1652" s="225">
        <f>IF(N1652="zákl. přenesená",J1652,0)</f>
        <v>0</v>
      </c>
      <c r="BH1652" s="225">
        <f>IF(N1652="sníž. přenesená",J1652,0)</f>
        <v>0</v>
      </c>
      <c r="BI1652" s="225">
        <f>IF(N1652="nulová",J1652,0)</f>
        <v>0</v>
      </c>
      <c r="BJ1652" s="18" t="s">
        <v>81</v>
      </c>
      <c r="BK1652" s="225">
        <f>ROUND(I1652*H1652,2)</f>
        <v>0</v>
      </c>
      <c r="BL1652" s="18" t="s">
        <v>300</v>
      </c>
      <c r="BM1652" s="224" t="s">
        <v>2755</v>
      </c>
    </row>
    <row r="1653" s="2" customFormat="1">
      <c r="A1653" s="39"/>
      <c r="B1653" s="40"/>
      <c r="C1653" s="41"/>
      <c r="D1653" s="226" t="s">
        <v>189</v>
      </c>
      <c r="E1653" s="41"/>
      <c r="F1653" s="227" t="s">
        <v>2754</v>
      </c>
      <c r="G1653" s="41"/>
      <c r="H1653" s="41"/>
      <c r="I1653" s="228"/>
      <c r="J1653" s="41"/>
      <c r="K1653" s="41"/>
      <c r="L1653" s="45"/>
      <c r="M1653" s="229"/>
      <c r="N1653" s="230"/>
      <c r="O1653" s="85"/>
      <c r="P1653" s="85"/>
      <c r="Q1653" s="85"/>
      <c r="R1653" s="85"/>
      <c r="S1653" s="85"/>
      <c r="T1653" s="86"/>
      <c r="U1653" s="39"/>
      <c r="V1653" s="39"/>
      <c r="W1653" s="39"/>
      <c r="X1653" s="39"/>
      <c r="Y1653" s="39"/>
      <c r="Z1653" s="39"/>
      <c r="AA1653" s="39"/>
      <c r="AB1653" s="39"/>
      <c r="AC1653" s="39"/>
      <c r="AD1653" s="39"/>
      <c r="AE1653" s="39"/>
      <c r="AT1653" s="18" t="s">
        <v>189</v>
      </c>
      <c r="AU1653" s="18" t="s">
        <v>83</v>
      </c>
    </row>
    <row r="1654" s="2" customFormat="1" ht="16.5" customHeight="1">
      <c r="A1654" s="39"/>
      <c r="B1654" s="40"/>
      <c r="C1654" s="213" t="s">
        <v>2756</v>
      </c>
      <c r="D1654" s="213" t="s">
        <v>183</v>
      </c>
      <c r="E1654" s="214" t="s">
        <v>2757</v>
      </c>
      <c r="F1654" s="215" t="s">
        <v>2758</v>
      </c>
      <c r="G1654" s="216" t="s">
        <v>449</v>
      </c>
      <c r="H1654" s="217">
        <v>4</v>
      </c>
      <c r="I1654" s="218"/>
      <c r="J1654" s="219">
        <f>ROUND(I1654*H1654,2)</f>
        <v>0</v>
      </c>
      <c r="K1654" s="215" t="s">
        <v>394</v>
      </c>
      <c r="L1654" s="45"/>
      <c r="M1654" s="220" t="s">
        <v>19</v>
      </c>
      <c r="N1654" s="221" t="s">
        <v>44</v>
      </c>
      <c r="O1654" s="85"/>
      <c r="P1654" s="222">
        <f>O1654*H1654</f>
        <v>0</v>
      </c>
      <c r="Q1654" s="222">
        <v>0</v>
      </c>
      <c r="R1654" s="222">
        <f>Q1654*H1654</f>
        <v>0</v>
      </c>
      <c r="S1654" s="222">
        <v>0</v>
      </c>
      <c r="T1654" s="223">
        <f>S1654*H1654</f>
        <v>0</v>
      </c>
      <c r="U1654" s="39"/>
      <c r="V1654" s="39"/>
      <c r="W1654" s="39"/>
      <c r="X1654" s="39"/>
      <c r="Y1654" s="39"/>
      <c r="Z1654" s="39"/>
      <c r="AA1654" s="39"/>
      <c r="AB1654" s="39"/>
      <c r="AC1654" s="39"/>
      <c r="AD1654" s="39"/>
      <c r="AE1654" s="39"/>
      <c r="AR1654" s="224" t="s">
        <v>300</v>
      </c>
      <c r="AT1654" s="224" t="s">
        <v>183</v>
      </c>
      <c r="AU1654" s="224" t="s">
        <v>83</v>
      </c>
      <c r="AY1654" s="18" t="s">
        <v>181</v>
      </c>
      <c r="BE1654" s="225">
        <f>IF(N1654="základní",J1654,0)</f>
        <v>0</v>
      </c>
      <c r="BF1654" s="225">
        <f>IF(N1654="snížená",J1654,0)</f>
        <v>0</v>
      </c>
      <c r="BG1654" s="225">
        <f>IF(N1654="zákl. přenesená",J1654,0)</f>
        <v>0</v>
      </c>
      <c r="BH1654" s="225">
        <f>IF(N1654="sníž. přenesená",J1654,0)</f>
        <v>0</v>
      </c>
      <c r="BI1654" s="225">
        <f>IF(N1654="nulová",J1654,0)</f>
        <v>0</v>
      </c>
      <c r="BJ1654" s="18" t="s">
        <v>81</v>
      </c>
      <c r="BK1654" s="225">
        <f>ROUND(I1654*H1654,2)</f>
        <v>0</v>
      </c>
      <c r="BL1654" s="18" t="s">
        <v>300</v>
      </c>
      <c r="BM1654" s="224" t="s">
        <v>2759</v>
      </c>
    </row>
    <row r="1655" s="2" customFormat="1">
      <c r="A1655" s="39"/>
      <c r="B1655" s="40"/>
      <c r="C1655" s="41"/>
      <c r="D1655" s="226" t="s">
        <v>189</v>
      </c>
      <c r="E1655" s="41"/>
      <c r="F1655" s="227" t="s">
        <v>2758</v>
      </c>
      <c r="G1655" s="41"/>
      <c r="H1655" s="41"/>
      <c r="I1655" s="228"/>
      <c r="J1655" s="41"/>
      <c r="K1655" s="41"/>
      <c r="L1655" s="45"/>
      <c r="M1655" s="229"/>
      <c r="N1655" s="230"/>
      <c r="O1655" s="85"/>
      <c r="P1655" s="85"/>
      <c r="Q1655" s="85"/>
      <c r="R1655" s="85"/>
      <c r="S1655" s="85"/>
      <c r="T1655" s="86"/>
      <c r="U1655" s="39"/>
      <c r="V1655" s="39"/>
      <c r="W1655" s="39"/>
      <c r="X1655" s="39"/>
      <c r="Y1655" s="39"/>
      <c r="Z1655" s="39"/>
      <c r="AA1655" s="39"/>
      <c r="AB1655" s="39"/>
      <c r="AC1655" s="39"/>
      <c r="AD1655" s="39"/>
      <c r="AE1655" s="39"/>
      <c r="AT1655" s="18" t="s">
        <v>189</v>
      </c>
      <c r="AU1655" s="18" t="s">
        <v>83</v>
      </c>
    </row>
    <row r="1656" s="2" customFormat="1" ht="16.5" customHeight="1">
      <c r="A1656" s="39"/>
      <c r="B1656" s="40"/>
      <c r="C1656" s="213" t="s">
        <v>2760</v>
      </c>
      <c r="D1656" s="213" t="s">
        <v>183</v>
      </c>
      <c r="E1656" s="214" t="s">
        <v>2761</v>
      </c>
      <c r="F1656" s="215" t="s">
        <v>2762</v>
      </c>
      <c r="G1656" s="216" t="s">
        <v>449</v>
      </c>
      <c r="H1656" s="217">
        <v>6</v>
      </c>
      <c r="I1656" s="218"/>
      <c r="J1656" s="219">
        <f>ROUND(I1656*H1656,2)</f>
        <v>0</v>
      </c>
      <c r="K1656" s="215" t="s">
        <v>394</v>
      </c>
      <c r="L1656" s="45"/>
      <c r="M1656" s="220" t="s">
        <v>19</v>
      </c>
      <c r="N1656" s="221" t="s">
        <v>44</v>
      </c>
      <c r="O1656" s="85"/>
      <c r="P1656" s="222">
        <f>O1656*H1656</f>
        <v>0</v>
      </c>
      <c r="Q1656" s="222">
        <v>0</v>
      </c>
      <c r="R1656" s="222">
        <f>Q1656*H1656</f>
        <v>0</v>
      </c>
      <c r="S1656" s="222">
        <v>0</v>
      </c>
      <c r="T1656" s="223">
        <f>S1656*H1656</f>
        <v>0</v>
      </c>
      <c r="U1656" s="39"/>
      <c r="V1656" s="39"/>
      <c r="W1656" s="39"/>
      <c r="X1656" s="39"/>
      <c r="Y1656" s="39"/>
      <c r="Z1656" s="39"/>
      <c r="AA1656" s="39"/>
      <c r="AB1656" s="39"/>
      <c r="AC1656" s="39"/>
      <c r="AD1656" s="39"/>
      <c r="AE1656" s="39"/>
      <c r="AR1656" s="224" t="s">
        <v>300</v>
      </c>
      <c r="AT1656" s="224" t="s">
        <v>183</v>
      </c>
      <c r="AU1656" s="224" t="s">
        <v>83</v>
      </c>
      <c r="AY1656" s="18" t="s">
        <v>181</v>
      </c>
      <c r="BE1656" s="225">
        <f>IF(N1656="základní",J1656,0)</f>
        <v>0</v>
      </c>
      <c r="BF1656" s="225">
        <f>IF(N1656="snížená",J1656,0)</f>
        <v>0</v>
      </c>
      <c r="BG1656" s="225">
        <f>IF(N1656="zákl. přenesená",J1656,0)</f>
        <v>0</v>
      </c>
      <c r="BH1656" s="225">
        <f>IF(N1656="sníž. přenesená",J1656,0)</f>
        <v>0</v>
      </c>
      <c r="BI1656" s="225">
        <f>IF(N1656="nulová",J1656,0)</f>
        <v>0</v>
      </c>
      <c r="BJ1656" s="18" t="s">
        <v>81</v>
      </c>
      <c r="BK1656" s="225">
        <f>ROUND(I1656*H1656,2)</f>
        <v>0</v>
      </c>
      <c r="BL1656" s="18" t="s">
        <v>300</v>
      </c>
      <c r="BM1656" s="224" t="s">
        <v>2763</v>
      </c>
    </row>
    <row r="1657" s="2" customFormat="1">
      <c r="A1657" s="39"/>
      <c r="B1657" s="40"/>
      <c r="C1657" s="41"/>
      <c r="D1657" s="226" t="s">
        <v>189</v>
      </c>
      <c r="E1657" s="41"/>
      <c r="F1657" s="227" t="s">
        <v>2762</v>
      </c>
      <c r="G1657" s="41"/>
      <c r="H1657" s="41"/>
      <c r="I1657" s="228"/>
      <c r="J1657" s="41"/>
      <c r="K1657" s="41"/>
      <c r="L1657" s="45"/>
      <c r="M1657" s="229"/>
      <c r="N1657" s="230"/>
      <c r="O1657" s="85"/>
      <c r="P1657" s="85"/>
      <c r="Q1657" s="85"/>
      <c r="R1657" s="85"/>
      <c r="S1657" s="85"/>
      <c r="T1657" s="86"/>
      <c r="U1657" s="39"/>
      <c r="V1657" s="39"/>
      <c r="W1657" s="39"/>
      <c r="X1657" s="39"/>
      <c r="Y1657" s="39"/>
      <c r="Z1657" s="39"/>
      <c r="AA1657" s="39"/>
      <c r="AB1657" s="39"/>
      <c r="AC1657" s="39"/>
      <c r="AD1657" s="39"/>
      <c r="AE1657" s="39"/>
      <c r="AT1657" s="18" t="s">
        <v>189</v>
      </c>
      <c r="AU1657" s="18" t="s">
        <v>83</v>
      </c>
    </row>
    <row r="1658" s="2" customFormat="1" ht="16.5" customHeight="1">
      <c r="A1658" s="39"/>
      <c r="B1658" s="40"/>
      <c r="C1658" s="213" t="s">
        <v>2764</v>
      </c>
      <c r="D1658" s="213" t="s">
        <v>183</v>
      </c>
      <c r="E1658" s="214" t="s">
        <v>2765</v>
      </c>
      <c r="F1658" s="215" t="s">
        <v>2766</v>
      </c>
      <c r="G1658" s="216" t="s">
        <v>449</v>
      </c>
      <c r="H1658" s="217">
        <v>8</v>
      </c>
      <c r="I1658" s="218"/>
      <c r="J1658" s="219">
        <f>ROUND(I1658*H1658,2)</f>
        <v>0</v>
      </c>
      <c r="K1658" s="215" t="s">
        <v>394</v>
      </c>
      <c r="L1658" s="45"/>
      <c r="M1658" s="220" t="s">
        <v>19</v>
      </c>
      <c r="N1658" s="221" t="s">
        <v>44</v>
      </c>
      <c r="O1658" s="85"/>
      <c r="P1658" s="222">
        <f>O1658*H1658</f>
        <v>0</v>
      </c>
      <c r="Q1658" s="222">
        <v>0</v>
      </c>
      <c r="R1658" s="222">
        <f>Q1658*H1658</f>
        <v>0</v>
      </c>
      <c r="S1658" s="222">
        <v>0</v>
      </c>
      <c r="T1658" s="223">
        <f>S1658*H1658</f>
        <v>0</v>
      </c>
      <c r="U1658" s="39"/>
      <c r="V1658" s="39"/>
      <c r="W1658" s="39"/>
      <c r="X1658" s="39"/>
      <c r="Y1658" s="39"/>
      <c r="Z1658" s="39"/>
      <c r="AA1658" s="39"/>
      <c r="AB1658" s="39"/>
      <c r="AC1658" s="39"/>
      <c r="AD1658" s="39"/>
      <c r="AE1658" s="39"/>
      <c r="AR1658" s="224" t="s">
        <v>300</v>
      </c>
      <c r="AT1658" s="224" t="s">
        <v>183</v>
      </c>
      <c r="AU1658" s="224" t="s">
        <v>83</v>
      </c>
      <c r="AY1658" s="18" t="s">
        <v>181</v>
      </c>
      <c r="BE1658" s="225">
        <f>IF(N1658="základní",J1658,0)</f>
        <v>0</v>
      </c>
      <c r="BF1658" s="225">
        <f>IF(N1658="snížená",J1658,0)</f>
        <v>0</v>
      </c>
      <c r="BG1658" s="225">
        <f>IF(N1658="zákl. přenesená",J1658,0)</f>
        <v>0</v>
      </c>
      <c r="BH1658" s="225">
        <f>IF(N1658="sníž. přenesená",J1658,0)</f>
        <v>0</v>
      </c>
      <c r="BI1658" s="225">
        <f>IF(N1658="nulová",J1658,0)</f>
        <v>0</v>
      </c>
      <c r="BJ1658" s="18" t="s">
        <v>81</v>
      </c>
      <c r="BK1658" s="225">
        <f>ROUND(I1658*H1658,2)</f>
        <v>0</v>
      </c>
      <c r="BL1658" s="18" t="s">
        <v>300</v>
      </c>
      <c r="BM1658" s="224" t="s">
        <v>2767</v>
      </c>
    </row>
    <row r="1659" s="2" customFormat="1">
      <c r="A1659" s="39"/>
      <c r="B1659" s="40"/>
      <c r="C1659" s="41"/>
      <c r="D1659" s="226" t="s">
        <v>189</v>
      </c>
      <c r="E1659" s="41"/>
      <c r="F1659" s="227" t="s">
        <v>2766</v>
      </c>
      <c r="G1659" s="41"/>
      <c r="H1659" s="41"/>
      <c r="I1659" s="228"/>
      <c r="J1659" s="41"/>
      <c r="K1659" s="41"/>
      <c r="L1659" s="45"/>
      <c r="M1659" s="229"/>
      <c r="N1659" s="230"/>
      <c r="O1659" s="85"/>
      <c r="P1659" s="85"/>
      <c r="Q1659" s="85"/>
      <c r="R1659" s="85"/>
      <c r="S1659" s="85"/>
      <c r="T1659" s="86"/>
      <c r="U1659" s="39"/>
      <c r="V1659" s="39"/>
      <c r="W1659" s="39"/>
      <c r="X1659" s="39"/>
      <c r="Y1659" s="39"/>
      <c r="Z1659" s="39"/>
      <c r="AA1659" s="39"/>
      <c r="AB1659" s="39"/>
      <c r="AC1659" s="39"/>
      <c r="AD1659" s="39"/>
      <c r="AE1659" s="39"/>
      <c r="AT1659" s="18" t="s">
        <v>189</v>
      </c>
      <c r="AU1659" s="18" t="s">
        <v>83</v>
      </c>
    </row>
    <row r="1660" s="2" customFormat="1" ht="16.5" customHeight="1">
      <c r="A1660" s="39"/>
      <c r="B1660" s="40"/>
      <c r="C1660" s="213" t="s">
        <v>2768</v>
      </c>
      <c r="D1660" s="213" t="s">
        <v>183</v>
      </c>
      <c r="E1660" s="214" t="s">
        <v>2769</v>
      </c>
      <c r="F1660" s="215" t="s">
        <v>2770</v>
      </c>
      <c r="G1660" s="216" t="s">
        <v>263</v>
      </c>
      <c r="H1660" s="217">
        <v>38</v>
      </c>
      <c r="I1660" s="218"/>
      <c r="J1660" s="219">
        <f>ROUND(I1660*H1660,2)</f>
        <v>0</v>
      </c>
      <c r="K1660" s="215" t="s">
        <v>394</v>
      </c>
      <c r="L1660" s="45"/>
      <c r="M1660" s="220" t="s">
        <v>19</v>
      </c>
      <c r="N1660" s="221" t="s">
        <v>44</v>
      </c>
      <c r="O1660" s="85"/>
      <c r="P1660" s="222">
        <f>O1660*H1660</f>
        <v>0</v>
      </c>
      <c r="Q1660" s="222">
        <v>0</v>
      </c>
      <c r="R1660" s="222">
        <f>Q1660*H1660</f>
        <v>0</v>
      </c>
      <c r="S1660" s="222">
        <v>0</v>
      </c>
      <c r="T1660" s="223">
        <f>S1660*H1660</f>
        <v>0</v>
      </c>
      <c r="U1660" s="39"/>
      <c r="V1660" s="39"/>
      <c r="W1660" s="39"/>
      <c r="X1660" s="39"/>
      <c r="Y1660" s="39"/>
      <c r="Z1660" s="39"/>
      <c r="AA1660" s="39"/>
      <c r="AB1660" s="39"/>
      <c r="AC1660" s="39"/>
      <c r="AD1660" s="39"/>
      <c r="AE1660" s="39"/>
      <c r="AR1660" s="224" t="s">
        <v>300</v>
      </c>
      <c r="AT1660" s="224" t="s">
        <v>183</v>
      </c>
      <c r="AU1660" s="224" t="s">
        <v>83</v>
      </c>
      <c r="AY1660" s="18" t="s">
        <v>181</v>
      </c>
      <c r="BE1660" s="225">
        <f>IF(N1660="základní",J1660,0)</f>
        <v>0</v>
      </c>
      <c r="BF1660" s="225">
        <f>IF(N1660="snížená",J1660,0)</f>
        <v>0</v>
      </c>
      <c r="BG1660" s="225">
        <f>IF(N1660="zákl. přenesená",J1660,0)</f>
        <v>0</v>
      </c>
      <c r="BH1660" s="225">
        <f>IF(N1660="sníž. přenesená",J1660,0)</f>
        <v>0</v>
      </c>
      <c r="BI1660" s="225">
        <f>IF(N1660="nulová",J1660,0)</f>
        <v>0</v>
      </c>
      <c r="BJ1660" s="18" t="s">
        <v>81</v>
      </c>
      <c r="BK1660" s="225">
        <f>ROUND(I1660*H1660,2)</f>
        <v>0</v>
      </c>
      <c r="BL1660" s="18" t="s">
        <v>300</v>
      </c>
      <c r="BM1660" s="224" t="s">
        <v>2771</v>
      </c>
    </row>
    <row r="1661" s="2" customFormat="1">
      <c r="A1661" s="39"/>
      <c r="B1661" s="40"/>
      <c r="C1661" s="41"/>
      <c r="D1661" s="226" t="s">
        <v>189</v>
      </c>
      <c r="E1661" s="41"/>
      <c r="F1661" s="227" t="s">
        <v>2770</v>
      </c>
      <c r="G1661" s="41"/>
      <c r="H1661" s="41"/>
      <c r="I1661" s="228"/>
      <c r="J1661" s="41"/>
      <c r="K1661" s="41"/>
      <c r="L1661" s="45"/>
      <c r="M1661" s="229"/>
      <c r="N1661" s="230"/>
      <c r="O1661" s="85"/>
      <c r="P1661" s="85"/>
      <c r="Q1661" s="85"/>
      <c r="R1661" s="85"/>
      <c r="S1661" s="85"/>
      <c r="T1661" s="86"/>
      <c r="U1661" s="39"/>
      <c r="V1661" s="39"/>
      <c r="W1661" s="39"/>
      <c r="X1661" s="39"/>
      <c r="Y1661" s="39"/>
      <c r="Z1661" s="39"/>
      <c r="AA1661" s="39"/>
      <c r="AB1661" s="39"/>
      <c r="AC1661" s="39"/>
      <c r="AD1661" s="39"/>
      <c r="AE1661" s="39"/>
      <c r="AT1661" s="18" t="s">
        <v>189</v>
      </c>
      <c r="AU1661" s="18" t="s">
        <v>83</v>
      </c>
    </row>
    <row r="1662" s="2" customFormat="1" ht="16.5" customHeight="1">
      <c r="A1662" s="39"/>
      <c r="B1662" s="40"/>
      <c r="C1662" s="213" t="s">
        <v>2772</v>
      </c>
      <c r="D1662" s="213" t="s">
        <v>183</v>
      </c>
      <c r="E1662" s="214" t="s">
        <v>2773</v>
      </c>
      <c r="F1662" s="215" t="s">
        <v>2774</v>
      </c>
      <c r="G1662" s="216" t="s">
        <v>263</v>
      </c>
      <c r="H1662" s="217">
        <v>16</v>
      </c>
      <c r="I1662" s="218"/>
      <c r="J1662" s="219">
        <f>ROUND(I1662*H1662,2)</f>
        <v>0</v>
      </c>
      <c r="K1662" s="215" t="s">
        <v>394</v>
      </c>
      <c r="L1662" s="45"/>
      <c r="M1662" s="220" t="s">
        <v>19</v>
      </c>
      <c r="N1662" s="221" t="s">
        <v>44</v>
      </c>
      <c r="O1662" s="85"/>
      <c r="P1662" s="222">
        <f>O1662*H1662</f>
        <v>0</v>
      </c>
      <c r="Q1662" s="222">
        <v>0</v>
      </c>
      <c r="R1662" s="222">
        <f>Q1662*H1662</f>
        <v>0</v>
      </c>
      <c r="S1662" s="222">
        <v>0</v>
      </c>
      <c r="T1662" s="223">
        <f>S1662*H1662</f>
        <v>0</v>
      </c>
      <c r="U1662" s="39"/>
      <c r="V1662" s="39"/>
      <c r="W1662" s="39"/>
      <c r="X1662" s="39"/>
      <c r="Y1662" s="39"/>
      <c r="Z1662" s="39"/>
      <c r="AA1662" s="39"/>
      <c r="AB1662" s="39"/>
      <c r="AC1662" s="39"/>
      <c r="AD1662" s="39"/>
      <c r="AE1662" s="39"/>
      <c r="AR1662" s="224" t="s">
        <v>300</v>
      </c>
      <c r="AT1662" s="224" t="s">
        <v>183</v>
      </c>
      <c r="AU1662" s="224" t="s">
        <v>83</v>
      </c>
      <c r="AY1662" s="18" t="s">
        <v>181</v>
      </c>
      <c r="BE1662" s="225">
        <f>IF(N1662="základní",J1662,0)</f>
        <v>0</v>
      </c>
      <c r="BF1662" s="225">
        <f>IF(N1662="snížená",J1662,0)</f>
        <v>0</v>
      </c>
      <c r="BG1662" s="225">
        <f>IF(N1662="zákl. přenesená",J1662,0)</f>
        <v>0</v>
      </c>
      <c r="BH1662" s="225">
        <f>IF(N1662="sníž. přenesená",J1662,0)</f>
        <v>0</v>
      </c>
      <c r="BI1662" s="225">
        <f>IF(N1662="nulová",J1662,0)</f>
        <v>0</v>
      </c>
      <c r="BJ1662" s="18" t="s">
        <v>81</v>
      </c>
      <c r="BK1662" s="225">
        <f>ROUND(I1662*H1662,2)</f>
        <v>0</v>
      </c>
      <c r="BL1662" s="18" t="s">
        <v>300</v>
      </c>
      <c r="BM1662" s="224" t="s">
        <v>2775</v>
      </c>
    </row>
    <row r="1663" s="2" customFormat="1">
      <c r="A1663" s="39"/>
      <c r="B1663" s="40"/>
      <c r="C1663" s="41"/>
      <c r="D1663" s="226" t="s">
        <v>189</v>
      </c>
      <c r="E1663" s="41"/>
      <c r="F1663" s="227" t="s">
        <v>2774</v>
      </c>
      <c r="G1663" s="41"/>
      <c r="H1663" s="41"/>
      <c r="I1663" s="228"/>
      <c r="J1663" s="41"/>
      <c r="K1663" s="41"/>
      <c r="L1663" s="45"/>
      <c r="M1663" s="229"/>
      <c r="N1663" s="230"/>
      <c r="O1663" s="85"/>
      <c r="P1663" s="85"/>
      <c r="Q1663" s="85"/>
      <c r="R1663" s="85"/>
      <c r="S1663" s="85"/>
      <c r="T1663" s="86"/>
      <c r="U1663" s="39"/>
      <c r="V1663" s="39"/>
      <c r="W1663" s="39"/>
      <c r="X1663" s="39"/>
      <c r="Y1663" s="39"/>
      <c r="Z1663" s="39"/>
      <c r="AA1663" s="39"/>
      <c r="AB1663" s="39"/>
      <c r="AC1663" s="39"/>
      <c r="AD1663" s="39"/>
      <c r="AE1663" s="39"/>
      <c r="AT1663" s="18" t="s">
        <v>189</v>
      </c>
      <c r="AU1663" s="18" t="s">
        <v>83</v>
      </c>
    </row>
    <row r="1664" s="2" customFormat="1" ht="16.5" customHeight="1">
      <c r="A1664" s="39"/>
      <c r="B1664" s="40"/>
      <c r="C1664" s="213" t="s">
        <v>2776</v>
      </c>
      <c r="D1664" s="213" t="s">
        <v>183</v>
      </c>
      <c r="E1664" s="214" t="s">
        <v>2777</v>
      </c>
      <c r="F1664" s="215" t="s">
        <v>2778</v>
      </c>
      <c r="G1664" s="216" t="s">
        <v>263</v>
      </c>
      <c r="H1664" s="217">
        <v>10</v>
      </c>
      <c r="I1664" s="218"/>
      <c r="J1664" s="219">
        <f>ROUND(I1664*H1664,2)</f>
        <v>0</v>
      </c>
      <c r="K1664" s="215" t="s">
        <v>394</v>
      </c>
      <c r="L1664" s="45"/>
      <c r="M1664" s="220" t="s">
        <v>19</v>
      </c>
      <c r="N1664" s="221" t="s">
        <v>44</v>
      </c>
      <c r="O1664" s="85"/>
      <c r="P1664" s="222">
        <f>O1664*H1664</f>
        <v>0</v>
      </c>
      <c r="Q1664" s="222">
        <v>0</v>
      </c>
      <c r="R1664" s="222">
        <f>Q1664*H1664</f>
        <v>0</v>
      </c>
      <c r="S1664" s="222">
        <v>0</v>
      </c>
      <c r="T1664" s="223">
        <f>S1664*H1664</f>
        <v>0</v>
      </c>
      <c r="U1664" s="39"/>
      <c r="V1664" s="39"/>
      <c r="W1664" s="39"/>
      <c r="X1664" s="39"/>
      <c r="Y1664" s="39"/>
      <c r="Z1664" s="39"/>
      <c r="AA1664" s="39"/>
      <c r="AB1664" s="39"/>
      <c r="AC1664" s="39"/>
      <c r="AD1664" s="39"/>
      <c r="AE1664" s="39"/>
      <c r="AR1664" s="224" t="s">
        <v>300</v>
      </c>
      <c r="AT1664" s="224" t="s">
        <v>183</v>
      </c>
      <c r="AU1664" s="224" t="s">
        <v>83</v>
      </c>
      <c r="AY1664" s="18" t="s">
        <v>181</v>
      </c>
      <c r="BE1664" s="225">
        <f>IF(N1664="základní",J1664,0)</f>
        <v>0</v>
      </c>
      <c r="BF1664" s="225">
        <f>IF(N1664="snížená",J1664,0)</f>
        <v>0</v>
      </c>
      <c r="BG1664" s="225">
        <f>IF(N1664="zákl. přenesená",J1664,0)</f>
        <v>0</v>
      </c>
      <c r="BH1664" s="225">
        <f>IF(N1664="sníž. přenesená",J1664,0)</f>
        <v>0</v>
      </c>
      <c r="BI1664" s="225">
        <f>IF(N1664="nulová",J1664,0)</f>
        <v>0</v>
      </c>
      <c r="BJ1664" s="18" t="s">
        <v>81</v>
      </c>
      <c r="BK1664" s="225">
        <f>ROUND(I1664*H1664,2)</f>
        <v>0</v>
      </c>
      <c r="BL1664" s="18" t="s">
        <v>300</v>
      </c>
      <c r="BM1664" s="224" t="s">
        <v>2779</v>
      </c>
    </row>
    <row r="1665" s="2" customFormat="1">
      <c r="A1665" s="39"/>
      <c r="B1665" s="40"/>
      <c r="C1665" s="41"/>
      <c r="D1665" s="226" t="s">
        <v>189</v>
      </c>
      <c r="E1665" s="41"/>
      <c r="F1665" s="227" t="s">
        <v>2778</v>
      </c>
      <c r="G1665" s="41"/>
      <c r="H1665" s="41"/>
      <c r="I1665" s="228"/>
      <c r="J1665" s="41"/>
      <c r="K1665" s="41"/>
      <c r="L1665" s="45"/>
      <c r="M1665" s="229"/>
      <c r="N1665" s="230"/>
      <c r="O1665" s="85"/>
      <c r="P1665" s="85"/>
      <c r="Q1665" s="85"/>
      <c r="R1665" s="85"/>
      <c r="S1665" s="85"/>
      <c r="T1665" s="86"/>
      <c r="U1665" s="39"/>
      <c r="V1665" s="39"/>
      <c r="W1665" s="39"/>
      <c r="X1665" s="39"/>
      <c r="Y1665" s="39"/>
      <c r="Z1665" s="39"/>
      <c r="AA1665" s="39"/>
      <c r="AB1665" s="39"/>
      <c r="AC1665" s="39"/>
      <c r="AD1665" s="39"/>
      <c r="AE1665" s="39"/>
      <c r="AT1665" s="18" t="s">
        <v>189</v>
      </c>
      <c r="AU1665" s="18" t="s">
        <v>83</v>
      </c>
    </row>
    <row r="1666" s="2" customFormat="1" ht="16.5" customHeight="1">
      <c r="A1666" s="39"/>
      <c r="B1666" s="40"/>
      <c r="C1666" s="213" t="s">
        <v>2780</v>
      </c>
      <c r="D1666" s="213" t="s">
        <v>183</v>
      </c>
      <c r="E1666" s="214" t="s">
        <v>2781</v>
      </c>
      <c r="F1666" s="215" t="s">
        <v>2782</v>
      </c>
      <c r="G1666" s="216" t="s">
        <v>449</v>
      </c>
      <c r="H1666" s="217">
        <v>2</v>
      </c>
      <c r="I1666" s="218"/>
      <c r="J1666" s="219">
        <f>ROUND(I1666*H1666,2)</f>
        <v>0</v>
      </c>
      <c r="K1666" s="215" t="s">
        <v>394</v>
      </c>
      <c r="L1666" s="45"/>
      <c r="M1666" s="220" t="s">
        <v>19</v>
      </c>
      <c r="N1666" s="221" t="s">
        <v>44</v>
      </c>
      <c r="O1666" s="85"/>
      <c r="P1666" s="222">
        <f>O1666*H1666</f>
        <v>0</v>
      </c>
      <c r="Q1666" s="222">
        <v>0</v>
      </c>
      <c r="R1666" s="222">
        <f>Q1666*H1666</f>
        <v>0</v>
      </c>
      <c r="S1666" s="222">
        <v>0</v>
      </c>
      <c r="T1666" s="223">
        <f>S1666*H1666</f>
        <v>0</v>
      </c>
      <c r="U1666" s="39"/>
      <c r="V1666" s="39"/>
      <c r="W1666" s="39"/>
      <c r="X1666" s="39"/>
      <c r="Y1666" s="39"/>
      <c r="Z1666" s="39"/>
      <c r="AA1666" s="39"/>
      <c r="AB1666" s="39"/>
      <c r="AC1666" s="39"/>
      <c r="AD1666" s="39"/>
      <c r="AE1666" s="39"/>
      <c r="AR1666" s="224" t="s">
        <v>300</v>
      </c>
      <c r="AT1666" s="224" t="s">
        <v>183</v>
      </c>
      <c r="AU1666" s="224" t="s">
        <v>83</v>
      </c>
      <c r="AY1666" s="18" t="s">
        <v>181</v>
      </c>
      <c r="BE1666" s="225">
        <f>IF(N1666="základní",J1666,0)</f>
        <v>0</v>
      </c>
      <c r="BF1666" s="225">
        <f>IF(N1666="snížená",J1666,0)</f>
        <v>0</v>
      </c>
      <c r="BG1666" s="225">
        <f>IF(N1666="zákl. přenesená",J1666,0)</f>
        <v>0</v>
      </c>
      <c r="BH1666" s="225">
        <f>IF(N1666="sníž. přenesená",J1666,0)</f>
        <v>0</v>
      </c>
      <c r="BI1666" s="225">
        <f>IF(N1666="nulová",J1666,0)</f>
        <v>0</v>
      </c>
      <c r="BJ1666" s="18" t="s">
        <v>81</v>
      </c>
      <c r="BK1666" s="225">
        <f>ROUND(I1666*H1666,2)</f>
        <v>0</v>
      </c>
      <c r="BL1666" s="18" t="s">
        <v>300</v>
      </c>
      <c r="BM1666" s="224" t="s">
        <v>2783</v>
      </c>
    </row>
    <row r="1667" s="2" customFormat="1">
      <c r="A1667" s="39"/>
      <c r="B1667" s="40"/>
      <c r="C1667" s="41"/>
      <c r="D1667" s="226" t="s">
        <v>189</v>
      </c>
      <c r="E1667" s="41"/>
      <c r="F1667" s="227" t="s">
        <v>2782</v>
      </c>
      <c r="G1667" s="41"/>
      <c r="H1667" s="41"/>
      <c r="I1667" s="228"/>
      <c r="J1667" s="41"/>
      <c r="K1667" s="41"/>
      <c r="L1667" s="45"/>
      <c r="M1667" s="229"/>
      <c r="N1667" s="230"/>
      <c r="O1667" s="85"/>
      <c r="P1667" s="85"/>
      <c r="Q1667" s="85"/>
      <c r="R1667" s="85"/>
      <c r="S1667" s="85"/>
      <c r="T1667" s="86"/>
      <c r="U1667" s="39"/>
      <c r="V1667" s="39"/>
      <c r="W1667" s="39"/>
      <c r="X1667" s="39"/>
      <c r="Y1667" s="39"/>
      <c r="Z1667" s="39"/>
      <c r="AA1667" s="39"/>
      <c r="AB1667" s="39"/>
      <c r="AC1667" s="39"/>
      <c r="AD1667" s="39"/>
      <c r="AE1667" s="39"/>
      <c r="AT1667" s="18" t="s">
        <v>189</v>
      </c>
      <c r="AU1667" s="18" t="s">
        <v>83</v>
      </c>
    </row>
    <row r="1668" s="2" customFormat="1" ht="16.5" customHeight="1">
      <c r="A1668" s="39"/>
      <c r="B1668" s="40"/>
      <c r="C1668" s="213" t="s">
        <v>2784</v>
      </c>
      <c r="D1668" s="213" t="s">
        <v>183</v>
      </c>
      <c r="E1668" s="214" t="s">
        <v>2785</v>
      </c>
      <c r="F1668" s="215" t="s">
        <v>2786</v>
      </c>
      <c r="G1668" s="216" t="s">
        <v>253</v>
      </c>
      <c r="H1668" s="217">
        <v>10</v>
      </c>
      <c r="I1668" s="218"/>
      <c r="J1668" s="219">
        <f>ROUND(I1668*H1668,2)</f>
        <v>0</v>
      </c>
      <c r="K1668" s="215" t="s">
        <v>394</v>
      </c>
      <c r="L1668" s="45"/>
      <c r="M1668" s="220" t="s">
        <v>19</v>
      </c>
      <c r="N1668" s="221" t="s">
        <v>44</v>
      </c>
      <c r="O1668" s="85"/>
      <c r="P1668" s="222">
        <f>O1668*H1668</f>
        <v>0</v>
      </c>
      <c r="Q1668" s="222">
        <v>0</v>
      </c>
      <c r="R1668" s="222">
        <f>Q1668*H1668</f>
        <v>0</v>
      </c>
      <c r="S1668" s="222">
        <v>0</v>
      </c>
      <c r="T1668" s="223">
        <f>S1668*H1668</f>
        <v>0</v>
      </c>
      <c r="U1668" s="39"/>
      <c r="V1668" s="39"/>
      <c r="W1668" s="39"/>
      <c r="X1668" s="39"/>
      <c r="Y1668" s="39"/>
      <c r="Z1668" s="39"/>
      <c r="AA1668" s="39"/>
      <c r="AB1668" s="39"/>
      <c r="AC1668" s="39"/>
      <c r="AD1668" s="39"/>
      <c r="AE1668" s="39"/>
      <c r="AR1668" s="224" t="s">
        <v>300</v>
      </c>
      <c r="AT1668" s="224" t="s">
        <v>183</v>
      </c>
      <c r="AU1668" s="224" t="s">
        <v>83</v>
      </c>
      <c r="AY1668" s="18" t="s">
        <v>181</v>
      </c>
      <c r="BE1668" s="225">
        <f>IF(N1668="základní",J1668,0)</f>
        <v>0</v>
      </c>
      <c r="BF1668" s="225">
        <f>IF(N1668="snížená",J1668,0)</f>
        <v>0</v>
      </c>
      <c r="BG1668" s="225">
        <f>IF(N1668="zákl. přenesená",J1668,0)</f>
        <v>0</v>
      </c>
      <c r="BH1668" s="225">
        <f>IF(N1668="sníž. přenesená",J1668,0)</f>
        <v>0</v>
      </c>
      <c r="BI1668" s="225">
        <f>IF(N1668="nulová",J1668,0)</f>
        <v>0</v>
      </c>
      <c r="BJ1668" s="18" t="s">
        <v>81</v>
      </c>
      <c r="BK1668" s="225">
        <f>ROUND(I1668*H1668,2)</f>
        <v>0</v>
      </c>
      <c r="BL1668" s="18" t="s">
        <v>300</v>
      </c>
      <c r="BM1668" s="224" t="s">
        <v>2787</v>
      </c>
    </row>
    <row r="1669" s="2" customFormat="1">
      <c r="A1669" s="39"/>
      <c r="B1669" s="40"/>
      <c r="C1669" s="41"/>
      <c r="D1669" s="226" t="s">
        <v>189</v>
      </c>
      <c r="E1669" s="41"/>
      <c r="F1669" s="227" t="s">
        <v>2786</v>
      </c>
      <c r="G1669" s="41"/>
      <c r="H1669" s="41"/>
      <c r="I1669" s="228"/>
      <c r="J1669" s="41"/>
      <c r="K1669" s="41"/>
      <c r="L1669" s="45"/>
      <c r="M1669" s="229"/>
      <c r="N1669" s="230"/>
      <c r="O1669" s="85"/>
      <c r="P1669" s="85"/>
      <c r="Q1669" s="85"/>
      <c r="R1669" s="85"/>
      <c r="S1669" s="85"/>
      <c r="T1669" s="86"/>
      <c r="U1669" s="39"/>
      <c r="V1669" s="39"/>
      <c r="W1669" s="39"/>
      <c r="X1669" s="39"/>
      <c r="Y1669" s="39"/>
      <c r="Z1669" s="39"/>
      <c r="AA1669" s="39"/>
      <c r="AB1669" s="39"/>
      <c r="AC1669" s="39"/>
      <c r="AD1669" s="39"/>
      <c r="AE1669" s="39"/>
      <c r="AT1669" s="18" t="s">
        <v>189</v>
      </c>
      <c r="AU1669" s="18" t="s">
        <v>83</v>
      </c>
    </row>
    <row r="1670" s="2" customFormat="1" ht="16.5" customHeight="1">
      <c r="A1670" s="39"/>
      <c r="B1670" s="40"/>
      <c r="C1670" s="213" t="s">
        <v>2788</v>
      </c>
      <c r="D1670" s="213" t="s">
        <v>183</v>
      </c>
      <c r="E1670" s="214" t="s">
        <v>2789</v>
      </c>
      <c r="F1670" s="215" t="s">
        <v>2790</v>
      </c>
      <c r="G1670" s="216" t="s">
        <v>263</v>
      </c>
      <c r="H1670" s="217">
        <v>3</v>
      </c>
      <c r="I1670" s="218"/>
      <c r="J1670" s="219">
        <f>ROUND(I1670*H1670,2)</f>
        <v>0</v>
      </c>
      <c r="K1670" s="215" t="s">
        <v>394</v>
      </c>
      <c r="L1670" s="45"/>
      <c r="M1670" s="220" t="s">
        <v>19</v>
      </c>
      <c r="N1670" s="221" t="s">
        <v>44</v>
      </c>
      <c r="O1670" s="85"/>
      <c r="P1670" s="222">
        <f>O1670*H1670</f>
        <v>0</v>
      </c>
      <c r="Q1670" s="222">
        <v>0</v>
      </c>
      <c r="R1670" s="222">
        <f>Q1670*H1670</f>
        <v>0</v>
      </c>
      <c r="S1670" s="222">
        <v>0</v>
      </c>
      <c r="T1670" s="223">
        <f>S1670*H1670</f>
        <v>0</v>
      </c>
      <c r="U1670" s="39"/>
      <c r="V1670" s="39"/>
      <c r="W1670" s="39"/>
      <c r="X1670" s="39"/>
      <c r="Y1670" s="39"/>
      <c r="Z1670" s="39"/>
      <c r="AA1670" s="39"/>
      <c r="AB1670" s="39"/>
      <c r="AC1670" s="39"/>
      <c r="AD1670" s="39"/>
      <c r="AE1670" s="39"/>
      <c r="AR1670" s="224" t="s">
        <v>300</v>
      </c>
      <c r="AT1670" s="224" t="s">
        <v>183</v>
      </c>
      <c r="AU1670" s="224" t="s">
        <v>83</v>
      </c>
      <c r="AY1670" s="18" t="s">
        <v>181</v>
      </c>
      <c r="BE1670" s="225">
        <f>IF(N1670="základní",J1670,0)</f>
        <v>0</v>
      </c>
      <c r="BF1670" s="225">
        <f>IF(N1670="snížená",J1670,0)</f>
        <v>0</v>
      </c>
      <c r="BG1670" s="225">
        <f>IF(N1670="zákl. přenesená",J1670,0)</f>
        <v>0</v>
      </c>
      <c r="BH1670" s="225">
        <f>IF(N1670="sníž. přenesená",J1670,0)</f>
        <v>0</v>
      </c>
      <c r="BI1670" s="225">
        <f>IF(N1670="nulová",J1670,0)</f>
        <v>0</v>
      </c>
      <c r="BJ1670" s="18" t="s">
        <v>81</v>
      </c>
      <c r="BK1670" s="225">
        <f>ROUND(I1670*H1670,2)</f>
        <v>0</v>
      </c>
      <c r="BL1670" s="18" t="s">
        <v>300</v>
      </c>
      <c r="BM1670" s="224" t="s">
        <v>2791</v>
      </c>
    </row>
    <row r="1671" s="2" customFormat="1">
      <c r="A1671" s="39"/>
      <c r="B1671" s="40"/>
      <c r="C1671" s="41"/>
      <c r="D1671" s="226" t="s">
        <v>189</v>
      </c>
      <c r="E1671" s="41"/>
      <c r="F1671" s="227" t="s">
        <v>2790</v>
      </c>
      <c r="G1671" s="41"/>
      <c r="H1671" s="41"/>
      <c r="I1671" s="228"/>
      <c r="J1671" s="41"/>
      <c r="K1671" s="41"/>
      <c r="L1671" s="45"/>
      <c r="M1671" s="229"/>
      <c r="N1671" s="230"/>
      <c r="O1671" s="85"/>
      <c r="P1671" s="85"/>
      <c r="Q1671" s="85"/>
      <c r="R1671" s="85"/>
      <c r="S1671" s="85"/>
      <c r="T1671" s="86"/>
      <c r="U1671" s="39"/>
      <c r="V1671" s="39"/>
      <c r="W1671" s="39"/>
      <c r="X1671" s="39"/>
      <c r="Y1671" s="39"/>
      <c r="Z1671" s="39"/>
      <c r="AA1671" s="39"/>
      <c r="AB1671" s="39"/>
      <c r="AC1671" s="39"/>
      <c r="AD1671" s="39"/>
      <c r="AE1671" s="39"/>
      <c r="AT1671" s="18" t="s">
        <v>189</v>
      </c>
      <c r="AU1671" s="18" t="s">
        <v>83</v>
      </c>
    </row>
    <row r="1672" s="2" customFormat="1" ht="16.5" customHeight="1">
      <c r="A1672" s="39"/>
      <c r="B1672" s="40"/>
      <c r="C1672" s="213" t="s">
        <v>2792</v>
      </c>
      <c r="D1672" s="213" t="s">
        <v>183</v>
      </c>
      <c r="E1672" s="214" t="s">
        <v>2793</v>
      </c>
      <c r="F1672" s="215" t="s">
        <v>2794</v>
      </c>
      <c r="G1672" s="216" t="s">
        <v>449</v>
      </c>
      <c r="H1672" s="217">
        <v>1</v>
      </c>
      <c r="I1672" s="218"/>
      <c r="J1672" s="219">
        <f>ROUND(I1672*H1672,2)</f>
        <v>0</v>
      </c>
      <c r="K1672" s="215" t="s">
        <v>394</v>
      </c>
      <c r="L1672" s="45"/>
      <c r="M1672" s="220" t="s">
        <v>19</v>
      </c>
      <c r="N1672" s="221" t="s">
        <v>44</v>
      </c>
      <c r="O1672" s="85"/>
      <c r="P1672" s="222">
        <f>O1672*H1672</f>
        <v>0</v>
      </c>
      <c r="Q1672" s="222">
        <v>0</v>
      </c>
      <c r="R1672" s="222">
        <f>Q1672*H1672</f>
        <v>0</v>
      </c>
      <c r="S1672" s="222">
        <v>0</v>
      </c>
      <c r="T1672" s="223">
        <f>S1672*H1672</f>
        <v>0</v>
      </c>
      <c r="U1672" s="39"/>
      <c r="V1672" s="39"/>
      <c r="W1672" s="39"/>
      <c r="X1672" s="39"/>
      <c r="Y1672" s="39"/>
      <c r="Z1672" s="39"/>
      <c r="AA1672" s="39"/>
      <c r="AB1672" s="39"/>
      <c r="AC1672" s="39"/>
      <c r="AD1672" s="39"/>
      <c r="AE1672" s="39"/>
      <c r="AR1672" s="224" t="s">
        <v>300</v>
      </c>
      <c r="AT1672" s="224" t="s">
        <v>183</v>
      </c>
      <c r="AU1672" s="224" t="s">
        <v>83</v>
      </c>
      <c r="AY1672" s="18" t="s">
        <v>181</v>
      </c>
      <c r="BE1672" s="225">
        <f>IF(N1672="základní",J1672,0)</f>
        <v>0</v>
      </c>
      <c r="BF1672" s="225">
        <f>IF(N1672="snížená",J1672,0)</f>
        <v>0</v>
      </c>
      <c r="BG1672" s="225">
        <f>IF(N1672="zákl. přenesená",J1672,0)</f>
        <v>0</v>
      </c>
      <c r="BH1672" s="225">
        <f>IF(N1672="sníž. přenesená",J1672,0)</f>
        <v>0</v>
      </c>
      <c r="BI1672" s="225">
        <f>IF(N1672="nulová",J1672,0)</f>
        <v>0</v>
      </c>
      <c r="BJ1672" s="18" t="s">
        <v>81</v>
      </c>
      <c r="BK1672" s="225">
        <f>ROUND(I1672*H1672,2)</f>
        <v>0</v>
      </c>
      <c r="BL1672" s="18" t="s">
        <v>300</v>
      </c>
      <c r="BM1672" s="224" t="s">
        <v>2795</v>
      </c>
    </row>
    <row r="1673" s="2" customFormat="1">
      <c r="A1673" s="39"/>
      <c r="B1673" s="40"/>
      <c r="C1673" s="41"/>
      <c r="D1673" s="226" t="s">
        <v>189</v>
      </c>
      <c r="E1673" s="41"/>
      <c r="F1673" s="227" t="s">
        <v>2796</v>
      </c>
      <c r="G1673" s="41"/>
      <c r="H1673" s="41"/>
      <c r="I1673" s="228"/>
      <c r="J1673" s="41"/>
      <c r="K1673" s="41"/>
      <c r="L1673" s="45"/>
      <c r="M1673" s="229"/>
      <c r="N1673" s="230"/>
      <c r="O1673" s="85"/>
      <c r="P1673" s="85"/>
      <c r="Q1673" s="85"/>
      <c r="R1673" s="85"/>
      <c r="S1673" s="85"/>
      <c r="T1673" s="86"/>
      <c r="U1673" s="39"/>
      <c r="V1673" s="39"/>
      <c r="W1673" s="39"/>
      <c r="X1673" s="39"/>
      <c r="Y1673" s="39"/>
      <c r="Z1673" s="39"/>
      <c r="AA1673" s="39"/>
      <c r="AB1673" s="39"/>
      <c r="AC1673" s="39"/>
      <c r="AD1673" s="39"/>
      <c r="AE1673" s="39"/>
      <c r="AT1673" s="18" t="s">
        <v>189</v>
      </c>
      <c r="AU1673" s="18" t="s">
        <v>83</v>
      </c>
    </row>
    <row r="1674" s="2" customFormat="1" ht="16.5" customHeight="1">
      <c r="A1674" s="39"/>
      <c r="B1674" s="40"/>
      <c r="C1674" s="213" t="s">
        <v>2797</v>
      </c>
      <c r="D1674" s="213" t="s">
        <v>183</v>
      </c>
      <c r="E1674" s="214" t="s">
        <v>2798</v>
      </c>
      <c r="F1674" s="215" t="s">
        <v>2799</v>
      </c>
      <c r="G1674" s="216" t="s">
        <v>449</v>
      </c>
      <c r="H1674" s="217">
        <v>2</v>
      </c>
      <c r="I1674" s="218"/>
      <c r="J1674" s="219">
        <f>ROUND(I1674*H1674,2)</f>
        <v>0</v>
      </c>
      <c r="K1674" s="215" t="s">
        <v>394</v>
      </c>
      <c r="L1674" s="45"/>
      <c r="M1674" s="220" t="s">
        <v>19</v>
      </c>
      <c r="N1674" s="221" t="s">
        <v>44</v>
      </c>
      <c r="O1674" s="85"/>
      <c r="P1674" s="222">
        <f>O1674*H1674</f>
        <v>0</v>
      </c>
      <c r="Q1674" s="222">
        <v>0</v>
      </c>
      <c r="R1674" s="222">
        <f>Q1674*H1674</f>
        <v>0</v>
      </c>
      <c r="S1674" s="222">
        <v>0</v>
      </c>
      <c r="T1674" s="223">
        <f>S1674*H1674</f>
        <v>0</v>
      </c>
      <c r="U1674" s="39"/>
      <c r="V1674" s="39"/>
      <c r="W1674" s="39"/>
      <c r="X1674" s="39"/>
      <c r="Y1674" s="39"/>
      <c r="Z1674" s="39"/>
      <c r="AA1674" s="39"/>
      <c r="AB1674" s="39"/>
      <c r="AC1674" s="39"/>
      <c r="AD1674" s="39"/>
      <c r="AE1674" s="39"/>
      <c r="AR1674" s="224" t="s">
        <v>300</v>
      </c>
      <c r="AT1674" s="224" t="s">
        <v>183</v>
      </c>
      <c r="AU1674" s="224" t="s">
        <v>83</v>
      </c>
      <c r="AY1674" s="18" t="s">
        <v>181</v>
      </c>
      <c r="BE1674" s="225">
        <f>IF(N1674="základní",J1674,0)</f>
        <v>0</v>
      </c>
      <c r="BF1674" s="225">
        <f>IF(N1674="snížená",J1674,0)</f>
        <v>0</v>
      </c>
      <c r="BG1674" s="225">
        <f>IF(N1674="zákl. přenesená",J1674,0)</f>
        <v>0</v>
      </c>
      <c r="BH1674" s="225">
        <f>IF(N1674="sníž. přenesená",J1674,0)</f>
        <v>0</v>
      </c>
      <c r="BI1674" s="225">
        <f>IF(N1674="nulová",J1674,0)</f>
        <v>0</v>
      </c>
      <c r="BJ1674" s="18" t="s">
        <v>81</v>
      </c>
      <c r="BK1674" s="225">
        <f>ROUND(I1674*H1674,2)</f>
        <v>0</v>
      </c>
      <c r="BL1674" s="18" t="s">
        <v>300</v>
      </c>
      <c r="BM1674" s="224" t="s">
        <v>2800</v>
      </c>
    </row>
    <row r="1675" s="2" customFormat="1">
      <c r="A1675" s="39"/>
      <c r="B1675" s="40"/>
      <c r="C1675" s="41"/>
      <c r="D1675" s="226" t="s">
        <v>189</v>
      </c>
      <c r="E1675" s="41"/>
      <c r="F1675" s="227" t="s">
        <v>2799</v>
      </c>
      <c r="G1675" s="41"/>
      <c r="H1675" s="41"/>
      <c r="I1675" s="228"/>
      <c r="J1675" s="41"/>
      <c r="K1675" s="41"/>
      <c r="L1675" s="45"/>
      <c r="M1675" s="229"/>
      <c r="N1675" s="230"/>
      <c r="O1675" s="85"/>
      <c r="P1675" s="85"/>
      <c r="Q1675" s="85"/>
      <c r="R1675" s="85"/>
      <c r="S1675" s="85"/>
      <c r="T1675" s="86"/>
      <c r="U1675" s="39"/>
      <c r="V1675" s="39"/>
      <c r="W1675" s="39"/>
      <c r="X1675" s="39"/>
      <c r="Y1675" s="39"/>
      <c r="Z1675" s="39"/>
      <c r="AA1675" s="39"/>
      <c r="AB1675" s="39"/>
      <c r="AC1675" s="39"/>
      <c r="AD1675" s="39"/>
      <c r="AE1675" s="39"/>
      <c r="AT1675" s="18" t="s">
        <v>189</v>
      </c>
      <c r="AU1675" s="18" t="s">
        <v>83</v>
      </c>
    </row>
    <row r="1676" s="2" customFormat="1" ht="16.5" customHeight="1">
      <c r="A1676" s="39"/>
      <c r="B1676" s="40"/>
      <c r="C1676" s="213" t="s">
        <v>2801</v>
      </c>
      <c r="D1676" s="213" t="s">
        <v>183</v>
      </c>
      <c r="E1676" s="214" t="s">
        <v>2802</v>
      </c>
      <c r="F1676" s="215" t="s">
        <v>2803</v>
      </c>
      <c r="G1676" s="216" t="s">
        <v>449</v>
      </c>
      <c r="H1676" s="217">
        <v>1</v>
      </c>
      <c r="I1676" s="218"/>
      <c r="J1676" s="219">
        <f>ROUND(I1676*H1676,2)</f>
        <v>0</v>
      </c>
      <c r="K1676" s="215" t="s">
        <v>394</v>
      </c>
      <c r="L1676" s="45"/>
      <c r="M1676" s="220" t="s">
        <v>19</v>
      </c>
      <c r="N1676" s="221" t="s">
        <v>44</v>
      </c>
      <c r="O1676" s="85"/>
      <c r="P1676" s="222">
        <f>O1676*H1676</f>
        <v>0</v>
      </c>
      <c r="Q1676" s="222">
        <v>0</v>
      </c>
      <c r="R1676" s="222">
        <f>Q1676*H1676</f>
        <v>0</v>
      </c>
      <c r="S1676" s="222">
        <v>0</v>
      </c>
      <c r="T1676" s="223">
        <f>S1676*H1676</f>
        <v>0</v>
      </c>
      <c r="U1676" s="39"/>
      <c r="V1676" s="39"/>
      <c r="W1676" s="39"/>
      <c r="X1676" s="39"/>
      <c r="Y1676" s="39"/>
      <c r="Z1676" s="39"/>
      <c r="AA1676" s="39"/>
      <c r="AB1676" s="39"/>
      <c r="AC1676" s="39"/>
      <c r="AD1676" s="39"/>
      <c r="AE1676" s="39"/>
      <c r="AR1676" s="224" t="s">
        <v>300</v>
      </c>
      <c r="AT1676" s="224" t="s">
        <v>183</v>
      </c>
      <c r="AU1676" s="224" t="s">
        <v>83</v>
      </c>
      <c r="AY1676" s="18" t="s">
        <v>181</v>
      </c>
      <c r="BE1676" s="225">
        <f>IF(N1676="základní",J1676,0)</f>
        <v>0</v>
      </c>
      <c r="BF1676" s="225">
        <f>IF(N1676="snížená",J1676,0)</f>
        <v>0</v>
      </c>
      <c r="BG1676" s="225">
        <f>IF(N1676="zákl. přenesená",J1676,0)</f>
        <v>0</v>
      </c>
      <c r="BH1676" s="225">
        <f>IF(N1676="sníž. přenesená",J1676,0)</f>
        <v>0</v>
      </c>
      <c r="BI1676" s="225">
        <f>IF(N1676="nulová",J1676,0)</f>
        <v>0</v>
      </c>
      <c r="BJ1676" s="18" t="s">
        <v>81</v>
      </c>
      <c r="BK1676" s="225">
        <f>ROUND(I1676*H1676,2)</f>
        <v>0</v>
      </c>
      <c r="BL1676" s="18" t="s">
        <v>300</v>
      </c>
      <c r="BM1676" s="224" t="s">
        <v>2804</v>
      </c>
    </row>
    <row r="1677" s="2" customFormat="1">
      <c r="A1677" s="39"/>
      <c r="B1677" s="40"/>
      <c r="C1677" s="41"/>
      <c r="D1677" s="226" t="s">
        <v>189</v>
      </c>
      <c r="E1677" s="41"/>
      <c r="F1677" s="227" t="s">
        <v>2803</v>
      </c>
      <c r="G1677" s="41"/>
      <c r="H1677" s="41"/>
      <c r="I1677" s="228"/>
      <c r="J1677" s="41"/>
      <c r="K1677" s="41"/>
      <c r="L1677" s="45"/>
      <c r="M1677" s="229"/>
      <c r="N1677" s="230"/>
      <c r="O1677" s="85"/>
      <c r="P1677" s="85"/>
      <c r="Q1677" s="85"/>
      <c r="R1677" s="85"/>
      <c r="S1677" s="85"/>
      <c r="T1677" s="86"/>
      <c r="U1677" s="39"/>
      <c r="V1677" s="39"/>
      <c r="W1677" s="39"/>
      <c r="X1677" s="39"/>
      <c r="Y1677" s="39"/>
      <c r="Z1677" s="39"/>
      <c r="AA1677" s="39"/>
      <c r="AB1677" s="39"/>
      <c r="AC1677" s="39"/>
      <c r="AD1677" s="39"/>
      <c r="AE1677" s="39"/>
      <c r="AT1677" s="18" t="s">
        <v>189</v>
      </c>
      <c r="AU1677" s="18" t="s">
        <v>83</v>
      </c>
    </row>
    <row r="1678" s="2" customFormat="1" ht="16.5" customHeight="1">
      <c r="A1678" s="39"/>
      <c r="B1678" s="40"/>
      <c r="C1678" s="213" t="s">
        <v>2805</v>
      </c>
      <c r="D1678" s="213" t="s">
        <v>183</v>
      </c>
      <c r="E1678" s="214" t="s">
        <v>2806</v>
      </c>
      <c r="F1678" s="215" t="s">
        <v>2807</v>
      </c>
      <c r="G1678" s="216" t="s">
        <v>449</v>
      </c>
      <c r="H1678" s="217">
        <v>1</v>
      </c>
      <c r="I1678" s="218"/>
      <c r="J1678" s="219">
        <f>ROUND(I1678*H1678,2)</f>
        <v>0</v>
      </c>
      <c r="K1678" s="215" t="s">
        <v>394</v>
      </c>
      <c r="L1678" s="45"/>
      <c r="M1678" s="220" t="s">
        <v>19</v>
      </c>
      <c r="N1678" s="221" t="s">
        <v>44</v>
      </c>
      <c r="O1678" s="85"/>
      <c r="P1678" s="222">
        <f>O1678*H1678</f>
        <v>0</v>
      </c>
      <c r="Q1678" s="222">
        <v>0</v>
      </c>
      <c r="R1678" s="222">
        <f>Q1678*H1678</f>
        <v>0</v>
      </c>
      <c r="S1678" s="222">
        <v>0</v>
      </c>
      <c r="T1678" s="223">
        <f>S1678*H1678</f>
        <v>0</v>
      </c>
      <c r="U1678" s="39"/>
      <c r="V1678" s="39"/>
      <c r="W1678" s="39"/>
      <c r="X1678" s="39"/>
      <c r="Y1678" s="39"/>
      <c r="Z1678" s="39"/>
      <c r="AA1678" s="39"/>
      <c r="AB1678" s="39"/>
      <c r="AC1678" s="39"/>
      <c r="AD1678" s="39"/>
      <c r="AE1678" s="39"/>
      <c r="AR1678" s="224" t="s">
        <v>300</v>
      </c>
      <c r="AT1678" s="224" t="s">
        <v>183</v>
      </c>
      <c r="AU1678" s="224" t="s">
        <v>83</v>
      </c>
      <c r="AY1678" s="18" t="s">
        <v>181</v>
      </c>
      <c r="BE1678" s="225">
        <f>IF(N1678="základní",J1678,0)</f>
        <v>0</v>
      </c>
      <c r="BF1678" s="225">
        <f>IF(N1678="snížená",J1678,0)</f>
        <v>0</v>
      </c>
      <c r="BG1678" s="225">
        <f>IF(N1678="zákl. přenesená",J1678,0)</f>
        <v>0</v>
      </c>
      <c r="BH1678" s="225">
        <f>IF(N1678="sníž. přenesená",J1678,0)</f>
        <v>0</v>
      </c>
      <c r="BI1678" s="225">
        <f>IF(N1678="nulová",J1678,0)</f>
        <v>0</v>
      </c>
      <c r="BJ1678" s="18" t="s">
        <v>81</v>
      </c>
      <c r="BK1678" s="225">
        <f>ROUND(I1678*H1678,2)</f>
        <v>0</v>
      </c>
      <c r="BL1678" s="18" t="s">
        <v>300</v>
      </c>
      <c r="BM1678" s="224" t="s">
        <v>2808</v>
      </c>
    </row>
    <row r="1679" s="2" customFormat="1">
      <c r="A1679" s="39"/>
      <c r="B1679" s="40"/>
      <c r="C1679" s="41"/>
      <c r="D1679" s="226" t="s">
        <v>189</v>
      </c>
      <c r="E1679" s="41"/>
      <c r="F1679" s="227" t="s">
        <v>2807</v>
      </c>
      <c r="G1679" s="41"/>
      <c r="H1679" s="41"/>
      <c r="I1679" s="228"/>
      <c r="J1679" s="41"/>
      <c r="K1679" s="41"/>
      <c r="L1679" s="45"/>
      <c r="M1679" s="229"/>
      <c r="N1679" s="230"/>
      <c r="O1679" s="85"/>
      <c r="P1679" s="85"/>
      <c r="Q1679" s="85"/>
      <c r="R1679" s="85"/>
      <c r="S1679" s="85"/>
      <c r="T1679" s="86"/>
      <c r="U1679" s="39"/>
      <c r="V1679" s="39"/>
      <c r="W1679" s="39"/>
      <c r="X1679" s="39"/>
      <c r="Y1679" s="39"/>
      <c r="Z1679" s="39"/>
      <c r="AA1679" s="39"/>
      <c r="AB1679" s="39"/>
      <c r="AC1679" s="39"/>
      <c r="AD1679" s="39"/>
      <c r="AE1679" s="39"/>
      <c r="AT1679" s="18" t="s">
        <v>189</v>
      </c>
      <c r="AU1679" s="18" t="s">
        <v>83</v>
      </c>
    </row>
    <row r="1680" s="2" customFormat="1" ht="16.5" customHeight="1">
      <c r="A1680" s="39"/>
      <c r="B1680" s="40"/>
      <c r="C1680" s="213" t="s">
        <v>2809</v>
      </c>
      <c r="D1680" s="213" t="s">
        <v>183</v>
      </c>
      <c r="E1680" s="214" t="s">
        <v>2810</v>
      </c>
      <c r="F1680" s="215" t="s">
        <v>2811</v>
      </c>
      <c r="G1680" s="216" t="s">
        <v>449</v>
      </c>
      <c r="H1680" s="217">
        <v>2</v>
      </c>
      <c r="I1680" s="218"/>
      <c r="J1680" s="219">
        <f>ROUND(I1680*H1680,2)</f>
        <v>0</v>
      </c>
      <c r="K1680" s="215" t="s">
        <v>394</v>
      </c>
      <c r="L1680" s="45"/>
      <c r="M1680" s="220" t="s">
        <v>19</v>
      </c>
      <c r="N1680" s="221" t="s">
        <v>44</v>
      </c>
      <c r="O1680" s="85"/>
      <c r="P1680" s="222">
        <f>O1680*H1680</f>
        <v>0</v>
      </c>
      <c r="Q1680" s="222">
        <v>0</v>
      </c>
      <c r="R1680" s="222">
        <f>Q1680*H1680</f>
        <v>0</v>
      </c>
      <c r="S1680" s="222">
        <v>0</v>
      </c>
      <c r="T1680" s="223">
        <f>S1680*H1680</f>
        <v>0</v>
      </c>
      <c r="U1680" s="39"/>
      <c r="V1680" s="39"/>
      <c r="W1680" s="39"/>
      <c r="X1680" s="39"/>
      <c r="Y1680" s="39"/>
      <c r="Z1680" s="39"/>
      <c r="AA1680" s="39"/>
      <c r="AB1680" s="39"/>
      <c r="AC1680" s="39"/>
      <c r="AD1680" s="39"/>
      <c r="AE1680" s="39"/>
      <c r="AR1680" s="224" t="s">
        <v>300</v>
      </c>
      <c r="AT1680" s="224" t="s">
        <v>183</v>
      </c>
      <c r="AU1680" s="224" t="s">
        <v>83</v>
      </c>
      <c r="AY1680" s="18" t="s">
        <v>181</v>
      </c>
      <c r="BE1680" s="225">
        <f>IF(N1680="základní",J1680,0)</f>
        <v>0</v>
      </c>
      <c r="BF1680" s="225">
        <f>IF(N1680="snížená",J1680,0)</f>
        <v>0</v>
      </c>
      <c r="BG1680" s="225">
        <f>IF(N1680="zákl. přenesená",J1680,0)</f>
        <v>0</v>
      </c>
      <c r="BH1680" s="225">
        <f>IF(N1680="sníž. přenesená",J1680,0)</f>
        <v>0</v>
      </c>
      <c r="BI1680" s="225">
        <f>IF(N1680="nulová",J1680,0)</f>
        <v>0</v>
      </c>
      <c r="BJ1680" s="18" t="s">
        <v>81</v>
      </c>
      <c r="BK1680" s="225">
        <f>ROUND(I1680*H1680,2)</f>
        <v>0</v>
      </c>
      <c r="BL1680" s="18" t="s">
        <v>300</v>
      </c>
      <c r="BM1680" s="224" t="s">
        <v>2812</v>
      </c>
    </row>
    <row r="1681" s="2" customFormat="1">
      <c r="A1681" s="39"/>
      <c r="B1681" s="40"/>
      <c r="C1681" s="41"/>
      <c r="D1681" s="226" t="s">
        <v>189</v>
      </c>
      <c r="E1681" s="41"/>
      <c r="F1681" s="227" t="s">
        <v>2811</v>
      </c>
      <c r="G1681" s="41"/>
      <c r="H1681" s="41"/>
      <c r="I1681" s="228"/>
      <c r="J1681" s="41"/>
      <c r="K1681" s="41"/>
      <c r="L1681" s="45"/>
      <c r="M1681" s="229"/>
      <c r="N1681" s="230"/>
      <c r="O1681" s="85"/>
      <c r="P1681" s="85"/>
      <c r="Q1681" s="85"/>
      <c r="R1681" s="85"/>
      <c r="S1681" s="85"/>
      <c r="T1681" s="86"/>
      <c r="U1681" s="39"/>
      <c r="V1681" s="39"/>
      <c r="W1681" s="39"/>
      <c r="X1681" s="39"/>
      <c r="Y1681" s="39"/>
      <c r="Z1681" s="39"/>
      <c r="AA1681" s="39"/>
      <c r="AB1681" s="39"/>
      <c r="AC1681" s="39"/>
      <c r="AD1681" s="39"/>
      <c r="AE1681" s="39"/>
      <c r="AT1681" s="18" t="s">
        <v>189</v>
      </c>
      <c r="AU1681" s="18" t="s">
        <v>83</v>
      </c>
    </row>
    <row r="1682" s="2" customFormat="1" ht="16.5" customHeight="1">
      <c r="A1682" s="39"/>
      <c r="B1682" s="40"/>
      <c r="C1682" s="213" t="s">
        <v>2813</v>
      </c>
      <c r="D1682" s="213" t="s">
        <v>183</v>
      </c>
      <c r="E1682" s="214" t="s">
        <v>2814</v>
      </c>
      <c r="F1682" s="215" t="s">
        <v>2815</v>
      </c>
      <c r="G1682" s="216" t="s">
        <v>263</v>
      </c>
      <c r="H1682" s="217">
        <v>10</v>
      </c>
      <c r="I1682" s="218"/>
      <c r="J1682" s="219">
        <f>ROUND(I1682*H1682,2)</f>
        <v>0</v>
      </c>
      <c r="K1682" s="215" t="s">
        <v>394</v>
      </c>
      <c r="L1682" s="45"/>
      <c r="M1682" s="220" t="s">
        <v>19</v>
      </c>
      <c r="N1682" s="221" t="s">
        <v>44</v>
      </c>
      <c r="O1682" s="85"/>
      <c r="P1682" s="222">
        <f>O1682*H1682</f>
        <v>0</v>
      </c>
      <c r="Q1682" s="222">
        <v>0</v>
      </c>
      <c r="R1682" s="222">
        <f>Q1682*H1682</f>
        <v>0</v>
      </c>
      <c r="S1682" s="222">
        <v>0</v>
      </c>
      <c r="T1682" s="223">
        <f>S1682*H1682</f>
        <v>0</v>
      </c>
      <c r="U1682" s="39"/>
      <c r="V1682" s="39"/>
      <c r="W1682" s="39"/>
      <c r="X1682" s="39"/>
      <c r="Y1682" s="39"/>
      <c r="Z1682" s="39"/>
      <c r="AA1682" s="39"/>
      <c r="AB1682" s="39"/>
      <c r="AC1682" s="39"/>
      <c r="AD1682" s="39"/>
      <c r="AE1682" s="39"/>
      <c r="AR1682" s="224" t="s">
        <v>300</v>
      </c>
      <c r="AT1682" s="224" t="s">
        <v>183</v>
      </c>
      <c r="AU1682" s="224" t="s">
        <v>83</v>
      </c>
      <c r="AY1682" s="18" t="s">
        <v>181</v>
      </c>
      <c r="BE1682" s="225">
        <f>IF(N1682="základní",J1682,0)</f>
        <v>0</v>
      </c>
      <c r="BF1682" s="225">
        <f>IF(N1682="snížená",J1682,0)</f>
        <v>0</v>
      </c>
      <c r="BG1682" s="225">
        <f>IF(N1682="zákl. přenesená",J1682,0)</f>
        <v>0</v>
      </c>
      <c r="BH1682" s="225">
        <f>IF(N1682="sníž. přenesená",J1682,0)</f>
        <v>0</v>
      </c>
      <c r="BI1682" s="225">
        <f>IF(N1682="nulová",J1682,0)</f>
        <v>0</v>
      </c>
      <c r="BJ1682" s="18" t="s">
        <v>81</v>
      </c>
      <c r="BK1682" s="225">
        <f>ROUND(I1682*H1682,2)</f>
        <v>0</v>
      </c>
      <c r="BL1682" s="18" t="s">
        <v>300</v>
      </c>
      <c r="BM1682" s="224" t="s">
        <v>2816</v>
      </c>
    </row>
    <row r="1683" s="2" customFormat="1">
      <c r="A1683" s="39"/>
      <c r="B1683" s="40"/>
      <c r="C1683" s="41"/>
      <c r="D1683" s="226" t="s">
        <v>189</v>
      </c>
      <c r="E1683" s="41"/>
      <c r="F1683" s="227" t="s">
        <v>2815</v>
      </c>
      <c r="G1683" s="41"/>
      <c r="H1683" s="41"/>
      <c r="I1683" s="228"/>
      <c r="J1683" s="41"/>
      <c r="K1683" s="41"/>
      <c r="L1683" s="45"/>
      <c r="M1683" s="229"/>
      <c r="N1683" s="230"/>
      <c r="O1683" s="85"/>
      <c r="P1683" s="85"/>
      <c r="Q1683" s="85"/>
      <c r="R1683" s="85"/>
      <c r="S1683" s="85"/>
      <c r="T1683" s="86"/>
      <c r="U1683" s="39"/>
      <c r="V1683" s="39"/>
      <c r="W1683" s="39"/>
      <c r="X1683" s="39"/>
      <c r="Y1683" s="39"/>
      <c r="Z1683" s="39"/>
      <c r="AA1683" s="39"/>
      <c r="AB1683" s="39"/>
      <c r="AC1683" s="39"/>
      <c r="AD1683" s="39"/>
      <c r="AE1683" s="39"/>
      <c r="AT1683" s="18" t="s">
        <v>189</v>
      </c>
      <c r="AU1683" s="18" t="s">
        <v>83</v>
      </c>
    </row>
    <row r="1684" s="2" customFormat="1" ht="16.5" customHeight="1">
      <c r="A1684" s="39"/>
      <c r="B1684" s="40"/>
      <c r="C1684" s="213" t="s">
        <v>2817</v>
      </c>
      <c r="D1684" s="213" t="s">
        <v>183</v>
      </c>
      <c r="E1684" s="214" t="s">
        <v>2818</v>
      </c>
      <c r="F1684" s="215" t="s">
        <v>2819</v>
      </c>
      <c r="G1684" s="216" t="s">
        <v>449</v>
      </c>
      <c r="H1684" s="217">
        <v>1</v>
      </c>
      <c r="I1684" s="218"/>
      <c r="J1684" s="219">
        <f>ROUND(I1684*H1684,2)</f>
        <v>0</v>
      </c>
      <c r="K1684" s="215" t="s">
        <v>394</v>
      </c>
      <c r="L1684" s="45"/>
      <c r="M1684" s="220" t="s">
        <v>19</v>
      </c>
      <c r="N1684" s="221" t="s">
        <v>44</v>
      </c>
      <c r="O1684" s="85"/>
      <c r="P1684" s="222">
        <f>O1684*H1684</f>
        <v>0</v>
      </c>
      <c r="Q1684" s="222">
        <v>0</v>
      </c>
      <c r="R1684" s="222">
        <f>Q1684*H1684</f>
        <v>0</v>
      </c>
      <c r="S1684" s="222">
        <v>0</v>
      </c>
      <c r="T1684" s="223">
        <f>S1684*H1684</f>
        <v>0</v>
      </c>
      <c r="U1684" s="39"/>
      <c r="V1684" s="39"/>
      <c r="W1684" s="39"/>
      <c r="X1684" s="39"/>
      <c r="Y1684" s="39"/>
      <c r="Z1684" s="39"/>
      <c r="AA1684" s="39"/>
      <c r="AB1684" s="39"/>
      <c r="AC1684" s="39"/>
      <c r="AD1684" s="39"/>
      <c r="AE1684" s="39"/>
      <c r="AR1684" s="224" t="s">
        <v>300</v>
      </c>
      <c r="AT1684" s="224" t="s">
        <v>183</v>
      </c>
      <c r="AU1684" s="224" t="s">
        <v>83</v>
      </c>
      <c r="AY1684" s="18" t="s">
        <v>181</v>
      </c>
      <c r="BE1684" s="225">
        <f>IF(N1684="základní",J1684,0)</f>
        <v>0</v>
      </c>
      <c r="BF1684" s="225">
        <f>IF(N1684="snížená",J1684,0)</f>
        <v>0</v>
      </c>
      <c r="BG1684" s="225">
        <f>IF(N1684="zákl. přenesená",J1684,0)</f>
        <v>0</v>
      </c>
      <c r="BH1684" s="225">
        <f>IF(N1684="sníž. přenesená",J1684,0)</f>
        <v>0</v>
      </c>
      <c r="BI1684" s="225">
        <f>IF(N1684="nulová",J1684,0)</f>
        <v>0</v>
      </c>
      <c r="BJ1684" s="18" t="s">
        <v>81</v>
      </c>
      <c r="BK1684" s="225">
        <f>ROUND(I1684*H1684,2)</f>
        <v>0</v>
      </c>
      <c r="BL1684" s="18" t="s">
        <v>300</v>
      </c>
      <c r="BM1684" s="224" t="s">
        <v>2820</v>
      </c>
    </row>
    <row r="1685" s="2" customFormat="1">
      <c r="A1685" s="39"/>
      <c r="B1685" s="40"/>
      <c r="C1685" s="41"/>
      <c r="D1685" s="226" t="s">
        <v>189</v>
      </c>
      <c r="E1685" s="41"/>
      <c r="F1685" s="227" t="s">
        <v>2819</v>
      </c>
      <c r="G1685" s="41"/>
      <c r="H1685" s="41"/>
      <c r="I1685" s="228"/>
      <c r="J1685" s="41"/>
      <c r="K1685" s="41"/>
      <c r="L1685" s="45"/>
      <c r="M1685" s="229"/>
      <c r="N1685" s="230"/>
      <c r="O1685" s="85"/>
      <c r="P1685" s="85"/>
      <c r="Q1685" s="85"/>
      <c r="R1685" s="85"/>
      <c r="S1685" s="85"/>
      <c r="T1685" s="86"/>
      <c r="U1685" s="39"/>
      <c r="V1685" s="39"/>
      <c r="W1685" s="39"/>
      <c r="X1685" s="39"/>
      <c r="Y1685" s="39"/>
      <c r="Z1685" s="39"/>
      <c r="AA1685" s="39"/>
      <c r="AB1685" s="39"/>
      <c r="AC1685" s="39"/>
      <c r="AD1685" s="39"/>
      <c r="AE1685" s="39"/>
      <c r="AT1685" s="18" t="s">
        <v>189</v>
      </c>
      <c r="AU1685" s="18" t="s">
        <v>83</v>
      </c>
    </row>
    <row r="1686" s="2" customFormat="1" ht="16.5" customHeight="1">
      <c r="A1686" s="39"/>
      <c r="B1686" s="40"/>
      <c r="C1686" s="213" t="s">
        <v>2821</v>
      </c>
      <c r="D1686" s="213" t="s">
        <v>183</v>
      </c>
      <c r="E1686" s="214" t="s">
        <v>2822</v>
      </c>
      <c r="F1686" s="215" t="s">
        <v>2823</v>
      </c>
      <c r="G1686" s="216" t="s">
        <v>449</v>
      </c>
      <c r="H1686" s="217">
        <v>1</v>
      </c>
      <c r="I1686" s="218"/>
      <c r="J1686" s="219">
        <f>ROUND(I1686*H1686,2)</f>
        <v>0</v>
      </c>
      <c r="K1686" s="215" t="s">
        <v>394</v>
      </c>
      <c r="L1686" s="45"/>
      <c r="M1686" s="220" t="s">
        <v>19</v>
      </c>
      <c r="N1686" s="221" t="s">
        <v>44</v>
      </c>
      <c r="O1686" s="85"/>
      <c r="P1686" s="222">
        <f>O1686*H1686</f>
        <v>0</v>
      </c>
      <c r="Q1686" s="222">
        <v>0</v>
      </c>
      <c r="R1686" s="222">
        <f>Q1686*H1686</f>
        <v>0</v>
      </c>
      <c r="S1686" s="222">
        <v>0</v>
      </c>
      <c r="T1686" s="223">
        <f>S1686*H1686</f>
        <v>0</v>
      </c>
      <c r="U1686" s="39"/>
      <c r="V1686" s="39"/>
      <c r="W1686" s="39"/>
      <c r="X1686" s="39"/>
      <c r="Y1686" s="39"/>
      <c r="Z1686" s="39"/>
      <c r="AA1686" s="39"/>
      <c r="AB1686" s="39"/>
      <c r="AC1686" s="39"/>
      <c r="AD1686" s="39"/>
      <c r="AE1686" s="39"/>
      <c r="AR1686" s="224" t="s">
        <v>300</v>
      </c>
      <c r="AT1686" s="224" t="s">
        <v>183</v>
      </c>
      <c r="AU1686" s="224" t="s">
        <v>83</v>
      </c>
      <c r="AY1686" s="18" t="s">
        <v>181</v>
      </c>
      <c r="BE1686" s="225">
        <f>IF(N1686="základní",J1686,0)</f>
        <v>0</v>
      </c>
      <c r="BF1686" s="225">
        <f>IF(N1686="snížená",J1686,0)</f>
        <v>0</v>
      </c>
      <c r="BG1686" s="225">
        <f>IF(N1686="zákl. přenesená",J1686,0)</f>
        <v>0</v>
      </c>
      <c r="BH1686" s="225">
        <f>IF(N1686="sníž. přenesená",J1686,0)</f>
        <v>0</v>
      </c>
      <c r="BI1686" s="225">
        <f>IF(N1686="nulová",J1686,0)</f>
        <v>0</v>
      </c>
      <c r="BJ1686" s="18" t="s">
        <v>81</v>
      </c>
      <c r="BK1686" s="225">
        <f>ROUND(I1686*H1686,2)</f>
        <v>0</v>
      </c>
      <c r="BL1686" s="18" t="s">
        <v>300</v>
      </c>
      <c r="BM1686" s="224" t="s">
        <v>2824</v>
      </c>
    </row>
    <row r="1687" s="2" customFormat="1">
      <c r="A1687" s="39"/>
      <c r="B1687" s="40"/>
      <c r="C1687" s="41"/>
      <c r="D1687" s="226" t="s">
        <v>189</v>
      </c>
      <c r="E1687" s="41"/>
      <c r="F1687" s="227" t="s">
        <v>2825</v>
      </c>
      <c r="G1687" s="41"/>
      <c r="H1687" s="41"/>
      <c r="I1687" s="228"/>
      <c r="J1687" s="41"/>
      <c r="K1687" s="41"/>
      <c r="L1687" s="45"/>
      <c r="M1687" s="229"/>
      <c r="N1687" s="230"/>
      <c r="O1687" s="85"/>
      <c r="P1687" s="85"/>
      <c r="Q1687" s="85"/>
      <c r="R1687" s="85"/>
      <c r="S1687" s="85"/>
      <c r="T1687" s="86"/>
      <c r="U1687" s="39"/>
      <c r="V1687" s="39"/>
      <c r="W1687" s="39"/>
      <c r="X1687" s="39"/>
      <c r="Y1687" s="39"/>
      <c r="Z1687" s="39"/>
      <c r="AA1687" s="39"/>
      <c r="AB1687" s="39"/>
      <c r="AC1687" s="39"/>
      <c r="AD1687" s="39"/>
      <c r="AE1687" s="39"/>
      <c r="AT1687" s="18" t="s">
        <v>189</v>
      </c>
      <c r="AU1687" s="18" t="s">
        <v>83</v>
      </c>
    </row>
    <row r="1688" s="2" customFormat="1" ht="16.5" customHeight="1">
      <c r="A1688" s="39"/>
      <c r="B1688" s="40"/>
      <c r="C1688" s="213" t="s">
        <v>2826</v>
      </c>
      <c r="D1688" s="213" t="s">
        <v>183</v>
      </c>
      <c r="E1688" s="214" t="s">
        <v>2827</v>
      </c>
      <c r="F1688" s="215" t="s">
        <v>2828</v>
      </c>
      <c r="G1688" s="216" t="s">
        <v>449</v>
      </c>
      <c r="H1688" s="217">
        <v>2</v>
      </c>
      <c r="I1688" s="218"/>
      <c r="J1688" s="219">
        <f>ROUND(I1688*H1688,2)</f>
        <v>0</v>
      </c>
      <c r="K1688" s="215" t="s">
        <v>394</v>
      </c>
      <c r="L1688" s="45"/>
      <c r="M1688" s="220" t="s">
        <v>19</v>
      </c>
      <c r="N1688" s="221" t="s">
        <v>44</v>
      </c>
      <c r="O1688" s="85"/>
      <c r="P1688" s="222">
        <f>O1688*H1688</f>
        <v>0</v>
      </c>
      <c r="Q1688" s="222">
        <v>0</v>
      </c>
      <c r="R1688" s="222">
        <f>Q1688*H1688</f>
        <v>0</v>
      </c>
      <c r="S1688" s="222">
        <v>0</v>
      </c>
      <c r="T1688" s="223">
        <f>S1688*H1688</f>
        <v>0</v>
      </c>
      <c r="U1688" s="39"/>
      <c r="V1688" s="39"/>
      <c r="W1688" s="39"/>
      <c r="X1688" s="39"/>
      <c r="Y1688" s="39"/>
      <c r="Z1688" s="39"/>
      <c r="AA1688" s="39"/>
      <c r="AB1688" s="39"/>
      <c r="AC1688" s="39"/>
      <c r="AD1688" s="39"/>
      <c r="AE1688" s="39"/>
      <c r="AR1688" s="224" t="s">
        <v>300</v>
      </c>
      <c r="AT1688" s="224" t="s">
        <v>183</v>
      </c>
      <c r="AU1688" s="224" t="s">
        <v>83</v>
      </c>
      <c r="AY1688" s="18" t="s">
        <v>181</v>
      </c>
      <c r="BE1688" s="225">
        <f>IF(N1688="základní",J1688,0)</f>
        <v>0</v>
      </c>
      <c r="BF1688" s="225">
        <f>IF(N1688="snížená",J1688,0)</f>
        <v>0</v>
      </c>
      <c r="BG1688" s="225">
        <f>IF(N1688="zákl. přenesená",J1688,0)</f>
        <v>0</v>
      </c>
      <c r="BH1688" s="225">
        <f>IF(N1688="sníž. přenesená",J1688,0)</f>
        <v>0</v>
      </c>
      <c r="BI1688" s="225">
        <f>IF(N1688="nulová",J1688,0)</f>
        <v>0</v>
      </c>
      <c r="BJ1688" s="18" t="s">
        <v>81</v>
      </c>
      <c r="BK1688" s="225">
        <f>ROUND(I1688*H1688,2)</f>
        <v>0</v>
      </c>
      <c r="BL1688" s="18" t="s">
        <v>300</v>
      </c>
      <c r="BM1688" s="224" t="s">
        <v>2829</v>
      </c>
    </row>
    <row r="1689" s="2" customFormat="1">
      <c r="A1689" s="39"/>
      <c r="B1689" s="40"/>
      <c r="C1689" s="41"/>
      <c r="D1689" s="226" t="s">
        <v>189</v>
      </c>
      <c r="E1689" s="41"/>
      <c r="F1689" s="227" t="s">
        <v>2828</v>
      </c>
      <c r="G1689" s="41"/>
      <c r="H1689" s="41"/>
      <c r="I1689" s="228"/>
      <c r="J1689" s="41"/>
      <c r="K1689" s="41"/>
      <c r="L1689" s="45"/>
      <c r="M1689" s="229"/>
      <c r="N1689" s="230"/>
      <c r="O1689" s="85"/>
      <c r="P1689" s="85"/>
      <c r="Q1689" s="85"/>
      <c r="R1689" s="85"/>
      <c r="S1689" s="85"/>
      <c r="T1689" s="86"/>
      <c r="U1689" s="39"/>
      <c r="V1689" s="39"/>
      <c r="W1689" s="39"/>
      <c r="X1689" s="39"/>
      <c r="Y1689" s="39"/>
      <c r="Z1689" s="39"/>
      <c r="AA1689" s="39"/>
      <c r="AB1689" s="39"/>
      <c r="AC1689" s="39"/>
      <c r="AD1689" s="39"/>
      <c r="AE1689" s="39"/>
      <c r="AT1689" s="18" t="s">
        <v>189</v>
      </c>
      <c r="AU1689" s="18" t="s">
        <v>83</v>
      </c>
    </row>
    <row r="1690" s="2" customFormat="1" ht="16.5" customHeight="1">
      <c r="A1690" s="39"/>
      <c r="B1690" s="40"/>
      <c r="C1690" s="213" t="s">
        <v>2830</v>
      </c>
      <c r="D1690" s="213" t="s">
        <v>183</v>
      </c>
      <c r="E1690" s="214" t="s">
        <v>2831</v>
      </c>
      <c r="F1690" s="215" t="s">
        <v>2832</v>
      </c>
      <c r="G1690" s="216" t="s">
        <v>263</v>
      </c>
      <c r="H1690" s="217">
        <v>2</v>
      </c>
      <c r="I1690" s="218"/>
      <c r="J1690" s="219">
        <f>ROUND(I1690*H1690,2)</f>
        <v>0</v>
      </c>
      <c r="K1690" s="215" t="s">
        <v>394</v>
      </c>
      <c r="L1690" s="45"/>
      <c r="M1690" s="220" t="s">
        <v>19</v>
      </c>
      <c r="N1690" s="221" t="s">
        <v>44</v>
      </c>
      <c r="O1690" s="85"/>
      <c r="P1690" s="222">
        <f>O1690*H1690</f>
        <v>0</v>
      </c>
      <c r="Q1690" s="222">
        <v>0</v>
      </c>
      <c r="R1690" s="222">
        <f>Q1690*H1690</f>
        <v>0</v>
      </c>
      <c r="S1690" s="222">
        <v>0</v>
      </c>
      <c r="T1690" s="223">
        <f>S1690*H1690</f>
        <v>0</v>
      </c>
      <c r="U1690" s="39"/>
      <c r="V1690" s="39"/>
      <c r="W1690" s="39"/>
      <c r="X1690" s="39"/>
      <c r="Y1690" s="39"/>
      <c r="Z1690" s="39"/>
      <c r="AA1690" s="39"/>
      <c r="AB1690" s="39"/>
      <c r="AC1690" s="39"/>
      <c r="AD1690" s="39"/>
      <c r="AE1690" s="39"/>
      <c r="AR1690" s="224" t="s">
        <v>300</v>
      </c>
      <c r="AT1690" s="224" t="s">
        <v>183</v>
      </c>
      <c r="AU1690" s="224" t="s">
        <v>83</v>
      </c>
      <c r="AY1690" s="18" t="s">
        <v>181</v>
      </c>
      <c r="BE1690" s="225">
        <f>IF(N1690="základní",J1690,0)</f>
        <v>0</v>
      </c>
      <c r="BF1690" s="225">
        <f>IF(N1690="snížená",J1690,0)</f>
        <v>0</v>
      </c>
      <c r="BG1690" s="225">
        <f>IF(N1690="zákl. přenesená",J1690,0)</f>
        <v>0</v>
      </c>
      <c r="BH1690" s="225">
        <f>IF(N1690="sníž. přenesená",J1690,0)</f>
        <v>0</v>
      </c>
      <c r="BI1690" s="225">
        <f>IF(N1690="nulová",J1690,0)</f>
        <v>0</v>
      </c>
      <c r="BJ1690" s="18" t="s">
        <v>81</v>
      </c>
      <c r="BK1690" s="225">
        <f>ROUND(I1690*H1690,2)</f>
        <v>0</v>
      </c>
      <c r="BL1690" s="18" t="s">
        <v>300</v>
      </c>
      <c r="BM1690" s="224" t="s">
        <v>2833</v>
      </c>
    </row>
    <row r="1691" s="2" customFormat="1">
      <c r="A1691" s="39"/>
      <c r="B1691" s="40"/>
      <c r="C1691" s="41"/>
      <c r="D1691" s="226" t="s">
        <v>189</v>
      </c>
      <c r="E1691" s="41"/>
      <c r="F1691" s="227" t="s">
        <v>2832</v>
      </c>
      <c r="G1691" s="41"/>
      <c r="H1691" s="41"/>
      <c r="I1691" s="228"/>
      <c r="J1691" s="41"/>
      <c r="K1691" s="41"/>
      <c r="L1691" s="45"/>
      <c r="M1691" s="229"/>
      <c r="N1691" s="230"/>
      <c r="O1691" s="85"/>
      <c r="P1691" s="85"/>
      <c r="Q1691" s="85"/>
      <c r="R1691" s="85"/>
      <c r="S1691" s="85"/>
      <c r="T1691" s="86"/>
      <c r="U1691" s="39"/>
      <c r="V1691" s="39"/>
      <c r="W1691" s="39"/>
      <c r="X1691" s="39"/>
      <c r="Y1691" s="39"/>
      <c r="Z1691" s="39"/>
      <c r="AA1691" s="39"/>
      <c r="AB1691" s="39"/>
      <c r="AC1691" s="39"/>
      <c r="AD1691" s="39"/>
      <c r="AE1691" s="39"/>
      <c r="AT1691" s="18" t="s">
        <v>189</v>
      </c>
      <c r="AU1691" s="18" t="s">
        <v>83</v>
      </c>
    </row>
    <row r="1692" s="2" customFormat="1" ht="16.5" customHeight="1">
      <c r="A1692" s="39"/>
      <c r="B1692" s="40"/>
      <c r="C1692" s="213" t="s">
        <v>2834</v>
      </c>
      <c r="D1692" s="213" t="s">
        <v>183</v>
      </c>
      <c r="E1692" s="214" t="s">
        <v>2835</v>
      </c>
      <c r="F1692" s="215" t="s">
        <v>2836</v>
      </c>
      <c r="G1692" s="216" t="s">
        <v>449</v>
      </c>
      <c r="H1692" s="217">
        <v>1</v>
      </c>
      <c r="I1692" s="218"/>
      <c r="J1692" s="219">
        <f>ROUND(I1692*H1692,2)</f>
        <v>0</v>
      </c>
      <c r="K1692" s="215" t="s">
        <v>394</v>
      </c>
      <c r="L1692" s="45"/>
      <c r="M1692" s="220" t="s">
        <v>19</v>
      </c>
      <c r="N1692" s="221" t="s">
        <v>44</v>
      </c>
      <c r="O1692" s="85"/>
      <c r="P1692" s="222">
        <f>O1692*H1692</f>
        <v>0</v>
      </c>
      <c r="Q1692" s="222">
        <v>0</v>
      </c>
      <c r="R1692" s="222">
        <f>Q1692*H1692</f>
        <v>0</v>
      </c>
      <c r="S1692" s="222">
        <v>0</v>
      </c>
      <c r="T1692" s="223">
        <f>S1692*H1692</f>
        <v>0</v>
      </c>
      <c r="U1692" s="39"/>
      <c r="V1692" s="39"/>
      <c r="W1692" s="39"/>
      <c r="X1692" s="39"/>
      <c r="Y1692" s="39"/>
      <c r="Z1692" s="39"/>
      <c r="AA1692" s="39"/>
      <c r="AB1692" s="39"/>
      <c r="AC1692" s="39"/>
      <c r="AD1692" s="39"/>
      <c r="AE1692" s="39"/>
      <c r="AR1692" s="224" t="s">
        <v>300</v>
      </c>
      <c r="AT1692" s="224" t="s">
        <v>183</v>
      </c>
      <c r="AU1692" s="224" t="s">
        <v>83</v>
      </c>
      <c r="AY1692" s="18" t="s">
        <v>181</v>
      </c>
      <c r="BE1692" s="225">
        <f>IF(N1692="základní",J1692,0)</f>
        <v>0</v>
      </c>
      <c r="BF1692" s="225">
        <f>IF(N1692="snížená",J1692,0)</f>
        <v>0</v>
      </c>
      <c r="BG1692" s="225">
        <f>IF(N1692="zákl. přenesená",J1692,0)</f>
        <v>0</v>
      </c>
      <c r="BH1692" s="225">
        <f>IF(N1692="sníž. přenesená",J1692,0)</f>
        <v>0</v>
      </c>
      <c r="BI1692" s="225">
        <f>IF(N1692="nulová",J1692,0)</f>
        <v>0</v>
      </c>
      <c r="BJ1692" s="18" t="s">
        <v>81</v>
      </c>
      <c r="BK1692" s="225">
        <f>ROUND(I1692*H1692,2)</f>
        <v>0</v>
      </c>
      <c r="BL1692" s="18" t="s">
        <v>300</v>
      </c>
      <c r="BM1692" s="224" t="s">
        <v>2837</v>
      </c>
    </row>
    <row r="1693" s="2" customFormat="1">
      <c r="A1693" s="39"/>
      <c r="B1693" s="40"/>
      <c r="C1693" s="41"/>
      <c r="D1693" s="226" t="s">
        <v>189</v>
      </c>
      <c r="E1693" s="41"/>
      <c r="F1693" s="227" t="s">
        <v>2838</v>
      </c>
      <c r="G1693" s="41"/>
      <c r="H1693" s="41"/>
      <c r="I1693" s="228"/>
      <c r="J1693" s="41"/>
      <c r="K1693" s="41"/>
      <c r="L1693" s="45"/>
      <c r="M1693" s="229"/>
      <c r="N1693" s="230"/>
      <c r="O1693" s="85"/>
      <c r="P1693" s="85"/>
      <c r="Q1693" s="85"/>
      <c r="R1693" s="85"/>
      <c r="S1693" s="85"/>
      <c r="T1693" s="86"/>
      <c r="U1693" s="39"/>
      <c r="V1693" s="39"/>
      <c r="W1693" s="39"/>
      <c r="X1693" s="39"/>
      <c r="Y1693" s="39"/>
      <c r="Z1693" s="39"/>
      <c r="AA1693" s="39"/>
      <c r="AB1693" s="39"/>
      <c r="AC1693" s="39"/>
      <c r="AD1693" s="39"/>
      <c r="AE1693" s="39"/>
      <c r="AT1693" s="18" t="s">
        <v>189</v>
      </c>
      <c r="AU1693" s="18" t="s">
        <v>83</v>
      </c>
    </row>
    <row r="1694" s="2" customFormat="1" ht="16.5" customHeight="1">
      <c r="A1694" s="39"/>
      <c r="B1694" s="40"/>
      <c r="C1694" s="213" t="s">
        <v>2839</v>
      </c>
      <c r="D1694" s="213" t="s">
        <v>183</v>
      </c>
      <c r="E1694" s="214" t="s">
        <v>2840</v>
      </c>
      <c r="F1694" s="215" t="s">
        <v>2841</v>
      </c>
      <c r="G1694" s="216" t="s">
        <v>449</v>
      </c>
      <c r="H1694" s="217">
        <v>1</v>
      </c>
      <c r="I1694" s="218"/>
      <c r="J1694" s="219">
        <f>ROUND(I1694*H1694,2)</f>
        <v>0</v>
      </c>
      <c r="K1694" s="215" t="s">
        <v>394</v>
      </c>
      <c r="L1694" s="45"/>
      <c r="M1694" s="220" t="s">
        <v>19</v>
      </c>
      <c r="N1694" s="221" t="s">
        <v>44</v>
      </c>
      <c r="O1694" s="85"/>
      <c r="P1694" s="222">
        <f>O1694*H1694</f>
        <v>0</v>
      </c>
      <c r="Q1694" s="222">
        <v>0</v>
      </c>
      <c r="R1694" s="222">
        <f>Q1694*H1694</f>
        <v>0</v>
      </c>
      <c r="S1694" s="222">
        <v>0</v>
      </c>
      <c r="T1694" s="223">
        <f>S1694*H1694</f>
        <v>0</v>
      </c>
      <c r="U1694" s="39"/>
      <c r="V1694" s="39"/>
      <c r="W1694" s="39"/>
      <c r="X1694" s="39"/>
      <c r="Y1694" s="39"/>
      <c r="Z1694" s="39"/>
      <c r="AA1694" s="39"/>
      <c r="AB1694" s="39"/>
      <c r="AC1694" s="39"/>
      <c r="AD1694" s="39"/>
      <c r="AE1694" s="39"/>
      <c r="AR1694" s="224" t="s">
        <v>300</v>
      </c>
      <c r="AT1694" s="224" t="s">
        <v>183</v>
      </c>
      <c r="AU1694" s="224" t="s">
        <v>83</v>
      </c>
      <c r="AY1694" s="18" t="s">
        <v>181</v>
      </c>
      <c r="BE1694" s="225">
        <f>IF(N1694="základní",J1694,0)</f>
        <v>0</v>
      </c>
      <c r="BF1694" s="225">
        <f>IF(N1694="snížená",J1694,0)</f>
        <v>0</v>
      </c>
      <c r="BG1694" s="225">
        <f>IF(N1694="zákl. přenesená",J1694,0)</f>
        <v>0</v>
      </c>
      <c r="BH1694" s="225">
        <f>IF(N1694="sníž. přenesená",J1694,0)</f>
        <v>0</v>
      </c>
      <c r="BI1694" s="225">
        <f>IF(N1694="nulová",J1694,0)</f>
        <v>0</v>
      </c>
      <c r="BJ1694" s="18" t="s">
        <v>81</v>
      </c>
      <c r="BK1694" s="225">
        <f>ROUND(I1694*H1694,2)</f>
        <v>0</v>
      </c>
      <c r="BL1694" s="18" t="s">
        <v>300</v>
      </c>
      <c r="BM1694" s="224" t="s">
        <v>2842</v>
      </c>
    </row>
    <row r="1695" s="2" customFormat="1">
      <c r="A1695" s="39"/>
      <c r="B1695" s="40"/>
      <c r="C1695" s="41"/>
      <c r="D1695" s="226" t="s">
        <v>189</v>
      </c>
      <c r="E1695" s="41"/>
      <c r="F1695" s="227" t="s">
        <v>2841</v>
      </c>
      <c r="G1695" s="41"/>
      <c r="H1695" s="41"/>
      <c r="I1695" s="228"/>
      <c r="J1695" s="41"/>
      <c r="K1695" s="41"/>
      <c r="L1695" s="45"/>
      <c r="M1695" s="229"/>
      <c r="N1695" s="230"/>
      <c r="O1695" s="85"/>
      <c r="P1695" s="85"/>
      <c r="Q1695" s="85"/>
      <c r="R1695" s="85"/>
      <c r="S1695" s="85"/>
      <c r="T1695" s="86"/>
      <c r="U1695" s="39"/>
      <c r="V1695" s="39"/>
      <c r="W1695" s="39"/>
      <c r="X1695" s="39"/>
      <c r="Y1695" s="39"/>
      <c r="Z1695" s="39"/>
      <c r="AA1695" s="39"/>
      <c r="AB1695" s="39"/>
      <c r="AC1695" s="39"/>
      <c r="AD1695" s="39"/>
      <c r="AE1695" s="39"/>
      <c r="AT1695" s="18" t="s">
        <v>189</v>
      </c>
      <c r="AU1695" s="18" t="s">
        <v>83</v>
      </c>
    </row>
    <row r="1696" s="2" customFormat="1" ht="16.5" customHeight="1">
      <c r="A1696" s="39"/>
      <c r="B1696" s="40"/>
      <c r="C1696" s="213" t="s">
        <v>2843</v>
      </c>
      <c r="D1696" s="213" t="s">
        <v>183</v>
      </c>
      <c r="E1696" s="214" t="s">
        <v>2844</v>
      </c>
      <c r="F1696" s="215" t="s">
        <v>2845</v>
      </c>
      <c r="G1696" s="216" t="s">
        <v>449</v>
      </c>
      <c r="H1696" s="217">
        <v>1</v>
      </c>
      <c r="I1696" s="218"/>
      <c r="J1696" s="219">
        <f>ROUND(I1696*H1696,2)</f>
        <v>0</v>
      </c>
      <c r="K1696" s="215" t="s">
        <v>394</v>
      </c>
      <c r="L1696" s="45"/>
      <c r="M1696" s="220" t="s">
        <v>19</v>
      </c>
      <c r="N1696" s="221" t="s">
        <v>44</v>
      </c>
      <c r="O1696" s="85"/>
      <c r="P1696" s="222">
        <f>O1696*H1696</f>
        <v>0</v>
      </c>
      <c r="Q1696" s="222">
        <v>0</v>
      </c>
      <c r="R1696" s="222">
        <f>Q1696*H1696</f>
        <v>0</v>
      </c>
      <c r="S1696" s="222">
        <v>0</v>
      </c>
      <c r="T1696" s="223">
        <f>S1696*H1696</f>
        <v>0</v>
      </c>
      <c r="U1696" s="39"/>
      <c r="V1696" s="39"/>
      <c r="W1696" s="39"/>
      <c r="X1696" s="39"/>
      <c r="Y1696" s="39"/>
      <c r="Z1696" s="39"/>
      <c r="AA1696" s="39"/>
      <c r="AB1696" s="39"/>
      <c r="AC1696" s="39"/>
      <c r="AD1696" s="39"/>
      <c r="AE1696" s="39"/>
      <c r="AR1696" s="224" t="s">
        <v>300</v>
      </c>
      <c r="AT1696" s="224" t="s">
        <v>183</v>
      </c>
      <c r="AU1696" s="224" t="s">
        <v>83</v>
      </c>
      <c r="AY1696" s="18" t="s">
        <v>181</v>
      </c>
      <c r="BE1696" s="225">
        <f>IF(N1696="základní",J1696,0)</f>
        <v>0</v>
      </c>
      <c r="BF1696" s="225">
        <f>IF(N1696="snížená",J1696,0)</f>
        <v>0</v>
      </c>
      <c r="BG1696" s="225">
        <f>IF(N1696="zákl. přenesená",J1696,0)</f>
        <v>0</v>
      </c>
      <c r="BH1696" s="225">
        <f>IF(N1696="sníž. přenesená",J1696,0)</f>
        <v>0</v>
      </c>
      <c r="BI1696" s="225">
        <f>IF(N1696="nulová",J1696,0)</f>
        <v>0</v>
      </c>
      <c r="BJ1696" s="18" t="s">
        <v>81</v>
      </c>
      <c r="BK1696" s="225">
        <f>ROUND(I1696*H1696,2)</f>
        <v>0</v>
      </c>
      <c r="BL1696" s="18" t="s">
        <v>300</v>
      </c>
      <c r="BM1696" s="224" t="s">
        <v>2846</v>
      </c>
    </row>
    <row r="1697" s="2" customFormat="1">
      <c r="A1697" s="39"/>
      <c r="B1697" s="40"/>
      <c r="C1697" s="41"/>
      <c r="D1697" s="226" t="s">
        <v>189</v>
      </c>
      <c r="E1697" s="41"/>
      <c r="F1697" s="227" t="s">
        <v>2847</v>
      </c>
      <c r="G1697" s="41"/>
      <c r="H1697" s="41"/>
      <c r="I1697" s="228"/>
      <c r="J1697" s="41"/>
      <c r="K1697" s="41"/>
      <c r="L1697" s="45"/>
      <c r="M1697" s="229"/>
      <c r="N1697" s="230"/>
      <c r="O1697" s="85"/>
      <c r="P1697" s="85"/>
      <c r="Q1697" s="85"/>
      <c r="R1697" s="85"/>
      <c r="S1697" s="85"/>
      <c r="T1697" s="86"/>
      <c r="U1697" s="39"/>
      <c r="V1697" s="39"/>
      <c r="W1697" s="39"/>
      <c r="X1697" s="39"/>
      <c r="Y1697" s="39"/>
      <c r="Z1697" s="39"/>
      <c r="AA1697" s="39"/>
      <c r="AB1697" s="39"/>
      <c r="AC1697" s="39"/>
      <c r="AD1697" s="39"/>
      <c r="AE1697" s="39"/>
      <c r="AT1697" s="18" t="s">
        <v>189</v>
      </c>
      <c r="AU1697" s="18" t="s">
        <v>83</v>
      </c>
    </row>
    <row r="1698" s="2" customFormat="1" ht="16.5" customHeight="1">
      <c r="A1698" s="39"/>
      <c r="B1698" s="40"/>
      <c r="C1698" s="213" t="s">
        <v>2848</v>
      </c>
      <c r="D1698" s="213" t="s">
        <v>183</v>
      </c>
      <c r="E1698" s="214" t="s">
        <v>2849</v>
      </c>
      <c r="F1698" s="215" t="s">
        <v>2850</v>
      </c>
      <c r="G1698" s="216" t="s">
        <v>449</v>
      </c>
      <c r="H1698" s="217">
        <v>1</v>
      </c>
      <c r="I1698" s="218"/>
      <c r="J1698" s="219">
        <f>ROUND(I1698*H1698,2)</f>
        <v>0</v>
      </c>
      <c r="K1698" s="215" t="s">
        <v>394</v>
      </c>
      <c r="L1698" s="45"/>
      <c r="M1698" s="220" t="s">
        <v>19</v>
      </c>
      <c r="N1698" s="221" t="s">
        <v>44</v>
      </c>
      <c r="O1698" s="85"/>
      <c r="P1698" s="222">
        <f>O1698*H1698</f>
        <v>0</v>
      </c>
      <c r="Q1698" s="222">
        <v>0</v>
      </c>
      <c r="R1698" s="222">
        <f>Q1698*H1698</f>
        <v>0</v>
      </c>
      <c r="S1698" s="222">
        <v>0</v>
      </c>
      <c r="T1698" s="223">
        <f>S1698*H1698</f>
        <v>0</v>
      </c>
      <c r="U1698" s="39"/>
      <c r="V1698" s="39"/>
      <c r="W1698" s="39"/>
      <c r="X1698" s="39"/>
      <c r="Y1698" s="39"/>
      <c r="Z1698" s="39"/>
      <c r="AA1698" s="39"/>
      <c r="AB1698" s="39"/>
      <c r="AC1698" s="39"/>
      <c r="AD1698" s="39"/>
      <c r="AE1698" s="39"/>
      <c r="AR1698" s="224" t="s">
        <v>300</v>
      </c>
      <c r="AT1698" s="224" t="s">
        <v>183</v>
      </c>
      <c r="AU1698" s="224" t="s">
        <v>83</v>
      </c>
      <c r="AY1698" s="18" t="s">
        <v>181</v>
      </c>
      <c r="BE1698" s="225">
        <f>IF(N1698="základní",J1698,0)</f>
        <v>0</v>
      </c>
      <c r="BF1698" s="225">
        <f>IF(N1698="snížená",J1698,0)</f>
        <v>0</v>
      </c>
      <c r="BG1698" s="225">
        <f>IF(N1698="zákl. přenesená",J1698,0)</f>
        <v>0</v>
      </c>
      <c r="BH1698" s="225">
        <f>IF(N1698="sníž. přenesená",J1698,0)</f>
        <v>0</v>
      </c>
      <c r="BI1698" s="225">
        <f>IF(N1698="nulová",J1698,0)</f>
        <v>0</v>
      </c>
      <c r="BJ1698" s="18" t="s">
        <v>81</v>
      </c>
      <c r="BK1698" s="225">
        <f>ROUND(I1698*H1698,2)</f>
        <v>0</v>
      </c>
      <c r="BL1698" s="18" t="s">
        <v>300</v>
      </c>
      <c r="BM1698" s="224" t="s">
        <v>2851</v>
      </c>
    </row>
    <row r="1699" s="2" customFormat="1">
      <c r="A1699" s="39"/>
      <c r="B1699" s="40"/>
      <c r="C1699" s="41"/>
      <c r="D1699" s="226" t="s">
        <v>189</v>
      </c>
      <c r="E1699" s="41"/>
      <c r="F1699" s="227" t="s">
        <v>2850</v>
      </c>
      <c r="G1699" s="41"/>
      <c r="H1699" s="41"/>
      <c r="I1699" s="228"/>
      <c r="J1699" s="41"/>
      <c r="K1699" s="41"/>
      <c r="L1699" s="45"/>
      <c r="M1699" s="229"/>
      <c r="N1699" s="230"/>
      <c r="O1699" s="85"/>
      <c r="P1699" s="85"/>
      <c r="Q1699" s="85"/>
      <c r="R1699" s="85"/>
      <c r="S1699" s="85"/>
      <c r="T1699" s="86"/>
      <c r="U1699" s="39"/>
      <c r="V1699" s="39"/>
      <c r="W1699" s="39"/>
      <c r="X1699" s="39"/>
      <c r="Y1699" s="39"/>
      <c r="Z1699" s="39"/>
      <c r="AA1699" s="39"/>
      <c r="AB1699" s="39"/>
      <c r="AC1699" s="39"/>
      <c r="AD1699" s="39"/>
      <c r="AE1699" s="39"/>
      <c r="AT1699" s="18" t="s">
        <v>189</v>
      </c>
      <c r="AU1699" s="18" t="s">
        <v>83</v>
      </c>
    </row>
    <row r="1700" s="2" customFormat="1" ht="16.5" customHeight="1">
      <c r="A1700" s="39"/>
      <c r="B1700" s="40"/>
      <c r="C1700" s="213" t="s">
        <v>2852</v>
      </c>
      <c r="D1700" s="213" t="s">
        <v>183</v>
      </c>
      <c r="E1700" s="214" t="s">
        <v>2853</v>
      </c>
      <c r="F1700" s="215" t="s">
        <v>2854</v>
      </c>
      <c r="G1700" s="216" t="s">
        <v>2855</v>
      </c>
      <c r="H1700" s="217">
        <v>1</v>
      </c>
      <c r="I1700" s="218"/>
      <c r="J1700" s="219">
        <f>ROUND(I1700*H1700,2)</f>
        <v>0</v>
      </c>
      <c r="K1700" s="215" t="s">
        <v>394</v>
      </c>
      <c r="L1700" s="45"/>
      <c r="M1700" s="220" t="s">
        <v>19</v>
      </c>
      <c r="N1700" s="221" t="s">
        <v>44</v>
      </c>
      <c r="O1700" s="85"/>
      <c r="P1700" s="222">
        <f>O1700*H1700</f>
        <v>0</v>
      </c>
      <c r="Q1700" s="222">
        <v>0</v>
      </c>
      <c r="R1700" s="222">
        <f>Q1700*H1700</f>
        <v>0</v>
      </c>
      <c r="S1700" s="222">
        <v>0</v>
      </c>
      <c r="T1700" s="223">
        <f>S1700*H1700</f>
        <v>0</v>
      </c>
      <c r="U1700" s="39"/>
      <c r="V1700" s="39"/>
      <c r="W1700" s="39"/>
      <c r="X1700" s="39"/>
      <c r="Y1700" s="39"/>
      <c r="Z1700" s="39"/>
      <c r="AA1700" s="39"/>
      <c r="AB1700" s="39"/>
      <c r="AC1700" s="39"/>
      <c r="AD1700" s="39"/>
      <c r="AE1700" s="39"/>
      <c r="AR1700" s="224" t="s">
        <v>300</v>
      </c>
      <c r="AT1700" s="224" t="s">
        <v>183</v>
      </c>
      <c r="AU1700" s="224" t="s">
        <v>83</v>
      </c>
      <c r="AY1700" s="18" t="s">
        <v>181</v>
      </c>
      <c r="BE1700" s="225">
        <f>IF(N1700="základní",J1700,0)</f>
        <v>0</v>
      </c>
      <c r="BF1700" s="225">
        <f>IF(N1700="snížená",J1700,0)</f>
        <v>0</v>
      </c>
      <c r="BG1700" s="225">
        <f>IF(N1700="zákl. přenesená",J1700,0)</f>
        <v>0</v>
      </c>
      <c r="BH1700" s="225">
        <f>IF(N1700="sníž. přenesená",J1700,0)</f>
        <v>0</v>
      </c>
      <c r="BI1700" s="225">
        <f>IF(N1700="nulová",J1700,0)</f>
        <v>0</v>
      </c>
      <c r="BJ1700" s="18" t="s">
        <v>81</v>
      </c>
      <c r="BK1700" s="225">
        <f>ROUND(I1700*H1700,2)</f>
        <v>0</v>
      </c>
      <c r="BL1700" s="18" t="s">
        <v>300</v>
      </c>
      <c r="BM1700" s="224" t="s">
        <v>2856</v>
      </c>
    </row>
    <row r="1701" s="2" customFormat="1">
      <c r="A1701" s="39"/>
      <c r="B1701" s="40"/>
      <c r="C1701" s="41"/>
      <c r="D1701" s="226" t="s">
        <v>189</v>
      </c>
      <c r="E1701" s="41"/>
      <c r="F1701" s="227" t="s">
        <v>2854</v>
      </c>
      <c r="G1701" s="41"/>
      <c r="H1701" s="41"/>
      <c r="I1701" s="228"/>
      <c r="J1701" s="41"/>
      <c r="K1701" s="41"/>
      <c r="L1701" s="45"/>
      <c r="M1701" s="229"/>
      <c r="N1701" s="230"/>
      <c r="O1701" s="85"/>
      <c r="P1701" s="85"/>
      <c r="Q1701" s="85"/>
      <c r="R1701" s="85"/>
      <c r="S1701" s="85"/>
      <c r="T1701" s="86"/>
      <c r="U1701" s="39"/>
      <c r="V1701" s="39"/>
      <c r="W1701" s="39"/>
      <c r="X1701" s="39"/>
      <c r="Y1701" s="39"/>
      <c r="Z1701" s="39"/>
      <c r="AA1701" s="39"/>
      <c r="AB1701" s="39"/>
      <c r="AC1701" s="39"/>
      <c r="AD1701" s="39"/>
      <c r="AE1701" s="39"/>
      <c r="AT1701" s="18" t="s">
        <v>189</v>
      </c>
      <c r="AU1701" s="18" t="s">
        <v>83</v>
      </c>
    </row>
    <row r="1702" s="2" customFormat="1" ht="16.5" customHeight="1">
      <c r="A1702" s="39"/>
      <c r="B1702" s="40"/>
      <c r="C1702" s="213" t="s">
        <v>2857</v>
      </c>
      <c r="D1702" s="213" t="s">
        <v>183</v>
      </c>
      <c r="E1702" s="214" t="s">
        <v>2858</v>
      </c>
      <c r="F1702" s="215" t="s">
        <v>2859</v>
      </c>
      <c r="G1702" s="216" t="s">
        <v>449</v>
      </c>
      <c r="H1702" s="217">
        <v>2</v>
      </c>
      <c r="I1702" s="218"/>
      <c r="J1702" s="219">
        <f>ROUND(I1702*H1702,2)</f>
        <v>0</v>
      </c>
      <c r="K1702" s="215" t="s">
        <v>394</v>
      </c>
      <c r="L1702" s="45"/>
      <c r="M1702" s="220" t="s">
        <v>19</v>
      </c>
      <c r="N1702" s="221" t="s">
        <v>44</v>
      </c>
      <c r="O1702" s="85"/>
      <c r="P1702" s="222">
        <f>O1702*H1702</f>
        <v>0</v>
      </c>
      <c r="Q1702" s="222">
        <v>0</v>
      </c>
      <c r="R1702" s="222">
        <f>Q1702*H1702</f>
        <v>0</v>
      </c>
      <c r="S1702" s="222">
        <v>0</v>
      </c>
      <c r="T1702" s="223">
        <f>S1702*H1702</f>
        <v>0</v>
      </c>
      <c r="U1702" s="39"/>
      <c r="V1702" s="39"/>
      <c r="W1702" s="39"/>
      <c r="X1702" s="39"/>
      <c r="Y1702" s="39"/>
      <c r="Z1702" s="39"/>
      <c r="AA1702" s="39"/>
      <c r="AB1702" s="39"/>
      <c r="AC1702" s="39"/>
      <c r="AD1702" s="39"/>
      <c r="AE1702" s="39"/>
      <c r="AR1702" s="224" t="s">
        <v>300</v>
      </c>
      <c r="AT1702" s="224" t="s">
        <v>183</v>
      </c>
      <c r="AU1702" s="224" t="s">
        <v>83</v>
      </c>
      <c r="AY1702" s="18" t="s">
        <v>181</v>
      </c>
      <c r="BE1702" s="225">
        <f>IF(N1702="základní",J1702,0)</f>
        <v>0</v>
      </c>
      <c r="BF1702" s="225">
        <f>IF(N1702="snížená",J1702,0)</f>
        <v>0</v>
      </c>
      <c r="BG1702" s="225">
        <f>IF(N1702="zákl. přenesená",J1702,0)</f>
        <v>0</v>
      </c>
      <c r="BH1702" s="225">
        <f>IF(N1702="sníž. přenesená",J1702,0)</f>
        <v>0</v>
      </c>
      <c r="BI1702" s="225">
        <f>IF(N1702="nulová",J1702,0)</f>
        <v>0</v>
      </c>
      <c r="BJ1702" s="18" t="s">
        <v>81</v>
      </c>
      <c r="BK1702" s="225">
        <f>ROUND(I1702*H1702,2)</f>
        <v>0</v>
      </c>
      <c r="BL1702" s="18" t="s">
        <v>300</v>
      </c>
      <c r="BM1702" s="224" t="s">
        <v>2860</v>
      </c>
    </row>
    <row r="1703" s="2" customFormat="1">
      <c r="A1703" s="39"/>
      <c r="B1703" s="40"/>
      <c r="C1703" s="41"/>
      <c r="D1703" s="226" t="s">
        <v>189</v>
      </c>
      <c r="E1703" s="41"/>
      <c r="F1703" s="227" t="s">
        <v>2859</v>
      </c>
      <c r="G1703" s="41"/>
      <c r="H1703" s="41"/>
      <c r="I1703" s="228"/>
      <c r="J1703" s="41"/>
      <c r="K1703" s="41"/>
      <c r="L1703" s="45"/>
      <c r="M1703" s="229"/>
      <c r="N1703" s="230"/>
      <c r="O1703" s="85"/>
      <c r="P1703" s="85"/>
      <c r="Q1703" s="85"/>
      <c r="R1703" s="85"/>
      <c r="S1703" s="85"/>
      <c r="T1703" s="86"/>
      <c r="U1703" s="39"/>
      <c r="V1703" s="39"/>
      <c r="W1703" s="39"/>
      <c r="X1703" s="39"/>
      <c r="Y1703" s="39"/>
      <c r="Z1703" s="39"/>
      <c r="AA1703" s="39"/>
      <c r="AB1703" s="39"/>
      <c r="AC1703" s="39"/>
      <c r="AD1703" s="39"/>
      <c r="AE1703" s="39"/>
      <c r="AT1703" s="18" t="s">
        <v>189</v>
      </c>
      <c r="AU1703" s="18" t="s">
        <v>83</v>
      </c>
    </row>
    <row r="1704" s="2" customFormat="1" ht="16.5" customHeight="1">
      <c r="A1704" s="39"/>
      <c r="B1704" s="40"/>
      <c r="C1704" s="213" t="s">
        <v>2861</v>
      </c>
      <c r="D1704" s="213" t="s">
        <v>183</v>
      </c>
      <c r="E1704" s="214" t="s">
        <v>2862</v>
      </c>
      <c r="F1704" s="215" t="s">
        <v>2863</v>
      </c>
      <c r="G1704" s="216" t="s">
        <v>449</v>
      </c>
      <c r="H1704" s="217">
        <v>3</v>
      </c>
      <c r="I1704" s="218"/>
      <c r="J1704" s="219">
        <f>ROUND(I1704*H1704,2)</f>
        <v>0</v>
      </c>
      <c r="K1704" s="215" t="s">
        <v>394</v>
      </c>
      <c r="L1704" s="45"/>
      <c r="M1704" s="220" t="s">
        <v>19</v>
      </c>
      <c r="N1704" s="221" t="s">
        <v>44</v>
      </c>
      <c r="O1704" s="85"/>
      <c r="P1704" s="222">
        <f>O1704*H1704</f>
        <v>0</v>
      </c>
      <c r="Q1704" s="222">
        <v>0</v>
      </c>
      <c r="R1704" s="222">
        <f>Q1704*H1704</f>
        <v>0</v>
      </c>
      <c r="S1704" s="222">
        <v>0</v>
      </c>
      <c r="T1704" s="223">
        <f>S1704*H1704</f>
        <v>0</v>
      </c>
      <c r="U1704" s="39"/>
      <c r="V1704" s="39"/>
      <c r="W1704" s="39"/>
      <c r="X1704" s="39"/>
      <c r="Y1704" s="39"/>
      <c r="Z1704" s="39"/>
      <c r="AA1704" s="39"/>
      <c r="AB1704" s="39"/>
      <c r="AC1704" s="39"/>
      <c r="AD1704" s="39"/>
      <c r="AE1704" s="39"/>
      <c r="AR1704" s="224" t="s">
        <v>300</v>
      </c>
      <c r="AT1704" s="224" t="s">
        <v>183</v>
      </c>
      <c r="AU1704" s="224" t="s">
        <v>83</v>
      </c>
      <c r="AY1704" s="18" t="s">
        <v>181</v>
      </c>
      <c r="BE1704" s="225">
        <f>IF(N1704="základní",J1704,0)</f>
        <v>0</v>
      </c>
      <c r="BF1704" s="225">
        <f>IF(N1704="snížená",J1704,0)</f>
        <v>0</v>
      </c>
      <c r="BG1704" s="225">
        <f>IF(N1704="zákl. přenesená",J1704,0)</f>
        <v>0</v>
      </c>
      <c r="BH1704" s="225">
        <f>IF(N1704="sníž. přenesená",J1704,0)</f>
        <v>0</v>
      </c>
      <c r="BI1704" s="225">
        <f>IF(N1704="nulová",J1704,0)</f>
        <v>0</v>
      </c>
      <c r="BJ1704" s="18" t="s">
        <v>81</v>
      </c>
      <c r="BK1704" s="225">
        <f>ROUND(I1704*H1704,2)</f>
        <v>0</v>
      </c>
      <c r="BL1704" s="18" t="s">
        <v>300</v>
      </c>
      <c r="BM1704" s="224" t="s">
        <v>2864</v>
      </c>
    </row>
    <row r="1705" s="2" customFormat="1">
      <c r="A1705" s="39"/>
      <c r="B1705" s="40"/>
      <c r="C1705" s="41"/>
      <c r="D1705" s="226" t="s">
        <v>189</v>
      </c>
      <c r="E1705" s="41"/>
      <c r="F1705" s="227" t="s">
        <v>2863</v>
      </c>
      <c r="G1705" s="41"/>
      <c r="H1705" s="41"/>
      <c r="I1705" s="228"/>
      <c r="J1705" s="41"/>
      <c r="K1705" s="41"/>
      <c r="L1705" s="45"/>
      <c r="M1705" s="229"/>
      <c r="N1705" s="230"/>
      <c r="O1705" s="85"/>
      <c r="P1705" s="85"/>
      <c r="Q1705" s="85"/>
      <c r="R1705" s="85"/>
      <c r="S1705" s="85"/>
      <c r="T1705" s="86"/>
      <c r="U1705" s="39"/>
      <c r="V1705" s="39"/>
      <c r="W1705" s="39"/>
      <c r="X1705" s="39"/>
      <c r="Y1705" s="39"/>
      <c r="Z1705" s="39"/>
      <c r="AA1705" s="39"/>
      <c r="AB1705" s="39"/>
      <c r="AC1705" s="39"/>
      <c r="AD1705" s="39"/>
      <c r="AE1705" s="39"/>
      <c r="AT1705" s="18" t="s">
        <v>189</v>
      </c>
      <c r="AU1705" s="18" t="s">
        <v>83</v>
      </c>
    </row>
    <row r="1706" s="2" customFormat="1" ht="16.5" customHeight="1">
      <c r="A1706" s="39"/>
      <c r="B1706" s="40"/>
      <c r="C1706" s="213" t="s">
        <v>2865</v>
      </c>
      <c r="D1706" s="213" t="s">
        <v>183</v>
      </c>
      <c r="E1706" s="214" t="s">
        <v>2866</v>
      </c>
      <c r="F1706" s="215" t="s">
        <v>2867</v>
      </c>
      <c r="G1706" s="216" t="s">
        <v>449</v>
      </c>
      <c r="H1706" s="217">
        <v>1</v>
      </c>
      <c r="I1706" s="218"/>
      <c r="J1706" s="219">
        <f>ROUND(I1706*H1706,2)</f>
        <v>0</v>
      </c>
      <c r="K1706" s="215" t="s">
        <v>394</v>
      </c>
      <c r="L1706" s="45"/>
      <c r="M1706" s="220" t="s">
        <v>19</v>
      </c>
      <c r="N1706" s="221" t="s">
        <v>44</v>
      </c>
      <c r="O1706" s="85"/>
      <c r="P1706" s="222">
        <f>O1706*H1706</f>
        <v>0</v>
      </c>
      <c r="Q1706" s="222">
        <v>0</v>
      </c>
      <c r="R1706" s="222">
        <f>Q1706*H1706</f>
        <v>0</v>
      </c>
      <c r="S1706" s="222">
        <v>0</v>
      </c>
      <c r="T1706" s="223">
        <f>S1706*H1706</f>
        <v>0</v>
      </c>
      <c r="U1706" s="39"/>
      <c r="V1706" s="39"/>
      <c r="W1706" s="39"/>
      <c r="X1706" s="39"/>
      <c r="Y1706" s="39"/>
      <c r="Z1706" s="39"/>
      <c r="AA1706" s="39"/>
      <c r="AB1706" s="39"/>
      <c r="AC1706" s="39"/>
      <c r="AD1706" s="39"/>
      <c r="AE1706" s="39"/>
      <c r="AR1706" s="224" t="s">
        <v>300</v>
      </c>
      <c r="AT1706" s="224" t="s">
        <v>183</v>
      </c>
      <c r="AU1706" s="224" t="s">
        <v>83</v>
      </c>
      <c r="AY1706" s="18" t="s">
        <v>181</v>
      </c>
      <c r="BE1706" s="225">
        <f>IF(N1706="základní",J1706,0)</f>
        <v>0</v>
      </c>
      <c r="BF1706" s="225">
        <f>IF(N1706="snížená",J1706,0)</f>
        <v>0</v>
      </c>
      <c r="BG1706" s="225">
        <f>IF(N1706="zákl. přenesená",J1706,0)</f>
        <v>0</v>
      </c>
      <c r="BH1706" s="225">
        <f>IF(N1706="sníž. přenesená",J1706,0)</f>
        <v>0</v>
      </c>
      <c r="BI1706" s="225">
        <f>IF(N1706="nulová",J1706,0)</f>
        <v>0</v>
      </c>
      <c r="BJ1706" s="18" t="s">
        <v>81</v>
      </c>
      <c r="BK1706" s="225">
        <f>ROUND(I1706*H1706,2)</f>
        <v>0</v>
      </c>
      <c r="BL1706" s="18" t="s">
        <v>300</v>
      </c>
      <c r="BM1706" s="224" t="s">
        <v>2868</v>
      </c>
    </row>
    <row r="1707" s="2" customFormat="1">
      <c r="A1707" s="39"/>
      <c r="B1707" s="40"/>
      <c r="C1707" s="41"/>
      <c r="D1707" s="226" t="s">
        <v>189</v>
      </c>
      <c r="E1707" s="41"/>
      <c r="F1707" s="227" t="s">
        <v>2867</v>
      </c>
      <c r="G1707" s="41"/>
      <c r="H1707" s="41"/>
      <c r="I1707" s="228"/>
      <c r="J1707" s="41"/>
      <c r="K1707" s="41"/>
      <c r="L1707" s="45"/>
      <c r="M1707" s="229"/>
      <c r="N1707" s="230"/>
      <c r="O1707" s="85"/>
      <c r="P1707" s="85"/>
      <c r="Q1707" s="85"/>
      <c r="R1707" s="85"/>
      <c r="S1707" s="85"/>
      <c r="T1707" s="86"/>
      <c r="U1707" s="39"/>
      <c r="V1707" s="39"/>
      <c r="W1707" s="39"/>
      <c r="X1707" s="39"/>
      <c r="Y1707" s="39"/>
      <c r="Z1707" s="39"/>
      <c r="AA1707" s="39"/>
      <c r="AB1707" s="39"/>
      <c r="AC1707" s="39"/>
      <c r="AD1707" s="39"/>
      <c r="AE1707" s="39"/>
      <c r="AT1707" s="18" t="s">
        <v>189</v>
      </c>
      <c r="AU1707" s="18" t="s">
        <v>83</v>
      </c>
    </row>
    <row r="1708" s="2" customFormat="1" ht="16.5" customHeight="1">
      <c r="A1708" s="39"/>
      <c r="B1708" s="40"/>
      <c r="C1708" s="213" t="s">
        <v>2869</v>
      </c>
      <c r="D1708" s="213" t="s">
        <v>183</v>
      </c>
      <c r="E1708" s="214" t="s">
        <v>2870</v>
      </c>
      <c r="F1708" s="215" t="s">
        <v>2871</v>
      </c>
      <c r="G1708" s="216" t="s">
        <v>263</v>
      </c>
      <c r="H1708" s="217">
        <v>38</v>
      </c>
      <c r="I1708" s="218"/>
      <c r="J1708" s="219">
        <f>ROUND(I1708*H1708,2)</f>
        <v>0</v>
      </c>
      <c r="K1708" s="215" t="s">
        <v>394</v>
      </c>
      <c r="L1708" s="45"/>
      <c r="M1708" s="220" t="s">
        <v>19</v>
      </c>
      <c r="N1708" s="221" t="s">
        <v>44</v>
      </c>
      <c r="O1708" s="85"/>
      <c r="P1708" s="222">
        <f>O1708*H1708</f>
        <v>0</v>
      </c>
      <c r="Q1708" s="222">
        <v>0</v>
      </c>
      <c r="R1708" s="222">
        <f>Q1708*H1708</f>
        <v>0</v>
      </c>
      <c r="S1708" s="222">
        <v>0</v>
      </c>
      <c r="T1708" s="223">
        <f>S1708*H1708</f>
        <v>0</v>
      </c>
      <c r="U1708" s="39"/>
      <c r="V1708" s="39"/>
      <c r="W1708" s="39"/>
      <c r="X1708" s="39"/>
      <c r="Y1708" s="39"/>
      <c r="Z1708" s="39"/>
      <c r="AA1708" s="39"/>
      <c r="AB1708" s="39"/>
      <c r="AC1708" s="39"/>
      <c r="AD1708" s="39"/>
      <c r="AE1708" s="39"/>
      <c r="AR1708" s="224" t="s">
        <v>300</v>
      </c>
      <c r="AT1708" s="224" t="s">
        <v>183</v>
      </c>
      <c r="AU1708" s="224" t="s">
        <v>83</v>
      </c>
      <c r="AY1708" s="18" t="s">
        <v>181</v>
      </c>
      <c r="BE1708" s="225">
        <f>IF(N1708="základní",J1708,0)</f>
        <v>0</v>
      </c>
      <c r="BF1708" s="225">
        <f>IF(N1708="snížená",J1708,0)</f>
        <v>0</v>
      </c>
      <c r="BG1708" s="225">
        <f>IF(N1708="zákl. přenesená",J1708,0)</f>
        <v>0</v>
      </c>
      <c r="BH1708" s="225">
        <f>IF(N1708="sníž. přenesená",J1708,0)</f>
        <v>0</v>
      </c>
      <c r="BI1708" s="225">
        <f>IF(N1708="nulová",J1708,0)</f>
        <v>0</v>
      </c>
      <c r="BJ1708" s="18" t="s">
        <v>81</v>
      </c>
      <c r="BK1708" s="225">
        <f>ROUND(I1708*H1708,2)</f>
        <v>0</v>
      </c>
      <c r="BL1708" s="18" t="s">
        <v>300</v>
      </c>
      <c r="BM1708" s="224" t="s">
        <v>2872</v>
      </c>
    </row>
    <row r="1709" s="2" customFormat="1">
      <c r="A1709" s="39"/>
      <c r="B1709" s="40"/>
      <c r="C1709" s="41"/>
      <c r="D1709" s="226" t="s">
        <v>189</v>
      </c>
      <c r="E1709" s="41"/>
      <c r="F1709" s="227" t="s">
        <v>2871</v>
      </c>
      <c r="G1709" s="41"/>
      <c r="H1709" s="41"/>
      <c r="I1709" s="228"/>
      <c r="J1709" s="41"/>
      <c r="K1709" s="41"/>
      <c r="L1709" s="45"/>
      <c r="M1709" s="229"/>
      <c r="N1709" s="230"/>
      <c r="O1709" s="85"/>
      <c r="P1709" s="85"/>
      <c r="Q1709" s="85"/>
      <c r="R1709" s="85"/>
      <c r="S1709" s="85"/>
      <c r="T1709" s="86"/>
      <c r="U1709" s="39"/>
      <c r="V1709" s="39"/>
      <c r="W1709" s="39"/>
      <c r="X1709" s="39"/>
      <c r="Y1709" s="39"/>
      <c r="Z1709" s="39"/>
      <c r="AA1709" s="39"/>
      <c r="AB1709" s="39"/>
      <c r="AC1709" s="39"/>
      <c r="AD1709" s="39"/>
      <c r="AE1709" s="39"/>
      <c r="AT1709" s="18" t="s">
        <v>189</v>
      </c>
      <c r="AU1709" s="18" t="s">
        <v>83</v>
      </c>
    </row>
    <row r="1710" s="2" customFormat="1" ht="16.5" customHeight="1">
      <c r="A1710" s="39"/>
      <c r="B1710" s="40"/>
      <c r="C1710" s="213" t="s">
        <v>2873</v>
      </c>
      <c r="D1710" s="213" t="s">
        <v>183</v>
      </c>
      <c r="E1710" s="214" t="s">
        <v>2874</v>
      </c>
      <c r="F1710" s="215" t="s">
        <v>2875</v>
      </c>
      <c r="G1710" s="216" t="s">
        <v>263</v>
      </c>
      <c r="H1710" s="217">
        <v>15</v>
      </c>
      <c r="I1710" s="218"/>
      <c r="J1710" s="219">
        <f>ROUND(I1710*H1710,2)</f>
        <v>0</v>
      </c>
      <c r="K1710" s="215" t="s">
        <v>394</v>
      </c>
      <c r="L1710" s="45"/>
      <c r="M1710" s="220" t="s">
        <v>19</v>
      </c>
      <c r="N1710" s="221" t="s">
        <v>44</v>
      </c>
      <c r="O1710" s="85"/>
      <c r="P1710" s="222">
        <f>O1710*H1710</f>
        <v>0</v>
      </c>
      <c r="Q1710" s="222">
        <v>0</v>
      </c>
      <c r="R1710" s="222">
        <f>Q1710*H1710</f>
        <v>0</v>
      </c>
      <c r="S1710" s="222">
        <v>0</v>
      </c>
      <c r="T1710" s="223">
        <f>S1710*H1710</f>
        <v>0</v>
      </c>
      <c r="U1710" s="39"/>
      <c r="V1710" s="39"/>
      <c r="W1710" s="39"/>
      <c r="X1710" s="39"/>
      <c r="Y1710" s="39"/>
      <c r="Z1710" s="39"/>
      <c r="AA1710" s="39"/>
      <c r="AB1710" s="39"/>
      <c r="AC1710" s="39"/>
      <c r="AD1710" s="39"/>
      <c r="AE1710" s="39"/>
      <c r="AR1710" s="224" t="s">
        <v>300</v>
      </c>
      <c r="AT1710" s="224" t="s">
        <v>183</v>
      </c>
      <c r="AU1710" s="224" t="s">
        <v>83</v>
      </c>
      <c r="AY1710" s="18" t="s">
        <v>181</v>
      </c>
      <c r="BE1710" s="225">
        <f>IF(N1710="základní",J1710,0)</f>
        <v>0</v>
      </c>
      <c r="BF1710" s="225">
        <f>IF(N1710="snížená",J1710,0)</f>
        <v>0</v>
      </c>
      <c r="BG1710" s="225">
        <f>IF(N1710="zákl. přenesená",J1710,0)</f>
        <v>0</v>
      </c>
      <c r="BH1710" s="225">
        <f>IF(N1710="sníž. přenesená",J1710,0)</f>
        <v>0</v>
      </c>
      <c r="BI1710" s="225">
        <f>IF(N1710="nulová",J1710,0)</f>
        <v>0</v>
      </c>
      <c r="BJ1710" s="18" t="s">
        <v>81</v>
      </c>
      <c r="BK1710" s="225">
        <f>ROUND(I1710*H1710,2)</f>
        <v>0</v>
      </c>
      <c r="BL1710" s="18" t="s">
        <v>300</v>
      </c>
      <c r="BM1710" s="224" t="s">
        <v>2876</v>
      </c>
    </row>
    <row r="1711" s="2" customFormat="1">
      <c r="A1711" s="39"/>
      <c r="B1711" s="40"/>
      <c r="C1711" s="41"/>
      <c r="D1711" s="226" t="s">
        <v>189</v>
      </c>
      <c r="E1711" s="41"/>
      <c r="F1711" s="227" t="s">
        <v>2875</v>
      </c>
      <c r="G1711" s="41"/>
      <c r="H1711" s="41"/>
      <c r="I1711" s="228"/>
      <c r="J1711" s="41"/>
      <c r="K1711" s="41"/>
      <c r="L1711" s="45"/>
      <c r="M1711" s="229"/>
      <c r="N1711" s="230"/>
      <c r="O1711" s="85"/>
      <c r="P1711" s="85"/>
      <c r="Q1711" s="85"/>
      <c r="R1711" s="85"/>
      <c r="S1711" s="85"/>
      <c r="T1711" s="86"/>
      <c r="U1711" s="39"/>
      <c r="V1711" s="39"/>
      <c r="W1711" s="39"/>
      <c r="X1711" s="39"/>
      <c r="Y1711" s="39"/>
      <c r="Z1711" s="39"/>
      <c r="AA1711" s="39"/>
      <c r="AB1711" s="39"/>
      <c r="AC1711" s="39"/>
      <c r="AD1711" s="39"/>
      <c r="AE1711" s="39"/>
      <c r="AT1711" s="18" t="s">
        <v>189</v>
      </c>
      <c r="AU1711" s="18" t="s">
        <v>83</v>
      </c>
    </row>
    <row r="1712" s="2" customFormat="1" ht="16.5" customHeight="1">
      <c r="A1712" s="39"/>
      <c r="B1712" s="40"/>
      <c r="C1712" s="213" t="s">
        <v>2877</v>
      </c>
      <c r="D1712" s="213" t="s">
        <v>183</v>
      </c>
      <c r="E1712" s="214" t="s">
        <v>2878</v>
      </c>
      <c r="F1712" s="215" t="s">
        <v>2786</v>
      </c>
      <c r="G1712" s="216" t="s">
        <v>253</v>
      </c>
      <c r="H1712" s="217">
        <v>40</v>
      </c>
      <c r="I1712" s="218"/>
      <c r="J1712" s="219">
        <f>ROUND(I1712*H1712,2)</f>
        <v>0</v>
      </c>
      <c r="K1712" s="215" t="s">
        <v>394</v>
      </c>
      <c r="L1712" s="45"/>
      <c r="M1712" s="220" t="s">
        <v>19</v>
      </c>
      <c r="N1712" s="221" t="s">
        <v>44</v>
      </c>
      <c r="O1712" s="85"/>
      <c r="P1712" s="222">
        <f>O1712*H1712</f>
        <v>0</v>
      </c>
      <c r="Q1712" s="222">
        <v>0</v>
      </c>
      <c r="R1712" s="222">
        <f>Q1712*H1712</f>
        <v>0</v>
      </c>
      <c r="S1712" s="222">
        <v>0</v>
      </c>
      <c r="T1712" s="223">
        <f>S1712*H1712</f>
        <v>0</v>
      </c>
      <c r="U1712" s="39"/>
      <c r="V1712" s="39"/>
      <c r="W1712" s="39"/>
      <c r="X1712" s="39"/>
      <c r="Y1712" s="39"/>
      <c r="Z1712" s="39"/>
      <c r="AA1712" s="39"/>
      <c r="AB1712" s="39"/>
      <c r="AC1712" s="39"/>
      <c r="AD1712" s="39"/>
      <c r="AE1712" s="39"/>
      <c r="AR1712" s="224" t="s">
        <v>300</v>
      </c>
      <c r="AT1712" s="224" t="s">
        <v>183</v>
      </c>
      <c r="AU1712" s="224" t="s">
        <v>83</v>
      </c>
      <c r="AY1712" s="18" t="s">
        <v>181</v>
      </c>
      <c r="BE1712" s="225">
        <f>IF(N1712="základní",J1712,0)</f>
        <v>0</v>
      </c>
      <c r="BF1712" s="225">
        <f>IF(N1712="snížená",J1712,0)</f>
        <v>0</v>
      </c>
      <c r="BG1712" s="225">
        <f>IF(N1712="zákl. přenesená",J1712,0)</f>
        <v>0</v>
      </c>
      <c r="BH1712" s="225">
        <f>IF(N1712="sníž. přenesená",J1712,0)</f>
        <v>0</v>
      </c>
      <c r="BI1712" s="225">
        <f>IF(N1712="nulová",J1712,0)</f>
        <v>0</v>
      </c>
      <c r="BJ1712" s="18" t="s">
        <v>81</v>
      </c>
      <c r="BK1712" s="225">
        <f>ROUND(I1712*H1712,2)</f>
        <v>0</v>
      </c>
      <c r="BL1712" s="18" t="s">
        <v>300</v>
      </c>
      <c r="BM1712" s="224" t="s">
        <v>2879</v>
      </c>
    </row>
    <row r="1713" s="2" customFormat="1">
      <c r="A1713" s="39"/>
      <c r="B1713" s="40"/>
      <c r="C1713" s="41"/>
      <c r="D1713" s="226" t="s">
        <v>189</v>
      </c>
      <c r="E1713" s="41"/>
      <c r="F1713" s="227" t="s">
        <v>2786</v>
      </c>
      <c r="G1713" s="41"/>
      <c r="H1713" s="41"/>
      <c r="I1713" s="228"/>
      <c r="J1713" s="41"/>
      <c r="K1713" s="41"/>
      <c r="L1713" s="45"/>
      <c r="M1713" s="229"/>
      <c r="N1713" s="230"/>
      <c r="O1713" s="85"/>
      <c r="P1713" s="85"/>
      <c r="Q1713" s="85"/>
      <c r="R1713" s="85"/>
      <c r="S1713" s="85"/>
      <c r="T1713" s="86"/>
      <c r="U1713" s="39"/>
      <c r="V1713" s="39"/>
      <c r="W1713" s="39"/>
      <c r="X1713" s="39"/>
      <c r="Y1713" s="39"/>
      <c r="Z1713" s="39"/>
      <c r="AA1713" s="39"/>
      <c r="AB1713" s="39"/>
      <c r="AC1713" s="39"/>
      <c r="AD1713" s="39"/>
      <c r="AE1713" s="39"/>
      <c r="AT1713" s="18" t="s">
        <v>189</v>
      </c>
      <c r="AU1713" s="18" t="s">
        <v>83</v>
      </c>
    </row>
    <row r="1714" s="2" customFormat="1" ht="16.5" customHeight="1">
      <c r="A1714" s="39"/>
      <c r="B1714" s="40"/>
      <c r="C1714" s="213" t="s">
        <v>2880</v>
      </c>
      <c r="D1714" s="213" t="s">
        <v>183</v>
      </c>
      <c r="E1714" s="214" t="s">
        <v>2881</v>
      </c>
      <c r="F1714" s="215" t="s">
        <v>2882</v>
      </c>
      <c r="G1714" s="216" t="s">
        <v>449</v>
      </c>
      <c r="H1714" s="217">
        <v>1</v>
      </c>
      <c r="I1714" s="218"/>
      <c r="J1714" s="219">
        <f>ROUND(I1714*H1714,2)</f>
        <v>0</v>
      </c>
      <c r="K1714" s="215" t="s">
        <v>394</v>
      </c>
      <c r="L1714" s="45"/>
      <c r="M1714" s="220" t="s">
        <v>19</v>
      </c>
      <c r="N1714" s="221" t="s">
        <v>44</v>
      </c>
      <c r="O1714" s="85"/>
      <c r="P1714" s="222">
        <f>O1714*H1714</f>
        <v>0</v>
      </c>
      <c r="Q1714" s="222">
        <v>0</v>
      </c>
      <c r="R1714" s="222">
        <f>Q1714*H1714</f>
        <v>0</v>
      </c>
      <c r="S1714" s="222">
        <v>0</v>
      </c>
      <c r="T1714" s="223">
        <f>S1714*H1714</f>
        <v>0</v>
      </c>
      <c r="U1714" s="39"/>
      <c r="V1714" s="39"/>
      <c r="W1714" s="39"/>
      <c r="X1714" s="39"/>
      <c r="Y1714" s="39"/>
      <c r="Z1714" s="39"/>
      <c r="AA1714" s="39"/>
      <c r="AB1714" s="39"/>
      <c r="AC1714" s="39"/>
      <c r="AD1714" s="39"/>
      <c r="AE1714" s="39"/>
      <c r="AR1714" s="224" t="s">
        <v>300</v>
      </c>
      <c r="AT1714" s="224" t="s">
        <v>183</v>
      </c>
      <c r="AU1714" s="224" t="s">
        <v>83</v>
      </c>
      <c r="AY1714" s="18" t="s">
        <v>181</v>
      </c>
      <c r="BE1714" s="225">
        <f>IF(N1714="základní",J1714,0)</f>
        <v>0</v>
      </c>
      <c r="BF1714" s="225">
        <f>IF(N1714="snížená",J1714,0)</f>
        <v>0</v>
      </c>
      <c r="BG1714" s="225">
        <f>IF(N1714="zákl. přenesená",J1714,0)</f>
        <v>0</v>
      </c>
      <c r="BH1714" s="225">
        <f>IF(N1714="sníž. přenesená",J1714,0)</f>
        <v>0</v>
      </c>
      <c r="BI1714" s="225">
        <f>IF(N1714="nulová",J1714,0)</f>
        <v>0</v>
      </c>
      <c r="BJ1714" s="18" t="s">
        <v>81</v>
      </c>
      <c r="BK1714" s="225">
        <f>ROUND(I1714*H1714,2)</f>
        <v>0</v>
      </c>
      <c r="BL1714" s="18" t="s">
        <v>300</v>
      </c>
      <c r="BM1714" s="224" t="s">
        <v>2883</v>
      </c>
    </row>
    <row r="1715" s="2" customFormat="1">
      <c r="A1715" s="39"/>
      <c r="B1715" s="40"/>
      <c r="C1715" s="41"/>
      <c r="D1715" s="226" t="s">
        <v>189</v>
      </c>
      <c r="E1715" s="41"/>
      <c r="F1715" s="227" t="s">
        <v>2884</v>
      </c>
      <c r="G1715" s="41"/>
      <c r="H1715" s="41"/>
      <c r="I1715" s="228"/>
      <c r="J1715" s="41"/>
      <c r="K1715" s="41"/>
      <c r="L1715" s="45"/>
      <c r="M1715" s="229"/>
      <c r="N1715" s="230"/>
      <c r="O1715" s="85"/>
      <c r="P1715" s="85"/>
      <c r="Q1715" s="85"/>
      <c r="R1715" s="85"/>
      <c r="S1715" s="85"/>
      <c r="T1715" s="86"/>
      <c r="U1715" s="39"/>
      <c r="V1715" s="39"/>
      <c r="W1715" s="39"/>
      <c r="X1715" s="39"/>
      <c r="Y1715" s="39"/>
      <c r="Z1715" s="39"/>
      <c r="AA1715" s="39"/>
      <c r="AB1715" s="39"/>
      <c r="AC1715" s="39"/>
      <c r="AD1715" s="39"/>
      <c r="AE1715" s="39"/>
      <c r="AT1715" s="18" t="s">
        <v>189</v>
      </c>
      <c r="AU1715" s="18" t="s">
        <v>83</v>
      </c>
    </row>
    <row r="1716" s="2" customFormat="1" ht="16.5" customHeight="1">
      <c r="A1716" s="39"/>
      <c r="B1716" s="40"/>
      <c r="C1716" s="213" t="s">
        <v>2885</v>
      </c>
      <c r="D1716" s="213" t="s">
        <v>183</v>
      </c>
      <c r="E1716" s="214" t="s">
        <v>2886</v>
      </c>
      <c r="F1716" s="215" t="s">
        <v>2887</v>
      </c>
      <c r="G1716" s="216" t="s">
        <v>2888</v>
      </c>
      <c r="H1716" s="217">
        <v>100</v>
      </c>
      <c r="I1716" s="218"/>
      <c r="J1716" s="219">
        <f>ROUND(I1716*H1716,2)</f>
        <v>0</v>
      </c>
      <c r="K1716" s="215" t="s">
        <v>394</v>
      </c>
      <c r="L1716" s="45"/>
      <c r="M1716" s="220" t="s">
        <v>19</v>
      </c>
      <c r="N1716" s="221" t="s">
        <v>44</v>
      </c>
      <c r="O1716" s="85"/>
      <c r="P1716" s="222">
        <f>O1716*H1716</f>
        <v>0</v>
      </c>
      <c r="Q1716" s="222">
        <v>0</v>
      </c>
      <c r="R1716" s="222">
        <f>Q1716*H1716</f>
        <v>0</v>
      </c>
      <c r="S1716" s="222">
        <v>0</v>
      </c>
      <c r="T1716" s="223">
        <f>S1716*H1716</f>
        <v>0</v>
      </c>
      <c r="U1716" s="39"/>
      <c r="V1716" s="39"/>
      <c r="W1716" s="39"/>
      <c r="X1716" s="39"/>
      <c r="Y1716" s="39"/>
      <c r="Z1716" s="39"/>
      <c r="AA1716" s="39"/>
      <c r="AB1716" s="39"/>
      <c r="AC1716" s="39"/>
      <c r="AD1716" s="39"/>
      <c r="AE1716" s="39"/>
      <c r="AR1716" s="224" t="s">
        <v>300</v>
      </c>
      <c r="AT1716" s="224" t="s">
        <v>183</v>
      </c>
      <c r="AU1716" s="224" t="s">
        <v>83</v>
      </c>
      <c r="AY1716" s="18" t="s">
        <v>181</v>
      </c>
      <c r="BE1716" s="225">
        <f>IF(N1716="základní",J1716,0)</f>
        <v>0</v>
      </c>
      <c r="BF1716" s="225">
        <f>IF(N1716="snížená",J1716,0)</f>
        <v>0</v>
      </c>
      <c r="BG1716" s="225">
        <f>IF(N1716="zákl. přenesená",J1716,0)</f>
        <v>0</v>
      </c>
      <c r="BH1716" s="225">
        <f>IF(N1716="sníž. přenesená",J1716,0)</f>
        <v>0</v>
      </c>
      <c r="BI1716" s="225">
        <f>IF(N1716="nulová",J1716,0)</f>
        <v>0</v>
      </c>
      <c r="BJ1716" s="18" t="s">
        <v>81</v>
      </c>
      <c r="BK1716" s="225">
        <f>ROUND(I1716*H1716,2)</f>
        <v>0</v>
      </c>
      <c r="BL1716" s="18" t="s">
        <v>300</v>
      </c>
      <c r="BM1716" s="224" t="s">
        <v>2889</v>
      </c>
    </row>
    <row r="1717" s="2" customFormat="1">
      <c r="A1717" s="39"/>
      <c r="B1717" s="40"/>
      <c r="C1717" s="41"/>
      <c r="D1717" s="226" t="s">
        <v>189</v>
      </c>
      <c r="E1717" s="41"/>
      <c r="F1717" s="227" t="s">
        <v>2887</v>
      </c>
      <c r="G1717" s="41"/>
      <c r="H1717" s="41"/>
      <c r="I1717" s="228"/>
      <c r="J1717" s="41"/>
      <c r="K1717" s="41"/>
      <c r="L1717" s="45"/>
      <c r="M1717" s="229"/>
      <c r="N1717" s="230"/>
      <c r="O1717" s="85"/>
      <c r="P1717" s="85"/>
      <c r="Q1717" s="85"/>
      <c r="R1717" s="85"/>
      <c r="S1717" s="85"/>
      <c r="T1717" s="86"/>
      <c r="U1717" s="39"/>
      <c r="V1717" s="39"/>
      <c r="W1717" s="39"/>
      <c r="X1717" s="39"/>
      <c r="Y1717" s="39"/>
      <c r="Z1717" s="39"/>
      <c r="AA1717" s="39"/>
      <c r="AB1717" s="39"/>
      <c r="AC1717" s="39"/>
      <c r="AD1717" s="39"/>
      <c r="AE1717" s="39"/>
      <c r="AT1717" s="18" t="s">
        <v>189</v>
      </c>
      <c r="AU1717" s="18" t="s">
        <v>83</v>
      </c>
    </row>
    <row r="1718" s="2" customFormat="1" ht="16.5" customHeight="1">
      <c r="A1718" s="39"/>
      <c r="B1718" s="40"/>
      <c r="C1718" s="213" t="s">
        <v>2890</v>
      </c>
      <c r="D1718" s="213" t="s">
        <v>183</v>
      </c>
      <c r="E1718" s="214" t="s">
        <v>2891</v>
      </c>
      <c r="F1718" s="215" t="s">
        <v>2892</v>
      </c>
      <c r="G1718" s="216" t="s">
        <v>2182</v>
      </c>
      <c r="H1718" s="217">
        <v>8</v>
      </c>
      <c r="I1718" s="218"/>
      <c r="J1718" s="219">
        <f>ROUND(I1718*H1718,2)</f>
        <v>0</v>
      </c>
      <c r="K1718" s="215" t="s">
        <v>394</v>
      </c>
      <c r="L1718" s="45"/>
      <c r="M1718" s="220" t="s">
        <v>19</v>
      </c>
      <c r="N1718" s="221" t="s">
        <v>44</v>
      </c>
      <c r="O1718" s="85"/>
      <c r="P1718" s="222">
        <f>O1718*H1718</f>
        <v>0</v>
      </c>
      <c r="Q1718" s="222">
        <v>0</v>
      </c>
      <c r="R1718" s="222">
        <f>Q1718*H1718</f>
        <v>0</v>
      </c>
      <c r="S1718" s="222">
        <v>0</v>
      </c>
      <c r="T1718" s="223">
        <f>S1718*H1718</f>
        <v>0</v>
      </c>
      <c r="U1718" s="39"/>
      <c r="V1718" s="39"/>
      <c r="W1718" s="39"/>
      <c r="X1718" s="39"/>
      <c r="Y1718" s="39"/>
      <c r="Z1718" s="39"/>
      <c r="AA1718" s="39"/>
      <c r="AB1718" s="39"/>
      <c r="AC1718" s="39"/>
      <c r="AD1718" s="39"/>
      <c r="AE1718" s="39"/>
      <c r="AR1718" s="224" t="s">
        <v>300</v>
      </c>
      <c r="AT1718" s="224" t="s">
        <v>183</v>
      </c>
      <c r="AU1718" s="224" t="s">
        <v>83</v>
      </c>
      <c r="AY1718" s="18" t="s">
        <v>181</v>
      </c>
      <c r="BE1718" s="225">
        <f>IF(N1718="základní",J1718,0)</f>
        <v>0</v>
      </c>
      <c r="BF1718" s="225">
        <f>IF(N1718="snížená",J1718,0)</f>
        <v>0</v>
      </c>
      <c r="BG1718" s="225">
        <f>IF(N1718="zákl. přenesená",J1718,0)</f>
        <v>0</v>
      </c>
      <c r="BH1718" s="225">
        <f>IF(N1718="sníž. přenesená",J1718,0)</f>
        <v>0</v>
      </c>
      <c r="BI1718" s="225">
        <f>IF(N1718="nulová",J1718,0)</f>
        <v>0</v>
      </c>
      <c r="BJ1718" s="18" t="s">
        <v>81</v>
      </c>
      <c r="BK1718" s="225">
        <f>ROUND(I1718*H1718,2)</f>
        <v>0</v>
      </c>
      <c r="BL1718" s="18" t="s">
        <v>300</v>
      </c>
      <c r="BM1718" s="224" t="s">
        <v>2893</v>
      </c>
    </row>
    <row r="1719" s="2" customFormat="1">
      <c r="A1719" s="39"/>
      <c r="B1719" s="40"/>
      <c r="C1719" s="41"/>
      <c r="D1719" s="226" t="s">
        <v>189</v>
      </c>
      <c r="E1719" s="41"/>
      <c r="F1719" s="227" t="s">
        <v>2892</v>
      </c>
      <c r="G1719" s="41"/>
      <c r="H1719" s="41"/>
      <c r="I1719" s="228"/>
      <c r="J1719" s="41"/>
      <c r="K1719" s="41"/>
      <c r="L1719" s="45"/>
      <c r="M1719" s="229"/>
      <c r="N1719" s="230"/>
      <c r="O1719" s="85"/>
      <c r="P1719" s="85"/>
      <c r="Q1719" s="85"/>
      <c r="R1719" s="85"/>
      <c r="S1719" s="85"/>
      <c r="T1719" s="86"/>
      <c r="U1719" s="39"/>
      <c r="V1719" s="39"/>
      <c r="W1719" s="39"/>
      <c r="X1719" s="39"/>
      <c r="Y1719" s="39"/>
      <c r="Z1719" s="39"/>
      <c r="AA1719" s="39"/>
      <c r="AB1719" s="39"/>
      <c r="AC1719" s="39"/>
      <c r="AD1719" s="39"/>
      <c r="AE1719" s="39"/>
      <c r="AT1719" s="18" t="s">
        <v>189</v>
      </c>
      <c r="AU1719" s="18" t="s">
        <v>83</v>
      </c>
    </row>
    <row r="1720" s="2" customFormat="1" ht="16.5" customHeight="1">
      <c r="A1720" s="39"/>
      <c r="B1720" s="40"/>
      <c r="C1720" s="213" t="s">
        <v>2894</v>
      </c>
      <c r="D1720" s="213" t="s">
        <v>183</v>
      </c>
      <c r="E1720" s="214" t="s">
        <v>2895</v>
      </c>
      <c r="F1720" s="215" t="s">
        <v>2896</v>
      </c>
      <c r="G1720" s="216" t="s">
        <v>449</v>
      </c>
      <c r="H1720" s="217">
        <v>1</v>
      </c>
      <c r="I1720" s="218"/>
      <c r="J1720" s="219">
        <f>ROUND(I1720*H1720,2)</f>
        <v>0</v>
      </c>
      <c r="K1720" s="215" t="s">
        <v>394</v>
      </c>
      <c r="L1720" s="45"/>
      <c r="M1720" s="220" t="s">
        <v>19</v>
      </c>
      <c r="N1720" s="221" t="s">
        <v>44</v>
      </c>
      <c r="O1720" s="85"/>
      <c r="P1720" s="222">
        <f>O1720*H1720</f>
        <v>0</v>
      </c>
      <c r="Q1720" s="222">
        <v>0</v>
      </c>
      <c r="R1720" s="222">
        <f>Q1720*H1720</f>
        <v>0</v>
      </c>
      <c r="S1720" s="222">
        <v>0</v>
      </c>
      <c r="T1720" s="223">
        <f>S1720*H1720</f>
        <v>0</v>
      </c>
      <c r="U1720" s="39"/>
      <c r="V1720" s="39"/>
      <c r="W1720" s="39"/>
      <c r="X1720" s="39"/>
      <c r="Y1720" s="39"/>
      <c r="Z1720" s="39"/>
      <c r="AA1720" s="39"/>
      <c r="AB1720" s="39"/>
      <c r="AC1720" s="39"/>
      <c r="AD1720" s="39"/>
      <c r="AE1720" s="39"/>
      <c r="AR1720" s="224" t="s">
        <v>300</v>
      </c>
      <c r="AT1720" s="224" t="s">
        <v>183</v>
      </c>
      <c r="AU1720" s="224" t="s">
        <v>83</v>
      </c>
      <c r="AY1720" s="18" t="s">
        <v>181</v>
      </c>
      <c r="BE1720" s="225">
        <f>IF(N1720="základní",J1720,0)</f>
        <v>0</v>
      </c>
      <c r="BF1720" s="225">
        <f>IF(N1720="snížená",J1720,0)</f>
        <v>0</v>
      </c>
      <c r="BG1720" s="225">
        <f>IF(N1720="zákl. přenesená",J1720,0)</f>
        <v>0</v>
      </c>
      <c r="BH1720" s="225">
        <f>IF(N1720="sníž. přenesená",J1720,0)</f>
        <v>0</v>
      </c>
      <c r="BI1720" s="225">
        <f>IF(N1720="nulová",J1720,0)</f>
        <v>0</v>
      </c>
      <c r="BJ1720" s="18" t="s">
        <v>81</v>
      </c>
      <c r="BK1720" s="225">
        <f>ROUND(I1720*H1720,2)</f>
        <v>0</v>
      </c>
      <c r="BL1720" s="18" t="s">
        <v>300</v>
      </c>
      <c r="BM1720" s="224" t="s">
        <v>2897</v>
      </c>
    </row>
    <row r="1721" s="2" customFormat="1">
      <c r="A1721" s="39"/>
      <c r="B1721" s="40"/>
      <c r="C1721" s="41"/>
      <c r="D1721" s="226" t="s">
        <v>189</v>
      </c>
      <c r="E1721" s="41"/>
      <c r="F1721" s="227" t="s">
        <v>2896</v>
      </c>
      <c r="G1721" s="41"/>
      <c r="H1721" s="41"/>
      <c r="I1721" s="228"/>
      <c r="J1721" s="41"/>
      <c r="K1721" s="41"/>
      <c r="L1721" s="45"/>
      <c r="M1721" s="229"/>
      <c r="N1721" s="230"/>
      <c r="O1721" s="85"/>
      <c r="P1721" s="85"/>
      <c r="Q1721" s="85"/>
      <c r="R1721" s="85"/>
      <c r="S1721" s="85"/>
      <c r="T1721" s="86"/>
      <c r="U1721" s="39"/>
      <c r="V1721" s="39"/>
      <c r="W1721" s="39"/>
      <c r="X1721" s="39"/>
      <c r="Y1721" s="39"/>
      <c r="Z1721" s="39"/>
      <c r="AA1721" s="39"/>
      <c r="AB1721" s="39"/>
      <c r="AC1721" s="39"/>
      <c r="AD1721" s="39"/>
      <c r="AE1721" s="39"/>
      <c r="AT1721" s="18" t="s">
        <v>189</v>
      </c>
      <c r="AU1721" s="18" t="s">
        <v>83</v>
      </c>
    </row>
    <row r="1722" s="2" customFormat="1" ht="16.5" customHeight="1">
      <c r="A1722" s="39"/>
      <c r="B1722" s="40"/>
      <c r="C1722" s="213" t="s">
        <v>2898</v>
      </c>
      <c r="D1722" s="213" t="s">
        <v>183</v>
      </c>
      <c r="E1722" s="214" t="s">
        <v>2899</v>
      </c>
      <c r="F1722" s="215" t="s">
        <v>2900</v>
      </c>
      <c r="G1722" s="216" t="s">
        <v>449</v>
      </c>
      <c r="H1722" s="217">
        <v>1</v>
      </c>
      <c r="I1722" s="218"/>
      <c r="J1722" s="219">
        <f>ROUND(I1722*H1722,2)</f>
        <v>0</v>
      </c>
      <c r="K1722" s="215" t="s">
        <v>394</v>
      </c>
      <c r="L1722" s="45"/>
      <c r="M1722" s="220" t="s">
        <v>19</v>
      </c>
      <c r="N1722" s="221" t="s">
        <v>44</v>
      </c>
      <c r="O1722" s="85"/>
      <c r="P1722" s="222">
        <f>O1722*H1722</f>
        <v>0</v>
      </c>
      <c r="Q1722" s="222">
        <v>0</v>
      </c>
      <c r="R1722" s="222">
        <f>Q1722*H1722</f>
        <v>0</v>
      </c>
      <c r="S1722" s="222">
        <v>0</v>
      </c>
      <c r="T1722" s="223">
        <f>S1722*H1722</f>
        <v>0</v>
      </c>
      <c r="U1722" s="39"/>
      <c r="V1722" s="39"/>
      <c r="W1722" s="39"/>
      <c r="X1722" s="39"/>
      <c r="Y1722" s="39"/>
      <c r="Z1722" s="39"/>
      <c r="AA1722" s="39"/>
      <c r="AB1722" s="39"/>
      <c r="AC1722" s="39"/>
      <c r="AD1722" s="39"/>
      <c r="AE1722" s="39"/>
      <c r="AR1722" s="224" t="s">
        <v>300</v>
      </c>
      <c r="AT1722" s="224" t="s">
        <v>183</v>
      </c>
      <c r="AU1722" s="224" t="s">
        <v>83</v>
      </c>
      <c r="AY1722" s="18" t="s">
        <v>181</v>
      </c>
      <c r="BE1722" s="225">
        <f>IF(N1722="základní",J1722,0)</f>
        <v>0</v>
      </c>
      <c r="BF1722" s="225">
        <f>IF(N1722="snížená",J1722,0)</f>
        <v>0</v>
      </c>
      <c r="BG1722" s="225">
        <f>IF(N1722="zákl. přenesená",J1722,0)</f>
        <v>0</v>
      </c>
      <c r="BH1722" s="225">
        <f>IF(N1722="sníž. přenesená",J1722,0)</f>
        <v>0</v>
      </c>
      <c r="BI1722" s="225">
        <f>IF(N1722="nulová",J1722,0)</f>
        <v>0</v>
      </c>
      <c r="BJ1722" s="18" t="s">
        <v>81</v>
      </c>
      <c r="BK1722" s="225">
        <f>ROUND(I1722*H1722,2)</f>
        <v>0</v>
      </c>
      <c r="BL1722" s="18" t="s">
        <v>300</v>
      </c>
      <c r="BM1722" s="224" t="s">
        <v>2901</v>
      </c>
    </row>
    <row r="1723" s="2" customFormat="1">
      <c r="A1723" s="39"/>
      <c r="B1723" s="40"/>
      <c r="C1723" s="41"/>
      <c r="D1723" s="226" t="s">
        <v>189</v>
      </c>
      <c r="E1723" s="41"/>
      <c r="F1723" s="227" t="s">
        <v>2900</v>
      </c>
      <c r="G1723" s="41"/>
      <c r="H1723" s="41"/>
      <c r="I1723" s="228"/>
      <c r="J1723" s="41"/>
      <c r="K1723" s="41"/>
      <c r="L1723" s="45"/>
      <c r="M1723" s="229"/>
      <c r="N1723" s="230"/>
      <c r="O1723" s="85"/>
      <c r="P1723" s="85"/>
      <c r="Q1723" s="85"/>
      <c r="R1723" s="85"/>
      <c r="S1723" s="85"/>
      <c r="T1723" s="86"/>
      <c r="U1723" s="39"/>
      <c r="V1723" s="39"/>
      <c r="W1723" s="39"/>
      <c r="X1723" s="39"/>
      <c r="Y1723" s="39"/>
      <c r="Z1723" s="39"/>
      <c r="AA1723" s="39"/>
      <c r="AB1723" s="39"/>
      <c r="AC1723" s="39"/>
      <c r="AD1723" s="39"/>
      <c r="AE1723" s="39"/>
      <c r="AT1723" s="18" t="s">
        <v>189</v>
      </c>
      <c r="AU1723" s="18" t="s">
        <v>83</v>
      </c>
    </row>
    <row r="1724" s="12" customFormat="1" ht="22.8" customHeight="1">
      <c r="A1724" s="12"/>
      <c r="B1724" s="197"/>
      <c r="C1724" s="198"/>
      <c r="D1724" s="199" t="s">
        <v>72</v>
      </c>
      <c r="E1724" s="211" t="s">
        <v>2902</v>
      </c>
      <c r="F1724" s="211" t="s">
        <v>2903</v>
      </c>
      <c r="G1724" s="198"/>
      <c r="H1724" s="198"/>
      <c r="I1724" s="201"/>
      <c r="J1724" s="212">
        <f>BK1724</f>
        <v>0</v>
      </c>
      <c r="K1724" s="198"/>
      <c r="L1724" s="203"/>
      <c r="M1724" s="204"/>
      <c r="N1724" s="205"/>
      <c r="O1724" s="205"/>
      <c r="P1724" s="206">
        <f>SUM(P1725:P1730)</f>
        <v>0</v>
      </c>
      <c r="Q1724" s="205"/>
      <c r="R1724" s="206">
        <f>SUM(R1725:R1730)</f>
        <v>0.69487600000000005</v>
      </c>
      <c r="S1724" s="205"/>
      <c r="T1724" s="207">
        <f>SUM(T1725:T1730)</f>
        <v>0.66400000000000003</v>
      </c>
      <c r="U1724" s="12"/>
      <c r="V1724" s="12"/>
      <c r="W1724" s="12"/>
      <c r="X1724" s="12"/>
      <c r="Y1724" s="12"/>
      <c r="Z1724" s="12"/>
      <c r="AA1724" s="12"/>
      <c r="AB1724" s="12"/>
      <c r="AC1724" s="12"/>
      <c r="AD1724" s="12"/>
      <c r="AE1724" s="12"/>
      <c r="AR1724" s="208" t="s">
        <v>83</v>
      </c>
      <c r="AT1724" s="209" t="s">
        <v>72</v>
      </c>
      <c r="AU1724" s="209" t="s">
        <v>81</v>
      </c>
      <c r="AY1724" s="208" t="s">
        <v>181</v>
      </c>
      <c r="BK1724" s="210">
        <f>SUM(BK1725:BK1730)</f>
        <v>0</v>
      </c>
    </row>
    <row r="1725" s="2" customFormat="1" ht="16.5" customHeight="1">
      <c r="A1725" s="39"/>
      <c r="B1725" s="40"/>
      <c r="C1725" s="213" t="s">
        <v>2533</v>
      </c>
      <c r="D1725" s="213" t="s">
        <v>183</v>
      </c>
      <c r="E1725" s="214" t="s">
        <v>2904</v>
      </c>
      <c r="F1725" s="215" t="s">
        <v>2905</v>
      </c>
      <c r="G1725" s="216" t="s">
        <v>253</v>
      </c>
      <c r="H1725" s="217">
        <v>33.200000000000003</v>
      </c>
      <c r="I1725" s="218"/>
      <c r="J1725" s="219">
        <f>ROUND(I1725*H1725,2)</f>
        <v>0</v>
      </c>
      <c r="K1725" s="215" t="s">
        <v>394</v>
      </c>
      <c r="L1725" s="45"/>
      <c r="M1725" s="220" t="s">
        <v>19</v>
      </c>
      <c r="N1725" s="221" t="s">
        <v>44</v>
      </c>
      <c r="O1725" s="85"/>
      <c r="P1725" s="222">
        <f>O1725*H1725</f>
        <v>0</v>
      </c>
      <c r="Q1725" s="222">
        <v>0.020930000000000001</v>
      </c>
      <c r="R1725" s="222">
        <f>Q1725*H1725</f>
        <v>0.69487600000000005</v>
      </c>
      <c r="S1725" s="222">
        <v>0.02</v>
      </c>
      <c r="T1725" s="223">
        <f>S1725*H1725</f>
        <v>0.66400000000000003</v>
      </c>
      <c r="U1725" s="39"/>
      <c r="V1725" s="39"/>
      <c r="W1725" s="39"/>
      <c r="X1725" s="39"/>
      <c r="Y1725" s="39"/>
      <c r="Z1725" s="39"/>
      <c r="AA1725" s="39"/>
      <c r="AB1725" s="39"/>
      <c r="AC1725" s="39"/>
      <c r="AD1725" s="39"/>
      <c r="AE1725" s="39"/>
      <c r="AR1725" s="224" t="s">
        <v>300</v>
      </c>
      <c r="AT1725" s="224" t="s">
        <v>183</v>
      </c>
      <c r="AU1725" s="224" t="s">
        <v>83</v>
      </c>
      <c r="AY1725" s="18" t="s">
        <v>181</v>
      </c>
      <c r="BE1725" s="225">
        <f>IF(N1725="základní",J1725,0)</f>
        <v>0</v>
      </c>
      <c r="BF1725" s="225">
        <f>IF(N1725="snížená",J1725,0)</f>
        <v>0</v>
      </c>
      <c r="BG1725" s="225">
        <f>IF(N1725="zákl. přenesená",J1725,0)</f>
        <v>0</v>
      </c>
      <c r="BH1725" s="225">
        <f>IF(N1725="sníž. přenesená",J1725,0)</f>
        <v>0</v>
      </c>
      <c r="BI1725" s="225">
        <f>IF(N1725="nulová",J1725,0)</f>
        <v>0</v>
      </c>
      <c r="BJ1725" s="18" t="s">
        <v>81</v>
      </c>
      <c r="BK1725" s="225">
        <f>ROUND(I1725*H1725,2)</f>
        <v>0</v>
      </c>
      <c r="BL1725" s="18" t="s">
        <v>300</v>
      </c>
      <c r="BM1725" s="224" t="s">
        <v>2906</v>
      </c>
    </row>
    <row r="1726" s="2" customFormat="1">
      <c r="A1726" s="39"/>
      <c r="B1726" s="40"/>
      <c r="C1726" s="41"/>
      <c r="D1726" s="226" t="s">
        <v>189</v>
      </c>
      <c r="E1726" s="41"/>
      <c r="F1726" s="227" t="s">
        <v>2905</v>
      </c>
      <c r="G1726" s="41"/>
      <c r="H1726" s="41"/>
      <c r="I1726" s="228"/>
      <c r="J1726" s="41"/>
      <c r="K1726" s="41"/>
      <c r="L1726" s="45"/>
      <c r="M1726" s="229"/>
      <c r="N1726" s="230"/>
      <c r="O1726" s="85"/>
      <c r="P1726" s="85"/>
      <c r="Q1726" s="85"/>
      <c r="R1726" s="85"/>
      <c r="S1726" s="85"/>
      <c r="T1726" s="86"/>
      <c r="U1726" s="39"/>
      <c r="V1726" s="39"/>
      <c r="W1726" s="39"/>
      <c r="X1726" s="39"/>
      <c r="Y1726" s="39"/>
      <c r="Z1726" s="39"/>
      <c r="AA1726" s="39"/>
      <c r="AB1726" s="39"/>
      <c r="AC1726" s="39"/>
      <c r="AD1726" s="39"/>
      <c r="AE1726" s="39"/>
      <c r="AT1726" s="18" t="s">
        <v>189</v>
      </c>
      <c r="AU1726" s="18" t="s">
        <v>83</v>
      </c>
    </row>
    <row r="1727" s="13" customFormat="1">
      <c r="A1727" s="13"/>
      <c r="B1727" s="233"/>
      <c r="C1727" s="234"/>
      <c r="D1727" s="226" t="s">
        <v>193</v>
      </c>
      <c r="E1727" s="235" t="s">
        <v>19</v>
      </c>
      <c r="F1727" s="236" t="s">
        <v>2907</v>
      </c>
      <c r="G1727" s="234"/>
      <c r="H1727" s="237">
        <v>33.200000000000003</v>
      </c>
      <c r="I1727" s="238"/>
      <c r="J1727" s="234"/>
      <c r="K1727" s="234"/>
      <c r="L1727" s="239"/>
      <c r="M1727" s="240"/>
      <c r="N1727" s="241"/>
      <c r="O1727" s="241"/>
      <c r="P1727" s="241"/>
      <c r="Q1727" s="241"/>
      <c r="R1727" s="241"/>
      <c r="S1727" s="241"/>
      <c r="T1727" s="242"/>
      <c r="U1727" s="13"/>
      <c r="V1727" s="13"/>
      <c r="W1727" s="13"/>
      <c r="X1727" s="13"/>
      <c r="Y1727" s="13"/>
      <c r="Z1727" s="13"/>
      <c r="AA1727" s="13"/>
      <c r="AB1727" s="13"/>
      <c r="AC1727" s="13"/>
      <c r="AD1727" s="13"/>
      <c r="AE1727" s="13"/>
      <c r="AT1727" s="243" t="s">
        <v>193</v>
      </c>
      <c r="AU1727" s="243" t="s">
        <v>83</v>
      </c>
      <c r="AV1727" s="13" t="s">
        <v>83</v>
      </c>
      <c r="AW1727" s="13" t="s">
        <v>33</v>
      </c>
      <c r="AX1727" s="13" t="s">
        <v>73</v>
      </c>
      <c r="AY1727" s="243" t="s">
        <v>181</v>
      </c>
    </row>
    <row r="1728" s="2" customFormat="1" ht="16.5" customHeight="1">
      <c r="A1728" s="39"/>
      <c r="B1728" s="40"/>
      <c r="C1728" s="213" t="s">
        <v>2908</v>
      </c>
      <c r="D1728" s="213" t="s">
        <v>183</v>
      </c>
      <c r="E1728" s="214" t="s">
        <v>2909</v>
      </c>
      <c r="F1728" s="215" t="s">
        <v>2910</v>
      </c>
      <c r="G1728" s="216" t="s">
        <v>377</v>
      </c>
      <c r="H1728" s="217">
        <v>0.69499999999999995</v>
      </c>
      <c r="I1728" s="218"/>
      <c r="J1728" s="219">
        <f>ROUND(I1728*H1728,2)</f>
        <v>0</v>
      </c>
      <c r="K1728" s="215" t="s">
        <v>187</v>
      </c>
      <c r="L1728" s="45"/>
      <c r="M1728" s="220" t="s">
        <v>19</v>
      </c>
      <c r="N1728" s="221" t="s">
        <v>44</v>
      </c>
      <c r="O1728" s="85"/>
      <c r="P1728" s="222">
        <f>O1728*H1728</f>
        <v>0</v>
      </c>
      <c r="Q1728" s="222">
        <v>0</v>
      </c>
      <c r="R1728" s="222">
        <f>Q1728*H1728</f>
        <v>0</v>
      </c>
      <c r="S1728" s="222">
        <v>0</v>
      </c>
      <c r="T1728" s="223">
        <f>S1728*H1728</f>
        <v>0</v>
      </c>
      <c r="U1728" s="39"/>
      <c r="V1728" s="39"/>
      <c r="W1728" s="39"/>
      <c r="X1728" s="39"/>
      <c r="Y1728" s="39"/>
      <c r="Z1728" s="39"/>
      <c r="AA1728" s="39"/>
      <c r="AB1728" s="39"/>
      <c r="AC1728" s="39"/>
      <c r="AD1728" s="39"/>
      <c r="AE1728" s="39"/>
      <c r="AR1728" s="224" t="s">
        <v>300</v>
      </c>
      <c r="AT1728" s="224" t="s">
        <v>183</v>
      </c>
      <c r="AU1728" s="224" t="s">
        <v>83</v>
      </c>
      <c r="AY1728" s="18" t="s">
        <v>181</v>
      </c>
      <c r="BE1728" s="225">
        <f>IF(N1728="základní",J1728,0)</f>
        <v>0</v>
      </c>
      <c r="BF1728" s="225">
        <f>IF(N1728="snížená",J1728,0)</f>
        <v>0</v>
      </c>
      <c r="BG1728" s="225">
        <f>IF(N1728="zákl. přenesená",J1728,0)</f>
        <v>0</v>
      </c>
      <c r="BH1728" s="225">
        <f>IF(N1728="sníž. přenesená",J1728,0)</f>
        <v>0</v>
      </c>
      <c r="BI1728" s="225">
        <f>IF(N1728="nulová",J1728,0)</f>
        <v>0</v>
      </c>
      <c r="BJ1728" s="18" t="s">
        <v>81</v>
      </c>
      <c r="BK1728" s="225">
        <f>ROUND(I1728*H1728,2)</f>
        <v>0</v>
      </c>
      <c r="BL1728" s="18" t="s">
        <v>300</v>
      </c>
      <c r="BM1728" s="224" t="s">
        <v>2911</v>
      </c>
    </row>
    <row r="1729" s="2" customFormat="1">
      <c r="A1729" s="39"/>
      <c r="B1729" s="40"/>
      <c r="C1729" s="41"/>
      <c r="D1729" s="226" t="s">
        <v>189</v>
      </c>
      <c r="E1729" s="41"/>
      <c r="F1729" s="227" t="s">
        <v>2912</v>
      </c>
      <c r="G1729" s="41"/>
      <c r="H1729" s="41"/>
      <c r="I1729" s="228"/>
      <c r="J1729" s="41"/>
      <c r="K1729" s="41"/>
      <c r="L1729" s="45"/>
      <c r="M1729" s="229"/>
      <c r="N1729" s="230"/>
      <c r="O1729" s="85"/>
      <c r="P1729" s="85"/>
      <c r="Q1729" s="85"/>
      <c r="R1729" s="85"/>
      <c r="S1729" s="85"/>
      <c r="T1729" s="86"/>
      <c r="U1729" s="39"/>
      <c r="V1729" s="39"/>
      <c r="W1729" s="39"/>
      <c r="X1729" s="39"/>
      <c r="Y1729" s="39"/>
      <c r="Z1729" s="39"/>
      <c r="AA1729" s="39"/>
      <c r="AB1729" s="39"/>
      <c r="AC1729" s="39"/>
      <c r="AD1729" s="39"/>
      <c r="AE1729" s="39"/>
      <c r="AT1729" s="18" t="s">
        <v>189</v>
      </c>
      <c r="AU1729" s="18" t="s">
        <v>83</v>
      </c>
    </row>
    <row r="1730" s="2" customFormat="1">
      <c r="A1730" s="39"/>
      <c r="B1730" s="40"/>
      <c r="C1730" s="41"/>
      <c r="D1730" s="231" t="s">
        <v>191</v>
      </c>
      <c r="E1730" s="41"/>
      <c r="F1730" s="232" t="s">
        <v>2913</v>
      </c>
      <c r="G1730" s="41"/>
      <c r="H1730" s="41"/>
      <c r="I1730" s="228"/>
      <c r="J1730" s="41"/>
      <c r="K1730" s="41"/>
      <c r="L1730" s="45"/>
      <c r="M1730" s="229"/>
      <c r="N1730" s="230"/>
      <c r="O1730" s="85"/>
      <c r="P1730" s="85"/>
      <c r="Q1730" s="85"/>
      <c r="R1730" s="85"/>
      <c r="S1730" s="85"/>
      <c r="T1730" s="86"/>
      <c r="U1730" s="39"/>
      <c r="V1730" s="39"/>
      <c r="W1730" s="39"/>
      <c r="X1730" s="39"/>
      <c r="Y1730" s="39"/>
      <c r="Z1730" s="39"/>
      <c r="AA1730" s="39"/>
      <c r="AB1730" s="39"/>
      <c r="AC1730" s="39"/>
      <c r="AD1730" s="39"/>
      <c r="AE1730" s="39"/>
      <c r="AT1730" s="18" t="s">
        <v>191</v>
      </c>
      <c r="AU1730" s="18" t="s">
        <v>83</v>
      </c>
    </row>
    <row r="1731" s="12" customFormat="1" ht="22.8" customHeight="1">
      <c r="A1731" s="12"/>
      <c r="B1731" s="197"/>
      <c r="C1731" s="198"/>
      <c r="D1731" s="199" t="s">
        <v>72</v>
      </c>
      <c r="E1731" s="211" t="s">
        <v>2914</v>
      </c>
      <c r="F1731" s="211" t="s">
        <v>2915</v>
      </c>
      <c r="G1731" s="198"/>
      <c r="H1731" s="198"/>
      <c r="I1731" s="201"/>
      <c r="J1731" s="212">
        <f>BK1731</f>
        <v>0</v>
      </c>
      <c r="K1731" s="198"/>
      <c r="L1731" s="203"/>
      <c r="M1731" s="204"/>
      <c r="N1731" s="205"/>
      <c r="O1731" s="205"/>
      <c r="P1731" s="206">
        <f>SUM(P1732:P1756)</f>
        <v>0</v>
      </c>
      <c r="Q1731" s="205"/>
      <c r="R1731" s="206">
        <f>SUM(R1732:R1756)</f>
        <v>0.3434060236</v>
      </c>
      <c r="S1731" s="205"/>
      <c r="T1731" s="207">
        <f>SUM(T1732:T1756)</f>
        <v>0</v>
      </c>
      <c r="U1731" s="12"/>
      <c r="V1731" s="12"/>
      <c r="W1731" s="12"/>
      <c r="X1731" s="12"/>
      <c r="Y1731" s="12"/>
      <c r="Z1731" s="12"/>
      <c r="AA1731" s="12"/>
      <c r="AB1731" s="12"/>
      <c r="AC1731" s="12"/>
      <c r="AD1731" s="12"/>
      <c r="AE1731" s="12"/>
      <c r="AR1731" s="208" t="s">
        <v>83</v>
      </c>
      <c r="AT1731" s="209" t="s">
        <v>72</v>
      </c>
      <c r="AU1731" s="209" t="s">
        <v>81</v>
      </c>
      <c r="AY1731" s="208" t="s">
        <v>181</v>
      </c>
      <c r="BK1731" s="210">
        <f>SUM(BK1732:BK1756)</f>
        <v>0</v>
      </c>
    </row>
    <row r="1732" s="2" customFormat="1" ht="16.5" customHeight="1">
      <c r="A1732" s="39"/>
      <c r="B1732" s="40"/>
      <c r="C1732" s="213" t="s">
        <v>2916</v>
      </c>
      <c r="D1732" s="213" t="s">
        <v>183</v>
      </c>
      <c r="E1732" s="214" t="s">
        <v>2917</v>
      </c>
      <c r="F1732" s="215" t="s">
        <v>2918</v>
      </c>
      <c r="G1732" s="216" t="s">
        <v>253</v>
      </c>
      <c r="H1732" s="217">
        <v>5.5759999999999996</v>
      </c>
      <c r="I1732" s="218"/>
      <c r="J1732" s="219">
        <f>ROUND(I1732*H1732,2)</f>
        <v>0</v>
      </c>
      <c r="K1732" s="215" t="s">
        <v>187</v>
      </c>
      <c r="L1732" s="45"/>
      <c r="M1732" s="220" t="s">
        <v>19</v>
      </c>
      <c r="N1732" s="221" t="s">
        <v>44</v>
      </c>
      <c r="O1732" s="85"/>
      <c r="P1732" s="222">
        <f>O1732*H1732</f>
        <v>0</v>
      </c>
      <c r="Q1732" s="222">
        <v>0.0261809</v>
      </c>
      <c r="R1732" s="222">
        <f>Q1732*H1732</f>
        <v>0.1459846984</v>
      </c>
      <c r="S1732" s="222">
        <v>0</v>
      </c>
      <c r="T1732" s="223">
        <f>S1732*H1732</f>
        <v>0</v>
      </c>
      <c r="U1732" s="39"/>
      <c r="V1732" s="39"/>
      <c r="W1732" s="39"/>
      <c r="X1732" s="39"/>
      <c r="Y1732" s="39"/>
      <c r="Z1732" s="39"/>
      <c r="AA1732" s="39"/>
      <c r="AB1732" s="39"/>
      <c r="AC1732" s="39"/>
      <c r="AD1732" s="39"/>
      <c r="AE1732" s="39"/>
      <c r="AR1732" s="224" t="s">
        <v>300</v>
      </c>
      <c r="AT1732" s="224" t="s">
        <v>183</v>
      </c>
      <c r="AU1732" s="224" t="s">
        <v>83</v>
      </c>
      <c r="AY1732" s="18" t="s">
        <v>181</v>
      </c>
      <c r="BE1732" s="225">
        <f>IF(N1732="základní",J1732,0)</f>
        <v>0</v>
      </c>
      <c r="BF1732" s="225">
        <f>IF(N1732="snížená",J1732,0)</f>
        <v>0</v>
      </c>
      <c r="BG1732" s="225">
        <f>IF(N1732="zákl. přenesená",J1732,0)</f>
        <v>0</v>
      </c>
      <c r="BH1732" s="225">
        <f>IF(N1732="sníž. přenesená",J1732,0)</f>
        <v>0</v>
      </c>
      <c r="BI1732" s="225">
        <f>IF(N1732="nulová",J1732,0)</f>
        <v>0</v>
      </c>
      <c r="BJ1732" s="18" t="s">
        <v>81</v>
      </c>
      <c r="BK1732" s="225">
        <f>ROUND(I1732*H1732,2)</f>
        <v>0</v>
      </c>
      <c r="BL1732" s="18" t="s">
        <v>300</v>
      </c>
      <c r="BM1732" s="224" t="s">
        <v>2919</v>
      </c>
    </row>
    <row r="1733" s="2" customFormat="1">
      <c r="A1733" s="39"/>
      <c r="B1733" s="40"/>
      <c r="C1733" s="41"/>
      <c r="D1733" s="226" t="s">
        <v>189</v>
      </c>
      <c r="E1733" s="41"/>
      <c r="F1733" s="227" t="s">
        <v>2920</v>
      </c>
      <c r="G1733" s="41"/>
      <c r="H1733" s="41"/>
      <c r="I1733" s="228"/>
      <c r="J1733" s="41"/>
      <c r="K1733" s="41"/>
      <c r="L1733" s="45"/>
      <c r="M1733" s="229"/>
      <c r="N1733" s="230"/>
      <c r="O1733" s="85"/>
      <c r="P1733" s="85"/>
      <c r="Q1733" s="85"/>
      <c r="R1733" s="85"/>
      <c r="S1733" s="85"/>
      <c r="T1733" s="86"/>
      <c r="U1733" s="39"/>
      <c r="V1733" s="39"/>
      <c r="W1733" s="39"/>
      <c r="X1733" s="39"/>
      <c r="Y1733" s="39"/>
      <c r="Z1733" s="39"/>
      <c r="AA1733" s="39"/>
      <c r="AB1733" s="39"/>
      <c r="AC1733" s="39"/>
      <c r="AD1733" s="39"/>
      <c r="AE1733" s="39"/>
      <c r="AT1733" s="18" t="s">
        <v>189</v>
      </c>
      <c r="AU1733" s="18" t="s">
        <v>83</v>
      </c>
    </row>
    <row r="1734" s="2" customFormat="1">
      <c r="A1734" s="39"/>
      <c r="B1734" s="40"/>
      <c r="C1734" s="41"/>
      <c r="D1734" s="231" t="s">
        <v>191</v>
      </c>
      <c r="E1734" s="41"/>
      <c r="F1734" s="232" t="s">
        <v>2921</v>
      </c>
      <c r="G1734" s="41"/>
      <c r="H1734" s="41"/>
      <c r="I1734" s="228"/>
      <c r="J1734" s="41"/>
      <c r="K1734" s="41"/>
      <c r="L1734" s="45"/>
      <c r="M1734" s="229"/>
      <c r="N1734" s="230"/>
      <c r="O1734" s="85"/>
      <c r="P1734" s="85"/>
      <c r="Q1734" s="85"/>
      <c r="R1734" s="85"/>
      <c r="S1734" s="85"/>
      <c r="T1734" s="86"/>
      <c r="U1734" s="39"/>
      <c r="V1734" s="39"/>
      <c r="W1734" s="39"/>
      <c r="X1734" s="39"/>
      <c r="Y1734" s="39"/>
      <c r="Z1734" s="39"/>
      <c r="AA1734" s="39"/>
      <c r="AB1734" s="39"/>
      <c r="AC1734" s="39"/>
      <c r="AD1734" s="39"/>
      <c r="AE1734" s="39"/>
      <c r="AT1734" s="18" t="s">
        <v>191</v>
      </c>
      <c r="AU1734" s="18" t="s">
        <v>83</v>
      </c>
    </row>
    <row r="1735" s="13" customFormat="1">
      <c r="A1735" s="13"/>
      <c r="B1735" s="233"/>
      <c r="C1735" s="234"/>
      <c r="D1735" s="226" t="s">
        <v>193</v>
      </c>
      <c r="E1735" s="235" t="s">
        <v>19</v>
      </c>
      <c r="F1735" s="236" t="s">
        <v>2922</v>
      </c>
      <c r="G1735" s="234"/>
      <c r="H1735" s="237">
        <v>5.5759999999999996</v>
      </c>
      <c r="I1735" s="238"/>
      <c r="J1735" s="234"/>
      <c r="K1735" s="234"/>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193</v>
      </c>
      <c r="AU1735" s="243" t="s">
        <v>83</v>
      </c>
      <c r="AV1735" s="13" t="s">
        <v>83</v>
      </c>
      <c r="AW1735" s="13" t="s">
        <v>33</v>
      </c>
      <c r="AX1735" s="13" t="s">
        <v>73</v>
      </c>
      <c r="AY1735" s="243" t="s">
        <v>181</v>
      </c>
    </row>
    <row r="1736" s="2" customFormat="1" ht="16.5" customHeight="1">
      <c r="A1736" s="39"/>
      <c r="B1736" s="40"/>
      <c r="C1736" s="213" t="s">
        <v>2923</v>
      </c>
      <c r="D1736" s="213" t="s">
        <v>183</v>
      </c>
      <c r="E1736" s="214" t="s">
        <v>2924</v>
      </c>
      <c r="F1736" s="215" t="s">
        <v>2925</v>
      </c>
      <c r="G1736" s="216" t="s">
        <v>253</v>
      </c>
      <c r="H1736" s="217">
        <v>12.16</v>
      </c>
      <c r="I1736" s="218"/>
      <c r="J1736" s="219">
        <f>ROUND(I1736*H1736,2)</f>
        <v>0</v>
      </c>
      <c r="K1736" s="215" t="s">
        <v>187</v>
      </c>
      <c r="L1736" s="45"/>
      <c r="M1736" s="220" t="s">
        <v>19</v>
      </c>
      <c r="N1736" s="221" t="s">
        <v>44</v>
      </c>
      <c r="O1736" s="85"/>
      <c r="P1736" s="222">
        <f>O1736*H1736</f>
        <v>0</v>
      </c>
      <c r="Q1736" s="222">
        <v>0.012588719999999999</v>
      </c>
      <c r="R1736" s="222">
        <f>Q1736*H1736</f>
        <v>0.15307883519999999</v>
      </c>
      <c r="S1736" s="222">
        <v>0</v>
      </c>
      <c r="T1736" s="223">
        <f>S1736*H1736</f>
        <v>0</v>
      </c>
      <c r="U1736" s="39"/>
      <c r="V1736" s="39"/>
      <c r="W1736" s="39"/>
      <c r="X1736" s="39"/>
      <c r="Y1736" s="39"/>
      <c r="Z1736" s="39"/>
      <c r="AA1736" s="39"/>
      <c r="AB1736" s="39"/>
      <c r="AC1736" s="39"/>
      <c r="AD1736" s="39"/>
      <c r="AE1736" s="39"/>
      <c r="AR1736" s="224" t="s">
        <v>300</v>
      </c>
      <c r="AT1736" s="224" t="s">
        <v>183</v>
      </c>
      <c r="AU1736" s="224" t="s">
        <v>83</v>
      </c>
      <c r="AY1736" s="18" t="s">
        <v>181</v>
      </c>
      <c r="BE1736" s="225">
        <f>IF(N1736="základní",J1736,0)</f>
        <v>0</v>
      </c>
      <c r="BF1736" s="225">
        <f>IF(N1736="snížená",J1736,0)</f>
        <v>0</v>
      </c>
      <c r="BG1736" s="225">
        <f>IF(N1736="zákl. přenesená",J1736,0)</f>
        <v>0</v>
      </c>
      <c r="BH1736" s="225">
        <f>IF(N1736="sníž. přenesená",J1736,0)</f>
        <v>0</v>
      </c>
      <c r="BI1736" s="225">
        <f>IF(N1736="nulová",J1736,0)</f>
        <v>0</v>
      </c>
      <c r="BJ1736" s="18" t="s">
        <v>81</v>
      </c>
      <c r="BK1736" s="225">
        <f>ROUND(I1736*H1736,2)</f>
        <v>0</v>
      </c>
      <c r="BL1736" s="18" t="s">
        <v>300</v>
      </c>
      <c r="BM1736" s="224" t="s">
        <v>2926</v>
      </c>
    </row>
    <row r="1737" s="2" customFormat="1">
      <c r="A1737" s="39"/>
      <c r="B1737" s="40"/>
      <c r="C1737" s="41"/>
      <c r="D1737" s="226" t="s">
        <v>189</v>
      </c>
      <c r="E1737" s="41"/>
      <c r="F1737" s="227" t="s">
        <v>2927</v>
      </c>
      <c r="G1737" s="41"/>
      <c r="H1737" s="41"/>
      <c r="I1737" s="228"/>
      <c r="J1737" s="41"/>
      <c r="K1737" s="41"/>
      <c r="L1737" s="45"/>
      <c r="M1737" s="229"/>
      <c r="N1737" s="230"/>
      <c r="O1737" s="85"/>
      <c r="P1737" s="85"/>
      <c r="Q1737" s="85"/>
      <c r="R1737" s="85"/>
      <c r="S1737" s="85"/>
      <c r="T1737" s="86"/>
      <c r="U1737" s="39"/>
      <c r="V1737" s="39"/>
      <c r="W1737" s="39"/>
      <c r="X1737" s="39"/>
      <c r="Y1737" s="39"/>
      <c r="Z1737" s="39"/>
      <c r="AA1737" s="39"/>
      <c r="AB1737" s="39"/>
      <c r="AC1737" s="39"/>
      <c r="AD1737" s="39"/>
      <c r="AE1737" s="39"/>
      <c r="AT1737" s="18" t="s">
        <v>189</v>
      </c>
      <c r="AU1737" s="18" t="s">
        <v>83</v>
      </c>
    </row>
    <row r="1738" s="2" customFormat="1">
      <c r="A1738" s="39"/>
      <c r="B1738" s="40"/>
      <c r="C1738" s="41"/>
      <c r="D1738" s="231" t="s">
        <v>191</v>
      </c>
      <c r="E1738" s="41"/>
      <c r="F1738" s="232" t="s">
        <v>2928</v>
      </c>
      <c r="G1738" s="41"/>
      <c r="H1738" s="41"/>
      <c r="I1738" s="228"/>
      <c r="J1738" s="41"/>
      <c r="K1738" s="41"/>
      <c r="L1738" s="45"/>
      <c r="M1738" s="229"/>
      <c r="N1738" s="230"/>
      <c r="O1738" s="85"/>
      <c r="P1738" s="85"/>
      <c r="Q1738" s="85"/>
      <c r="R1738" s="85"/>
      <c r="S1738" s="85"/>
      <c r="T1738" s="86"/>
      <c r="U1738" s="39"/>
      <c r="V1738" s="39"/>
      <c r="W1738" s="39"/>
      <c r="X1738" s="39"/>
      <c r="Y1738" s="39"/>
      <c r="Z1738" s="39"/>
      <c r="AA1738" s="39"/>
      <c r="AB1738" s="39"/>
      <c r="AC1738" s="39"/>
      <c r="AD1738" s="39"/>
      <c r="AE1738" s="39"/>
      <c r="AT1738" s="18" t="s">
        <v>191</v>
      </c>
      <c r="AU1738" s="18" t="s">
        <v>83</v>
      </c>
    </row>
    <row r="1739" s="14" customFormat="1">
      <c r="A1739" s="14"/>
      <c r="B1739" s="244"/>
      <c r="C1739" s="245"/>
      <c r="D1739" s="226" t="s">
        <v>193</v>
      </c>
      <c r="E1739" s="246" t="s">
        <v>19</v>
      </c>
      <c r="F1739" s="247" t="s">
        <v>1102</v>
      </c>
      <c r="G1739" s="245"/>
      <c r="H1739" s="246" t="s">
        <v>19</v>
      </c>
      <c r="I1739" s="248"/>
      <c r="J1739" s="245"/>
      <c r="K1739" s="245"/>
      <c r="L1739" s="249"/>
      <c r="M1739" s="250"/>
      <c r="N1739" s="251"/>
      <c r="O1739" s="251"/>
      <c r="P1739" s="251"/>
      <c r="Q1739" s="251"/>
      <c r="R1739" s="251"/>
      <c r="S1739" s="251"/>
      <c r="T1739" s="252"/>
      <c r="U1739" s="14"/>
      <c r="V1739" s="14"/>
      <c r="W1739" s="14"/>
      <c r="X1739" s="14"/>
      <c r="Y1739" s="14"/>
      <c r="Z1739" s="14"/>
      <c r="AA1739" s="14"/>
      <c r="AB1739" s="14"/>
      <c r="AC1739" s="14"/>
      <c r="AD1739" s="14"/>
      <c r="AE1739" s="14"/>
      <c r="AT1739" s="253" t="s">
        <v>193</v>
      </c>
      <c r="AU1739" s="253" t="s">
        <v>83</v>
      </c>
      <c r="AV1739" s="14" t="s">
        <v>81</v>
      </c>
      <c r="AW1739" s="14" t="s">
        <v>33</v>
      </c>
      <c r="AX1739" s="14" t="s">
        <v>73</v>
      </c>
      <c r="AY1739" s="253" t="s">
        <v>181</v>
      </c>
    </row>
    <row r="1740" s="13" customFormat="1">
      <c r="A1740" s="13"/>
      <c r="B1740" s="233"/>
      <c r="C1740" s="234"/>
      <c r="D1740" s="226" t="s">
        <v>193</v>
      </c>
      <c r="E1740" s="235" t="s">
        <v>19</v>
      </c>
      <c r="F1740" s="236" t="s">
        <v>2929</v>
      </c>
      <c r="G1740" s="234"/>
      <c r="H1740" s="237">
        <v>12.16</v>
      </c>
      <c r="I1740" s="238"/>
      <c r="J1740" s="234"/>
      <c r="K1740" s="234"/>
      <c r="L1740" s="239"/>
      <c r="M1740" s="240"/>
      <c r="N1740" s="241"/>
      <c r="O1740" s="241"/>
      <c r="P1740" s="241"/>
      <c r="Q1740" s="241"/>
      <c r="R1740" s="241"/>
      <c r="S1740" s="241"/>
      <c r="T1740" s="242"/>
      <c r="U1740" s="13"/>
      <c r="V1740" s="13"/>
      <c r="W1740" s="13"/>
      <c r="X1740" s="13"/>
      <c r="Y1740" s="13"/>
      <c r="Z1740" s="13"/>
      <c r="AA1740" s="13"/>
      <c r="AB1740" s="13"/>
      <c r="AC1740" s="13"/>
      <c r="AD1740" s="13"/>
      <c r="AE1740" s="13"/>
      <c r="AT1740" s="243" t="s">
        <v>193</v>
      </c>
      <c r="AU1740" s="243" t="s">
        <v>83</v>
      </c>
      <c r="AV1740" s="13" t="s">
        <v>83</v>
      </c>
      <c r="AW1740" s="13" t="s">
        <v>33</v>
      </c>
      <c r="AX1740" s="13" t="s">
        <v>73</v>
      </c>
      <c r="AY1740" s="243" t="s">
        <v>181</v>
      </c>
    </row>
    <row r="1741" s="2" customFormat="1" ht="16.5" customHeight="1">
      <c r="A1741" s="39"/>
      <c r="B1741" s="40"/>
      <c r="C1741" s="213" t="s">
        <v>2930</v>
      </c>
      <c r="D1741" s="213" t="s">
        <v>183</v>
      </c>
      <c r="E1741" s="214" t="s">
        <v>2931</v>
      </c>
      <c r="F1741" s="215" t="s">
        <v>2932</v>
      </c>
      <c r="G1741" s="216" t="s">
        <v>253</v>
      </c>
      <c r="H1741" s="217">
        <v>12.16</v>
      </c>
      <c r="I1741" s="218"/>
      <c r="J1741" s="219">
        <f>ROUND(I1741*H1741,2)</f>
        <v>0</v>
      </c>
      <c r="K1741" s="215" t="s">
        <v>187</v>
      </c>
      <c r="L1741" s="45"/>
      <c r="M1741" s="220" t="s">
        <v>19</v>
      </c>
      <c r="N1741" s="221" t="s">
        <v>44</v>
      </c>
      <c r="O1741" s="85"/>
      <c r="P1741" s="222">
        <f>O1741*H1741</f>
        <v>0</v>
      </c>
      <c r="Q1741" s="222">
        <v>0.00010000000000000001</v>
      </c>
      <c r="R1741" s="222">
        <f>Q1741*H1741</f>
        <v>0.0012160000000000001</v>
      </c>
      <c r="S1741" s="222">
        <v>0</v>
      </c>
      <c r="T1741" s="223">
        <f>S1741*H1741</f>
        <v>0</v>
      </c>
      <c r="U1741" s="39"/>
      <c r="V1741" s="39"/>
      <c r="W1741" s="39"/>
      <c r="X1741" s="39"/>
      <c r="Y1741" s="39"/>
      <c r="Z1741" s="39"/>
      <c r="AA1741" s="39"/>
      <c r="AB1741" s="39"/>
      <c r="AC1741" s="39"/>
      <c r="AD1741" s="39"/>
      <c r="AE1741" s="39"/>
      <c r="AR1741" s="224" t="s">
        <v>300</v>
      </c>
      <c r="AT1741" s="224" t="s">
        <v>183</v>
      </c>
      <c r="AU1741" s="224" t="s">
        <v>83</v>
      </c>
      <c r="AY1741" s="18" t="s">
        <v>181</v>
      </c>
      <c r="BE1741" s="225">
        <f>IF(N1741="základní",J1741,0)</f>
        <v>0</v>
      </c>
      <c r="BF1741" s="225">
        <f>IF(N1741="snížená",J1741,0)</f>
        <v>0</v>
      </c>
      <c r="BG1741" s="225">
        <f>IF(N1741="zákl. přenesená",J1741,0)</f>
        <v>0</v>
      </c>
      <c r="BH1741" s="225">
        <f>IF(N1741="sníž. přenesená",J1741,0)</f>
        <v>0</v>
      </c>
      <c r="BI1741" s="225">
        <f>IF(N1741="nulová",J1741,0)</f>
        <v>0</v>
      </c>
      <c r="BJ1741" s="18" t="s">
        <v>81</v>
      </c>
      <c r="BK1741" s="225">
        <f>ROUND(I1741*H1741,2)</f>
        <v>0</v>
      </c>
      <c r="BL1741" s="18" t="s">
        <v>300</v>
      </c>
      <c r="BM1741" s="224" t="s">
        <v>2933</v>
      </c>
    </row>
    <row r="1742" s="2" customFormat="1">
      <c r="A1742" s="39"/>
      <c r="B1742" s="40"/>
      <c r="C1742" s="41"/>
      <c r="D1742" s="226" t="s">
        <v>189</v>
      </c>
      <c r="E1742" s="41"/>
      <c r="F1742" s="227" t="s">
        <v>2934</v>
      </c>
      <c r="G1742" s="41"/>
      <c r="H1742" s="41"/>
      <c r="I1742" s="228"/>
      <c r="J1742" s="41"/>
      <c r="K1742" s="41"/>
      <c r="L1742" s="45"/>
      <c r="M1742" s="229"/>
      <c r="N1742" s="230"/>
      <c r="O1742" s="85"/>
      <c r="P1742" s="85"/>
      <c r="Q1742" s="85"/>
      <c r="R1742" s="85"/>
      <c r="S1742" s="85"/>
      <c r="T1742" s="86"/>
      <c r="U1742" s="39"/>
      <c r="V1742" s="39"/>
      <c r="W1742" s="39"/>
      <c r="X1742" s="39"/>
      <c r="Y1742" s="39"/>
      <c r="Z1742" s="39"/>
      <c r="AA1742" s="39"/>
      <c r="AB1742" s="39"/>
      <c r="AC1742" s="39"/>
      <c r="AD1742" s="39"/>
      <c r="AE1742" s="39"/>
      <c r="AT1742" s="18" t="s">
        <v>189</v>
      </c>
      <c r="AU1742" s="18" t="s">
        <v>83</v>
      </c>
    </row>
    <row r="1743" s="2" customFormat="1">
      <c r="A1743" s="39"/>
      <c r="B1743" s="40"/>
      <c r="C1743" s="41"/>
      <c r="D1743" s="231" t="s">
        <v>191</v>
      </c>
      <c r="E1743" s="41"/>
      <c r="F1743" s="232" t="s">
        <v>2935</v>
      </c>
      <c r="G1743" s="41"/>
      <c r="H1743" s="41"/>
      <c r="I1743" s="228"/>
      <c r="J1743" s="41"/>
      <c r="K1743" s="41"/>
      <c r="L1743" s="45"/>
      <c r="M1743" s="229"/>
      <c r="N1743" s="230"/>
      <c r="O1743" s="85"/>
      <c r="P1743" s="85"/>
      <c r="Q1743" s="85"/>
      <c r="R1743" s="85"/>
      <c r="S1743" s="85"/>
      <c r="T1743" s="86"/>
      <c r="U1743" s="39"/>
      <c r="V1743" s="39"/>
      <c r="W1743" s="39"/>
      <c r="X1743" s="39"/>
      <c r="Y1743" s="39"/>
      <c r="Z1743" s="39"/>
      <c r="AA1743" s="39"/>
      <c r="AB1743" s="39"/>
      <c r="AC1743" s="39"/>
      <c r="AD1743" s="39"/>
      <c r="AE1743" s="39"/>
      <c r="AT1743" s="18" t="s">
        <v>191</v>
      </c>
      <c r="AU1743" s="18" t="s">
        <v>83</v>
      </c>
    </row>
    <row r="1744" s="2" customFormat="1" ht="16.5" customHeight="1">
      <c r="A1744" s="39"/>
      <c r="B1744" s="40"/>
      <c r="C1744" s="213" t="s">
        <v>2936</v>
      </c>
      <c r="D1744" s="213" t="s">
        <v>183</v>
      </c>
      <c r="E1744" s="214" t="s">
        <v>2937</v>
      </c>
      <c r="F1744" s="215" t="s">
        <v>2938</v>
      </c>
      <c r="G1744" s="216" t="s">
        <v>253</v>
      </c>
      <c r="H1744" s="217">
        <v>12.16</v>
      </c>
      <c r="I1744" s="218"/>
      <c r="J1744" s="219">
        <f>ROUND(I1744*H1744,2)</f>
        <v>0</v>
      </c>
      <c r="K1744" s="215" t="s">
        <v>187</v>
      </c>
      <c r="L1744" s="45"/>
      <c r="M1744" s="220" t="s">
        <v>19</v>
      </c>
      <c r="N1744" s="221" t="s">
        <v>44</v>
      </c>
      <c r="O1744" s="85"/>
      <c r="P1744" s="222">
        <f>O1744*H1744</f>
        <v>0</v>
      </c>
      <c r="Q1744" s="222">
        <v>0</v>
      </c>
      <c r="R1744" s="222">
        <f>Q1744*H1744</f>
        <v>0</v>
      </c>
      <c r="S1744" s="222">
        <v>0</v>
      </c>
      <c r="T1744" s="223">
        <f>S1744*H1744</f>
        <v>0</v>
      </c>
      <c r="U1744" s="39"/>
      <c r="V1744" s="39"/>
      <c r="W1744" s="39"/>
      <c r="X1744" s="39"/>
      <c r="Y1744" s="39"/>
      <c r="Z1744" s="39"/>
      <c r="AA1744" s="39"/>
      <c r="AB1744" s="39"/>
      <c r="AC1744" s="39"/>
      <c r="AD1744" s="39"/>
      <c r="AE1744" s="39"/>
      <c r="AR1744" s="224" t="s">
        <v>300</v>
      </c>
      <c r="AT1744" s="224" t="s">
        <v>183</v>
      </c>
      <c r="AU1744" s="224" t="s">
        <v>83</v>
      </c>
      <c r="AY1744" s="18" t="s">
        <v>181</v>
      </c>
      <c r="BE1744" s="225">
        <f>IF(N1744="základní",J1744,0)</f>
        <v>0</v>
      </c>
      <c r="BF1744" s="225">
        <f>IF(N1744="snížená",J1744,0)</f>
        <v>0</v>
      </c>
      <c r="BG1744" s="225">
        <f>IF(N1744="zákl. přenesená",J1744,0)</f>
        <v>0</v>
      </c>
      <c r="BH1744" s="225">
        <f>IF(N1744="sníž. přenesená",J1744,0)</f>
        <v>0</v>
      </c>
      <c r="BI1744" s="225">
        <f>IF(N1744="nulová",J1744,0)</f>
        <v>0</v>
      </c>
      <c r="BJ1744" s="18" t="s">
        <v>81</v>
      </c>
      <c r="BK1744" s="225">
        <f>ROUND(I1744*H1744,2)</f>
        <v>0</v>
      </c>
      <c r="BL1744" s="18" t="s">
        <v>300</v>
      </c>
      <c r="BM1744" s="224" t="s">
        <v>2939</v>
      </c>
    </row>
    <row r="1745" s="2" customFormat="1">
      <c r="A1745" s="39"/>
      <c r="B1745" s="40"/>
      <c r="C1745" s="41"/>
      <c r="D1745" s="226" t="s">
        <v>189</v>
      </c>
      <c r="E1745" s="41"/>
      <c r="F1745" s="227" t="s">
        <v>2940</v>
      </c>
      <c r="G1745" s="41"/>
      <c r="H1745" s="41"/>
      <c r="I1745" s="228"/>
      <c r="J1745" s="41"/>
      <c r="K1745" s="41"/>
      <c r="L1745" s="45"/>
      <c r="M1745" s="229"/>
      <c r="N1745" s="230"/>
      <c r="O1745" s="85"/>
      <c r="P1745" s="85"/>
      <c r="Q1745" s="85"/>
      <c r="R1745" s="85"/>
      <c r="S1745" s="85"/>
      <c r="T1745" s="86"/>
      <c r="U1745" s="39"/>
      <c r="V1745" s="39"/>
      <c r="W1745" s="39"/>
      <c r="X1745" s="39"/>
      <c r="Y1745" s="39"/>
      <c r="Z1745" s="39"/>
      <c r="AA1745" s="39"/>
      <c r="AB1745" s="39"/>
      <c r="AC1745" s="39"/>
      <c r="AD1745" s="39"/>
      <c r="AE1745" s="39"/>
      <c r="AT1745" s="18" t="s">
        <v>189</v>
      </c>
      <c r="AU1745" s="18" t="s">
        <v>83</v>
      </c>
    </row>
    <row r="1746" s="2" customFormat="1">
      <c r="A1746" s="39"/>
      <c r="B1746" s="40"/>
      <c r="C1746" s="41"/>
      <c r="D1746" s="231" t="s">
        <v>191</v>
      </c>
      <c r="E1746" s="41"/>
      <c r="F1746" s="232" t="s">
        <v>2941</v>
      </c>
      <c r="G1746" s="41"/>
      <c r="H1746" s="41"/>
      <c r="I1746" s="228"/>
      <c r="J1746" s="41"/>
      <c r="K1746" s="41"/>
      <c r="L1746" s="45"/>
      <c r="M1746" s="229"/>
      <c r="N1746" s="230"/>
      <c r="O1746" s="85"/>
      <c r="P1746" s="85"/>
      <c r="Q1746" s="85"/>
      <c r="R1746" s="85"/>
      <c r="S1746" s="85"/>
      <c r="T1746" s="86"/>
      <c r="U1746" s="39"/>
      <c r="V1746" s="39"/>
      <c r="W1746" s="39"/>
      <c r="X1746" s="39"/>
      <c r="Y1746" s="39"/>
      <c r="Z1746" s="39"/>
      <c r="AA1746" s="39"/>
      <c r="AB1746" s="39"/>
      <c r="AC1746" s="39"/>
      <c r="AD1746" s="39"/>
      <c r="AE1746" s="39"/>
      <c r="AT1746" s="18" t="s">
        <v>191</v>
      </c>
      <c r="AU1746" s="18" t="s">
        <v>83</v>
      </c>
    </row>
    <row r="1747" s="2" customFormat="1" ht="16.5" customHeight="1">
      <c r="A1747" s="39"/>
      <c r="B1747" s="40"/>
      <c r="C1747" s="254" t="s">
        <v>2942</v>
      </c>
      <c r="D1747" s="254" t="s">
        <v>308</v>
      </c>
      <c r="E1747" s="255" t="s">
        <v>2943</v>
      </c>
      <c r="F1747" s="256" t="s">
        <v>2944</v>
      </c>
      <c r="G1747" s="257" t="s">
        <v>253</v>
      </c>
      <c r="H1747" s="258">
        <v>13.375999999999999</v>
      </c>
      <c r="I1747" s="259"/>
      <c r="J1747" s="260">
        <f>ROUND(I1747*H1747,2)</f>
        <v>0</v>
      </c>
      <c r="K1747" s="256" t="s">
        <v>187</v>
      </c>
      <c r="L1747" s="261"/>
      <c r="M1747" s="262" t="s">
        <v>19</v>
      </c>
      <c r="N1747" s="263" t="s">
        <v>44</v>
      </c>
      <c r="O1747" s="85"/>
      <c r="P1747" s="222">
        <f>O1747*H1747</f>
        <v>0</v>
      </c>
      <c r="Q1747" s="222">
        <v>0.00019000000000000001</v>
      </c>
      <c r="R1747" s="222">
        <f>Q1747*H1747</f>
        <v>0.0025414399999999998</v>
      </c>
      <c r="S1747" s="222">
        <v>0</v>
      </c>
      <c r="T1747" s="223">
        <f>S1747*H1747</f>
        <v>0</v>
      </c>
      <c r="U1747" s="39"/>
      <c r="V1747" s="39"/>
      <c r="W1747" s="39"/>
      <c r="X1747" s="39"/>
      <c r="Y1747" s="39"/>
      <c r="Z1747" s="39"/>
      <c r="AA1747" s="39"/>
      <c r="AB1747" s="39"/>
      <c r="AC1747" s="39"/>
      <c r="AD1747" s="39"/>
      <c r="AE1747" s="39"/>
      <c r="AR1747" s="224" t="s">
        <v>423</v>
      </c>
      <c r="AT1747" s="224" t="s">
        <v>308</v>
      </c>
      <c r="AU1747" s="224" t="s">
        <v>83</v>
      </c>
      <c r="AY1747" s="18" t="s">
        <v>181</v>
      </c>
      <c r="BE1747" s="225">
        <f>IF(N1747="základní",J1747,0)</f>
        <v>0</v>
      </c>
      <c r="BF1747" s="225">
        <f>IF(N1747="snížená",J1747,0)</f>
        <v>0</v>
      </c>
      <c r="BG1747" s="225">
        <f>IF(N1747="zákl. přenesená",J1747,0)</f>
        <v>0</v>
      </c>
      <c r="BH1747" s="225">
        <f>IF(N1747="sníž. přenesená",J1747,0)</f>
        <v>0</v>
      </c>
      <c r="BI1747" s="225">
        <f>IF(N1747="nulová",J1747,0)</f>
        <v>0</v>
      </c>
      <c r="BJ1747" s="18" t="s">
        <v>81</v>
      </c>
      <c r="BK1747" s="225">
        <f>ROUND(I1747*H1747,2)</f>
        <v>0</v>
      </c>
      <c r="BL1747" s="18" t="s">
        <v>300</v>
      </c>
      <c r="BM1747" s="224" t="s">
        <v>2945</v>
      </c>
    </row>
    <row r="1748" s="2" customFormat="1">
      <c r="A1748" s="39"/>
      <c r="B1748" s="40"/>
      <c r="C1748" s="41"/>
      <c r="D1748" s="226" t="s">
        <v>189</v>
      </c>
      <c r="E1748" s="41"/>
      <c r="F1748" s="227" t="s">
        <v>2944</v>
      </c>
      <c r="G1748" s="41"/>
      <c r="H1748" s="41"/>
      <c r="I1748" s="228"/>
      <c r="J1748" s="41"/>
      <c r="K1748" s="41"/>
      <c r="L1748" s="45"/>
      <c r="M1748" s="229"/>
      <c r="N1748" s="230"/>
      <c r="O1748" s="85"/>
      <c r="P1748" s="85"/>
      <c r="Q1748" s="85"/>
      <c r="R1748" s="85"/>
      <c r="S1748" s="85"/>
      <c r="T1748" s="86"/>
      <c r="U1748" s="39"/>
      <c r="V1748" s="39"/>
      <c r="W1748" s="39"/>
      <c r="X1748" s="39"/>
      <c r="Y1748" s="39"/>
      <c r="Z1748" s="39"/>
      <c r="AA1748" s="39"/>
      <c r="AB1748" s="39"/>
      <c r="AC1748" s="39"/>
      <c r="AD1748" s="39"/>
      <c r="AE1748" s="39"/>
      <c r="AT1748" s="18" t="s">
        <v>189</v>
      </c>
      <c r="AU1748" s="18" t="s">
        <v>83</v>
      </c>
    </row>
    <row r="1749" s="13" customFormat="1">
      <c r="A1749" s="13"/>
      <c r="B1749" s="233"/>
      <c r="C1749" s="234"/>
      <c r="D1749" s="226" t="s">
        <v>193</v>
      </c>
      <c r="E1749" s="234"/>
      <c r="F1749" s="236" t="s">
        <v>2946</v>
      </c>
      <c r="G1749" s="234"/>
      <c r="H1749" s="237">
        <v>13.375999999999999</v>
      </c>
      <c r="I1749" s="238"/>
      <c r="J1749" s="234"/>
      <c r="K1749" s="234"/>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193</v>
      </c>
      <c r="AU1749" s="243" t="s">
        <v>83</v>
      </c>
      <c r="AV1749" s="13" t="s">
        <v>83</v>
      </c>
      <c r="AW1749" s="13" t="s">
        <v>4</v>
      </c>
      <c r="AX1749" s="13" t="s">
        <v>81</v>
      </c>
      <c r="AY1749" s="243" t="s">
        <v>181</v>
      </c>
    </row>
    <row r="1750" s="2" customFormat="1" ht="16.5" customHeight="1">
      <c r="A1750" s="39"/>
      <c r="B1750" s="40"/>
      <c r="C1750" s="213" t="s">
        <v>2947</v>
      </c>
      <c r="D1750" s="213" t="s">
        <v>183</v>
      </c>
      <c r="E1750" s="214" t="s">
        <v>2948</v>
      </c>
      <c r="F1750" s="215" t="s">
        <v>2949</v>
      </c>
      <c r="G1750" s="216" t="s">
        <v>263</v>
      </c>
      <c r="H1750" s="217">
        <v>4.0499999999999998</v>
      </c>
      <c r="I1750" s="218"/>
      <c r="J1750" s="219">
        <f>ROUND(I1750*H1750,2)</f>
        <v>0</v>
      </c>
      <c r="K1750" s="215" t="s">
        <v>187</v>
      </c>
      <c r="L1750" s="45"/>
      <c r="M1750" s="220" t="s">
        <v>19</v>
      </c>
      <c r="N1750" s="221" t="s">
        <v>44</v>
      </c>
      <c r="O1750" s="85"/>
      <c r="P1750" s="222">
        <f>O1750*H1750</f>
        <v>0</v>
      </c>
      <c r="Q1750" s="222">
        <v>0.010021</v>
      </c>
      <c r="R1750" s="222">
        <f>Q1750*H1750</f>
        <v>0.040585049999999998</v>
      </c>
      <c r="S1750" s="222">
        <v>0</v>
      </c>
      <c r="T1750" s="223">
        <f>S1750*H1750</f>
        <v>0</v>
      </c>
      <c r="U1750" s="39"/>
      <c r="V1750" s="39"/>
      <c r="W1750" s="39"/>
      <c r="X1750" s="39"/>
      <c r="Y1750" s="39"/>
      <c r="Z1750" s="39"/>
      <c r="AA1750" s="39"/>
      <c r="AB1750" s="39"/>
      <c r="AC1750" s="39"/>
      <c r="AD1750" s="39"/>
      <c r="AE1750" s="39"/>
      <c r="AR1750" s="224" t="s">
        <v>300</v>
      </c>
      <c r="AT1750" s="224" t="s">
        <v>183</v>
      </c>
      <c r="AU1750" s="224" t="s">
        <v>83</v>
      </c>
      <c r="AY1750" s="18" t="s">
        <v>181</v>
      </c>
      <c r="BE1750" s="225">
        <f>IF(N1750="základní",J1750,0)</f>
        <v>0</v>
      </c>
      <c r="BF1750" s="225">
        <f>IF(N1750="snížená",J1750,0)</f>
        <v>0</v>
      </c>
      <c r="BG1750" s="225">
        <f>IF(N1750="zákl. přenesená",J1750,0)</f>
        <v>0</v>
      </c>
      <c r="BH1750" s="225">
        <f>IF(N1750="sníž. přenesená",J1750,0)</f>
        <v>0</v>
      </c>
      <c r="BI1750" s="225">
        <f>IF(N1750="nulová",J1750,0)</f>
        <v>0</v>
      </c>
      <c r="BJ1750" s="18" t="s">
        <v>81</v>
      </c>
      <c r="BK1750" s="225">
        <f>ROUND(I1750*H1750,2)</f>
        <v>0</v>
      </c>
      <c r="BL1750" s="18" t="s">
        <v>300</v>
      </c>
      <c r="BM1750" s="224" t="s">
        <v>2950</v>
      </c>
    </row>
    <row r="1751" s="2" customFormat="1">
      <c r="A1751" s="39"/>
      <c r="B1751" s="40"/>
      <c r="C1751" s="41"/>
      <c r="D1751" s="226" t="s">
        <v>189</v>
      </c>
      <c r="E1751" s="41"/>
      <c r="F1751" s="227" t="s">
        <v>2951</v>
      </c>
      <c r="G1751" s="41"/>
      <c r="H1751" s="41"/>
      <c r="I1751" s="228"/>
      <c r="J1751" s="41"/>
      <c r="K1751" s="41"/>
      <c r="L1751" s="45"/>
      <c r="M1751" s="229"/>
      <c r="N1751" s="230"/>
      <c r="O1751" s="85"/>
      <c r="P1751" s="85"/>
      <c r="Q1751" s="85"/>
      <c r="R1751" s="85"/>
      <c r="S1751" s="85"/>
      <c r="T1751" s="86"/>
      <c r="U1751" s="39"/>
      <c r="V1751" s="39"/>
      <c r="W1751" s="39"/>
      <c r="X1751" s="39"/>
      <c r="Y1751" s="39"/>
      <c r="Z1751" s="39"/>
      <c r="AA1751" s="39"/>
      <c r="AB1751" s="39"/>
      <c r="AC1751" s="39"/>
      <c r="AD1751" s="39"/>
      <c r="AE1751" s="39"/>
      <c r="AT1751" s="18" t="s">
        <v>189</v>
      </c>
      <c r="AU1751" s="18" t="s">
        <v>83</v>
      </c>
    </row>
    <row r="1752" s="2" customFormat="1">
      <c r="A1752" s="39"/>
      <c r="B1752" s="40"/>
      <c r="C1752" s="41"/>
      <c r="D1752" s="231" t="s">
        <v>191</v>
      </c>
      <c r="E1752" s="41"/>
      <c r="F1752" s="232" t="s">
        <v>2952</v>
      </c>
      <c r="G1752" s="41"/>
      <c r="H1752" s="41"/>
      <c r="I1752" s="228"/>
      <c r="J1752" s="41"/>
      <c r="K1752" s="41"/>
      <c r="L1752" s="45"/>
      <c r="M1752" s="229"/>
      <c r="N1752" s="230"/>
      <c r="O1752" s="85"/>
      <c r="P1752" s="85"/>
      <c r="Q1752" s="85"/>
      <c r="R1752" s="85"/>
      <c r="S1752" s="85"/>
      <c r="T1752" s="86"/>
      <c r="U1752" s="39"/>
      <c r="V1752" s="39"/>
      <c r="W1752" s="39"/>
      <c r="X1752" s="39"/>
      <c r="Y1752" s="39"/>
      <c r="Z1752" s="39"/>
      <c r="AA1752" s="39"/>
      <c r="AB1752" s="39"/>
      <c r="AC1752" s="39"/>
      <c r="AD1752" s="39"/>
      <c r="AE1752" s="39"/>
      <c r="AT1752" s="18" t="s">
        <v>191</v>
      </c>
      <c r="AU1752" s="18" t="s">
        <v>83</v>
      </c>
    </row>
    <row r="1753" s="13" customFormat="1">
      <c r="A1753" s="13"/>
      <c r="B1753" s="233"/>
      <c r="C1753" s="234"/>
      <c r="D1753" s="226" t="s">
        <v>193</v>
      </c>
      <c r="E1753" s="235" t="s">
        <v>19</v>
      </c>
      <c r="F1753" s="236" t="s">
        <v>2953</v>
      </c>
      <c r="G1753" s="234"/>
      <c r="H1753" s="237">
        <v>4.0499999999999998</v>
      </c>
      <c r="I1753" s="238"/>
      <c r="J1753" s="234"/>
      <c r="K1753" s="234"/>
      <c r="L1753" s="239"/>
      <c r="M1753" s="240"/>
      <c r="N1753" s="241"/>
      <c r="O1753" s="241"/>
      <c r="P1753" s="241"/>
      <c r="Q1753" s="241"/>
      <c r="R1753" s="241"/>
      <c r="S1753" s="241"/>
      <c r="T1753" s="242"/>
      <c r="U1753" s="13"/>
      <c r="V1753" s="13"/>
      <c r="W1753" s="13"/>
      <c r="X1753" s="13"/>
      <c r="Y1753" s="13"/>
      <c r="Z1753" s="13"/>
      <c r="AA1753" s="13"/>
      <c r="AB1753" s="13"/>
      <c r="AC1753" s="13"/>
      <c r="AD1753" s="13"/>
      <c r="AE1753" s="13"/>
      <c r="AT1753" s="243" t="s">
        <v>193</v>
      </c>
      <c r="AU1753" s="243" t="s">
        <v>83</v>
      </c>
      <c r="AV1753" s="13" t="s">
        <v>83</v>
      </c>
      <c r="AW1753" s="13" t="s">
        <v>33</v>
      </c>
      <c r="AX1753" s="13" t="s">
        <v>73</v>
      </c>
      <c r="AY1753" s="243" t="s">
        <v>181</v>
      </c>
    </row>
    <row r="1754" s="2" customFormat="1" ht="16.5" customHeight="1">
      <c r="A1754" s="39"/>
      <c r="B1754" s="40"/>
      <c r="C1754" s="213" t="s">
        <v>2954</v>
      </c>
      <c r="D1754" s="213" t="s">
        <v>183</v>
      </c>
      <c r="E1754" s="214" t="s">
        <v>2955</v>
      </c>
      <c r="F1754" s="215" t="s">
        <v>2956</v>
      </c>
      <c r="G1754" s="216" t="s">
        <v>377</v>
      </c>
      <c r="H1754" s="217">
        <v>0.34300000000000003</v>
      </c>
      <c r="I1754" s="218"/>
      <c r="J1754" s="219">
        <f>ROUND(I1754*H1754,2)</f>
        <v>0</v>
      </c>
      <c r="K1754" s="215" t="s">
        <v>187</v>
      </c>
      <c r="L1754" s="45"/>
      <c r="M1754" s="220" t="s">
        <v>19</v>
      </c>
      <c r="N1754" s="221" t="s">
        <v>44</v>
      </c>
      <c r="O1754" s="85"/>
      <c r="P1754" s="222">
        <f>O1754*H1754</f>
        <v>0</v>
      </c>
      <c r="Q1754" s="222">
        <v>0</v>
      </c>
      <c r="R1754" s="222">
        <f>Q1754*H1754</f>
        <v>0</v>
      </c>
      <c r="S1754" s="222">
        <v>0</v>
      </c>
      <c r="T1754" s="223">
        <f>S1754*H1754</f>
        <v>0</v>
      </c>
      <c r="U1754" s="39"/>
      <c r="V1754" s="39"/>
      <c r="W1754" s="39"/>
      <c r="X1754" s="39"/>
      <c r="Y1754" s="39"/>
      <c r="Z1754" s="39"/>
      <c r="AA1754" s="39"/>
      <c r="AB1754" s="39"/>
      <c r="AC1754" s="39"/>
      <c r="AD1754" s="39"/>
      <c r="AE1754" s="39"/>
      <c r="AR1754" s="224" t="s">
        <v>300</v>
      </c>
      <c r="AT1754" s="224" t="s">
        <v>183</v>
      </c>
      <c r="AU1754" s="224" t="s">
        <v>83</v>
      </c>
      <c r="AY1754" s="18" t="s">
        <v>181</v>
      </c>
      <c r="BE1754" s="225">
        <f>IF(N1754="základní",J1754,0)</f>
        <v>0</v>
      </c>
      <c r="BF1754" s="225">
        <f>IF(N1754="snížená",J1754,0)</f>
        <v>0</v>
      </c>
      <c r="BG1754" s="225">
        <f>IF(N1754="zákl. přenesená",J1754,0)</f>
        <v>0</v>
      </c>
      <c r="BH1754" s="225">
        <f>IF(N1754="sníž. přenesená",J1754,0)</f>
        <v>0</v>
      </c>
      <c r="BI1754" s="225">
        <f>IF(N1754="nulová",J1754,0)</f>
        <v>0</v>
      </c>
      <c r="BJ1754" s="18" t="s">
        <v>81</v>
      </c>
      <c r="BK1754" s="225">
        <f>ROUND(I1754*H1754,2)</f>
        <v>0</v>
      </c>
      <c r="BL1754" s="18" t="s">
        <v>300</v>
      </c>
      <c r="BM1754" s="224" t="s">
        <v>2957</v>
      </c>
    </row>
    <row r="1755" s="2" customFormat="1">
      <c r="A1755" s="39"/>
      <c r="B1755" s="40"/>
      <c r="C1755" s="41"/>
      <c r="D1755" s="226" t="s">
        <v>189</v>
      </c>
      <c r="E1755" s="41"/>
      <c r="F1755" s="227" t="s">
        <v>2958</v>
      </c>
      <c r="G1755" s="41"/>
      <c r="H1755" s="41"/>
      <c r="I1755" s="228"/>
      <c r="J1755" s="41"/>
      <c r="K1755" s="41"/>
      <c r="L1755" s="45"/>
      <c r="M1755" s="229"/>
      <c r="N1755" s="230"/>
      <c r="O1755" s="85"/>
      <c r="P1755" s="85"/>
      <c r="Q1755" s="85"/>
      <c r="R1755" s="85"/>
      <c r="S1755" s="85"/>
      <c r="T1755" s="86"/>
      <c r="U1755" s="39"/>
      <c r="V1755" s="39"/>
      <c r="W1755" s="39"/>
      <c r="X1755" s="39"/>
      <c r="Y1755" s="39"/>
      <c r="Z1755" s="39"/>
      <c r="AA1755" s="39"/>
      <c r="AB1755" s="39"/>
      <c r="AC1755" s="39"/>
      <c r="AD1755" s="39"/>
      <c r="AE1755" s="39"/>
      <c r="AT1755" s="18" t="s">
        <v>189</v>
      </c>
      <c r="AU1755" s="18" t="s">
        <v>83</v>
      </c>
    </row>
    <row r="1756" s="2" customFormat="1">
      <c r="A1756" s="39"/>
      <c r="B1756" s="40"/>
      <c r="C1756" s="41"/>
      <c r="D1756" s="231" t="s">
        <v>191</v>
      </c>
      <c r="E1756" s="41"/>
      <c r="F1756" s="232" t="s">
        <v>2959</v>
      </c>
      <c r="G1756" s="41"/>
      <c r="H1756" s="41"/>
      <c r="I1756" s="228"/>
      <c r="J1756" s="41"/>
      <c r="K1756" s="41"/>
      <c r="L1756" s="45"/>
      <c r="M1756" s="229"/>
      <c r="N1756" s="230"/>
      <c r="O1756" s="85"/>
      <c r="P1756" s="85"/>
      <c r="Q1756" s="85"/>
      <c r="R1756" s="85"/>
      <c r="S1756" s="85"/>
      <c r="T1756" s="86"/>
      <c r="U1756" s="39"/>
      <c r="V1756" s="39"/>
      <c r="W1756" s="39"/>
      <c r="X1756" s="39"/>
      <c r="Y1756" s="39"/>
      <c r="Z1756" s="39"/>
      <c r="AA1756" s="39"/>
      <c r="AB1756" s="39"/>
      <c r="AC1756" s="39"/>
      <c r="AD1756" s="39"/>
      <c r="AE1756" s="39"/>
      <c r="AT1756" s="18" t="s">
        <v>191</v>
      </c>
      <c r="AU1756" s="18" t="s">
        <v>83</v>
      </c>
    </row>
    <row r="1757" s="12" customFormat="1" ht="22.8" customHeight="1">
      <c r="A1757" s="12"/>
      <c r="B1757" s="197"/>
      <c r="C1757" s="198"/>
      <c r="D1757" s="199" t="s">
        <v>72</v>
      </c>
      <c r="E1757" s="211" t="s">
        <v>2960</v>
      </c>
      <c r="F1757" s="211" t="s">
        <v>2961</v>
      </c>
      <c r="G1757" s="198"/>
      <c r="H1757" s="198"/>
      <c r="I1757" s="201"/>
      <c r="J1757" s="212">
        <f>BK1757</f>
        <v>0</v>
      </c>
      <c r="K1757" s="198"/>
      <c r="L1757" s="203"/>
      <c r="M1757" s="204"/>
      <c r="N1757" s="205"/>
      <c r="O1757" s="205"/>
      <c r="P1757" s="206">
        <f>SUM(P1758:P1804)</f>
        <v>0</v>
      </c>
      <c r="Q1757" s="205"/>
      <c r="R1757" s="206">
        <f>SUM(R1758:R1804)</f>
        <v>0.70530733400000012</v>
      </c>
      <c r="S1757" s="205"/>
      <c r="T1757" s="207">
        <f>SUM(T1758:T1804)</f>
        <v>0</v>
      </c>
      <c r="U1757" s="12"/>
      <c r="V1757" s="12"/>
      <c r="W1757" s="12"/>
      <c r="X1757" s="12"/>
      <c r="Y1757" s="12"/>
      <c r="Z1757" s="12"/>
      <c r="AA1757" s="12"/>
      <c r="AB1757" s="12"/>
      <c r="AC1757" s="12"/>
      <c r="AD1757" s="12"/>
      <c r="AE1757" s="12"/>
      <c r="AR1757" s="208" t="s">
        <v>83</v>
      </c>
      <c r="AT1757" s="209" t="s">
        <v>72</v>
      </c>
      <c r="AU1757" s="209" t="s">
        <v>81</v>
      </c>
      <c r="AY1757" s="208" t="s">
        <v>181</v>
      </c>
      <c r="BK1757" s="210">
        <f>SUM(BK1758:BK1804)</f>
        <v>0</v>
      </c>
    </row>
    <row r="1758" s="2" customFormat="1" ht="16.5" customHeight="1">
      <c r="A1758" s="39"/>
      <c r="B1758" s="40"/>
      <c r="C1758" s="213" t="s">
        <v>2962</v>
      </c>
      <c r="D1758" s="213" t="s">
        <v>183</v>
      </c>
      <c r="E1758" s="214" t="s">
        <v>2963</v>
      </c>
      <c r="F1758" s="215" t="s">
        <v>2964</v>
      </c>
      <c r="G1758" s="216" t="s">
        <v>263</v>
      </c>
      <c r="H1758" s="217">
        <v>9.6600000000000001</v>
      </c>
      <c r="I1758" s="218"/>
      <c r="J1758" s="219">
        <f>ROUND(I1758*H1758,2)</f>
        <v>0</v>
      </c>
      <c r="K1758" s="215" t="s">
        <v>187</v>
      </c>
      <c r="L1758" s="45"/>
      <c r="M1758" s="220" t="s">
        <v>19</v>
      </c>
      <c r="N1758" s="221" t="s">
        <v>44</v>
      </c>
      <c r="O1758" s="85"/>
      <c r="P1758" s="222">
        <f>O1758*H1758</f>
        <v>0</v>
      </c>
      <c r="Q1758" s="222">
        <v>0.0029362500000000001</v>
      </c>
      <c r="R1758" s="222">
        <f>Q1758*H1758</f>
        <v>0.028364175000000002</v>
      </c>
      <c r="S1758" s="222">
        <v>0</v>
      </c>
      <c r="T1758" s="223">
        <f>S1758*H1758</f>
        <v>0</v>
      </c>
      <c r="U1758" s="39"/>
      <c r="V1758" s="39"/>
      <c r="W1758" s="39"/>
      <c r="X1758" s="39"/>
      <c r="Y1758" s="39"/>
      <c r="Z1758" s="39"/>
      <c r="AA1758" s="39"/>
      <c r="AB1758" s="39"/>
      <c r="AC1758" s="39"/>
      <c r="AD1758" s="39"/>
      <c r="AE1758" s="39"/>
      <c r="AR1758" s="224" t="s">
        <v>300</v>
      </c>
      <c r="AT1758" s="224" t="s">
        <v>183</v>
      </c>
      <c r="AU1758" s="224" t="s">
        <v>83</v>
      </c>
      <c r="AY1758" s="18" t="s">
        <v>181</v>
      </c>
      <c r="BE1758" s="225">
        <f>IF(N1758="základní",J1758,0)</f>
        <v>0</v>
      </c>
      <c r="BF1758" s="225">
        <f>IF(N1758="snížená",J1758,0)</f>
        <v>0</v>
      </c>
      <c r="BG1758" s="225">
        <f>IF(N1758="zákl. přenesená",J1758,0)</f>
        <v>0</v>
      </c>
      <c r="BH1758" s="225">
        <f>IF(N1758="sníž. přenesená",J1758,0)</f>
        <v>0</v>
      </c>
      <c r="BI1758" s="225">
        <f>IF(N1758="nulová",J1758,0)</f>
        <v>0</v>
      </c>
      <c r="BJ1758" s="18" t="s">
        <v>81</v>
      </c>
      <c r="BK1758" s="225">
        <f>ROUND(I1758*H1758,2)</f>
        <v>0</v>
      </c>
      <c r="BL1758" s="18" t="s">
        <v>300</v>
      </c>
      <c r="BM1758" s="224" t="s">
        <v>2965</v>
      </c>
    </row>
    <row r="1759" s="2" customFormat="1">
      <c r="A1759" s="39"/>
      <c r="B1759" s="40"/>
      <c r="C1759" s="41"/>
      <c r="D1759" s="226" t="s">
        <v>189</v>
      </c>
      <c r="E1759" s="41"/>
      <c r="F1759" s="227" t="s">
        <v>2966</v>
      </c>
      <c r="G1759" s="41"/>
      <c r="H1759" s="41"/>
      <c r="I1759" s="228"/>
      <c r="J1759" s="41"/>
      <c r="K1759" s="41"/>
      <c r="L1759" s="45"/>
      <c r="M1759" s="229"/>
      <c r="N1759" s="230"/>
      <c r="O1759" s="85"/>
      <c r="P1759" s="85"/>
      <c r="Q1759" s="85"/>
      <c r="R1759" s="85"/>
      <c r="S1759" s="85"/>
      <c r="T1759" s="86"/>
      <c r="U1759" s="39"/>
      <c r="V1759" s="39"/>
      <c r="W1759" s="39"/>
      <c r="X1759" s="39"/>
      <c r="Y1759" s="39"/>
      <c r="Z1759" s="39"/>
      <c r="AA1759" s="39"/>
      <c r="AB1759" s="39"/>
      <c r="AC1759" s="39"/>
      <c r="AD1759" s="39"/>
      <c r="AE1759" s="39"/>
      <c r="AT1759" s="18" t="s">
        <v>189</v>
      </c>
      <c r="AU1759" s="18" t="s">
        <v>83</v>
      </c>
    </row>
    <row r="1760" s="2" customFormat="1">
      <c r="A1760" s="39"/>
      <c r="B1760" s="40"/>
      <c r="C1760" s="41"/>
      <c r="D1760" s="231" t="s">
        <v>191</v>
      </c>
      <c r="E1760" s="41"/>
      <c r="F1760" s="232" t="s">
        <v>2967</v>
      </c>
      <c r="G1760" s="41"/>
      <c r="H1760" s="41"/>
      <c r="I1760" s="228"/>
      <c r="J1760" s="41"/>
      <c r="K1760" s="41"/>
      <c r="L1760" s="45"/>
      <c r="M1760" s="229"/>
      <c r="N1760" s="230"/>
      <c r="O1760" s="85"/>
      <c r="P1760" s="85"/>
      <c r="Q1760" s="85"/>
      <c r="R1760" s="85"/>
      <c r="S1760" s="85"/>
      <c r="T1760" s="86"/>
      <c r="U1760" s="39"/>
      <c r="V1760" s="39"/>
      <c r="W1760" s="39"/>
      <c r="X1760" s="39"/>
      <c r="Y1760" s="39"/>
      <c r="Z1760" s="39"/>
      <c r="AA1760" s="39"/>
      <c r="AB1760" s="39"/>
      <c r="AC1760" s="39"/>
      <c r="AD1760" s="39"/>
      <c r="AE1760" s="39"/>
      <c r="AT1760" s="18" t="s">
        <v>191</v>
      </c>
      <c r="AU1760" s="18" t="s">
        <v>83</v>
      </c>
    </row>
    <row r="1761" s="14" customFormat="1">
      <c r="A1761" s="14"/>
      <c r="B1761" s="244"/>
      <c r="C1761" s="245"/>
      <c r="D1761" s="226" t="s">
        <v>193</v>
      </c>
      <c r="E1761" s="246" t="s">
        <v>19</v>
      </c>
      <c r="F1761" s="247" t="s">
        <v>2968</v>
      </c>
      <c r="G1761" s="245"/>
      <c r="H1761" s="246" t="s">
        <v>19</v>
      </c>
      <c r="I1761" s="248"/>
      <c r="J1761" s="245"/>
      <c r="K1761" s="245"/>
      <c r="L1761" s="249"/>
      <c r="M1761" s="250"/>
      <c r="N1761" s="251"/>
      <c r="O1761" s="251"/>
      <c r="P1761" s="251"/>
      <c r="Q1761" s="251"/>
      <c r="R1761" s="251"/>
      <c r="S1761" s="251"/>
      <c r="T1761" s="252"/>
      <c r="U1761" s="14"/>
      <c r="V1761" s="14"/>
      <c r="W1761" s="14"/>
      <c r="X1761" s="14"/>
      <c r="Y1761" s="14"/>
      <c r="Z1761" s="14"/>
      <c r="AA1761" s="14"/>
      <c r="AB1761" s="14"/>
      <c r="AC1761" s="14"/>
      <c r="AD1761" s="14"/>
      <c r="AE1761" s="14"/>
      <c r="AT1761" s="253" t="s">
        <v>193</v>
      </c>
      <c r="AU1761" s="253" t="s">
        <v>83</v>
      </c>
      <c r="AV1761" s="14" t="s">
        <v>81</v>
      </c>
      <c r="AW1761" s="14" t="s">
        <v>33</v>
      </c>
      <c r="AX1761" s="14" t="s">
        <v>73</v>
      </c>
      <c r="AY1761" s="253" t="s">
        <v>181</v>
      </c>
    </row>
    <row r="1762" s="13" customFormat="1">
      <c r="A1762" s="13"/>
      <c r="B1762" s="233"/>
      <c r="C1762" s="234"/>
      <c r="D1762" s="226" t="s">
        <v>193</v>
      </c>
      <c r="E1762" s="235" t="s">
        <v>19</v>
      </c>
      <c r="F1762" s="236" t="s">
        <v>2969</v>
      </c>
      <c r="G1762" s="234"/>
      <c r="H1762" s="237">
        <v>5.1100000000000003</v>
      </c>
      <c r="I1762" s="238"/>
      <c r="J1762" s="234"/>
      <c r="K1762" s="234"/>
      <c r="L1762" s="239"/>
      <c r="M1762" s="240"/>
      <c r="N1762" s="241"/>
      <c r="O1762" s="241"/>
      <c r="P1762" s="241"/>
      <c r="Q1762" s="241"/>
      <c r="R1762" s="241"/>
      <c r="S1762" s="241"/>
      <c r="T1762" s="242"/>
      <c r="U1762" s="13"/>
      <c r="V1762" s="13"/>
      <c r="W1762" s="13"/>
      <c r="X1762" s="13"/>
      <c r="Y1762" s="13"/>
      <c r="Z1762" s="13"/>
      <c r="AA1762" s="13"/>
      <c r="AB1762" s="13"/>
      <c r="AC1762" s="13"/>
      <c r="AD1762" s="13"/>
      <c r="AE1762" s="13"/>
      <c r="AT1762" s="243" t="s">
        <v>193</v>
      </c>
      <c r="AU1762" s="243" t="s">
        <v>83</v>
      </c>
      <c r="AV1762" s="13" t="s">
        <v>83</v>
      </c>
      <c r="AW1762" s="13" t="s">
        <v>33</v>
      </c>
      <c r="AX1762" s="13" t="s">
        <v>73</v>
      </c>
      <c r="AY1762" s="243" t="s">
        <v>181</v>
      </c>
    </row>
    <row r="1763" s="14" customFormat="1">
      <c r="A1763" s="14"/>
      <c r="B1763" s="244"/>
      <c r="C1763" s="245"/>
      <c r="D1763" s="226" t="s">
        <v>193</v>
      </c>
      <c r="E1763" s="246" t="s">
        <v>19</v>
      </c>
      <c r="F1763" s="247" t="s">
        <v>2970</v>
      </c>
      <c r="G1763" s="245"/>
      <c r="H1763" s="246" t="s">
        <v>19</v>
      </c>
      <c r="I1763" s="248"/>
      <c r="J1763" s="245"/>
      <c r="K1763" s="245"/>
      <c r="L1763" s="249"/>
      <c r="M1763" s="250"/>
      <c r="N1763" s="251"/>
      <c r="O1763" s="251"/>
      <c r="P1763" s="251"/>
      <c r="Q1763" s="251"/>
      <c r="R1763" s="251"/>
      <c r="S1763" s="251"/>
      <c r="T1763" s="252"/>
      <c r="U1763" s="14"/>
      <c r="V1763" s="14"/>
      <c r="W1763" s="14"/>
      <c r="X1763" s="14"/>
      <c r="Y1763" s="14"/>
      <c r="Z1763" s="14"/>
      <c r="AA1763" s="14"/>
      <c r="AB1763" s="14"/>
      <c r="AC1763" s="14"/>
      <c r="AD1763" s="14"/>
      <c r="AE1763" s="14"/>
      <c r="AT1763" s="253" t="s">
        <v>193</v>
      </c>
      <c r="AU1763" s="253" t="s">
        <v>83</v>
      </c>
      <c r="AV1763" s="14" t="s">
        <v>81</v>
      </c>
      <c r="AW1763" s="14" t="s">
        <v>33</v>
      </c>
      <c r="AX1763" s="14" t="s">
        <v>73</v>
      </c>
      <c r="AY1763" s="253" t="s">
        <v>181</v>
      </c>
    </row>
    <row r="1764" s="13" customFormat="1">
      <c r="A1764" s="13"/>
      <c r="B1764" s="233"/>
      <c r="C1764" s="234"/>
      <c r="D1764" s="226" t="s">
        <v>193</v>
      </c>
      <c r="E1764" s="235" t="s">
        <v>19</v>
      </c>
      <c r="F1764" s="236" t="s">
        <v>2971</v>
      </c>
      <c r="G1764" s="234"/>
      <c r="H1764" s="237">
        <v>4.5499999999999998</v>
      </c>
      <c r="I1764" s="238"/>
      <c r="J1764" s="234"/>
      <c r="K1764" s="234"/>
      <c r="L1764" s="239"/>
      <c r="M1764" s="240"/>
      <c r="N1764" s="241"/>
      <c r="O1764" s="241"/>
      <c r="P1764" s="241"/>
      <c r="Q1764" s="241"/>
      <c r="R1764" s="241"/>
      <c r="S1764" s="241"/>
      <c r="T1764" s="242"/>
      <c r="U1764" s="13"/>
      <c r="V1764" s="13"/>
      <c r="W1764" s="13"/>
      <c r="X1764" s="13"/>
      <c r="Y1764" s="13"/>
      <c r="Z1764" s="13"/>
      <c r="AA1764" s="13"/>
      <c r="AB1764" s="13"/>
      <c r="AC1764" s="13"/>
      <c r="AD1764" s="13"/>
      <c r="AE1764" s="13"/>
      <c r="AT1764" s="243" t="s">
        <v>193</v>
      </c>
      <c r="AU1764" s="243" t="s">
        <v>83</v>
      </c>
      <c r="AV1764" s="13" t="s">
        <v>83</v>
      </c>
      <c r="AW1764" s="13" t="s">
        <v>33</v>
      </c>
      <c r="AX1764" s="13" t="s">
        <v>73</v>
      </c>
      <c r="AY1764" s="243" t="s">
        <v>181</v>
      </c>
    </row>
    <row r="1765" s="2" customFormat="1" ht="16.5" customHeight="1">
      <c r="A1765" s="39"/>
      <c r="B1765" s="40"/>
      <c r="C1765" s="213" t="s">
        <v>2516</v>
      </c>
      <c r="D1765" s="213" t="s">
        <v>183</v>
      </c>
      <c r="E1765" s="214" t="s">
        <v>2972</v>
      </c>
      <c r="F1765" s="215" t="s">
        <v>2973</v>
      </c>
      <c r="G1765" s="216" t="s">
        <v>263</v>
      </c>
      <c r="H1765" s="217">
        <v>4.2999999999999998</v>
      </c>
      <c r="I1765" s="218"/>
      <c r="J1765" s="219">
        <f>ROUND(I1765*H1765,2)</f>
        <v>0</v>
      </c>
      <c r="K1765" s="215" t="s">
        <v>187</v>
      </c>
      <c r="L1765" s="45"/>
      <c r="M1765" s="220" t="s">
        <v>19</v>
      </c>
      <c r="N1765" s="221" t="s">
        <v>44</v>
      </c>
      <c r="O1765" s="85"/>
      <c r="P1765" s="222">
        <f>O1765*H1765</f>
        <v>0</v>
      </c>
      <c r="Q1765" s="222">
        <v>0.0028668500000000002</v>
      </c>
      <c r="R1765" s="222">
        <f>Q1765*H1765</f>
        <v>0.012327455000000001</v>
      </c>
      <c r="S1765" s="222">
        <v>0</v>
      </c>
      <c r="T1765" s="223">
        <f>S1765*H1765</f>
        <v>0</v>
      </c>
      <c r="U1765" s="39"/>
      <c r="V1765" s="39"/>
      <c r="W1765" s="39"/>
      <c r="X1765" s="39"/>
      <c r="Y1765" s="39"/>
      <c r="Z1765" s="39"/>
      <c r="AA1765" s="39"/>
      <c r="AB1765" s="39"/>
      <c r="AC1765" s="39"/>
      <c r="AD1765" s="39"/>
      <c r="AE1765" s="39"/>
      <c r="AR1765" s="224" t="s">
        <v>300</v>
      </c>
      <c r="AT1765" s="224" t="s">
        <v>183</v>
      </c>
      <c r="AU1765" s="224" t="s">
        <v>83</v>
      </c>
      <c r="AY1765" s="18" t="s">
        <v>181</v>
      </c>
      <c r="BE1765" s="225">
        <f>IF(N1765="základní",J1765,0)</f>
        <v>0</v>
      </c>
      <c r="BF1765" s="225">
        <f>IF(N1765="snížená",J1765,0)</f>
        <v>0</v>
      </c>
      <c r="BG1765" s="225">
        <f>IF(N1765="zákl. přenesená",J1765,0)</f>
        <v>0</v>
      </c>
      <c r="BH1765" s="225">
        <f>IF(N1765="sníž. přenesená",J1765,0)</f>
        <v>0</v>
      </c>
      <c r="BI1765" s="225">
        <f>IF(N1765="nulová",J1765,0)</f>
        <v>0</v>
      </c>
      <c r="BJ1765" s="18" t="s">
        <v>81</v>
      </c>
      <c r="BK1765" s="225">
        <f>ROUND(I1765*H1765,2)</f>
        <v>0</v>
      </c>
      <c r="BL1765" s="18" t="s">
        <v>300</v>
      </c>
      <c r="BM1765" s="224" t="s">
        <v>2974</v>
      </c>
    </row>
    <row r="1766" s="2" customFormat="1">
      <c r="A1766" s="39"/>
      <c r="B1766" s="40"/>
      <c r="C1766" s="41"/>
      <c r="D1766" s="226" t="s">
        <v>189</v>
      </c>
      <c r="E1766" s="41"/>
      <c r="F1766" s="227" t="s">
        <v>2975</v>
      </c>
      <c r="G1766" s="41"/>
      <c r="H1766" s="41"/>
      <c r="I1766" s="228"/>
      <c r="J1766" s="41"/>
      <c r="K1766" s="41"/>
      <c r="L1766" s="45"/>
      <c r="M1766" s="229"/>
      <c r="N1766" s="230"/>
      <c r="O1766" s="85"/>
      <c r="P1766" s="85"/>
      <c r="Q1766" s="85"/>
      <c r="R1766" s="85"/>
      <c r="S1766" s="85"/>
      <c r="T1766" s="86"/>
      <c r="U1766" s="39"/>
      <c r="V1766" s="39"/>
      <c r="W1766" s="39"/>
      <c r="X1766" s="39"/>
      <c r="Y1766" s="39"/>
      <c r="Z1766" s="39"/>
      <c r="AA1766" s="39"/>
      <c r="AB1766" s="39"/>
      <c r="AC1766" s="39"/>
      <c r="AD1766" s="39"/>
      <c r="AE1766" s="39"/>
      <c r="AT1766" s="18" t="s">
        <v>189</v>
      </c>
      <c r="AU1766" s="18" t="s">
        <v>83</v>
      </c>
    </row>
    <row r="1767" s="2" customFormat="1">
      <c r="A1767" s="39"/>
      <c r="B1767" s="40"/>
      <c r="C1767" s="41"/>
      <c r="D1767" s="231" t="s">
        <v>191</v>
      </c>
      <c r="E1767" s="41"/>
      <c r="F1767" s="232" t="s">
        <v>2976</v>
      </c>
      <c r="G1767" s="41"/>
      <c r="H1767" s="41"/>
      <c r="I1767" s="228"/>
      <c r="J1767" s="41"/>
      <c r="K1767" s="41"/>
      <c r="L1767" s="45"/>
      <c r="M1767" s="229"/>
      <c r="N1767" s="230"/>
      <c r="O1767" s="85"/>
      <c r="P1767" s="85"/>
      <c r="Q1767" s="85"/>
      <c r="R1767" s="85"/>
      <c r="S1767" s="85"/>
      <c r="T1767" s="86"/>
      <c r="U1767" s="39"/>
      <c r="V1767" s="39"/>
      <c r="W1767" s="39"/>
      <c r="X1767" s="39"/>
      <c r="Y1767" s="39"/>
      <c r="Z1767" s="39"/>
      <c r="AA1767" s="39"/>
      <c r="AB1767" s="39"/>
      <c r="AC1767" s="39"/>
      <c r="AD1767" s="39"/>
      <c r="AE1767" s="39"/>
      <c r="AT1767" s="18" t="s">
        <v>191</v>
      </c>
      <c r="AU1767" s="18" t="s">
        <v>83</v>
      </c>
    </row>
    <row r="1768" s="13" customFormat="1">
      <c r="A1768" s="13"/>
      <c r="B1768" s="233"/>
      <c r="C1768" s="234"/>
      <c r="D1768" s="226" t="s">
        <v>193</v>
      </c>
      <c r="E1768" s="235" t="s">
        <v>19</v>
      </c>
      <c r="F1768" s="236" t="s">
        <v>2977</v>
      </c>
      <c r="G1768" s="234"/>
      <c r="H1768" s="237">
        <v>4.2999999999999998</v>
      </c>
      <c r="I1768" s="238"/>
      <c r="J1768" s="234"/>
      <c r="K1768" s="234"/>
      <c r="L1768" s="239"/>
      <c r="M1768" s="240"/>
      <c r="N1768" s="241"/>
      <c r="O1768" s="241"/>
      <c r="P1768" s="241"/>
      <c r="Q1768" s="241"/>
      <c r="R1768" s="241"/>
      <c r="S1768" s="241"/>
      <c r="T1768" s="242"/>
      <c r="U1768" s="13"/>
      <c r="V1768" s="13"/>
      <c r="W1768" s="13"/>
      <c r="X1768" s="13"/>
      <c r="Y1768" s="13"/>
      <c r="Z1768" s="13"/>
      <c r="AA1768" s="13"/>
      <c r="AB1768" s="13"/>
      <c r="AC1768" s="13"/>
      <c r="AD1768" s="13"/>
      <c r="AE1768" s="13"/>
      <c r="AT1768" s="243" t="s">
        <v>193</v>
      </c>
      <c r="AU1768" s="243" t="s">
        <v>83</v>
      </c>
      <c r="AV1768" s="13" t="s">
        <v>83</v>
      </c>
      <c r="AW1768" s="13" t="s">
        <v>33</v>
      </c>
      <c r="AX1768" s="13" t="s">
        <v>73</v>
      </c>
      <c r="AY1768" s="243" t="s">
        <v>181</v>
      </c>
    </row>
    <row r="1769" s="2" customFormat="1" ht="21.75" customHeight="1">
      <c r="A1769" s="39"/>
      <c r="B1769" s="40"/>
      <c r="C1769" s="213" t="s">
        <v>2978</v>
      </c>
      <c r="D1769" s="213" t="s">
        <v>183</v>
      </c>
      <c r="E1769" s="214" t="s">
        <v>2979</v>
      </c>
      <c r="F1769" s="215" t="s">
        <v>2980</v>
      </c>
      <c r="G1769" s="216" t="s">
        <v>263</v>
      </c>
      <c r="H1769" s="217">
        <v>66.400000000000006</v>
      </c>
      <c r="I1769" s="218"/>
      <c r="J1769" s="219">
        <f>ROUND(I1769*H1769,2)</f>
        <v>0</v>
      </c>
      <c r="K1769" s="215" t="s">
        <v>187</v>
      </c>
      <c r="L1769" s="45"/>
      <c r="M1769" s="220" t="s">
        <v>19</v>
      </c>
      <c r="N1769" s="221" t="s">
        <v>44</v>
      </c>
      <c r="O1769" s="85"/>
      <c r="P1769" s="222">
        <f>O1769*H1769</f>
        <v>0</v>
      </c>
      <c r="Q1769" s="222">
        <v>0.0058419500000000003</v>
      </c>
      <c r="R1769" s="222">
        <f>Q1769*H1769</f>
        <v>0.38790548000000002</v>
      </c>
      <c r="S1769" s="222">
        <v>0</v>
      </c>
      <c r="T1769" s="223">
        <f>S1769*H1769</f>
        <v>0</v>
      </c>
      <c r="U1769" s="39"/>
      <c r="V1769" s="39"/>
      <c r="W1769" s="39"/>
      <c r="X1769" s="39"/>
      <c r="Y1769" s="39"/>
      <c r="Z1769" s="39"/>
      <c r="AA1769" s="39"/>
      <c r="AB1769" s="39"/>
      <c r="AC1769" s="39"/>
      <c r="AD1769" s="39"/>
      <c r="AE1769" s="39"/>
      <c r="AR1769" s="224" t="s">
        <v>300</v>
      </c>
      <c r="AT1769" s="224" t="s">
        <v>183</v>
      </c>
      <c r="AU1769" s="224" t="s">
        <v>83</v>
      </c>
      <c r="AY1769" s="18" t="s">
        <v>181</v>
      </c>
      <c r="BE1769" s="225">
        <f>IF(N1769="základní",J1769,0)</f>
        <v>0</v>
      </c>
      <c r="BF1769" s="225">
        <f>IF(N1769="snížená",J1769,0)</f>
        <v>0</v>
      </c>
      <c r="BG1769" s="225">
        <f>IF(N1769="zákl. přenesená",J1769,0)</f>
        <v>0</v>
      </c>
      <c r="BH1769" s="225">
        <f>IF(N1769="sníž. přenesená",J1769,0)</f>
        <v>0</v>
      </c>
      <c r="BI1769" s="225">
        <f>IF(N1769="nulová",J1769,0)</f>
        <v>0</v>
      </c>
      <c r="BJ1769" s="18" t="s">
        <v>81</v>
      </c>
      <c r="BK1769" s="225">
        <f>ROUND(I1769*H1769,2)</f>
        <v>0</v>
      </c>
      <c r="BL1769" s="18" t="s">
        <v>300</v>
      </c>
      <c r="BM1769" s="224" t="s">
        <v>2981</v>
      </c>
    </row>
    <row r="1770" s="2" customFormat="1">
      <c r="A1770" s="39"/>
      <c r="B1770" s="40"/>
      <c r="C1770" s="41"/>
      <c r="D1770" s="226" t="s">
        <v>189</v>
      </c>
      <c r="E1770" s="41"/>
      <c r="F1770" s="227" t="s">
        <v>2982</v>
      </c>
      <c r="G1770" s="41"/>
      <c r="H1770" s="41"/>
      <c r="I1770" s="228"/>
      <c r="J1770" s="41"/>
      <c r="K1770" s="41"/>
      <c r="L1770" s="45"/>
      <c r="M1770" s="229"/>
      <c r="N1770" s="230"/>
      <c r="O1770" s="85"/>
      <c r="P1770" s="85"/>
      <c r="Q1770" s="85"/>
      <c r="R1770" s="85"/>
      <c r="S1770" s="85"/>
      <c r="T1770" s="86"/>
      <c r="U1770" s="39"/>
      <c r="V1770" s="39"/>
      <c r="W1770" s="39"/>
      <c r="X1770" s="39"/>
      <c r="Y1770" s="39"/>
      <c r="Z1770" s="39"/>
      <c r="AA1770" s="39"/>
      <c r="AB1770" s="39"/>
      <c r="AC1770" s="39"/>
      <c r="AD1770" s="39"/>
      <c r="AE1770" s="39"/>
      <c r="AT1770" s="18" t="s">
        <v>189</v>
      </c>
      <c r="AU1770" s="18" t="s">
        <v>83</v>
      </c>
    </row>
    <row r="1771" s="2" customFormat="1">
      <c r="A1771" s="39"/>
      <c r="B1771" s="40"/>
      <c r="C1771" s="41"/>
      <c r="D1771" s="231" t="s">
        <v>191</v>
      </c>
      <c r="E1771" s="41"/>
      <c r="F1771" s="232" t="s">
        <v>2983</v>
      </c>
      <c r="G1771" s="41"/>
      <c r="H1771" s="41"/>
      <c r="I1771" s="228"/>
      <c r="J1771" s="41"/>
      <c r="K1771" s="41"/>
      <c r="L1771" s="45"/>
      <c r="M1771" s="229"/>
      <c r="N1771" s="230"/>
      <c r="O1771" s="85"/>
      <c r="P1771" s="85"/>
      <c r="Q1771" s="85"/>
      <c r="R1771" s="85"/>
      <c r="S1771" s="85"/>
      <c r="T1771" s="86"/>
      <c r="U1771" s="39"/>
      <c r="V1771" s="39"/>
      <c r="W1771" s="39"/>
      <c r="X1771" s="39"/>
      <c r="Y1771" s="39"/>
      <c r="Z1771" s="39"/>
      <c r="AA1771" s="39"/>
      <c r="AB1771" s="39"/>
      <c r="AC1771" s="39"/>
      <c r="AD1771" s="39"/>
      <c r="AE1771" s="39"/>
      <c r="AT1771" s="18" t="s">
        <v>191</v>
      </c>
      <c r="AU1771" s="18" t="s">
        <v>83</v>
      </c>
    </row>
    <row r="1772" s="13" customFormat="1">
      <c r="A1772" s="13"/>
      <c r="B1772" s="233"/>
      <c r="C1772" s="234"/>
      <c r="D1772" s="226" t="s">
        <v>193</v>
      </c>
      <c r="E1772" s="235" t="s">
        <v>19</v>
      </c>
      <c r="F1772" s="236" t="s">
        <v>2984</v>
      </c>
      <c r="G1772" s="234"/>
      <c r="H1772" s="237">
        <v>66.400000000000006</v>
      </c>
      <c r="I1772" s="238"/>
      <c r="J1772" s="234"/>
      <c r="K1772" s="234"/>
      <c r="L1772" s="239"/>
      <c r="M1772" s="240"/>
      <c r="N1772" s="241"/>
      <c r="O1772" s="241"/>
      <c r="P1772" s="241"/>
      <c r="Q1772" s="241"/>
      <c r="R1772" s="241"/>
      <c r="S1772" s="241"/>
      <c r="T1772" s="242"/>
      <c r="U1772" s="13"/>
      <c r="V1772" s="13"/>
      <c r="W1772" s="13"/>
      <c r="X1772" s="13"/>
      <c r="Y1772" s="13"/>
      <c r="Z1772" s="13"/>
      <c r="AA1772" s="13"/>
      <c r="AB1772" s="13"/>
      <c r="AC1772" s="13"/>
      <c r="AD1772" s="13"/>
      <c r="AE1772" s="13"/>
      <c r="AT1772" s="243" t="s">
        <v>193</v>
      </c>
      <c r="AU1772" s="243" t="s">
        <v>83</v>
      </c>
      <c r="AV1772" s="13" t="s">
        <v>83</v>
      </c>
      <c r="AW1772" s="13" t="s">
        <v>33</v>
      </c>
      <c r="AX1772" s="13" t="s">
        <v>73</v>
      </c>
      <c r="AY1772" s="243" t="s">
        <v>181</v>
      </c>
    </row>
    <row r="1773" s="2" customFormat="1" ht="16.5" customHeight="1">
      <c r="A1773" s="39"/>
      <c r="B1773" s="40"/>
      <c r="C1773" s="213" t="s">
        <v>2985</v>
      </c>
      <c r="D1773" s="213" t="s">
        <v>183</v>
      </c>
      <c r="E1773" s="214" t="s">
        <v>2986</v>
      </c>
      <c r="F1773" s="215" t="s">
        <v>2987</v>
      </c>
      <c r="G1773" s="216" t="s">
        <v>263</v>
      </c>
      <c r="H1773" s="217">
        <v>32.5</v>
      </c>
      <c r="I1773" s="218"/>
      <c r="J1773" s="219">
        <f>ROUND(I1773*H1773,2)</f>
        <v>0</v>
      </c>
      <c r="K1773" s="215" t="s">
        <v>187</v>
      </c>
      <c r="L1773" s="45"/>
      <c r="M1773" s="220" t="s">
        <v>19</v>
      </c>
      <c r="N1773" s="221" t="s">
        <v>44</v>
      </c>
      <c r="O1773" s="85"/>
      <c r="P1773" s="222">
        <f>O1773*H1773</f>
        <v>0</v>
      </c>
      <c r="Q1773" s="222">
        <v>0.0035814660000000002</v>
      </c>
      <c r="R1773" s="222">
        <f>Q1773*H1773</f>
        <v>0.11639764500000001</v>
      </c>
      <c r="S1773" s="222">
        <v>0</v>
      </c>
      <c r="T1773" s="223">
        <f>S1773*H1773</f>
        <v>0</v>
      </c>
      <c r="U1773" s="39"/>
      <c r="V1773" s="39"/>
      <c r="W1773" s="39"/>
      <c r="X1773" s="39"/>
      <c r="Y1773" s="39"/>
      <c r="Z1773" s="39"/>
      <c r="AA1773" s="39"/>
      <c r="AB1773" s="39"/>
      <c r="AC1773" s="39"/>
      <c r="AD1773" s="39"/>
      <c r="AE1773" s="39"/>
      <c r="AR1773" s="224" t="s">
        <v>300</v>
      </c>
      <c r="AT1773" s="224" t="s">
        <v>183</v>
      </c>
      <c r="AU1773" s="224" t="s">
        <v>83</v>
      </c>
      <c r="AY1773" s="18" t="s">
        <v>181</v>
      </c>
      <c r="BE1773" s="225">
        <f>IF(N1773="základní",J1773,0)</f>
        <v>0</v>
      </c>
      <c r="BF1773" s="225">
        <f>IF(N1773="snížená",J1773,0)</f>
        <v>0</v>
      </c>
      <c r="BG1773" s="225">
        <f>IF(N1773="zákl. přenesená",J1773,0)</f>
        <v>0</v>
      </c>
      <c r="BH1773" s="225">
        <f>IF(N1773="sníž. přenesená",J1773,0)</f>
        <v>0</v>
      </c>
      <c r="BI1773" s="225">
        <f>IF(N1773="nulová",J1773,0)</f>
        <v>0</v>
      </c>
      <c r="BJ1773" s="18" t="s">
        <v>81</v>
      </c>
      <c r="BK1773" s="225">
        <f>ROUND(I1773*H1773,2)</f>
        <v>0</v>
      </c>
      <c r="BL1773" s="18" t="s">
        <v>300</v>
      </c>
      <c r="BM1773" s="224" t="s">
        <v>2988</v>
      </c>
    </row>
    <row r="1774" s="2" customFormat="1">
      <c r="A1774" s="39"/>
      <c r="B1774" s="40"/>
      <c r="C1774" s="41"/>
      <c r="D1774" s="226" t="s">
        <v>189</v>
      </c>
      <c r="E1774" s="41"/>
      <c r="F1774" s="227" t="s">
        <v>2989</v>
      </c>
      <c r="G1774" s="41"/>
      <c r="H1774" s="41"/>
      <c r="I1774" s="228"/>
      <c r="J1774" s="41"/>
      <c r="K1774" s="41"/>
      <c r="L1774" s="45"/>
      <c r="M1774" s="229"/>
      <c r="N1774" s="230"/>
      <c r="O1774" s="85"/>
      <c r="P1774" s="85"/>
      <c r="Q1774" s="85"/>
      <c r="R1774" s="85"/>
      <c r="S1774" s="85"/>
      <c r="T1774" s="86"/>
      <c r="U1774" s="39"/>
      <c r="V1774" s="39"/>
      <c r="W1774" s="39"/>
      <c r="X1774" s="39"/>
      <c r="Y1774" s="39"/>
      <c r="Z1774" s="39"/>
      <c r="AA1774" s="39"/>
      <c r="AB1774" s="39"/>
      <c r="AC1774" s="39"/>
      <c r="AD1774" s="39"/>
      <c r="AE1774" s="39"/>
      <c r="AT1774" s="18" t="s">
        <v>189</v>
      </c>
      <c r="AU1774" s="18" t="s">
        <v>83</v>
      </c>
    </row>
    <row r="1775" s="2" customFormat="1">
      <c r="A1775" s="39"/>
      <c r="B1775" s="40"/>
      <c r="C1775" s="41"/>
      <c r="D1775" s="231" t="s">
        <v>191</v>
      </c>
      <c r="E1775" s="41"/>
      <c r="F1775" s="232" t="s">
        <v>2990</v>
      </c>
      <c r="G1775" s="41"/>
      <c r="H1775" s="41"/>
      <c r="I1775" s="228"/>
      <c r="J1775" s="41"/>
      <c r="K1775" s="41"/>
      <c r="L1775" s="45"/>
      <c r="M1775" s="229"/>
      <c r="N1775" s="230"/>
      <c r="O1775" s="85"/>
      <c r="P1775" s="85"/>
      <c r="Q1775" s="85"/>
      <c r="R1775" s="85"/>
      <c r="S1775" s="85"/>
      <c r="T1775" s="86"/>
      <c r="U1775" s="39"/>
      <c r="V1775" s="39"/>
      <c r="W1775" s="39"/>
      <c r="X1775" s="39"/>
      <c r="Y1775" s="39"/>
      <c r="Z1775" s="39"/>
      <c r="AA1775" s="39"/>
      <c r="AB1775" s="39"/>
      <c r="AC1775" s="39"/>
      <c r="AD1775" s="39"/>
      <c r="AE1775" s="39"/>
      <c r="AT1775" s="18" t="s">
        <v>191</v>
      </c>
      <c r="AU1775" s="18" t="s">
        <v>83</v>
      </c>
    </row>
    <row r="1776" s="13" customFormat="1">
      <c r="A1776" s="13"/>
      <c r="B1776" s="233"/>
      <c r="C1776" s="234"/>
      <c r="D1776" s="226" t="s">
        <v>193</v>
      </c>
      <c r="E1776" s="235" t="s">
        <v>19</v>
      </c>
      <c r="F1776" s="236" t="s">
        <v>935</v>
      </c>
      <c r="G1776" s="234"/>
      <c r="H1776" s="237">
        <v>32.5</v>
      </c>
      <c r="I1776" s="238"/>
      <c r="J1776" s="234"/>
      <c r="K1776" s="234"/>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193</v>
      </c>
      <c r="AU1776" s="243" t="s">
        <v>83</v>
      </c>
      <c r="AV1776" s="13" t="s">
        <v>83</v>
      </c>
      <c r="AW1776" s="13" t="s">
        <v>33</v>
      </c>
      <c r="AX1776" s="13" t="s">
        <v>73</v>
      </c>
      <c r="AY1776" s="243" t="s">
        <v>181</v>
      </c>
    </row>
    <row r="1777" s="2" customFormat="1" ht="16.5" customHeight="1">
      <c r="A1777" s="39"/>
      <c r="B1777" s="40"/>
      <c r="C1777" s="213" t="s">
        <v>2991</v>
      </c>
      <c r="D1777" s="213" t="s">
        <v>183</v>
      </c>
      <c r="E1777" s="214" t="s">
        <v>2992</v>
      </c>
      <c r="F1777" s="215" t="s">
        <v>2993</v>
      </c>
      <c r="G1777" s="216" t="s">
        <v>263</v>
      </c>
      <c r="H1777" s="217">
        <v>32.5</v>
      </c>
      <c r="I1777" s="218"/>
      <c r="J1777" s="219">
        <f>ROUND(I1777*H1777,2)</f>
        <v>0</v>
      </c>
      <c r="K1777" s="215" t="s">
        <v>187</v>
      </c>
      <c r="L1777" s="45"/>
      <c r="M1777" s="220" t="s">
        <v>19</v>
      </c>
      <c r="N1777" s="221" t="s">
        <v>44</v>
      </c>
      <c r="O1777" s="85"/>
      <c r="P1777" s="222">
        <f>O1777*H1777</f>
        <v>0</v>
      </c>
      <c r="Q1777" s="222">
        <v>0.0014562659999999999</v>
      </c>
      <c r="R1777" s="222">
        <f>Q1777*H1777</f>
        <v>0.047328644999999996</v>
      </c>
      <c r="S1777" s="222">
        <v>0</v>
      </c>
      <c r="T1777" s="223">
        <f>S1777*H1777</f>
        <v>0</v>
      </c>
      <c r="U1777" s="39"/>
      <c r="V1777" s="39"/>
      <c r="W1777" s="39"/>
      <c r="X1777" s="39"/>
      <c r="Y1777" s="39"/>
      <c r="Z1777" s="39"/>
      <c r="AA1777" s="39"/>
      <c r="AB1777" s="39"/>
      <c r="AC1777" s="39"/>
      <c r="AD1777" s="39"/>
      <c r="AE1777" s="39"/>
      <c r="AR1777" s="224" t="s">
        <v>300</v>
      </c>
      <c r="AT1777" s="224" t="s">
        <v>183</v>
      </c>
      <c r="AU1777" s="224" t="s">
        <v>83</v>
      </c>
      <c r="AY1777" s="18" t="s">
        <v>181</v>
      </c>
      <c r="BE1777" s="225">
        <f>IF(N1777="základní",J1777,0)</f>
        <v>0</v>
      </c>
      <c r="BF1777" s="225">
        <f>IF(N1777="snížená",J1777,0)</f>
        <v>0</v>
      </c>
      <c r="BG1777" s="225">
        <f>IF(N1777="zákl. přenesená",J1777,0)</f>
        <v>0</v>
      </c>
      <c r="BH1777" s="225">
        <f>IF(N1777="sníž. přenesená",J1777,0)</f>
        <v>0</v>
      </c>
      <c r="BI1777" s="225">
        <f>IF(N1777="nulová",J1777,0)</f>
        <v>0</v>
      </c>
      <c r="BJ1777" s="18" t="s">
        <v>81</v>
      </c>
      <c r="BK1777" s="225">
        <f>ROUND(I1777*H1777,2)</f>
        <v>0</v>
      </c>
      <c r="BL1777" s="18" t="s">
        <v>300</v>
      </c>
      <c r="BM1777" s="224" t="s">
        <v>2994</v>
      </c>
    </row>
    <row r="1778" s="2" customFormat="1">
      <c r="A1778" s="39"/>
      <c r="B1778" s="40"/>
      <c r="C1778" s="41"/>
      <c r="D1778" s="226" t="s">
        <v>189</v>
      </c>
      <c r="E1778" s="41"/>
      <c r="F1778" s="227" t="s">
        <v>2995</v>
      </c>
      <c r="G1778" s="41"/>
      <c r="H1778" s="41"/>
      <c r="I1778" s="228"/>
      <c r="J1778" s="41"/>
      <c r="K1778" s="41"/>
      <c r="L1778" s="45"/>
      <c r="M1778" s="229"/>
      <c r="N1778" s="230"/>
      <c r="O1778" s="85"/>
      <c r="P1778" s="85"/>
      <c r="Q1778" s="85"/>
      <c r="R1778" s="85"/>
      <c r="S1778" s="85"/>
      <c r="T1778" s="86"/>
      <c r="U1778" s="39"/>
      <c r="V1778" s="39"/>
      <c r="W1778" s="39"/>
      <c r="X1778" s="39"/>
      <c r="Y1778" s="39"/>
      <c r="Z1778" s="39"/>
      <c r="AA1778" s="39"/>
      <c r="AB1778" s="39"/>
      <c r="AC1778" s="39"/>
      <c r="AD1778" s="39"/>
      <c r="AE1778" s="39"/>
      <c r="AT1778" s="18" t="s">
        <v>189</v>
      </c>
      <c r="AU1778" s="18" t="s">
        <v>83</v>
      </c>
    </row>
    <row r="1779" s="2" customFormat="1">
      <c r="A1779" s="39"/>
      <c r="B1779" s="40"/>
      <c r="C1779" s="41"/>
      <c r="D1779" s="231" t="s">
        <v>191</v>
      </c>
      <c r="E1779" s="41"/>
      <c r="F1779" s="232" t="s">
        <v>2996</v>
      </c>
      <c r="G1779" s="41"/>
      <c r="H1779" s="41"/>
      <c r="I1779" s="228"/>
      <c r="J1779" s="41"/>
      <c r="K1779" s="41"/>
      <c r="L1779" s="45"/>
      <c r="M1779" s="229"/>
      <c r="N1779" s="230"/>
      <c r="O1779" s="85"/>
      <c r="P1779" s="85"/>
      <c r="Q1779" s="85"/>
      <c r="R1779" s="85"/>
      <c r="S1779" s="85"/>
      <c r="T1779" s="86"/>
      <c r="U1779" s="39"/>
      <c r="V1779" s="39"/>
      <c r="W1779" s="39"/>
      <c r="X1779" s="39"/>
      <c r="Y1779" s="39"/>
      <c r="Z1779" s="39"/>
      <c r="AA1779" s="39"/>
      <c r="AB1779" s="39"/>
      <c r="AC1779" s="39"/>
      <c r="AD1779" s="39"/>
      <c r="AE1779" s="39"/>
      <c r="AT1779" s="18" t="s">
        <v>191</v>
      </c>
      <c r="AU1779" s="18" t="s">
        <v>83</v>
      </c>
    </row>
    <row r="1780" s="13" customFormat="1">
      <c r="A1780" s="13"/>
      <c r="B1780" s="233"/>
      <c r="C1780" s="234"/>
      <c r="D1780" s="226" t="s">
        <v>193</v>
      </c>
      <c r="E1780" s="235" t="s">
        <v>19</v>
      </c>
      <c r="F1780" s="236" t="s">
        <v>935</v>
      </c>
      <c r="G1780" s="234"/>
      <c r="H1780" s="237">
        <v>32.5</v>
      </c>
      <c r="I1780" s="238"/>
      <c r="J1780" s="234"/>
      <c r="K1780" s="234"/>
      <c r="L1780" s="239"/>
      <c r="M1780" s="240"/>
      <c r="N1780" s="241"/>
      <c r="O1780" s="241"/>
      <c r="P1780" s="241"/>
      <c r="Q1780" s="241"/>
      <c r="R1780" s="241"/>
      <c r="S1780" s="241"/>
      <c r="T1780" s="242"/>
      <c r="U1780" s="13"/>
      <c r="V1780" s="13"/>
      <c r="W1780" s="13"/>
      <c r="X1780" s="13"/>
      <c r="Y1780" s="13"/>
      <c r="Z1780" s="13"/>
      <c r="AA1780" s="13"/>
      <c r="AB1780" s="13"/>
      <c r="AC1780" s="13"/>
      <c r="AD1780" s="13"/>
      <c r="AE1780" s="13"/>
      <c r="AT1780" s="243" t="s">
        <v>193</v>
      </c>
      <c r="AU1780" s="243" t="s">
        <v>83</v>
      </c>
      <c r="AV1780" s="13" t="s">
        <v>83</v>
      </c>
      <c r="AW1780" s="13" t="s">
        <v>33</v>
      </c>
      <c r="AX1780" s="13" t="s">
        <v>73</v>
      </c>
      <c r="AY1780" s="243" t="s">
        <v>181</v>
      </c>
    </row>
    <row r="1781" s="2" customFormat="1" ht="16.5" customHeight="1">
      <c r="A1781" s="39"/>
      <c r="B1781" s="40"/>
      <c r="C1781" s="213" t="s">
        <v>2997</v>
      </c>
      <c r="D1781" s="213" t="s">
        <v>183</v>
      </c>
      <c r="E1781" s="214" t="s">
        <v>2998</v>
      </c>
      <c r="F1781" s="215" t="s">
        <v>2999</v>
      </c>
      <c r="G1781" s="216" t="s">
        <v>263</v>
      </c>
      <c r="H1781" s="217">
        <v>27.300000000000001</v>
      </c>
      <c r="I1781" s="218"/>
      <c r="J1781" s="219">
        <f>ROUND(I1781*H1781,2)</f>
        <v>0</v>
      </c>
      <c r="K1781" s="215" t="s">
        <v>187</v>
      </c>
      <c r="L1781" s="45"/>
      <c r="M1781" s="220" t="s">
        <v>19</v>
      </c>
      <c r="N1781" s="221" t="s">
        <v>44</v>
      </c>
      <c r="O1781" s="85"/>
      <c r="P1781" s="222">
        <f>O1781*H1781</f>
        <v>0</v>
      </c>
      <c r="Q1781" s="222">
        <v>0.0028912500000000002</v>
      </c>
      <c r="R1781" s="222">
        <f>Q1781*H1781</f>
        <v>0.078931125000000005</v>
      </c>
      <c r="S1781" s="222">
        <v>0</v>
      </c>
      <c r="T1781" s="223">
        <f>S1781*H1781</f>
        <v>0</v>
      </c>
      <c r="U1781" s="39"/>
      <c r="V1781" s="39"/>
      <c r="W1781" s="39"/>
      <c r="X1781" s="39"/>
      <c r="Y1781" s="39"/>
      <c r="Z1781" s="39"/>
      <c r="AA1781" s="39"/>
      <c r="AB1781" s="39"/>
      <c r="AC1781" s="39"/>
      <c r="AD1781" s="39"/>
      <c r="AE1781" s="39"/>
      <c r="AR1781" s="224" t="s">
        <v>300</v>
      </c>
      <c r="AT1781" s="224" t="s">
        <v>183</v>
      </c>
      <c r="AU1781" s="224" t="s">
        <v>83</v>
      </c>
      <c r="AY1781" s="18" t="s">
        <v>181</v>
      </c>
      <c r="BE1781" s="225">
        <f>IF(N1781="základní",J1781,0)</f>
        <v>0</v>
      </c>
      <c r="BF1781" s="225">
        <f>IF(N1781="snížená",J1781,0)</f>
        <v>0</v>
      </c>
      <c r="BG1781" s="225">
        <f>IF(N1781="zákl. přenesená",J1781,0)</f>
        <v>0</v>
      </c>
      <c r="BH1781" s="225">
        <f>IF(N1781="sníž. přenesená",J1781,0)</f>
        <v>0</v>
      </c>
      <c r="BI1781" s="225">
        <f>IF(N1781="nulová",J1781,0)</f>
        <v>0</v>
      </c>
      <c r="BJ1781" s="18" t="s">
        <v>81</v>
      </c>
      <c r="BK1781" s="225">
        <f>ROUND(I1781*H1781,2)</f>
        <v>0</v>
      </c>
      <c r="BL1781" s="18" t="s">
        <v>300</v>
      </c>
      <c r="BM1781" s="224" t="s">
        <v>3000</v>
      </c>
    </row>
    <row r="1782" s="2" customFormat="1">
      <c r="A1782" s="39"/>
      <c r="B1782" s="40"/>
      <c r="C1782" s="41"/>
      <c r="D1782" s="226" t="s">
        <v>189</v>
      </c>
      <c r="E1782" s="41"/>
      <c r="F1782" s="227" t="s">
        <v>3001</v>
      </c>
      <c r="G1782" s="41"/>
      <c r="H1782" s="41"/>
      <c r="I1782" s="228"/>
      <c r="J1782" s="41"/>
      <c r="K1782" s="41"/>
      <c r="L1782" s="45"/>
      <c r="M1782" s="229"/>
      <c r="N1782" s="230"/>
      <c r="O1782" s="85"/>
      <c r="P1782" s="85"/>
      <c r="Q1782" s="85"/>
      <c r="R1782" s="85"/>
      <c r="S1782" s="85"/>
      <c r="T1782" s="86"/>
      <c r="U1782" s="39"/>
      <c r="V1782" s="39"/>
      <c r="W1782" s="39"/>
      <c r="X1782" s="39"/>
      <c r="Y1782" s="39"/>
      <c r="Z1782" s="39"/>
      <c r="AA1782" s="39"/>
      <c r="AB1782" s="39"/>
      <c r="AC1782" s="39"/>
      <c r="AD1782" s="39"/>
      <c r="AE1782" s="39"/>
      <c r="AT1782" s="18" t="s">
        <v>189</v>
      </c>
      <c r="AU1782" s="18" t="s">
        <v>83</v>
      </c>
    </row>
    <row r="1783" s="2" customFormat="1">
      <c r="A1783" s="39"/>
      <c r="B1783" s="40"/>
      <c r="C1783" s="41"/>
      <c r="D1783" s="231" t="s">
        <v>191</v>
      </c>
      <c r="E1783" s="41"/>
      <c r="F1783" s="232" t="s">
        <v>3002</v>
      </c>
      <c r="G1783" s="41"/>
      <c r="H1783" s="41"/>
      <c r="I1783" s="228"/>
      <c r="J1783" s="41"/>
      <c r="K1783" s="41"/>
      <c r="L1783" s="45"/>
      <c r="M1783" s="229"/>
      <c r="N1783" s="230"/>
      <c r="O1783" s="85"/>
      <c r="P1783" s="85"/>
      <c r="Q1783" s="85"/>
      <c r="R1783" s="85"/>
      <c r="S1783" s="85"/>
      <c r="T1783" s="86"/>
      <c r="U1783" s="39"/>
      <c r="V1783" s="39"/>
      <c r="W1783" s="39"/>
      <c r="X1783" s="39"/>
      <c r="Y1783" s="39"/>
      <c r="Z1783" s="39"/>
      <c r="AA1783" s="39"/>
      <c r="AB1783" s="39"/>
      <c r="AC1783" s="39"/>
      <c r="AD1783" s="39"/>
      <c r="AE1783" s="39"/>
      <c r="AT1783" s="18" t="s">
        <v>191</v>
      </c>
      <c r="AU1783" s="18" t="s">
        <v>83</v>
      </c>
    </row>
    <row r="1784" s="13" customFormat="1">
      <c r="A1784" s="13"/>
      <c r="B1784" s="233"/>
      <c r="C1784" s="234"/>
      <c r="D1784" s="226" t="s">
        <v>193</v>
      </c>
      <c r="E1784" s="235" t="s">
        <v>19</v>
      </c>
      <c r="F1784" s="236" t="s">
        <v>3003</v>
      </c>
      <c r="G1784" s="234"/>
      <c r="H1784" s="237">
        <v>27.300000000000001</v>
      </c>
      <c r="I1784" s="238"/>
      <c r="J1784" s="234"/>
      <c r="K1784" s="234"/>
      <c r="L1784" s="239"/>
      <c r="M1784" s="240"/>
      <c r="N1784" s="241"/>
      <c r="O1784" s="241"/>
      <c r="P1784" s="241"/>
      <c r="Q1784" s="241"/>
      <c r="R1784" s="241"/>
      <c r="S1784" s="241"/>
      <c r="T1784" s="242"/>
      <c r="U1784" s="13"/>
      <c r="V1784" s="13"/>
      <c r="W1784" s="13"/>
      <c r="X1784" s="13"/>
      <c r="Y1784" s="13"/>
      <c r="Z1784" s="13"/>
      <c r="AA1784" s="13"/>
      <c r="AB1784" s="13"/>
      <c r="AC1784" s="13"/>
      <c r="AD1784" s="13"/>
      <c r="AE1784" s="13"/>
      <c r="AT1784" s="243" t="s">
        <v>193</v>
      </c>
      <c r="AU1784" s="243" t="s">
        <v>83</v>
      </c>
      <c r="AV1784" s="13" t="s">
        <v>83</v>
      </c>
      <c r="AW1784" s="13" t="s">
        <v>33</v>
      </c>
      <c r="AX1784" s="13" t="s">
        <v>73</v>
      </c>
      <c r="AY1784" s="243" t="s">
        <v>181</v>
      </c>
    </row>
    <row r="1785" s="2" customFormat="1" ht="21.75" customHeight="1">
      <c r="A1785" s="39"/>
      <c r="B1785" s="40"/>
      <c r="C1785" s="213" t="s">
        <v>3004</v>
      </c>
      <c r="D1785" s="213" t="s">
        <v>183</v>
      </c>
      <c r="E1785" s="214" t="s">
        <v>3005</v>
      </c>
      <c r="F1785" s="215" t="s">
        <v>3006</v>
      </c>
      <c r="G1785" s="216" t="s">
        <v>449</v>
      </c>
      <c r="H1785" s="217">
        <v>2</v>
      </c>
      <c r="I1785" s="218"/>
      <c r="J1785" s="219">
        <f>ROUND(I1785*H1785,2)</f>
        <v>0</v>
      </c>
      <c r="K1785" s="215" t="s">
        <v>187</v>
      </c>
      <c r="L1785" s="45"/>
      <c r="M1785" s="220" t="s">
        <v>19</v>
      </c>
      <c r="N1785" s="221" t="s">
        <v>44</v>
      </c>
      <c r="O1785" s="85"/>
      <c r="P1785" s="222">
        <f>O1785*H1785</f>
        <v>0</v>
      </c>
      <c r="Q1785" s="222">
        <v>0.0065301999999999999</v>
      </c>
      <c r="R1785" s="222">
        <f>Q1785*H1785</f>
        <v>0.0130604</v>
      </c>
      <c r="S1785" s="222">
        <v>0</v>
      </c>
      <c r="T1785" s="223">
        <f>S1785*H1785</f>
        <v>0</v>
      </c>
      <c r="U1785" s="39"/>
      <c r="V1785" s="39"/>
      <c r="W1785" s="39"/>
      <c r="X1785" s="39"/>
      <c r="Y1785" s="39"/>
      <c r="Z1785" s="39"/>
      <c r="AA1785" s="39"/>
      <c r="AB1785" s="39"/>
      <c r="AC1785" s="39"/>
      <c r="AD1785" s="39"/>
      <c r="AE1785" s="39"/>
      <c r="AR1785" s="224" t="s">
        <v>300</v>
      </c>
      <c r="AT1785" s="224" t="s">
        <v>183</v>
      </c>
      <c r="AU1785" s="224" t="s">
        <v>83</v>
      </c>
      <c r="AY1785" s="18" t="s">
        <v>181</v>
      </c>
      <c r="BE1785" s="225">
        <f>IF(N1785="základní",J1785,0)</f>
        <v>0</v>
      </c>
      <c r="BF1785" s="225">
        <f>IF(N1785="snížená",J1785,0)</f>
        <v>0</v>
      </c>
      <c r="BG1785" s="225">
        <f>IF(N1785="zákl. přenesená",J1785,0)</f>
        <v>0</v>
      </c>
      <c r="BH1785" s="225">
        <f>IF(N1785="sníž. přenesená",J1785,0)</f>
        <v>0</v>
      </c>
      <c r="BI1785" s="225">
        <f>IF(N1785="nulová",J1785,0)</f>
        <v>0</v>
      </c>
      <c r="BJ1785" s="18" t="s">
        <v>81</v>
      </c>
      <c r="BK1785" s="225">
        <f>ROUND(I1785*H1785,2)</f>
        <v>0</v>
      </c>
      <c r="BL1785" s="18" t="s">
        <v>300</v>
      </c>
      <c r="BM1785" s="224" t="s">
        <v>3007</v>
      </c>
    </row>
    <row r="1786" s="2" customFormat="1">
      <c r="A1786" s="39"/>
      <c r="B1786" s="40"/>
      <c r="C1786" s="41"/>
      <c r="D1786" s="226" t="s">
        <v>189</v>
      </c>
      <c r="E1786" s="41"/>
      <c r="F1786" s="227" t="s">
        <v>3008</v>
      </c>
      <c r="G1786" s="41"/>
      <c r="H1786" s="41"/>
      <c r="I1786" s="228"/>
      <c r="J1786" s="41"/>
      <c r="K1786" s="41"/>
      <c r="L1786" s="45"/>
      <c r="M1786" s="229"/>
      <c r="N1786" s="230"/>
      <c r="O1786" s="85"/>
      <c r="P1786" s="85"/>
      <c r="Q1786" s="85"/>
      <c r="R1786" s="85"/>
      <c r="S1786" s="85"/>
      <c r="T1786" s="86"/>
      <c r="U1786" s="39"/>
      <c r="V1786" s="39"/>
      <c r="W1786" s="39"/>
      <c r="X1786" s="39"/>
      <c r="Y1786" s="39"/>
      <c r="Z1786" s="39"/>
      <c r="AA1786" s="39"/>
      <c r="AB1786" s="39"/>
      <c r="AC1786" s="39"/>
      <c r="AD1786" s="39"/>
      <c r="AE1786" s="39"/>
      <c r="AT1786" s="18" t="s">
        <v>189</v>
      </c>
      <c r="AU1786" s="18" t="s">
        <v>83</v>
      </c>
    </row>
    <row r="1787" s="2" customFormat="1">
      <c r="A1787" s="39"/>
      <c r="B1787" s="40"/>
      <c r="C1787" s="41"/>
      <c r="D1787" s="231" t="s">
        <v>191</v>
      </c>
      <c r="E1787" s="41"/>
      <c r="F1787" s="232" t="s">
        <v>3009</v>
      </c>
      <c r="G1787" s="41"/>
      <c r="H1787" s="41"/>
      <c r="I1787" s="228"/>
      <c r="J1787" s="41"/>
      <c r="K1787" s="41"/>
      <c r="L1787" s="45"/>
      <c r="M1787" s="229"/>
      <c r="N1787" s="230"/>
      <c r="O1787" s="85"/>
      <c r="P1787" s="85"/>
      <c r="Q1787" s="85"/>
      <c r="R1787" s="85"/>
      <c r="S1787" s="85"/>
      <c r="T1787" s="86"/>
      <c r="U1787" s="39"/>
      <c r="V1787" s="39"/>
      <c r="W1787" s="39"/>
      <c r="X1787" s="39"/>
      <c r="Y1787" s="39"/>
      <c r="Z1787" s="39"/>
      <c r="AA1787" s="39"/>
      <c r="AB1787" s="39"/>
      <c r="AC1787" s="39"/>
      <c r="AD1787" s="39"/>
      <c r="AE1787" s="39"/>
      <c r="AT1787" s="18" t="s">
        <v>191</v>
      </c>
      <c r="AU1787" s="18" t="s">
        <v>83</v>
      </c>
    </row>
    <row r="1788" s="2" customFormat="1" ht="16.5" customHeight="1">
      <c r="A1788" s="39"/>
      <c r="B1788" s="40"/>
      <c r="C1788" s="213" t="s">
        <v>3010</v>
      </c>
      <c r="D1788" s="213" t="s">
        <v>183</v>
      </c>
      <c r="E1788" s="214" t="s">
        <v>3011</v>
      </c>
      <c r="F1788" s="215" t="s">
        <v>3012</v>
      </c>
      <c r="G1788" s="216" t="s">
        <v>449</v>
      </c>
      <c r="H1788" s="217">
        <v>1</v>
      </c>
      <c r="I1788" s="218"/>
      <c r="J1788" s="219">
        <f>ROUND(I1788*H1788,2)</f>
        <v>0</v>
      </c>
      <c r="K1788" s="215" t="s">
        <v>187</v>
      </c>
      <c r="L1788" s="45"/>
      <c r="M1788" s="220" t="s">
        <v>19</v>
      </c>
      <c r="N1788" s="221" t="s">
        <v>44</v>
      </c>
      <c r="O1788" s="85"/>
      <c r="P1788" s="222">
        <f>O1788*H1788</f>
        <v>0</v>
      </c>
      <c r="Q1788" s="222">
        <v>0.0052805999999999999</v>
      </c>
      <c r="R1788" s="222">
        <f>Q1788*H1788</f>
        <v>0.0052805999999999999</v>
      </c>
      <c r="S1788" s="222">
        <v>0</v>
      </c>
      <c r="T1788" s="223">
        <f>S1788*H1788</f>
        <v>0</v>
      </c>
      <c r="U1788" s="39"/>
      <c r="V1788" s="39"/>
      <c r="W1788" s="39"/>
      <c r="X1788" s="39"/>
      <c r="Y1788" s="39"/>
      <c r="Z1788" s="39"/>
      <c r="AA1788" s="39"/>
      <c r="AB1788" s="39"/>
      <c r="AC1788" s="39"/>
      <c r="AD1788" s="39"/>
      <c r="AE1788" s="39"/>
      <c r="AR1788" s="224" t="s">
        <v>300</v>
      </c>
      <c r="AT1788" s="224" t="s">
        <v>183</v>
      </c>
      <c r="AU1788" s="224" t="s">
        <v>83</v>
      </c>
      <c r="AY1788" s="18" t="s">
        <v>181</v>
      </c>
      <c r="BE1788" s="225">
        <f>IF(N1788="základní",J1788,0)</f>
        <v>0</v>
      </c>
      <c r="BF1788" s="225">
        <f>IF(N1788="snížená",J1788,0)</f>
        <v>0</v>
      </c>
      <c r="BG1788" s="225">
        <f>IF(N1788="zákl. přenesená",J1788,0)</f>
        <v>0</v>
      </c>
      <c r="BH1788" s="225">
        <f>IF(N1788="sníž. přenesená",J1788,0)</f>
        <v>0</v>
      </c>
      <c r="BI1788" s="225">
        <f>IF(N1788="nulová",J1788,0)</f>
        <v>0</v>
      </c>
      <c r="BJ1788" s="18" t="s">
        <v>81</v>
      </c>
      <c r="BK1788" s="225">
        <f>ROUND(I1788*H1788,2)</f>
        <v>0</v>
      </c>
      <c r="BL1788" s="18" t="s">
        <v>300</v>
      </c>
      <c r="BM1788" s="224" t="s">
        <v>3013</v>
      </c>
    </row>
    <row r="1789" s="2" customFormat="1">
      <c r="A1789" s="39"/>
      <c r="B1789" s="40"/>
      <c r="C1789" s="41"/>
      <c r="D1789" s="226" t="s">
        <v>189</v>
      </c>
      <c r="E1789" s="41"/>
      <c r="F1789" s="227" t="s">
        <v>3014</v>
      </c>
      <c r="G1789" s="41"/>
      <c r="H1789" s="41"/>
      <c r="I1789" s="228"/>
      <c r="J1789" s="41"/>
      <c r="K1789" s="41"/>
      <c r="L1789" s="45"/>
      <c r="M1789" s="229"/>
      <c r="N1789" s="230"/>
      <c r="O1789" s="85"/>
      <c r="P1789" s="85"/>
      <c r="Q1789" s="85"/>
      <c r="R1789" s="85"/>
      <c r="S1789" s="85"/>
      <c r="T1789" s="86"/>
      <c r="U1789" s="39"/>
      <c r="V1789" s="39"/>
      <c r="W1789" s="39"/>
      <c r="X1789" s="39"/>
      <c r="Y1789" s="39"/>
      <c r="Z1789" s="39"/>
      <c r="AA1789" s="39"/>
      <c r="AB1789" s="39"/>
      <c r="AC1789" s="39"/>
      <c r="AD1789" s="39"/>
      <c r="AE1789" s="39"/>
      <c r="AT1789" s="18" t="s">
        <v>189</v>
      </c>
      <c r="AU1789" s="18" t="s">
        <v>83</v>
      </c>
    </row>
    <row r="1790" s="2" customFormat="1">
      <c r="A1790" s="39"/>
      <c r="B1790" s="40"/>
      <c r="C1790" s="41"/>
      <c r="D1790" s="231" t="s">
        <v>191</v>
      </c>
      <c r="E1790" s="41"/>
      <c r="F1790" s="232" t="s">
        <v>3015</v>
      </c>
      <c r="G1790" s="41"/>
      <c r="H1790" s="41"/>
      <c r="I1790" s="228"/>
      <c r="J1790" s="41"/>
      <c r="K1790" s="41"/>
      <c r="L1790" s="45"/>
      <c r="M1790" s="229"/>
      <c r="N1790" s="230"/>
      <c r="O1790" s="85"/>
      <c r="P1790" s="85"/>
      <c r="Q1790" s="85"/>
      <c r="R1790" s="85"/>
      <c r="S1790" s="85"/>
      <c r="T1790" s="86"/>
      <c r="U1790" s="39"/>
      <c r="V1790" s="39"/>
      <c r="W1790" s="39"/>
      <c r="X1790" s="39"/>
      <c r="Y1790" s="39"/>
      <c r="Z1790" s="39"/>
      <c r="AA1790" s="39"/>
      <c r="AB1790" s="39"/>
      <c r="AC1790" s="39"/>
      <c r="AD1790" s="39"/>
      <c r="AE1790" s="39"/>
      <c r="AT1790" s="18" t="s">
        <v>191</v>
      </c>
      <c r="AU1790" s="18" t="s">
        <v>83</v>
      </c>
    </row>
    <row r="1791" s="14" customFormat="1">
      <c r="A1791" s="14"/>
      <c r="B1791" s="244"/>
      <c r="C1791" s="245"/>
      <c r="D1791" s="226" t="s">
        <v>193</v>
      </c>
      <c r="E1791" s="246" t="s">
        <v>19</v>
      </c>
      <c r="F1791" s="247" t="s">
        <v>3016</v>
      </c>
      <c r="G1791" s="245"/>
      <c r="H1791" s="246" t="s">
        <v>19</v>
      </c>
      <c r="I1791" s="248"/>
      <c r="J1791" s="245"/>
      <c r="K1791" s="245"/>
      <c r="L1791" s="249"/>
      <c r="M1791" s="250"/>
      <c r="N1791" s="251"/>
      <c r="O1791" s="251"/>
      <c r="P1791" s="251"/>
      <c r="Q1791" s="251"/>
      <c r="R1791" s="251"/>
      <c r="S1791" s="251"/>
      <c r="T1791" s="252"/>
      <c r="U1791" s="14"/>
      <c r="V1791" s="14"/>
      <c r="W1791" s="14"/>
      <c r="X1791" s="14"/>
      <c r="Y1791" s="14"/>
      <c r="Z1791" s="14"/>
      <c r="AA1791" s="14"/>
      <c r="AB1791" s="14"/>
      <c r="AC1791" s="14"/>
      <c r="AD1791" s="14"/>
      <c r="AE1791" s="14"/>
      <c r="AT1791" s="253" t="s">
        <v>193</v>
      </c>
      <c r="AU1791" s="253" t="s">
        <v>83</v>
      </c>
      <c r="AV1791" s="14" t="s">
        <v>81</v>
      </c>
      <c r="AW1791" s="14" t="s">
        <v>33</v>
      </c>
      <c r="AX1791" s="14" t="s">
        <v>73</v>
      </c>
      <c r="AY1791" s="253" t="s">
        <v>181</v>
      </c>
    </row>
    <row r="1792" s="13" customFormat="1">
      <c r="A1792" s="13"/>
      <c r="B1792" s="233"/>
      <c r="C1792" s="234"/>
      <c r="D1792" s="226" t="s">
        <v>193</v>
      </c>
      <c r="E1792" s="235" t="s">
        <v>19</v>
      </c>
      <c r="F1792" s="236" t="s">
        <v>81</v>
      </c>
      <c r="G1792" s="234"/>
      <c r="H1792" s="237">
        <v>1</v>
      </c>
      <c r="I1792" s="238"/>
      <c r="J1792" s="234"/>
      <c r="K1792" s="234"/>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193</v>
      </c>
      <c r="AU1792" s="243" t="s">
        <v>83</v>
      </c>
      <c r="AV1792" s="13" t="s">
        <v>83</v>
      </c>
      <c r="AW1792" s="13" t="s">
        <v>33</v>
      </c>
      <c r="AX1792" s="13" t="s">
        <v>73</v>
      </c>
      <c r="AY1792" s="243" t="s">
        <v>181</v>
      </c>
    </row>
    <row r="1793" s="2" customFormat="1" ht="16.5" customHeight="1">
      <c r="A1793" s="39"/>
      <c r="B1793" s="40"/>
      <c r="C1793" s="213" t="s">
        <v>3017</v>
      </c>
      <c r="D1793" s="213" t="s">
        <v>183</v>
      </c>
      <c r="E1793" s="214" t="s">
        <v>3018</v>
      </c>
      <c r="F1793" s="215" t="s">
        <v>3019</v>
      </c>
      <c r="G1793" s="216" t="s">
        <v>263</v>
      </c>
      <c r="H1793" s="217">
        <v>4.5499999999999998</v>
      </c>
      <c r="I1793" s="218"/>
      <c r="J1793" s="219">
        <f>ROUND(I1793*H1793,2)</f>
        <v>0</v>
      </c>
      <c r="K1793" s="215" t="s">
        <v>187</v>
      </c>
      <c r="L1793" s="45"/>
      <c r="M1793" s="220" t="s">
        <v>19</v>
      </c>
      <c r="N1793" s="221" t="s">
        <v>44</v>
      </c>
      <c r="O1793" s="85"/>
      <c r="P1793" s="222">
        <f>O1793*H1793</f>
        <v>0</v>
      </c>
      <c r="Q1793" s="222">
        <v>0.0016887</v>
      </c>
      <c r="R1793" s="222">
        <f>Q1793*H1793</f>
        <v>0.0076835849999999997</v>
      </c>
      <c r="S1793" s="222">
        <v>0</v>
      </c>
      <c r="T1793" s="223">
        <f>S1793*H1793</f>
        <v>0</v>
      </c>
      <c r="U1793" s="39"/>
      <c r="V1793" s="39"/>
      <c r="W1793" s="39"/>
      <c r="X1793" s="39"/>
      <c r="Y1793" s="39"/>
      <c r="Z1793" s="39"/>
      <c r="AA1793" s="39"/>
      <c r="AB1793" s="39"/>
      <c r="AC1793" s="39"/>
      <c r="AD1793" s="39"/>
      <c r="AE1793" s="39"/>
      <c r="AR1793" s="224" t="s">
        <v>300</v>
      </c>
      <c r="AT1793" s="224" t="s">
        <v>183</v>
      </c>
      <c r="AU1793" s="224" t="s">
        <v>83</v>
      </c>
      <c r="AY1793" s="18" t="s">
        <v>181</v>
      </c>
      <c r="BE1793" s="225">
        <f>IF(N1793="základní",J1793,0)</f>
        <v>0</v>
      </c>
      <c r="BF1793" s="225">
        <f>IF(N1793="snížená",J1793,0)</f>
        <v>0</v>
      </c>
      <c r="BG1793" s="225">
        <f>IF(N1793="zákl. přenesená",J1793,0)</f>
        <v>0</v>
      </c>
      <c r="BH1793" s="225">
        <f>IF(N1793="sníž. přenesená",J1793,0)</f>
        <v>0</v>
      </c>
      <c r="BI1793" s="225">
        <f>IF(N1793="nulová",J1793,0)</f>
        <v>0</v>
      </c>
      <c r="BJ1793" s="18" t="s">
        <v>81</v>
      </c>
      <c r="BK1793" s="225">
        <f>ROUND(I1793*H1793,2)</f>
        <v>0</v>
      </c>
      <c r="BL1793" s="18" t="s">
        <v>300</v>
      </c>
      <c r="BM1793" s="224" t="s">
        <v>3020</v>
      </c>
    </row>
    <row r="1794" s="2" customFormat="1">
      <c r="A1794" s="39"/>
      <c r="B1794" s="40"/>
      <c r="C1794" s="41"/>
      <c r="D1794" s="226" t="s">
        <v>189</v>
      </c>
      <c r="E1794" s="41"/>
      <c r="F1794" s="227" t="s">
        <v>3021</v>
      </c>
      <c r="G1794" s="41"/>
      <c r="H1794" s="41"/>
      <c r="I1794" s="228"/>
      <c r="J1794" s="41"/>
      <c r="K1794" s="41"/>
      <c r="L1794" s="45"/>
      <c r="M1794" s="229"/>
      <c r="N1794" s="230"/>
      <c r="O1794" s="85"/>
      <c r="P1794" s="85"/>
      <c r="Q1794" s="85"/>
      <c r="R1794" s="85"/>
      <c r="S1794" s="85"/>
      <c r="T1794" s="86"/>
      <c r="U1794" s="39"/>
      <c r="V1794" s="39"/>
      <c r="W1794" s="39"/>
      <c r="X1794" s="39"/>
      <c r="Y1794" s="39"/>
      <c r="Z1794" s="39"/>
      <c r="AA1794" s="39"/>
      <c r="AB1794" s="39"/>
      <c r="AC1794" s="39"/>
      <c r="AD1794" s="39"/>
      <c r="AE1794" s="39"/>
      <c r="AT1794" s="18" t="s">
        <v>189</v>
      </c>
      <c r="AU1794" s="18" t="s">
        <v>83</v>
      </c>
    </row>
    <row r="1795" s="2" customFormat="1">
      <c r="A1795" s="39"/>
      <c r="B1795" s="40"/>
      <c r="C1795" s="41"/>
      <c r="D1795" s="231" t="s">
        <v>191</v>
      </c>
      <c r="E1795" s="41"/>
      <c r="F1795" s="232" t="s">
        <v>3022</v>
      </c>
      <c r="G1795" s="41"/>
      <c r="H1795" s="41"/>
      <c r="I1795" s="228"/>
      <c r="J1795" s="41"/>
      <c r="K1795" s="41"/>
      <c r="L1795" s="45"/>
      <c r="M1795" s="229"/>
      <c r="N1795" s="230"/>
      <c r="O1795" s="85"/>
      <c r="P1795" s="85"/>
      <c r="Q1795" s="85"/>
      <c r="R1795" s="85"/>
      <c r="S1795" s="85"/>
      <c r="T1795" s="86"/>
      <c r="U1795" s="39"/>
      <c r="V1795" s="39"/>
      <c r="W1795" s="39"/>
      <c r="X1795" s="39"/>
      <c r="Y1795" s="39"/>
      <c r="Z1795" s="39"/>
      <c r="AA1795" s="39"/>
      <c r="AB1795" s="39"/>
      <c r="AC1795" s="39"/>
      <c r="AD1795" s="39"/>
      <c r="AE1795" s="39"/>
      <c r="AT1795" s="18" t="s">
        <v>191</v>
      </c>
      <c r="AU1795" s="18" t="s">
        <v>83</v>
      </c>
    </row>
    <row r="1796" s="2" customFormat="1" ht="16.5" customHeight="1">
      <c r="A1796" s="39"/>
      <c r="B1796" s="40"/>
      <c r="C1796" s="213" t="s">
        <v>3023</v>
      </c>
      <c r="D1796" s="213" t="s">
        <v>183</v>
      </c>
      <c r="E1796" s="214" t="s">
        <v>3024</v>
      </c>
      <c r="F1796" s="215" t="s">
        <v>3025</v>
      </c>
      <c r="G1796" s="216" t="s">
        <v>449</v>
      </c>
      <c r="H1796" s="217">
        <v>1</v>
      </c>
      <c r="I1796" s="218"/>
      <c r="J1796" s="219">
        <f>ROUND(I1796*H1796,2)</f>
        <v>0</v>
      </c>
      <c r="K1796" s="215" t="s">
        <v>187</v>
      </c>
      <c r="L1796" s="45"/>
      <c r="M1796" s="220" t="s">
        <v>19</v>
      </c>
      <c r="N1796" s="221" t="s">
        <v>44</v>
      </c>
      <c r="O1796" s="85"/>
      <c r="P1796" s="222">
        <f>O1796*H1796</f>
        <v>0</v>
      </c>
      <c r="Q1796" s="222">
        <v>0.00036200000000000002</v>
      </c>
      <c r="R1796" s="222">
        <f>Q1796*H1796</f>
        <v>0.00036200000000000002</v>
      </c>
      <c r="S1796" s="222">
        <v>0</v>
      </c>
      <c r="T1796" s="223">
        <f>S1796*H1796</f>
        <v>0</v>
      </c>
      <c r="U1796" s="39"/>
      <c r="V1796" s="39"/>
      <c r="W1796" s="39"/>
      <c r="X1796" s="39"/>
      <c r="Y1796" s="39"/>
      <c r="Z1796" s="39"/>
      <c r="AA1796" s="39"/>
      <c r="AB1796" s="39"/>
      <c r="AC1796" s="39"/>
      <c r="AD1796" s="39"/>
      <c r="AE1796" s="39"/>
      <c r="AR1796" s="224" t="s">
        <v>300</v>
      </c>
      <c r="AT1796" s="224" t="s">
        <v>183</v>
      </c>
      <c r="AU1796" s="224" t="s">
        <v>83</v>
      </c>
      <c r="AY1796" s="18" t="s">
        <v>181</v>
      </c>
      <c r="BE1796" s="225">
        <f>IF(N1796="základní",J1796,0)</f>
        <v>0</v>
      </c>
      <c r="BF1796" s="225">
        <f>IF(N1796="snížená",J1796,0)</f>
        <v>0</v>
      </c>
      <c r="BG1796" s="225">
        <f>IF(N1796="zákl. přenesená",J1796,0)</f>
        <v>0</v>
      </c>
      <c r="BH1796" s="225">
        <f>IF(N1796="sníž. přenesená",J1796,0)</f>
        <v>0</v>
      </c>
      <c r="BI1796" s="225">
        <f>IF(N1796="nulová",J1796,0)</f>
        <v>0</v>
      </c>
      <c r="BJ1796" s="18" t="s">
        <v>81</v>
      </c>
      <c r="BK1796" s="225">
        <f>ROUND(I1796*H1796,2)</f>
        <v>0</v>
      </c>
      <c r="BL1796" s="18" t="s">
        <v>300</v>
      </c>
      <c r="BM1796" s="224" t="s">
        <v>3026</v>
      </c>
    </row>
    <row r="1797" s="2" customFormat="1">
      <c r="A1797" s="39"/>
      <c r="B1797" s="40"/>
      <c r="C1797" s="41"/>
      <c r="D1797" s="226" t="s">
        <v>189</v>
      </c>
      <c r="E1797" s="41"/>
      <c r="F1797" s="227" t="s">
        <v>3027</v>
      </c>
      <c r="G1797" s="41"/>
      <c r="H1797" s="41"/>
      <c r="I1797" s="228"/>
      <c r="J1797" s="41"/>
      <c r="K1797" s="41"/>
      <c r="L1797" s="45"/>
      <c r="M1797" s="229"/>
      <c r="N1797" s="230"/>
      <c r="O1797" s="85"/>
      <c r="P1797" s="85"/>
      <c r="Q1797" s="85"/>
      <c r="R1797" s="85"/>
      <c r="S1797" s="85"/>
      <c r="T1797" s="86"/>
      <c r="U1797" s="39"/>
      <c r="V1797" s="39"/>
      <c r="W1797" s="39"/>
      <c r="X1797" s="39"/>
      <c r="Y1797" s="39"/>
      <c r="Z1797" s="39"/>
      <c r="AA1797" s="39"/>
      <c r="AB1797" s="39"/>
      <c r="AC1797" s="39"/>
      <c r="AD1797" s="39"/>
      <c r="AE1797" s="39"/>
      <c r="AT1797" s="18" t="s">
        <v>189</v>
      </c>
      <c r="AU1797" s="18" t="s">
        <v>83</v>
      </c>
    </row>
    <row r="1798" s="2" customFormat="1">
      <c r="A1798" s="39"/>
      <c r="B1798" s="40"/>
      <c r="C1798" s="41"/>
      <c r="D1798" s="231" t="s">
        <v>191</v>
      </c>
      <c r="E1798" s="41"/>
      <c r="F1798" s="232" t="s">
        <v>3028</v>
      </c>
      <c r="G1798" s="41"/>
      <c r="H1798" s="41"/>
      <c r="I1798" s="228"/>
      <c r="J1798" s="41"/>
      <c r="K1798" s="41"/>
      <c r="L1798" s="45"/>
      <c r="M1798" s="229"/>
      <c r="N1798" s="230"/>
      <c r="O1798" s="85"/>
      <c r="P1798" s="85"/>
      <c r="Q1798" s="85"/>
      <c r="R1798" s="85"/>
      <c r="S1798" s="85"/>
      <c r="T1798" s="86"/>
      <c r="U1798" s="39"/>
      <c r="V1798" s="39"/>
      <c r="W1798" s="39"/>
      <c r="X1798" s="39"/>
      <c r="Y1798" s="39"/>
      <c r="Z1798" s="39"/>
      <c r="AA1798" s="39"/>
      <c r="AB1798" s="39"/>
      <c r="AC1798" s="39"/>
      <c r="AD1798" s="39"/>
      <c r="AE1798" s="39"/>
      <c r="AT1798" s="18" t="s">
        <v>191</v>
      </c>
      <c r="AU1798" s="18" t="s">
        <v>83</v>
      </c>
    </row>
    <row r="1799" s="2" customFormat="1" ht="16.5" customHeight="1">
      <c r="A1799" s="39"/>
      <c r="B1799" s="40"/>
      <c r="C1799" s="213" t="s">
        <v>3029</v>
      </c>
      <c r="D1799" s="213" t="s">
        <v>183</v>
      </c>
      <c r="E1799" s="214" t="s">
        <v>3030</v>
      </c>
      <c r="F1799" s="215" t="s">
        <v>3031</v>
      </c>
      <c r="G1799" s="216" t="s">
        <v>263</v>
      </c>
      <c r="H1799" s="217">
        <v>3.54</v>
      </c>
      <c r="I1799" s="218"/>
      <c r="J1799" s="219">
        <f>ROUND(I1799*H1799,2)</f>
        <v>0</v>
      </c>
      <c r="K1799" s="215" t="s">
        <v>187</v>
      </c>
      <c r="L1799" s="45"/>
      <c r="M1799" s="220" t="s">
        <v>19</v>
      </c>
      <c r="N1799" s="221" t="s">
        <v>44</v>
      </c>
      <c r="O1799" s="85"/>
      <c r="P1799" s="222">
        <f>O1799*H1799</f>
        <v>0</v>
      </c>
      <c r="Q1799" s="222">
        <v>0.0021656000000000002</v>
      </c>
      <c r="R1799" s="222">
        <f>Q1799*H1799</f>
        <v>0.007666224000000001</v>
      </c>
      <c r="S1799" s="222">
        <v>0</v>
      </c>
      <c r="T1799" s="223">
        <f>S1799*H1799</f>
        <v>0</v>
      </c>
      <c r="U1799" s="39"/>
      <c r="V1799" s="39"/>
      <c r="W1799" s="39"/>
      <c r="X1799" s="39"/>
      <c r="Y1799" s="39"/>
      <c r="Z1799" s="39"/>
      <c r="AA1799" s="39"/>
      <c r="AB1799" s="39"/>
      <c r="AC1799" s="39"/>
      <c r="AD1799" s="39"/>
      <c r="AE1799" s="39"/>
      <c r="AR1799" s="224" t="s">
        <v>300</v>
      </c>
      <c r="AT1799" s="224" t="s">
        <v>183</v>
      </c>
      <c r="AU1799" s="224" t="s">
        <v>83</v>
      </c>
      <c r="AY1799" s="18" t="s">
        <v>181</v>
      </c>
      <c r="BE1799" s="225">
        <f>IF(N1799="základní",J1799,0)</f>
        <v>0</v>
      </c>
      <c r="BF1799" s="225">
        <f>IF(N1799="snížená",J1799,0)</f>
        <v>0</v>
      </c>
      <c r="BG1799" s="225">
        <f>IF(N1799="zákl. přenesená",J1799,0)</f>
        <v>0</v>
      </c>
      <c r="BH1799" s="225">
        <f>IF(N1799="sníž. přenesená",J1799,0)</f>
        <v>0</v>
      </c>
      <c r="BI1799" s="225">
        <f>IF(N1799="nulová",J1799,0)</f>
        <v>0</v>
      </c>
      <c r="BJ1799" s="18" t="s">
        <v>81</v>
      </c>
      <c r="BK1799" s="225">
        <f>ROUND(I1799*H1799,2)</f>
        <v>0</v>
      </c>
      <c r="BL1799" s="18" t="s">
        <v>300</v>
      </c>
      <c r="BM1799" s="224" t="s">
        <v>3032</v>
      </c>
    </row>
    <row r="1800" s="2" customFormat="1">
      <c r="A1800" s="39"/>
      <c r="B1800" s="40"/>
      <c r="C1800" s="41"/>
      <c r="D1800" s="226" t="s">
        <v>189</v>
      </c>
      <c r="E1800" s="41"/>
      <c r="F1800" s="227" t="s">
        <v>3033</v>
      </c>
      <c r="G1800" s="41"/>
      <c r="H1800" s="41"/>
      <c r="I1800" s="228"/>
      <c r="J1800" s="41"/>
      <c r="K1800" s="41"/>
      <c r="L1800" s="45"/>
      <c r="M1800" s="229"/>
      <c r="N1800" s="230"/>
      <c r="O1800" s="85"/>
      <c r="P1800" s="85"/>
      <c r="Q1800" s="85"/>
      <c r="R1800" s="85"/>
      <c r="S1800" s="85"/>
      <c r="T1800" s="86"/>
      <c r="U1800" s="39"/>
      <c r="V1800" s="39"/>
      <c r="W1800" s="39"/>
      <c r="X1800" s="39"/>
      <c r="Y1800" s="39"/>
      <c r="Z1800" s="39"/>
      <c r="AA1800" s="39"/>
      <c r="AB1800" s="39"/>
      <c r="AC1800" s="39"/>
      <c r="AD1800" s="39"/>
      <c r="AE1800" s="39"/>
      <c r="AT1800" s="18" t="s">
        <v>189</v>
      </c>
      <c r="AU1800" s="18" t="s">
        <v>83</v>
      </c>
    </row>
    <row r="1801" s="2" customFormat="1">
      <c r="A1801" s="39"/>
      <c r="B1801" s="40"/>
      <c r="C1801" s="41"/>
      <c r="D1801" s="231" t="s">
        <v>191</v>
      </c>
      <c r="E1801" s="41"/>
      <c r="F1801" s="232" t="s">
        <v>3034</v>
      </c>
      <c r="G1801" s="41"/>
      <c r="H1801" s="41"/>
      <c r="I1801" s="228"/>
      <c r="J1801" s="41"/>
      <c r="K1801" s="41"/>
      <c r="L1801" s="45"/>
      <c r="M1801" s="229"/>
      <c r="N1801" s="230"/>
      <c r="O1801" s="85"/>
      <c r="P1801" s="85"/>
      <c r="Q1801" s="85"/>
      <c r="R1801" s="85"/>
      <c r="S1801" s="85"/>
      <c r="T1801" s="86"/>
      <c r="U1801" s="39"/>
      <c r="V1801" s="39"/>
      <c r="W1801" s="39"/>
      <c r="X1801" s="39"/>
      <c r="Y1801" s="39"/>
      <c r="Z1801" s="39"/>
      <c r="AA1801" s="39"/>
      <c r="AB1801" s="39"/>
      <c r="AC1801" s="39"/>
      <c r="AD1801" s="39"/>
      <c r="AE1801" s="39"/>
      <c r="AT1801" s="18" t="s">
        <v>191</v>
      </c>
      <c r="AU1801" s="18" t="s">
        <v>83</v>
      </c>
    </row>
    <row r="1802" s="2" customFormat="1" ht="16.5" customHeight="1">
      <c r="A1802" s="39"/>
      <c r="B1802" s="40"/>
      <c r="C1802" s="213" t="s">
        <v>3035</v>
      </c>
      <c r="D1802" s="213" t="s">
        <v>183</v>
      </c>
      <c r="E1802" s="214" t="s">
        <v>3036</v>
      </c>
      <c r="F1802" s="215" t="s">
        <v>3037</v>
      </c>
      <c r="G1802" s="216" t="s">
        <v>377</v>
      </c>
      <c r="H1802" s="217">
        <v>0.70499999999999996</v>
      </c>
      <c r="I1802" s="218"/>
      <c r="J1802" s="219">
        <f>ROUND(I1802*H1802,2)</f>
        <v>0</v>
      </c>
      <c r="K1802" s="215" t="s">
        <v>187</v>
      </c>
      <c r="L1802" s="45"/>
      <c r="M1802" s="220" t="s">
        <v>19</v>
      </c>
      <c r="N1802" s="221" t="s">
        <v>44</v>
      </c>
      <c r="O1802" s="85"/>
      <c r="P1802" s="222">
        <f>O1802*H1802</f>
        <v>0</v>
      </c>
      <c r="Q1802" s="222">
        <v>0</v>
      </c>
      <c r="R1802" s="222">
        <f>Q1802*H1802</f>
        <v>0</v>
      </c>
      <c r="S1802" s="222">
        <v>0</v>
      </c>
      <c r="T1802" s="223">
        <f>S1802*H1802</f>
        <v>0</v>
      </c>
      <c r="U1802" s="39"/>
      <c r="V1802" s="39"/>
      <c r="W1802" s="39"/>
      <c r="X1802" s="39"/>
      <c r="Y1802" s="39"/>
      <c r="Z1802" s="39"/>
      <c r="AA1802" s="39"/>
      <c r="AB1802" s="39"/>
      <c r="AC1802" s="39"/>
      <c r="AD1802" s="39"/>
      <c r="AE1802" s="39"/>
      <c r="AR1802" s="224" t="s">
        <v>300</v>
      </c>
      <c r="AT1802" s="224" t="s">
        <v>183</v>
      </c>
      <c r="AU1802" s="224" t="s">
        <v>83</v>
      </c>
      <c r="AY1802" s="18" t="s">
        <v>181</v>
      </c>
      <c r="BE1802" s="225">
        <f>IF(N1802="základní",J1802,0)</f>
        <v>0</v>
      </c>
      <c r="BF1802" s="225">
        <f>IF(N1802="snížená",J1802,0)</f>
        <v>0</v>
      </c>
      <c r="BG1802" s="225">
        <f>IF(N1802="zákl. přenesená",J1802,0)</f>
        <v>0</v>
      </c>
      <c r="BH1802" s="225">
        <f>IF(N1802="sníž. přenesená",J1802,0)</f>
        <v>0</v>
      </c>
      <c r="BI1802" s="225">
        <f>IF(N1802="nulová",J1802,0)</f>
        <v>0</v>
      </c>
      <c r="BJ1802" s="18" t="s">
        <v>81</v>
      </c>
      <c r="BK1802" s="225">
        <f>ROUND(I1802*H1802,2)</f>
        <v>0</v>
      </c>
      <c r="BL1802" s="18" t="s">
        <v>300</v>
      </c>
      <c r="BM1802" s="224" t="s">
        <v>3038</v>
      </c>
    </row>
    <row r="1803" s="2" customFormat="1">
      <c r="A1803" s="39"/>
      <c r="B1803" s="40"/>
      <c r="C1803" s="41"/>
      <c r="D1803" s="226" t="s">
        <v>189</v>
      </c>
      <c r="E1803" s="41"/>
      <c r="F1803" s="227" t="s">
        <v>3039</v>
      </c>
      <c r="G1803" s="41"/>
      <c r="H1803" s="41"/>
      <c r="I1803" s="228"/>
      <c r="J1803" s="41"/>
      <c r="K1803" s="41"/>
      <c r="L1803" s="45"/>
      <c r="M1803" s="229"/>
      <c r="N1803" s="230"/>
      <c r="O1803" s="85"/>
      <c r="P1803" s="85"/>
      <c r="Q1803" s="85"/>
      <c r="R1803" s="85"/>
      <c r="S1803" s="85"/>
      <c r="T1803" s="86"/>
      <c r="U1803" s="39"/>
      <c r="V1803" s="39"/>
      <c r="W1803" s="39"/>
      <c r="X1803" s="39"/>
      <c r="Y1803" s="39"/>
      <c r="Z1803" s="39"/>
      <c r="AA1803" s="39"/>
      <c r="AB1803" s="39"/>
      <c r="AC1803" s="39"/>
      <c r="AD1803" s="39"/>
      <c r="AE1803" s="39"/>
      <c r="AT1803" s="18" t="s">
        <v>189</v>
      </c>
      <c r="AU1803" s="18" t="s">
        <v>83</v>
      </c>
    </row>
    <row r="1804" s="2" customFormat="1">
      <c r="A1804" s="39"/>
      <c r="B1804" s="40"/>
      <c r="C1804" s="41"/>
      <c r="D1804" s="231" t="s">
        <v>191</v>
      </c>
      <c r="E1804" s="41"/>
      <c r="F1804" s="232" t="s">
        <v>3040</v>
      </c>
      <c r="G1804" s="41"/>
      <c r="H1804" s="41"/>
      <c r="I1804" s="228"/>
      <c r="J1804" s="41"/>
      <c r="K1804" s="41"/>
      <c r="L1804" s="45"/>
      <c r="M1804" s="229"/>
      <c r="N1804" s="230"/>
      <c r="O1804" s="85"/>
      <c r="P1804" s="85"/>
      <c r="Q1804" s="85"/>
      <c r="R1804" s="85"/>
      <c r="S1804" s="85"/>
      <c r="T1804" s="86"/>
      <c r="U1804" s="39"/>
      <c r="V1804" s="39"/>
      <c r="W1804" s="39"/>
      <c r="X1804" s="39"/>
      <c r="Y1804" s="39"/>
      <c r="Z1804" s="39"/>
      <c r="AA1804" s="39"/>
      <c r="AB1804" s="39"/>
      <c r="AC1804" s="39"/>
      <c r="AD1804" s="39"/>
      <c r="AE1804" s="39"/>
      <c r="AT1804" s="18" t="s">
        <v>191</v>
      </c>
      <c r="AU1804" s="18" t="s">
        <v>83</v>
      </c>
    </row>
    <row r="1805" s="12" customFormat="1" ht="22.8" customHeight="1">
      <c r="A1805" s="12"/>
      <c r="B1805" s="197"/>
      <c r="C1805" s="198"/>
      <c r="D1805" s="199" t="s">
        <v>72</v>
      </c>
      <c r="E1805" s="211" t="s">
        <v>3041</v>
      </c>
      <c r="F1805" s="211" t="s">
        <v>3042</v>
      </c>
      <c r="G1805" s="198"/>
      <c r="H1805" s="198"/>
      <c r="I1805" s="201"/>
      <c r="J1805" s="212">
        <f>BK1805</f>
        <v>0</v>
      </c>
      <c r="K1805" s="198"/>
      <c r="L1805" s="203"/>
      <c r="M1805" s="204"/>
      <c r="N1805" s="205"/>
      <c r="O1805" s="205"/>
      <c r="P1805" s="206">
        <f>SUM(P1806:P1933)</f>
        <v>0</v>
      </c>
      <c r="Q1805" s="205"/>
      <c r="R1805" s="206">
        <f>SUM(R1806:R1933)</f>
        <v>3.6169147274250002</v>
      </c>
      <c r="S1805" s="205"/>
      <c r="T1805" s="207">
        <f>SUM(T1806:T1933)</f>
        <v>0</v>
      </c>
      <c r="U1805" s="12"/>
      <c r="V1805" s="12"/>
      <c r="W1805" s="12"/>
      <c r="X1805" s="12"/>
      <c r="Y1805" s="12"/>
      <c r="Z1805" s="12"/>
      <c r="AA1805" s="12"/>
      <c r="AB1805" s="12"/>
      <c r="AC1805" s="12"/>
      <c r="AD1805" s="12"/>
      <c r="AE1805" s="12"/>
      <c r="AR1805" s="208" t="s">
        <v>83</v>
      </c>
      <c r="AT1805" s="209" t="s">
        <v>72</v>
      </c>
      <c r="AU1805" s="209" t="s">
        <v>81</v>
      </c>
      <c r="AY1805" s="208" t="s">
        <v>181</v>
      </c>
      <c r="BK1805" s="210">
        <f>SUM(BK1806:BK1933)</f>
        <v>0</v>
      </c>
    </row>
    <row r="1806" s="2" customFormat="1" ht="16.5" customHeight="1">
      <c r="A1806" s="39"/>
      <c r="B1806" s="40"/>
      <c r="C1806" s="213" t="s">
        <v>3043</v>
      </c>
      <c r="D1806" s="213" t="s">
        <v>183</v>
      </c>
      <c r="E1806" s="214" t="s">
        <v>3044</v>
      </c>
      <c r="F1806" s="215" t="s">
        <v>3045</v>
      </c>
      <c r="G1806" s="216" t="s">
        <v>449</v>
      </c>
      <c r="H1806" s="217">
        <v>2</v>
      </c>
      <c r="I1806" s="218"/>
      <c r="J1806" s="219">
        <f>ROUND(I1806*H1806,2)</f>
        <v>0</v>
      </c>
      <c r="K1806" s="215" t="s">
        <v>187</v>
      </c>
      <c r="L1806" s="45"/>
      <c r="M1806" s="220" t="s">
        <v>19</v>
      </c>
      <c r="N1806" s="221" t="s">
        <v>44</v>
      </c>
      <c r="O1806" s="85"/>
      <c r="P1806" s="222">
        <f>O1806*H1806</f>
        <v>0</v>
      </c>
      <c r="Q1806" s="222">
        <v>0.000264725</v>
      </c>
      <c r="R1806" s="222">
        <f>Q1806*H1806</f>
        <v>0.00052944999999999999</v>
      </c>
      <c r="S1806" s="222">
        <v>0</v>
      </c>
      <c r="T1806" s="223">
        <f>S1806*H1806</f>
        <v>0</v>
      </c>
      <c r="U1806" s="39"/>
      <c r="V1806" s="39"/>
      <c r="W1806" s="39"/>
      <c r="X1806" s="39"/>
      <c r="Y1806" s="39"/>
      <c r="Z1806" s="39"/>
      <c r="AA1806" s="39"/>
      <c r="AB1806" s="39"/>
      <c r="AC1806" s="39"/>
      <c r="AD1806" s="39"/>
      <c r="AE1806" s="39"/>
      <c r="AR1806" s="224" t="s">
        <v>300</v>
      </c>
      <c r="AT1806" s="224" t="s">
        <v>183</v>
      </c>
      <c r="AU1806" s="224" t="s">
        <v>83</v>
      </c>
      <c r="AY1806" s="18" t="s">
        <v>181</v>
      </c>
      <c r="BE1806" s="225">
        <f>IF(N1806="základní",J1806,0)</f>
        <v>0</v>
      </c>
      <c r="BF1806" s="225">
        <f>IF(N1806="snížená",J1806,0)</f>
        <v>0</v>
      </c>
      <c r="BG1806" s="225">
        <f>IF(N1806="zákl. přenesená",J1806,0)</f>
        <v>0</v>
      </c>
      <c r="BH1806" s="225">
        <f>IF(N1806="sníž. přenesená",J1806,0)</f>
        <v>0</v>
      </c>
      <c r="BI1806" s="225">
        <f>IF(N1806="nulová",J1806,0)</f>
        <v>0</v>
      </c>
      <c r="BJ1806" s="18" t="s">
        <v>81</v>
      </c>
      <c r="BK1806" s="225">
        <f>ROUND(I1806*H1806,2)</f>
        <v>0</v>
      </c>
      <c r="BL1806" s="18" t="s">
        <v>300</v>
      </c>
      <c r="BM1806" s="224" t="s">
        <v>3046</v>
      </c>
    </row>
    <row r="1807" s="2" customFormat="1">
      <c r="A1807" s="39"/>
      <c r="B1807" s="40"/>
      <c r="C1807" s="41"/>
      <c r="D1807" s="226" t="s">
        <v>189</v>
      </c>
      <c r="E1807" s="41"/>
      <c r="F1807" s="227" t="s">
        <v>3047</v>
      </c>
      <c r="G1807" s="41"/>
      <c r="H1807" s="41"/>
      <c r="I1807" s="228"/>
      <c r="J1807" s="41"/>
      <c r="K1807" s="41"/>
      <c r="L1807" s="45"/>
      <c r="M1807" s="229"/>
      <c r="N1807" s="230"/>
      <c r="O1807" s="85"/>
      <c r="P1807" s="85"/>
      <c r="Q1807" s="85"/>
      <c r="R1807" s="85"/>
      <c r="S1807" s="85"/>
      <c r="T1807" s="86"/>
      <c r="U1807" s="39"/>
      <c r="V1807" s="39"/>
      <c r="W1807" s="39"/>
      <c r="X1807" s="39"/>
      <c r="Y1807" s="39"/>
      <c r="Z1807" s="39"/>
      <c r="AA1807" s="39"/>
      <c r="AB1807" s="39"/>
      <c r="AC1807" s="39"/>
      <c r="AD1807" s="39"/>
      <c r="AE1807" s="39"/>
      <c r="AT1807" s="18" t="s">
        <v>189</v>
      </c>
      <c r="AU1807" s="18" t="s">
        <v>83</v>
      </c>
    </row>
    <row r="1808" s="2" customFormat="1">
      <c r="A1808" s="39"/>
      <c r="B1808" s="40"/>
      <c r="C1808" s="41"/>
      <c r="D1808" s="231" t="s">
        <v>191</v>
      </c>
      <c r="E1808" s="41"/>
      <c r="F1808" s="232" t="s">
        <v>3048</v>
      </c>
      <c r="G1808" s="41"/>
      <c r="H1808" s="41"/>
      <c r="I1808" s="228"/>
      <c r="J1808" s="41"/>
      <c r="K1808" s="41"/>
      <c r="L1808" s="45"/>
      <c r="M1808" s="229"/>
      <c r="N1808" s="230"/>
      <c r="O1808" s="85"/>
      <c r="P1808" s="85"/>
      <c r="Q1808" s="85"/>
      <c r="R1808" s="85"/>
      <c r="S1808" s="85"/>
      <c r="T1808" s="86"/>
      <c r="U1808" s="39"/>
      <c r="V1808" s="39"/>
      <c r="W1808" s="39"/>
      <c r="X1808" s="39"/>
      <c r="Y1808" s="39"/>
      <c r="Z1808" s="39"/>
      <c r="AA1808" s="39"/>
      <c r="AB1808" s="39"/>
      <c r="AC1808" s="39"/>
      <c r="AD1808" s="39"/>
      <c r="AE1808" s="39"/>
      <c r="AT1808" s="18" t="s">
        <v>191</v>
      </c>
      <c r="AU1808" s="18" t="s">
        <v>83</v>
      </c>
    </row>
    <row r="1809" s="13" customFormat="1">
      <c r="A1809" s="13"/>
      <c r="B1809" s="233"/>
      <c r="C1809" s="234"/>
      <c r="D1809" s="226" t="s">
        <v>193</v>
      </c>
      <c r="E1809" s="235" t="s">
        <v>19</v>
      </c>
      <c r="F1809" s="236" t="s">
        <v>83</v>
      </c>
      <c r="G1809" s="234"/>
      <c r="H1809" s="237">
        <v>2</v>
      </c>
      <c r="I1809" s="238"/>
      <c r="J1809" s="234"/>
      <c r="K1809" s="234"/>
      <c r="L1809" s="239"/>
      <c r="M1809" s="240"/>
      <c r="N1809" s="241"/>
      <c r="O1809" s="241"/>
      <c r="P1809" s="241"/>
      <c r="Q1809" s="241"/>
      <c r="R1809" s="241"/>
      <c r="S1809" s="241"/>
      <c r="T1809" s="242"/>
      <c r="U1809" s="13"/>
      <c r="V1809" s="13"/>
      <c r="W1809" s="13"/>
      <c r="X1809" s="13"/>
      <c r="Y1809" s="13"/>
      <c r="Z1809" s="13"/>
      <c r="AA1809" s="13"/>
      <c r="AB1809" s="13"/>
      <c r="AC1809" s="13"/>
      <c r="AD1809" s="13"/>
      <c r="AE1809" s="13"/>
      <c r="AT1809" s="243" t="s">
        <v>193</v>
      </c>
      <c r="AU1809" s="243" t="s">
        <v>83</v>
      </c>
      <c r="AV1809" s="13" t="s">
        <v>83</v>
      </c>
      <c r="AW1809" s="13" t="s">
        <v>33</v>
      </c>
      <c r="AX1809" s="13" t="s">
        <v>73</v>
      </c>
      <c r="AY1809" s="243" t="s">
        <v>181</v>
      </c>
    </row>
    <row r="1810" s="2" customFormat="1" ht="24.15" customHeight="1">
      <c r="A1810" s="39"/>
      <c r="B1810" s="40"/>
      <c r="C1810" s="254" t="s">
        <v>3049</v>
      </c>
      <c r="D1810" s="254" t="s">
        <v>308</v>
      </c>
      <c r="E1810" s="255" t="s">
        <v>3050</v>
      </c>
      <c r="F1810" s="256" t="s">
        <v>3051</v>
      </c>
      <c r="G1810" s="257" t="s">
        <v>253</v>
      </c>
      <c r="H1810" s="258">
        <v>2</v>
      </c>
      <c r="I1810" s="259"/>
      <c r="J1810" s="260">
        <f>ROUND(I1810*H1810,2)</f>
        <v>0</v>
      </c>
      <c r="K1810" s="256" t="s">
        <v>394</v>
      </c>
      <c r="L1810" s="261"/>
      <c r="M1810" s="262" t="s">
        <v>19</v>
      </c>
      <c r="N1810" s="263" t="s">
        <v>44</v>
      </c>
      <c r="O1810" s="85"/>
      <c r="P1810" s="222">
        <f>O1810*H1810</f>
        <v>0</v>
      </c>
      <c r="Q1810" s="222">
        <v>0.034720000000000001</v>
      </c>
      <c r="R1810" s="222">
        <f>Q1810*H1810</f>
        <v>0.069440000000000002</v>
      </c>
      <c r="S1810" s="222">
        <v>0</v>
      </c>
      <c r="T1810" s="223">
        <f>S1810*H1810</f>
        <v>0</v>
      </c>
      <c r="U1810" s="39"/>
      <c r="V1810" s="39"/>
      <c r="W1810" s="39"/>
      <c r="X1810" s="39"/>
      <c r="Y1810" s="39"/>
      <c r="Z1810" s="39"/>
      <c r="AA1810" s="39"/>
      <c r="AB1810" s="39"/>
      <c r="AC1810" s="39"/>
      <c r="AD1810" s="39"/>
      <c r="AE1810" s="39"/>
      <c r="AR1810" s="224" t="s">
        <v>423</v>
      </c>
      <c r="AT1810" s="224" t="s">
        <v>308</v>
      </c>
      <c r="AU1810" s="224" t="s">
        <v>83</v>
      </c>
      <c r="AY1810" s="18" t="s">
        <v>181</v>
      </c>
      <c r="BE1810" s="225">
        <f>IF(N1810="základní",J1810,0)</f>
        <v>0</v>
      </c>
      <c r="BF1810" s="225">
        <f>IF(N1810="snížená",J1810,0)</f>
        <v>0</v>
      </c>
      <c r="BG1810" s="225">
        <f>IF(N1810="zákl. přenesená",J1810,0)</f>
        <v>0</v>
      </c>
      <c r="BH1810" s="225">
        <f>IF(N1810="sníž. přenesená",J1810,0)</f>
        <v>0</v>
      </c>
      <c r="BI1810" s="225">
        <f>IF(N1810="nulová",J1810,0)</f>
        <v>0</v>
      </c>
      <c r="BJ1810" s="18" t="s">
        <v>81</v>
      </c>
      <c r="BK1810" s="225">
        <f>ROUND(I1810*H1810,2)</f>
        <v>0</v>
      </c>
      <c r="BL1810" s="18" t="s">
        <v>300</v>
      </c>
      <c r="BM1810" s="224" t="s">
        <v>3052</v>
      </c>
    </row>
    <row r="1811" s="2" customFormat="1">
      <c r="A1811" s="39"/>
      <c r="B1811" s="40"/>
      <c r="C1811" s="41"/>
      <c r="D1811" s="226" t="s">
        <v>189</v>
      </c>
      <c r="E1811" s="41"/>
      <c r="F1811" s="227" t="s">
        <v>3053</v>
      </c>
      <c r="G1811" s="41"/>
      <c r="H1811" s="41"/>
      <c r="I1811" s="228"/>
      <c r="J1811" s="41"/>
      <c r="K1811" s="41"/>
      <c r="L1811" s="45"/>
      <c r="M1811" s="229"/>
      <c r="N1811" s="230"/>
      <c r="O1811" s="85"/>
      <c r="P1811" s="85"/>
      <c r="Q1811" s="85"/>
      <c r="R1811" s="85"/>
      <c r="S1811" s="85"/>
      <c r="T1811" s="86"/>
      <c r="U1811" s="39"/>
      <c r="V1811" s="39"/>
      <c r="W1811" s="39"/>
      <c r="X1811" s="39"/>
      <c r="Y1811" s="39"/>
      <c r="Z1811" s="39"/>
      <c r="AA1811" s="39"/>
      <c r="AB1811" s="39"/>
      <c r="AC1811" s="39"/>
      <c r="AD1811" s="39"/>
      <c r="AE1811" s="39"/>
      <c r="AT1811" s="18" t="s">
        <v>189</v>
      </c>
      <c r="AU1811" s="18" t="s">
        <v>83</v>
      </c>
    </row>
    <row r="1812" s="2" customFormat="1" ht="16.5" customHeight="1">
      <c r="A1812" s="39"/>
      <c r="B1812" s="40"/>
      <c r="C1812" s="213" t="s">
        <v>3054</v>
      </c>
      <c r="D1812" s="213" t="s">
        <v>183</v>
      </c>
      <c r="E1812" s="214" t="s">
        <v>3055</v>
      </c>
      <c r="F1812" s="215" t="s">
        <v>3056</v>
      </c>
      <c r="G1812" s="216" t="s">
        <v>253</v>
      </c>
      <c r="H1812" s="217">
        <v>2</v>
      </c>
      <c r="I1812" s="218"/>
      <c r="J1812" s="219">
        <f>ROUND(I1812*H1812,2)</f>
        <v>0</v>
      </c>
      <c r="K1812" s="215" t="s">
        <v>187</v>
      </c>
      <c r="L1812" s="45"/>
      <c r="M1812" s="220" t="s">
        <v>19</v>
      </c>
      <c r="N1812" s="221" t="s">
        <v>44</v>
      </c>
      <c r="O1812" s="85"/>
      <c r="P1812" s="222">
        <f>O1812*H1812</f>
        <v>0</v>
      </c>
      <c r="Q1812" s="222">
        <v>0.000264725</v>
      </c>
      <c r="R1812" s="222">
        <f>Q1812*H1812</f>
        <v>0.00052944999999999999</v>
      </c>
      <c r="S1812" s="222">
        <v>0</v>
      </c>
      <c r="T1812" s="223">
        <f>S1812*H1812</f>
        <v>0</v>
      </c>
      <c r="U1812" s="39"/>
      <c r="V1812" s="39"/>
      <c r="W1812" s="39"/>
      <c r="X1812" s="39"/>
      <c r="Y1812" s="39"/>
      <c r="Z1812" s="39"/>
      <c r="AA1812" s="39"/>
      <c r="AB1812" s="39"/>
      <c r="AC1812" s="39"/>
      <c r="AD1812" s="39"/>
      <c r="AE1812" s="39"/>
      <c r="AR1812" s="224" t="s">
        <v>300</v>
      </c>
      <c r="AT1812" s="224" t="s">
        <v>183</v>
      </c>
      <c r="AU1812" s="224" t="s">
        <v>83</v>
      </c>
      <c r="AY1812" s="18" t="s">
        <v>181</v>
      </c>
      <c r="BE1812" s="225">
        <f>IF(N1812="základní",J1812,0)</f>
        <v>0</v>
      </c>
      <c r="BF1812" s="225">
        <f>IF(N1812="snížená",J1812,0)</f>
        <v>0</v>
      </c>
      <c r="BG1812" s="225">
        <f>IF(N1812="zákl. přenesená",J1812,0)</f>
        <v>0</v>
      </c>
      <c r="BH1812" s="225">
        <f>IF(N1812="sníž. přenesená",J1812,0)</f>
        <v>0</v>
      </c>
      <c r="BI1812" s="225">
        <f>IF(N1812="nulová",J1812,0)</f>
        <v>0</v>
      </c>
      <c r="BJ1812" s="18" t="s">
        <v>81</v>
      </c>
      <c r="BK1812" s="225">
        <f>ROUND(I1812*H1812,2)</f>
        <v>0</v>
      </c>
      <c r="BL1812" s="18" t="s">
        <v>300</v>
      </c>
      <c r="BM1812" s="224" t="s">
        <v>3057</v>
      </c>
    </row>
    <row r="1813" s="2" customFormat="1">
      <c r="A1813" s="39"/>
      <c r="B1813" s="40"/>
      <c r="C1813" s="41"/>
      <c r="D1813" s="226" t="s">
        <v>189</v>
      </c>
      <c r="E1813" s="41"/>
      <c r="F1813" s="227" t="s">
        <v>3058</v>
      </c>
      <c r="G1813" s="41"/>
      <c r="H1813" s="41"/>
      <c r="I1813" s="228"/>
      <c r="J1813" s="41"/>
      <c r="K1813" s="41"/>
      <c r="L1813" s="45"/>
      <c r="M1813" s="229"/>
      <c r="N1813" s="230"/>
      <c r="O1813" s="85"/>
      <c r="P1813" s="85"/>
      <c r="Q1813" s="85"/>
      <c r="R1813" s="85"/>
      <c r="S1813" s="85"/>
      <c r="T1813" s="86"/>
      <c r="U1813" s="39"/>
      <c r="V1813" s="39"/>
      <c r="W1813" s="39"/>
      <c r="X1813" s="39"/>
      <c r="Y1813" s="39"/>
      <c r="Z1813" s="39"/>
      <c r="AA1813" s="39"/>
      <c r="AB1813" s="39"/>
      <c r="AC1813" s="39"/>
      <c r="AD1813" s="39"/>
      <c r="AE1813" s="39"/>
      <c r="AT1813" s="18" t="s">
        <v>189</v>
      </c>
      <c r="AU1813" s="18" t="s">
        <v>83</v>
      </c>
    </row>
    <row r="1814" s="2" customFormat="1">
      <c r="A1814" s="39"/>
      <c r="B1814" s="40"/>
      <c r="C1814" s="41"/>
      <c r="D1814" s="231" t="s">
        <v>191</v>
      </c>
      <c r="E1814" s="41"/>
      <c r="F1814" s="232" t="s">
        <v>3059</v>
      </c>
      <c r="G1814" s="41"/>
      <c r="H1814" s="41"/>
      <c r="I1814" s="228"/>
      <c r="J1814" s="41"/>
      <c r="K1814" s="41"/>
      <c r="L1814" s="45"/>
      <c r="M1814" s="229"/>
      <c r="N1814" s="230"/>
      <c r="O1814" s="85"/>
      <c r="P1814" s="85"/>
      <c r="Q1814" s="85"/>
      <c r="R1814" s="85"/>
      <c r="S1814" s="85"/>
      <c r="T1814" s="86"/>
      <c r="U1814" s="39"/>
      <c r="V1814" s="39"/>
      <c r="W1814" s="39"/>
      <c r="X1814" s="39"/>
      <c r="Y1814" s="39"/>
      <c r="Z1814" s="39"/>
      <c r="AA1814" s="39"/>
      <c r="AB1814" s="39"/>
      <c r="AC1814" s="39"/>
      <c r="AD1814" s="39"/>
      <c r="AE1814" s="39"/>
      <c r="AT1814" s="18" t="s">
        <v>191</v>
      </c>
      <c r="AU1814" s="18" t="s">
        <v>83</v>
      </c>
    </row>
    <row r="1815" s="13" customFormat="1">
      <c r="A1815" s="13"/>
      <c r="B1815" s="233"/>
      <c r="C1815" s="234"/>
      <c r="D1815" s="226" t="s">
        <v>193</v>
      </c>
      <c r="E1815" s="235" t="s">
        <v>19</v>
      </c>
      <c r="F1815" s="236" t="s">
        <v>83</v>
      </c>
      <c r="G1815" s="234"/>
      <c r="H1815" s="237">
        <v>2</v>
      </c>
      <c r="I1815" s="238"/>
      <c r="J1815" s="234"/>
      <c r="K1815" s="234"/>
      <c r="L1815" s="239"/>
      <c r="M1815" s="240"/>
      <c r="N1815" s="241"/>
      <c r="O1815" s="241"/>
      <c r="P1815" s="241"/>
      <c r="Q1815" s="241"/>
      <c r="R1815" s="241"/>
      <c r="S1815" s="241"/>
      <c r="T1815" s="242"/>
      <c r="U1815" s="13"/>
      <c r="V1815" s="13"/>
      <c r="W1815" s="13"/>
      <c r="X1815" s="13"/>
      <c r="Y1815" s="13"/>
      <c r="Z1815" s="13"/>
      <c r="AA1815" s="13"/>
      <c r="AB1815" s="13"/>
      <c r="AC1815" s="13"/>
      <c r="AD1815" s="13"/>
      <c r="AE1815" s="13"/>
      <c r="AT1815" s="243" t="s">
        <v>193</v>
      </c>
      <c r="AU1815" s="243" t="s">
        <v>83</v>
      </c>
      <c r="AV1815" s="13" t="s">
        <v>83</v>
      </c>
      <c r="AW1815" s="13" t="s">
        <v>33</v>
      </c>
      <c r="AX1815" s="13" t="s">
        <v>73</v>
      </c>
      <c r="AY1815" s="243" t="s">
        <v>181</v>
      </c>
    </row>
    <row r="1816" s="2" customFormat="1" ht="24.15" customHeight="1">
      <c r="A1816" s="39"/>
      <c r="B1816" s="40"/>
      <c r="C1816" s="254" t="s">
        <v>3060</v>
      </c>
      <c r="D1816" s="254" t="s">
        <v>308</v>
      </c>
      <c r="E1816" s="255" t="s">
        <v>3061</v>
      </c>
      <c r="F1816" s="256" t="s">
        <v>3062</v>
      </c>
      <c r="G1816" s="257" t="s">
        <v>253</v>
      </c>
      <c r="H1816" s="258">
        <v>2</v>
      </c>
      <c r="I1816" s="259"/>
      <c r="J1816" s="260">
        <f>ROUND(I1816*H1816,2)</f>
        <v>0</v>
      </c>
      <c r="K1816" s="256" t="s">
        <v>394</v>
      </c>
      <c r="L1816" s="261"/>
      <c r="M1816" s="262" t="s">
        <v>19</v>
      </c>
      <c r="N1816" s="263" t="s">
        <v>44</v>
      </c>
      <c r="O1816" s="85"/>
      <c r="P1816" s="222">
        <f>O1816*H1816</f>
        <v>0</v>
      </c>
      <c r="Q1816" s="222">
        <v>0.029170000000000001</v>
      </c>
      <c r="R1816" s="222">
        <f>Q1816*H1816</f>
        <v>0.058340000000000003</v>
      </c>
      <c r="S1816" s="222">
        <v>0</v>
      </c>
      <c r="T1816" s="223">
        <f>S1816*H1816</f>
        <v>0</v>
      </c>
      <c r="U1816" s="39"/>
      <c r="V1816" s="39"/>
      <c r="W1816" s="39"/>
      <c r="X1816" s="39"/>
      <c r="Y1816" s="39"/>
      <c r="Z1816" s="39"/>
      <c r="AA1816" s="39"/>
      <c r="AB1816" s="39"/>
      <c r="AC1816" s="39"/>
      <c r="AD1816" s="39"/>
      <c r="AE1816" s="39"/>
      <c r="AR1816" s="224" t="s">
        <v>423</v>
      </c>
      <c r="AT1816" s="224" t="s">
        <v>308</v>
      </c>
      <c r="AU1816" s="224" t="s">
        <v>83</v>
      </c>
      <c r="AY1816" s="18" t="s">
        <v>181</v>
      </c>
      <c r="BE1816" s="225">
        <f>IF(N1816="základní",J1816,0)</f>
        <v>0</v>
      </c>
      <c r="BF1816" s="225">
        <f>IF(N1816="snížená",J1816,0)</f>
        <v>0</v>
      </c>
      <c r="BG1816" s="225">
        <f>IF(N1816="zákl. přenesená",J1816,0)</f>
        <v>0</v>
      </c>
      <c r="BH1816" s="225">
        <f>IF(N1816="sníž. přenesená",J1816,0)</f>
        <v>0</v>
      </c>
      <c r="BI1816" s="225">
        <f>IF(N1816="nulová",J1816,0)</f>
        <v>0</v>
      </c>
      <c r="BJ1816" s="18" t="s">
        <v>81</v>
      </c>
      <c r="BK1816" s="225">
        <f>ROUND(I1816*H1816,2)</f>
        <v>0</v>
      </c>
      <c r="BL1816" s="18" t="s">
        <v>300</v>
      </c>
      <c r="BM1816" s="224" t="s">
        <v>3063</v>
      </c>
    </row>
    <row r="1817" s="2" customFormat="1">
      <c r="A1817" s="39"/>
      <c r="B1817" s="40"/>
      <c r="C1817" s="41"/>
      <c r="D1817" s="226" t="s">
        <v>189</v>
      </c>
      <c r="E1817" s="41"/>
      <c r="F1817" s="227" t="s">
        <v>3064</v>
      </c>
      <c r="G1817" s="41"/>
      <c r="H1817" s="41"/>
      <c r="I1817" s="228"/>
      <c r="J1817" s="41"/>
      <c r="K1817" s="41"/>
      <c r="L1817" s="45"/>
      <c r="M1817" s="229"/>
      <c r="N1817" s="230"/>
      <c r="O1817" s="85"/>
      <c r="P1817" s="85"/>
      <c r="Q1817" s="85"/>
      <c r="R1817" s="85"/>
      <c r="S1817" s="85"/>
      <c r="T1817" s="86"/>
      <c r="U1817" s="39"/>
      <c r="V1817" s="39"/>
      <c r="W1817" s="39"/>
      <c r="X1817" s="39"/>
      <c r="Y1817" s="39"/>
      <c r="Z1817" s="39"/>
      <c r="AA1817" s="39"/>
      <c r="AB1817" s="39"/>
      <c r="AC1817" s="39"/>
      <c r="AD1817" s="39"/>
      <c r="AE1817" s="39"/>
      <c r="AT1817" s="18" t="s">
        <v>189</v>
      </c>
      <c r="AU1817" s="18" t="s">
        <v>83</v>
      </c>
    </row>
    <row r="1818" s="2" customFormat="1" ht="16.5" customHeight="1">
      <c r="A1818" s="39"/>
      <c r="B1818" s="40"/>
      <c r="C1818" s="213" t="s">
        <v>3065</v>
      </c>
      <c r="D1818" s="213" t="s">
        <v>183</v>
      </c>
      <c r="E1818" s="214" t="s">
        <v>3066</v>
      </c>
      <c r="F1818" s="215" t="s">
        <v>3067</v>
      </c>
      <c r="G1818" s="216" t="s">
        <v>253</v>
      </c>
      <c r="H1818" s="217">
        <v>3.75</v>
      </c>
      <c r="I1818" s="218"/>
      <c r="J1818" s="219">
        <f>ROUND(I1818*H1818,2)</f>
        <v>0</v>
      </c>
      <c r="K1818" s="215" t="s">
        <v>187</v>
      </c>
      <c r="L1818" s="45"/>
      <c r="M1818" s="220" t="s">
        <v>19</v>
      </c>
      <c r="N1818" s="221" t="s">
        <v>44</v>
      </c>
      <c r="O1818" s="85"/>
      <c r="P1818" s="222">
        <f>O1818*H1818</f>
        <v>0</v>
      </c>
      <c r="Q1818" s="222">
        <v>0.00026848749999999999</v>
      </c>
      <c r="R1818" s="222">
        <f>Q1818*H1818</f>
        <v>0.0010068281249999999</v>
      </c>
      <c r="S1818" s="222">
        <v>0</v>
      </c>
      <c r="T1818" s="223">
        <f>S1818*H1818</f>
        <v>0</v>
      </c>
      <c r="U1818" s="39"/>
      <c r="V1818" s="39"/>
      <c r="W1818" s="39"/>
      <c r="X1818" s="39"/>
      <c r="Y1818" s="39"/>
      <c r="Z1818" s="39"/>
      <c r="AA1818" s="39"/>
      <c r="AB1818" s="39"/>
      <c r="AC1818" s="39"/>
      <c r="AD1818" s="39"/>
      <c r="AE1818" s="39"/>
      <c r="AR1818" s="224" t="s">
        <v>300</v>
      </c>
      <c r="AT1818" s="224" t="s">
        <v>183</v>
      </c>
      <c r="AU1818" s="224" t="s">
        <v>83</v>
      </c>
      <c r="AY1818" s="18" t="s">
        <v>181</v>
      </c>
      <c r="BE1818" s="225">
        <f>IF(N1818="základní",J1818,0)</f>
        <v>0</v>
      </c>
      <c r="BF1818" s="225">
        <f>IF(N1818="snížená",J1818,0)</f>
        <v>0</v>
      </c>
      <c r="BG1818" s="225">
        <f>IF(N1818="zákl. přenesená",J1818,0)</f>
        <v>0</v>
      </c>
      <c r="BH1818" s="225">
        <f>IF(N1818="sníž. přenesená",J1818,0)</f>
        <v>0</v>
      </c>
      <c r="BI1818" s="225">
        <f>IF(N1818="nulová",J1818,0)</f>
        <v>0</v>
      </c>
      <c r="BJ1818" s="18" t="s">
        <v>81</v>
      </c>
      <c r="BK1818" s="225">
        <f>ROUND(I1818*H1818,2)</f>
        <v>0</v>
      </c>
      <c r="BL1818" s="18" t="s">
        <v>300</v>
      </c>
      <c r="BM1818" s="224" t="s">
        <v>3068</v>
      </c>
    </row>
    <row r="1819" s="2" customFormat="1">
      <c r="A1819" s="39"/>
      <c r="B1819" s="40"/>
      <c r="C1819" s="41"/>
      <c r="D1819" s="226" t="s">
        <v>189</v>
      </c>
      <c r="E1819" s="41"/>
      <c r="F1819" s="227" t="s">
        <v>3069</v>
      </c>
      <c r="G1819" s="41"/>
      <c r="H1819" s="41"/>
      <c r="I1819" s="228"/>
      <c r="J1819" s="41"/>
      <c r="K1819" s="41"/>
      <c r="L1819" s="45"/>
      <c r="M1819" s="229"/>
      <c r="N1819" s="230"/>
      <c r="O1819" s="85"/>
      <c r="P1819" s="85"/>
      <c r="Q1819" s="85"/>
      <c r="R1819" s="85"/>
      <c r="S1819" s="85"/>
      <c r="T1819" s="86"/>
      <c r="U1819" s="39"/>
      <c r="V1819" s="39"/>
      <c r="W1819" s="39"/>
      <c r="X1819" s="39"/>
      <c r="Y1819" s="39"/>
      <c r="Z1819" s="39"/>
      <c r="AA1819" s="39"/>
      <c r="AB1819" s="39"/>
      <c r="AC1819" s="39"/>
      <c r="AD1819" s="39"/>
      <c r="AE1819" s="39"/>
      <c r="AT1819" s="18" t="s">
        <v>189</v>
      </c>
      <c r="AU1819" s="18" t="s">
        <v>83</v>
      </c>
    </row>
    <row r="1820" s="2" customFormat="1">
      <c r="A1820" s="39"/>
      <c r="B1820" s="40"/>
      <c r="C1820" s="41"/>
      <c r="D1820" s="231" t="s">
        <v>191</v>
      </c>
      <c r="E1820" s="41"/>
      <c r="F1820" s="232" t="s">
        <v>3070</v>
      </c>
      <c r="G1820" s="41"/>
      <c r="H1820" s="41"/>
      <c r="I1820" s="228"/>
      <c r="J1820" s="41"/>
      <c r="K1820" s="41"/>
      <c r="L1820" s="45"/>
      <c r="M1820" s="229"/>
      <c r="N1820" s="230"/>
      <c r="O1820" s="85"/>
      <c r="P1820" s="85"/>
      <c r="Q1820" s="85"/>
      <c r="R1820" s="85"/>
      <c r="S1820" s="85"/>
      <c r="T1820" s="86"/>
      <c r="U1820" s="39"/>
      <c r="V1820" s="39"/>
      <c r="W1820" s="39"/>
      <c r="X1820" s="39"/>
      <c r="Y1820" s="39"/>
      <c r="Z1820" s="39"/>
      <c r="AA1820" s="39"/>
      <c r="AB1820" s="39"/>
      <c r="AC1820" s="39"/>
      <c r="AD1820" s="39"/>
      <c r="AE1820" s="39"/>
      <c r="AT1820" s="18" t="s">
        <v>191</v>
      </c>
      <c r="AU1820" s="18" t="s">
        <v>83</v>
      </c>
    </row>
    <row r="1821" s="14" customFormat="1">
      <c r="A1821" s="14"/>
      <c r="B1821" s="244"/>
      <c r="C1821" s="245"/>
      <c r="D1821" s="226" t="s">
        <v>193</v>
      </c>
      <c r="E1821" s="246" t="s">
        <v>19</v>
      </c>
      <c r="F1821" s="247" t="s">
        <v>3071</v>
      </c>
      <c r="G1821" s="245"/>
      <c r="H1821" s="246" t="s">
        <v>19</v>
      </c>
      <c r="I1821" s="248"/>
      <c r="J1821" s="245"/>
      <c r="K1821" s="245"/>
      <c r="L1821" s="249"/>
      <c r="M1821" s="250"/>
      <c r="N1821" s="251"/>
      <c r="O1821" s="251"/>
      <c r="P1821" s="251"/>
      <c r="Q1821" s="251"/>
      <c r="R1821" s="251"/>
      <c r="S1821" s="251"/>
      <c r="T1821" s="252"/>
      <c r="U1821" s="14"/>
      <c r="V1821" s="14"/>
      <c r="W1821" s="14"/>
      <c r="X1821" s="14"/>
      <c r="Y1821" s="14"/>
      <c r="Z1821" s="14"/>
      <c r="AA1821" s="14"/>
      <c r="AB1821" s="14"/>
      <c r="AC1821" s="14"/>
      <c r="AD1821" s="14"/>
      <c r="AE1821" s="14"/>
      <c r="AT1821" s="253" t="s">
        <v>193</v>
      </c>
      <c r="AU1821" s="253" t="s">
        <v>83</v>
      </c>
      <c r="AV1821" s="14" t="s">
        <v>81</v>
      </c>
      <c r="AW1821" s="14" t="s">
        <v>33</v>
      </c>
      <c r="AX1821" s="14" t="s">
        <v>73</v>
      </c>
      <c r="AY1821" s="253" t="s">
        <v>181</v>
      </c>
    </row>
    <row r="1822" s="13" customFormat="1">
      <c r="A1822" s="13"/>
      <c r="B1822" s="233"/>
      <c r="C1822" s="234"/>
      <c r="D1822" s="226" t="s">
        <v>193</v>
      </c>
      <c r="E1822" s="235" t="s">
        <v>19</v>
      </c>
      <c r="F1822" s="236" t="s">
        <v>3072</v>
      </c>
      <c r="G1822" s="234"/>
      <c r="H1822" s="237">
        <v>1.5</v>
      </c>
      <c r="I1822" s="238"/>
      <c r="J1822" s="234"/>
      <c r="K1822" s="234"/>
      <c r="L1822" s="239"/>
      <c r="M1822" s="240"/>
      <c r="N1822" s="241"/>
      <c r="O1822" s="241"/>
      <c r="P1822" s="241"/>
      <c r="Q1822" s="241"/>
      <c r="R1822" s="241"/>
      <c r="S1822" s="241"/>
      <c r="T1822" s="242"/>
      <c r="U1822" s="13"/>
      <c r="V1822" s="13"/>
      <c r="W1822" s="13"/>
      <c r="X1822" s="13"/>
      <c r="Y1822" s="13"/>
      <c r="Z1822" s="13"/>
      <c r="AA1822" s="13"/>
      <c r="AB1822" s="13"/>
      <c r="AC1822" s="13"/>
      <c r="AD1822" s="13"/>
      <c r="AE1822" s="13"/>
      <c r="AT1822" s="243" t="s">
        <v>193</v>
      </c>
      <c r="AU1822" s="243" t="s">
        <v>83</v>
      </c>
      <c r="AV1822" s="13" t="s">
        <v>83</v>
      </c>
      <c r="AW1822" s="13" t="s">
        <v>33</v>
      </c>
      <c r="AX1822" s="13" t="s">
        <v>73</v>
      </c>
      <c r="AY1822" s="243" t="s">
        <v>181</v>
      </c>
    </row>
    <row r="1823" s="14" customFormat="1">
      <c r="A1823" s="14"/>
      <c r="B1823" s="244"/>
      <c r="C1823" s="245"/>
      <c r="D1823" s="226" t="s">
        <v>193</v>
      </c>
      <c r="E1823" s="246" t="s">
        <v>19</v>
      </c>
      <c r="F1823" s="247" t="s">
        <v>3073</v>
      </c>
      <c r="G1823" s="245"/>
      <c r="H1823" s="246" t="s">
        <v>19</v>
      </c>
      <c r="I1823" s="248"/>
      <c r="J1823" s="245"/>
      <c r="K1823" s="245"/>
      <c r="L1823" s="249"/>
      <c r="M1823" s="250"/>
      <c r="N1823" s="251"/>
      <c r="O1823" s="251"/>
      <c r="P1823" s="251"/>
      <c r="Q1823" s="251"/>
      <c r="R1823" s="251"/>
      <c r="S1823" s="251"/>
      <c r="T1823" s="252"/>
      <c r="U1823" s="14"/>
      <c r="V1823" s="14"/>
      <c r="W1823" s="14"/>
      <c r="X1823" s="14"/>
      <c r="Y1823" s="14"/>
      <c r="Z1823" s="14"/>
      <c r="AA1823" s="14"/>
      <c r="AB1823" s="14"/>
      <c r="AC1823" s="14"/>
      <c r="AD1823" s="14"/>
      <c r="AE1823" s="14"/>
      <c r="AT1823" s="253" t="s">
        <v>193</v>
      </c>
      <c r="AU1823" s="253" t="s">
        <v>83</v>
      </c>
      <c r="AV1823" s="14" t="s">
        <v>81</v>
      </c>
      <c r="AW1823" s="14" t="s">
        <v>33</v>
      </c>
      <c r="AX1823" s="14" t="s">
        <v>73</v>
      </c>
      <c r="AY1823" s="253" t="s">
        <v>181</v>
      </c>
    </row>
    <row r="1824" s="13" customFormat="1">
      <c r="A1824" s="13"/>
      <c r="B1824" s="233"/>
      <c r="C1824" s="234"/>
      <c r="D1824" s="226" t="s">
        <v>193</v>
      </c>
      <c r="E1824" s="235" t="s">
        <v>19</v>
      </c>
      <c r="F1824" s="236" t="s">
        <v>3074</v>
      </c>
      <c r="G1824" s="234"/>
      <c r="H1824" s="237">
        <v>2.25</v>
      </c>
      <c r="I1824" s="238"/>
      <c r="J1824" s="234"/>
      <c r="K1824" s="234"/>
      <c r="L1824" s="239"/>
      <c r="M1824" s="240"/>
      <c r="N1824" s="241"/>
      <c r="O1824" s="241"/>
      <c r="P1824" s="241"/>
      <c r="Q1824" s="241"/>
      <c r="R1824" s="241"/>
      <c r="S1824" s="241"/>
      <c r="T1824" s="242"/>
      <c r="U1824" s="13"/>
      <c r="V1824" s="13"/>
      <c r="W1824" s="13"/>
      <c r="X1824" s="13"/>
      <c r="Y1824" s="13"/>
      <c r="Z1824" s="13"/>
      <c r="AA1824" s="13"/>
      <c r="AB1824" s="13"/>
      <c r="AC1824" s="13"/>
      <c r="AD1824" s="13"/>
      <c r="AE1824" s="13"/>
      <c r="AT1824" s="243" t="s">
        <v>193</v>
      </c>
      <c r="AU1824" s="243" t="s">
        <v>83</v>
      </c>
      <c r="AV1824" s="13" t="s">
        <v>83</v>
      </c>
      <c r="AW1824" s="13" t="s">
        <v>33</v>
      </c>
      <c r="AX1824" s="13" t="s">
        <v>73</v>
      </c>
      <c r="AY1824" s="243" t="s">
        <v>181</v>
      </c>
    </row>
    <row r="1825" s="2" customFormat="1" ht="16.5" customHeight="1">
      <c r="A1825" s="39"/>
      <c r="B1825" s="40"/>
      <c r="C1825" s="254" t="s">
        <v>3075</v>
      </c>
      <c r="D1825" s="254" t="s">
        <v>308</v>
      </c>
      <c r="E1825" s="255" t="s">
        <v>3076</v>
      </c>
      <c r="F1825" s="256" t="s">
        <v>3077</v>
      </c>
      <c r="G1825" s="257" t="s">
        <v>253</v>
      </c>
      <c r="H1825" s="258">
        <v>3.75</v>
      </c>
      <c r="I1825" s="259"/>
      <c r="J1825" s="260">
        <f>ROUND(I1825*H1825,2)</f>
        <v>0</v>
      </c>
      <c r="K1825" s="256" t="s">
        <v>187</v>
      </c>
      <c r="L1825" s="261"/>
      <c r="M1825" s="262" t="s">
        <v>19</v>
      </c>
      <c r="N1825" s="263" t="s">
        <v>44</v>
      </c>
      <c r="O1825" s="85"/>
      <c r="P1825" s="222">
        <f>O1825*H1825</f>
        <v>0</v>
      </c>
      <c r="Q1825" s="222">
        <v>0.036810000000000002</v>
      </c>
      <c r="R1825" s="222">
        <f>Q1825*H1825</f>
        <v>0.13803750000000001</v>
      </c>
      <c r="S1825" s="222">
        <v>0</v>
      </c>
      <c r="T1825" s="223">
        <f>S1825*H1825</f>
        <v>0</v>
      </c>
      <c r="U1825" s="39"/>
      <c r="V1825" s="39"/>
      <c r="W1825" s="39"/>
      <c r="X1825" s="39"/>
      <c r="Y1825" s="39"/>
      <c r="Z1825" s="39"/>
      <c r="AA1825" s="39"/>
      <c r="AB1825" s="39"/>
      <c r="AC1825" s="39"/>
      <c r="AD1825" s="39"/>
      <c r="AE1825" s="39"/>
      <c r="AR1825" s="224" t="s">
        <v>423</v>
      </c>
      <c r="AT1825" s="224" t="s">
        <v>308</v>
      </c>
      <c r="AU1825" s="224" t="s">
        <v>83</v>
      </c>
      <c r="AY1825" s="18" t="s">
        <v>181</v>
      </c>
      <c r="BE1825" s="225">
        <f>IF(N1825="základní",J1825,0)</f>
        <v>0</v>
      </c>
      <c r="BF1825" s="225">
        <f>IF(N1825="snížená",J1825,0)</f>
        <v>0</v>
      </c>
      <c r="BG1825" s="225">
        <f>IF(N1825="zákl. přenesená",J1825,0)</f>
        <v>0</v>
      </c>
      <c r="BH1825" s="225">
        <f>IF(N1825="sníž. přenesená",J1825,0)</f>
        <v>0</v>
      </c>
      <c r="BI1825" s="225">
        <f>IF(N1825="nulová",J1825,0)</f>
        <v>0</v>
      </c>
      <c r="BJ1825" s="18" t="s">
        <v>81</v>
      </c>
      <c r="BK1825" s="225">
        <f>ROUND(I1825*H1825,2)</f>
        <v>0</v>
      </c>
      <c r="BL1825" s="18" t="s">
        <v>300</v>
      </c>
      <c r="BM1825" s="224" t="s">
        <v>3078</v>
      </c>
    </row>
    <row r="1826" s="2" customFormat="1">
      <c r="A1826" s="39"/>
      <c r="B1826" s="40"/>
      <c r="C1826" s="41"/>
      <c r="D1826" s="226" t="s">
        <v>189</v>
      </c>
      <c r="E1826" s="41"/>
      <c r="F1826" s="227" t="s">
        <v>3077</v>
      </c>
      <c r="G1826" s="41"/>
      <c r="H1826" s="41"/>
      <c r="I1826" s="228"/>
      <c r="J1826" s="41"/>
      <c r="K1826" s="41"/>
      <c r="L1826" s="45"/>
      <c r="M1826" s="229"/>
      <c r="N1826" s="230"/>
      <c r="O1826" s="85"/>
      <c r="P1826" s="85"/>
      <c r="Q1826" s="85"/>
      <c r="R1826" s="85"/>
      <c r="S1826" s="85"/>
      <c r="T1826" s="86"/>
      <c r="U1826" s="39"/>
      <c r="V1826" s="39"/>
      <c r="W1826" s="39"/>
      <c r="X1826" s="39"/>
      <c r="Y1826" s="39"/>
      <c r="Z1826" s="39"/>
      <c r="AA1826" s="39"/>
      <c r="AB1826" s="39"/>
      <c r="AC1826" s="39"/>
      <c r="AD1826" s="39"/>
      <c r="AE1826" s="39"/>
      <c r="AT1826" s="18" t="s">
        <v>189</v>
      </c>
      <c r="AU1826" s="18" t="s">
        <v>83</v>
      </c>
    </row>
    <row r="1827" s="2" customFormat="1" ht="16.5" customHeight="1">
      <c r="A1827" s="39"/>
      <c r="B1827" s="40"/>
      <c r="C1827" s="213" t="s">
        <v>3079</v>
      </c>
      <c r="D1827" s="213" t="s">
        <v>183</v>
      </c>
      <c r="E1827" s="214" t="s">
        <v>3080</v>
      </c>
      <c r="F1827" s="215" t="s">
        <v>3081</v>
      </c>
      <c r="G1827" s="216" t="s">
        <v>253</v>
      </c>
      <c r="H1827" s="217">
        <v>45</v>
      </c>
      <c r="I1827" s="218"/>
      <c r="J1827" s="219">
        <f>ROUND(I1827*H1827,2)</f>
        <v>0</v>
      </c>
      <c r="K1827" s="215" t="s">
        <v>187</v>
      </c>
      <c r="L1827" s="45"/>
      <c r="M1827" s="220" t="s">
        <v>19</v>
      </c>
      <c r="N1827" s="221" t="s">
        <v>44</v>
      </c>
      <c r="O1827" s="85"/>
      <c r="P1827" s="222">
        <f>O1827*H1827</f>
        <v>0</v>
      </c>
      <c r="Q1827" s="222">
        <v>0.000260425</v>
      </c>
      <c r="R1827" s="222">
        <f>Q1827*H1827</f>
        <v>0.011719125</v>
      </c>
      <c r="S1827" s="222">
        <v>0</v>
      </c>
      <c r="T1827" s="223">
        <f>S1827*H1827</f>
        <v>0</v>
      </c>
      <c r="U1827" s="39"/>
      <c r="V1827" s="39"/>
      <c r="W1827" s="39"/>
      <c r="X1827" s="39"/>
      <c r="Y1827" s="39"/>
      <c r="Z1827" s="39"/>
      <c r="AA1827" s="39"/>
      <c r="AB1827" s="39"/>
      <c r="AC1827" s="39"/>
      <c r="AD1827" s="39"/>
      <c r="AE1827" s="39"/>
      <c r="AR1827" s="224" t="s">
        <v>300</v>
      </c>
      <c r="AT1827" s="224" t="s">
        <v>183</v>
      </c>
      <c r="AU1827" s="224" t="s">
        <v>83</v>
      </c>
      <c r="AY1827" s="18" t="s">
        <v>181</v>
      </c>
      <c r="BE1827" s="225">
        <f>IF(N1827="základní",J1827,0)</f>
        <v>0</v>
      </c>
      <c r="BF1827" s="225">
        <f>IF(N1827="snížená",J1827,0)</f>
        <v>0</v>
      </c>
      <c r="BG1827" s="225">
        <f>IF(N1827="zákl. přenesená",J1827,0)</f>
        <v>0</v>
      </c>
      <c r="BH1827" s="225">
        <f>IF(N1827="sníž. přenesená",J1827,0)</f>
        <v>0</v>
      </c>
      <c r="BI1827" s="225">
        <f>IF(N1827="nulová",J1827,0)</f>
        <v>0</v>
      </c>
      <c r="BJ1827" s="18" t="s">
        <v>81</v>
      </c>
      <c r="BK1827" s="225">
        <f>ROUND(I1827*H1827,2)</f>
        <v>0</v>
      </c>
      <c r="BL1827" s="18" t="s">
        <v>300</v>
      </c>
      <c r="BM1827" s="224" t="s">
        <v>3082</v>
      </c>
    </row>
    <row r="1828" s="2" customFormat="1">
      <c r="A1828" s="39"/>
      <c r="B1828" s="40"/>
      <c r="C1828" s="41"/>
      <c r="D1828" s="226" t="s">
        <v>189</v>
      </c>
      <c r="E1828" s="41"/>
      <c r="F1828" s="227" t="s">
        <v>3083</v>
      </c>
      <c r="G1828" s="41"/>
      <c r="H1828" s="41"/>
      <c r="I1828" s="228"/>
      <c r="J1828" s="41"/>
      <c r="K1828" s="41"/>
      <c r="L1828" s="45"/>
      <c r="M1828" s="229"/>
      <c r="N1828" s="230"/>
      <c r="O1828" s="85"/>
      <c r="P1828" s="85"/>
      <c r="Q1828" s="85"/>
      <c r="R1828" s="85"/>
      <c r="S1828" s="85"/>
      <c r="T1828" s="86"/>
      <c r="U1828" s="39"/>
      <c r="V1828" s="39"/>
      <c r="W1828" s="39"/>
      <c r="X1828" s="39"/>
      <c r="Y1828" s="39"/>
      <c r="Z1828" s="39"/>
      <c r="AA1828" s="39"/>
      <c r="AB1828" s="39"/>
      <c r="AC1828" s="39"/>
      <c r="AD1828" s="39"/>
      <c r="AE1828" s="39"/>
      <c r="AT1828" s="18" t="s">
        <v>189</v>
      </c>
      <c r="AU1828" s="18" t="s">
        <v>83</v>
      </c>
    </row>
    <row r="1829" s="2" customFormat="1">
      <c r="A1829" s="39"/>
      <c r="B1829" s="40"/>
      <c r="C1829" s="41"/>
      <c r="D1829" s="231" t="s">
        <v>191</v>
      </c>
      <c r="E1829" s="41"/>
      <c r="F1829" s="232" t="s">
        <v>3084</v>
      </c>
      <c r="G1829" s="41"/>
      <c r="H1829" s="41"/>
      <c r="I1829" s="228"/>
      <c r="J1829" s="41"/>
      <c r="K1829" s="41"/>
      <c r="L1829" s="45"/>
      <c r="M1829" s="229"/>
      <c r="N1829" s="230"/>
      <c r="O1829" s="85"/>
      <c r="P1829" s="85"/>
      <c r="Q1829" s="85"/>
      <c r="R1829" s="85"/>
      <c r="S1829" s="85"/>
      <c r="T1829" s="86"/>
      <c r="U1829" s="39"/>
      <c r="V1829" s="39"/>
      <c r="W1829" s="39"/>
      <c r="X1829" s="39"/>
      <c r="Y1829" s="39"/>
      <c r="Z1829" s="39"/>
      <c r="AA1829" s="39"/>
      <c r="AB1829" s="39"/>
      <c r="AC1829" s="39"/>
      <c r="AD1829" s="39"/>
      <c r="AE1829" s="39"/>
      <c r="AT1829" s="18" t="s">
        <v>191</v>
      </c>
      <c r="AU1829" s="18" t="s">
        <v>83</v>
      </c>
    </row>
    <row r="1830" s="13" customFormat="1">
      <c r="A1830" s="13"/>
      <c r="B1830" s="233"/>
      <c r="C1830" s="234"/>
      <c r="D1830" s="226" t="s">
        <v>193</v>
      </c>
      <c r="E1830" s="235" t="s">
        <v>19</v>
      </c>
      <c r="F1830" s="236" t="s">
        <v>3085</v>
      </c>
      <c r="G1830" s="234"/>
      <c r="H1830" s="237">
        <v>45</v>
      </c>
      <c r="I1830" s="238"/>
      <c r="J1830" s="234"/>
      <c r="K1830" s="234"/>
      <c r="L1830" s="239"/>
      <c r="M1830" s="240"/>
      <c r="N1830" s="241"/>
      <c r="O1830" s="241"/>
      <c r="P1830" s="241"/>
      <c r="Q1830" s="241"/>
      <c r="R1830" s="241"/>
      <c r="S1830" s="241"/>
      <c r="T1830" s="242"/>
      <c r="U1830" s="13"/>
      <c r="V1830" s="13"/>
      <c r="W1830" s="13"/>
      <c r="X1830" s="13"/>
      <c r="Y1830" s="13"/>
      <c r="Z1830" s="13"/>
      <c r="AA1830" s="13"/>
      <c r="AB1830" s="13"/>
      <c r="AC1830" s="13"/>
      <c r="AD1830" s="13"/>
      <c r="AE1830" s="13"/>
      <c r="AT1830" s="243" t="s">
        <v>193</v>
      </c>
      <c r="AU1830" s="243" t="s">
        <v>83</v>
      </c>
      <c r="AV1830" s="13" t="s">
        <v>83</v>
      </c>
      <c r="AW1830" s="13" t="s">
        <v>33</v>
      </c>
      <c r="AX1830" s="13" t="s">
        <v>73</v>
      </c>
      <c r="AY1830" s="243" t="s">
        <v>181</v>
      </c>
    </row>
    <row r="1831" s="2" customFormat="1" ht="16.5" customHeight="1">
      <c r="A1831" s="39"/>
      <c r="B1831" s="40"/>
      <c r="C1831" s="254" t="s">
        <v>3086</v>
      </c>
      <c r="D1831" s="254" t="s">
        <v>308</v>
      </c>
      <c r="E1831" s="255" t="s">
        <v>3087</v>
      </c>
      <c r="F1831" s="256" t="s">
        <v>3088</v>
      </c>
      <c r="G1831" s="257" t="s">
        <v>253</v>
      </c>
      <c r="H1831" s="258">
        <v>45</v>
      </c>
      <c r="I1831" s="259"/>
      <c r="J1831" s="260">
        <f>ROUND(I1831*H1831,2)</f>
        <v>0</v>
      </c>
      <c r="K1831" s="256" t="s">
        <v>187</v>
      </c>
      <c r="L1831" s="261"/>
      <c r="M1831" s="262" t="s">
        <v>19</v>
      </c>
      <c r="N1831" s="263" t="s">
        <v>44</v>
      </c>
      <c r="O1831" s="85"/>
      <c r="P1831" s="222">
        <f>O1831*H1831</f>
        <v>0</v>
      </c>
      <c r="Q1831" s="222">
        <v>0.036110000000000003</v>
      </c>
      <c r="R1831" s="222">
        <f>Q1831*H1831</f>
        <v>1.6249500000000001</v>
      </c>
      <c r="S1831" s="222">
        <v>0</v>
      </c>
      <c r="T1831" s="223">
        <f>S1831*H1831</f>
        <v>0</v>
      </c>
      <c r="U1831" s="39"/>
      <c r="V1831" s="39"/>
      <c r="W1831" s="39"/>
      <c r="X1831" s="39"/>
      <c r="Y1831" s="39"/>
      <c r="Z1831" s="39"/>
      <c r="AA1831" s="39"/>
      <c r="AB1831" s="39"/>
      <c r="AC1831" s="39"/>
      <c r="AD1831" s="39"/>
      <c r="AE1831" s="39"/>
      <c r="AR1831" s="224" t="s">
        <v>423</v>
      </c>
      <c r="AT1831" s="224" t="s">
        <v>308</v>
      </c>
      <c r="AU1831" s="224" t="s">
        <v>83</v>
      </c>
      <c r="AY1831" s="18" t="s">
        <v>181</v>
      </c>
      <c r="BE1831" s="225">
        <f>IF(N1831="základní",J1831,0)</f>
        <v>0</v>
      </c>
      <c r="BF1831" s="225">
        <f>IF(N1831="snížená",J1831,0)</f>
        <v>0</v>
      </c>
      <c r="BG1831" s="225">
        <f>IF(N1831="zákl. přenesená",J1831,0)</f>
        <v>0</v>
      </c>
      <c r="BH1831" s="225">
        <f>IF(N1831="sníž. přenesená",J1831,0)</f>
        <v>0</v>
      </c>
      <c r="BI1831" s="225">
        <f>IF(N1831="nulová",J1831,0)</f>
        <v>0</v>
      </c>
      <c r="BJ1831" s="18" t="s">
        <v>81</v>
      </c>
      <c r="BK1831" s="225">
        <f>ROUND(I1831*H1831,2)</f>
        <v>0</v>
      </c>
      <c r="BL1831" s="18" t="s">
        <v>300</v>
      </c>
      <c r="BM1831" s="224" t="s">
        <v>3089</v>
      </c>
    </row>
    <row r="1832" s="2" customFormat="1">
      <c r="A1832" s="39"/>
      <c r="B1832" s="40"/>
      <c r="C1832" s="41"/>
      <c r="D1832" s="226" t="s">
        <v>189</v>
      </c>
      <c r="E1832" s="41"/>
      <c r="F1832" s="227" t="s">
        <v>3088</v>
      </c>
      <c r="G1832" s="41"/>
      <c r="H1832" s="41"/>
      <c r="I1832" s="228"/>
      <c r="J1832" s="41"/>
      <c r="K1832" s="41"/>
      <c r="L1832" s="45"/>
      <c r="M1832" s="229"/>
      <c r="N1832" s="230"/>
      <c r="O1832" s="85"/>
      <c r="P1832" s="85"/>
      <c r="Q1832" s="85"/>
      <c r="R1832" s="85"/>
      <c r="S1832" s="85"/>
      <c r="T1832" s="86"/>
      <c r="U1832" s="39"/>
      <c r="V1832" s="39"/>
      <c r="W1832" s="39"/>
      <c r="X1832" s="39"/>
      <c r="Y1832" s="39"/>
      <c r="Z1832" s="39"/>
      <c r="AA1832" s="39"/>
      <c r="AB1832" s="39"/>
      <c r="AC1832" s="39"/>
      <c r="AD1832" s="39"/>
      <c r="AE1832" s="39"/>
      <c r="AT1832" s="18" t="s">
        <v>189</v>
      </c>
      <c r="AU1832" s="18" t="s">
        <v>83</v>
      </c>
    </row>
    <row r="1833" s="2" customFormat="1" ht="16.5" customHeight="1">
      <c r="A1833" s="39"/>
      <c r="B1833" s="40"/>
      <c r="C1833" s="213" t="s">
        <v>3090</v>
      </c>
      <c r="D1833" s="213" t="s">
        <v>183</v>
      </c>
      <c r="E1833" s="214" t="s">
        <v>3091</v>
      </c>
      <c r="F1833" s="215" t="s">
        <v>3092</v>
      </c>
      <c r="G1833" s="216" t="s">
        <v>449</v>
      </c>
      <c r="H1833" s="217">
        <v>10</v>
      </c>
      <c r="I1833" s="218"/>
      <c r="J1833" s="219">
        <f>ROUND(I1833*H1833,2)</f>
        <v>0</v>
      </c>
      <c r="K1833" s="215" t="s">
        <v>187</v>
      </c>
      <c r="L1833" s="45"/>
      <c r="M1833" s="220" t="s">
        <v>19</v>
      </c>
      <c r="N1833" s="221" t="s">
        <v>44</v>
      </c>
      <c r="O1833" s="85"/>
      <c r="P1833" s="222">
        <f>O1833*H1833</f>
        <v>0</v>
      </c>
      <c r="Q1833" s="222">
        <v>0.00026848749999999999</v>
      </c>
      <c r="R1833" s="222">
        <f>Q1833*H1833</f>
        <v>0.0026848749999999998</v>
      </c>
      <c r="S1833" s="222">
        <v>0</v>
      </c>
      <c r="T1833" s="223">
        <f>S1833*H1833</f>
        <v>0</v>
      </c>
      <c r="U1833" s="39"/>
      <c r="V1833" s="39"/>
      <c r="W1833" s="39"/>
      <c r="X1833" s="39"/>
      <c r="Y1833" s="39"/>
      <c r="Z1833" s="39"/>
      <c r="AA1833" s="39"/>
      <c r="AB1833" s="39"/>
      <c r="AC1833" s="39"/>
      <c r="AD1833" s="39"/>
      <c r="AE1833" s="39"/>
      <c r="AR1833" s="224" t="s">
        <v>300</v>
      </c>
      <c r="AT1833" s="224" t="s">
        <v>183</v>
      </c>
      <c r="AU1833" s="224" t="s">
        <v>83</v>
      </c>
      <c r="AY1833" s="18" t="s">
        <v>181</v>
      </c>
      <c r="BE1833" s="225">
        <f>IF(N1833="základní",J1833,0)</f>
        <v>0</v>
      </c>
      <c r="BF1833" s="225">
        <f>IF(N1833="snížená",J1833,0)</f>
        <v>0</v>
      </c>
      <c r="BG1833" s="225">
        <f>IF(N1833="zákl. přenesená",J1833,0)</f>
        <v>0</v>
      </c>
      <c r="BH1833" s="225">
        <f>IF(N1833="sníž. přenesená",J1833,0)</f>
        <v>0</v>
      </c>
      <c r="BI1833" s="225">
        <f>IF(N1833="nulová",J1833,0)</f>
        <v>0</v>
      </c>
      <c r="BJ1833" s="18" t="s">
        <v>81</v>
      </c>
      <c r="BK1833" s="225">
        <f>ROUND(I1833*H1833,2)</f>
        <v>0</v>
      </c>
      <c r="BL1833" s="18" t="s">
        <v>300</v>
      </c>
      <c r="BM1833" s="224" t="s">
        <v>3093</v>
      </c>
    </row>
    <row r="1834" s="2" customFormat="1">
      <c r="A1834" s="39"/>
      <c r="B1834" s="40"/>
      <c r="C1834" s="41"/>
      <c r="D1834" s="226" t="s">
        <v>189</v>
      </c>
      <c r="E1834" s="41"/>
      <c r="F1834" s="227" t="s">
        <v>3094</v>
      </c>
      <c r="G1834" s="41"/>
      <c r="H1834" s="41"/>
      <c r="I1834" s="228"/>
      <c r="J1834" s="41"/>
      <c r="K1834" s="41"/>
      <c r="L1834" s="45"/>
      <c r="M1834" s="229"/>
      <c r="N1834" s="230"/>
      <c r="O1834" s="85"/>
      <c r="P1834" s="85"/>
      <c r="Q1834" s="85"/>
      <c r="R1834" s="85"/>
      <c r="S1834" s="85"/>
      <c r="T1834" s="86"/>
      <c r="U1834" s="39"/>
      <c r="V1834" s="39"/>
      <c r="W1834" s="39"/>
      <c r="X1834" s="39"/>
      <c r="Y1834" s="39"/>
      <c r="Z1834" s="39"/>
      <c r="AA1834" s="39"/>
      <c r="AB1834" s="39"/>
      <c r="AC1834" s="39"/>
      <c r="AD1834" s="39"/>
      <c r="AE1834" s="39"/>
      <c r="AT1834" s="18" t="s">
        <v>189</v>
      </c>
      <c r="AU1834" s="18" t="s">
        <v>83</v>
      </c>
    </row>
    <row r="1835" s="2" customFormat="1">
      <c r="A1835" s="39"/>
      <c r="B1835" s="40"/>
      <c r="C1835" s="41"/>
      <c r="D1835" s="231" t="s">
        <v>191</v>
      </c>
      <c r="E1835" s="41"/>
      <c r="F1835" s="232" t="s">
        <v>3095</v>
      </c>
      <c r="G1835" s="41"/>
      <c r="H1835" s="41"/>
      <c r="I1835" s="228"/>
      <c r="J1835" s="41"/>
      <c r="K1835" s="41"/>
      <c r="L1835" s="45"/>
      <c r="M1835" s="229"/>
      <c r="N1835" s="230"/>
      <c r="O1835" s="85"/>
      <c r="P1835" s="85"/>
      <c r="Q1835" s="85"/>
      <c r="R1835" s="85"/>
      <c r="S1835" s="85"/>
      <c r="T1835" s="86"/>
      <c r="U1835" s="39"/>
      <c r="V1835" s="39"/>
      <c r="W1835" s="39"/>
      <c r="X1835" s="39"/>
      <c r="Y1835" s="39"/>
      <c r="Z1835" s="39"/>
      <c r="AA1835" s="39"/>
      <c r="AB1835" s="39"/>
      <c r="AC1835" s="39"/>
      <c r="AD1835" s="39"/>
      <c r="AE1835" s="39"/>
      <c r="AT1835" s="18" t="s">
        <v>191</v>
      </c>
      <c r="AU1835" s="18" t="s">
        <v>83</v>
      </c>
    </row>
    <row r="1836" s="13" customFormat="1">
      <c r="A1836" s="13"/>
      <c r="B1836" s="233"/>
      <c r="C1836" s="234"/>
      <c r="D1836" s="226" t="s">
        <v>193</v>
      </c>
      <c r="E1836" s="235" t="s">
        <v>19</v>
      </c>
      <c r="F1836" s="236" t="s">
        <v>99</v>
      </c>
      <c r="G1836" s="234"/>
      <c r="H1836" s="237">
        <v>4</v>
      </c>
      <c r="I1836" s="238"/>
      <c r="J1836" s="234"/>
      <c r="K1836" s="234"/>
      <c r="L1836" s="239"/>
      <c r="M1836" s="240"/>
      <c r="N1836" s="241"/>
      <c r="O1836" s="241"/>
      <c r="P1836" s="241"/>
      <c r="Q1836" s="241"/>
      <c r="R1836" s="241"/>
      <c r="S1836" s="241"/>
      <c r="T1836" s="242"/>
      <c r="U1836" s="13"/>
      <c r="V1836" s="13"/>
      <c r="W1836" s="13"/>
      <c r="X1836" s="13"/>
      <c r="Y1836" s="13"/>
      <c r="Z1836" s="13"/>
      <c r="AA1836" s="13"/>
      <c r="AB1836" s="13"/>
      <c r="AC1836" s="13"/>
      <c r="AD1836" s="13"/>
      <c r="AE1836" s="13"/>
      <c r="AT1836" s="243" t="s">
        <v>193</v>
      </c>
      <c r="AU1836" s="243" t="s">
        <v>83</v>
      </c>
      <c r="AV1836" s="13" t="s">
        <v>83</v>
      </c>
      <c r="AW1836" s="13" t="s">
        <v>33</v>
      </c>
      <c r="AX1836" s="13" t="s">
        <v>73</v>
      </c>
      <c r="AY1836" s="243" t="s">
        <v>181</v>
      </c>
    </row>
    <row r="1837" s="13" customFormat="1">
      <c r="A1837" s="13"/>
      <c r="B1837" s="233"/>
      <c r="C1837" s="234"/>
      <c r="D1837" s="226" t="s">
        <v>193</v>
      </c>
      <c r="E1837" s="235" t="s">
        <v>19</v>
      </c>
      <c r="F1837" s="236" t="s">
        <v>226</v>
      </c>
      <c r="G1837" s="234"/>
      <c r="H1837" s="237">
        <v>6</v>
      </c>
      <c r="I1837" s="238"/>
      <c r="J1837" s="234"/>
      <c r="K1837" s="234"/>
      <c r="L1837" s="239"/>
      <c r="M1837" s="240"/>
      <c r="N1837" s="241"/>
      <c r="O1837" s="241"/>
      <c r="P1837" s="241"/>
      <c r="Q1837" s="241"/>
      <c r="R1837" s="241"/>
      <c r="S1837" s="241"/>
      <c r="T1837" s="242"/>
      <c r="U1837" s="13"/>
      <c r="V1837" s="13"/>
      <c r="W1837" s="13"/>
      <c r="X1837" s="13"/>
      <c r="Y1837" s="13"/>
      <c r="Z1837" s="13"/>
      <c r="AA1837" s="13"/>
      <c r="AB1837" s="13"/>
      <c r="AC1837" s="13"/>
      <c r="AD1837" s="13"/>
      <c r="AE1837" s="13"/>
      <c r="AT1837" s="243" t="s">
        <v>193</v>
      </c>
      <c r="AU1837" s="243" t="s">
        <v>83</v>
      </c>
      <c r="AV1837" s="13" t="s">
        <v>83</v>
      </c>
      <c r="AW1837" s="13" t="s">
        <v>33</v>
      </c>
      <c r="AX1837" s="13" t="s">
        <v>73</v>
      </c>
      <c r="AY1837" s="243" t="s">
        <v>181</v>
      </c>
    </row>
    <row r="1838" s="2" customFormat="1" ht="16.5" customHeight="1">
      <c r="A1838" s="39"/>
      <c r="B1838" s="40"/>
      <c r="C1838" s="254" t="s">
        <v>3096</v>
      </c>
      <c r="D1838" s="254" t="s">
        <v>308</v>
      </c>
      <c r="E1838" s="255" t="s">
        <v>3097</v>
      </c>
      <c r="F1838" s="256" t="s">
        <v>3098</v>
      </c>
      <c r="G1838" s="257" t="s">
        <v>253</v>
      </c>
      <c r="H1838" s="258">
        <v>10</v>
      </c>
      <c r="I1838" s="259"/>
      <c r="J1838" s="260">
        <f>ROUND(I1838*H1838,2)</f>
        <v>0</v>
      </c>
      <c r="K1838" s="256" t="s">
        <v>187</v>
      </c>
      <c r="L1838" s="261"/>
      <c r="M1838" s="262" t="s">
        <v>19</v>
      </c>
      <c r="N1838" s="263" t="s">
        <v>44</v>
      </c>
      <c r="O1838" s="85"/>
      <c r="P1838" s="222">
        <f>O1838*H1838</f>
        <v>0</v>
      </c>
      <c r="Q1838" s="222">
        <v>0.040280000000000003</v>
      </c>
      <c r="R1838" s="222">
        <f>Q1838*H1838</f>
        <v>0.40280000000000005</v>
      </c>
      <c r="S1838" s="222">
        <v>0</v>
      </c>
      <c r="T1838" s="223">
        <f>S1838*H1838</f>
        <v>0</v>
      </c>
      <c r="U1838" s="39"/>
      <c r="V1838" s="39"/>
      <c r="W1838" s="39"/>
      <c r="X1838" s="39"/>
      <c r="Y1838" s="39"/>
      <c r="Z1838" s="39"/>
      <c r="AA1838" s="39"/>
      <c r="AB1838" s="39"/>
      <c r="AC1838" s="39"/>
      <c r="AD1838" s="39"/>
      <c r="AE1838" s="39"/>
      <c r="AR1838" s="224" t="s">
        <v>423</v>
      </c>
      <c r="AT1838" s="224" t="s">
        <v>308</v>
      </c>
      <c r="AU1838" s="224" t="s">
        <v>83</v>
      </c>
      <c r="AY1838" s="18" t="s">
        <v>181</v>
      </c>
      <c r="BE1838" s="225">
        <f>IF(N1838="základní",J1838,0)</f>
        <v>0</v>
      </c>
      <c r="BF1838" s="225">
        <f>IF(N1838="snížená",J1838,0)</f>
        <v>0</v>
      </c>
      <c r="BG1838" s="225">
        <f>IF(N1838="zákl. přenesená",J1838,0)</f>
        <v>0</v>
      </c>
      <c r="BH1838" s="225">
        <f>IF(N1838="sníž. přenesená",J1838,0)</f>
        <v>0</v>
      </c>
      <c r="BI1838" s="225">
        <f>IF(N1838="nulová",J1838,0)</f>
        <v>0</v>
      </c>
      <c r="BJ1838" s="18" t="s">
        <v>81</v>
      </c>
      <c r="BK1838" s="225">
        <f>ROUND(I1838*H1838,2)</f>
        <v>0</v>
      </c>
      <c r="BL1838" s="18" t="s">
        <v>300</v>
      </c>
      <c r="BM1838" s="224" t="s">
        <v>3099</v>
      </c>
    </row>
    <row r="1839" s="2" customFormat="1">
      <c r="A1839" s="39"/>
      <c r="B1839" s="40"/>
      <c r="C1839" s="41"/>
      <c r="D1839" s="226" t="s">
        <v>189</v>
      </c>
      <c r="E1839" s="41"/>
      <c r="F1839" s="227" t="s">
        <v>3098</v>
      </c>
      <c r="G1839" s="41"/>
      <c r="H1839" s="41"/>
      <c r="I1839" s="228"/>
      <c r="J1839" s="41"/>
      <c r="K1839" s="41"/>
      <c r="L1839" s="45"/>
      <c r="M1839" s="229"/>
      <c r="N1839" s="230"/>
      <c r="O1839" s="85"/>
      <c r="P1839" s="85"/>
      <c r="Q1839" s="85"/>
      <c r="R1839" s="85"/>
      <c r="S1839" s="85"/>
      <c r="T1839" s="86"/>
      <c r="U1839" s="39"/>
      <c r="V1839" s="39"/>
      <c r="W1839" s="39"/>
      <c r="X1839" s="39"/>
      <c r="Y1839" s="39"/>
      <c r="Z1839" s="39"/>
      <c r="AA1839" s="39"/>
      <c r="AB1839" s="39"/>
      <c r="AC1839" s="39"/>
      <c r="AD1839" s="39"/>
      <c r="AE1839" s="39"/>
      <c r="AT1839" s="18" t="s">
        <v>189</v>
      </c>
      <c r="AU1839" s="18" t="s">
        <v>83</v>
      </c>
    </row>
    <row r="1840" s="13" customFormat="1">
      <c r="A1840" s="13"/>
      <c r="B1840" s="233"/>
      <c r="C1840" s="234"/>
      <c r="D1840" s="226" t="s">
        <v>193</v>
      </c>
      <c r="E1840" s="235" t="s">
        <v>19</v>
      </c>
      <c r="F1840" s="236" t="s">
        <v>3100</v>
      </c>
      <c r="G1840" s="234"/>
      <c r="H1840" s="237">
        <v>10</v>
      </c>
      <c r="I1840" s="238"/>
      <c r="J1840" s="234"/>
      <c r="K1840" s="234"/>
      <c r="L1840" s="239"/>
      <c r="M1840" s="240"/>
      <c r="N1840" s="241"/>
      <c r="O1840" s="241"/>
      <c r="P1840" s="241"/>
      <c r="Q1840" s="241"/>
      <c r="R1840" s="241"/>
      <c r="S1840" s="241"/>
      <c r="T1840" s="242"/>
      <c r="U1840" s="13"/>
      <c r="V1840" s="13"/>
      <c r="W1840" s="13"/>
      <c r="X1840" s="13"/>
      <c r="Y1840" s="13"/>
      <c r="Z1840" s="13"/>
      <c r="AA1840" s="13"/>
      <c r="AB1840" s="13"/>
      <c r="AC1840" s="13"/>
      <c r="AD1840" s="13"/>
      <c r="AE1840" s="13"/>
      <c r="AT1840" s="243" t="s">
        <v>193</v>
      </c>
      <c r="AU1840" s="243" t="s">
        <v>83</v>
      </c>
      <c r="AV1840" s="13" t="s">
        <v>83</v>
      </c>
      <c r="AW1840" s="13" t="s">
        <v>33</v>
      </c>
      <c r="AX1840" s="13" t="s">
        <v>73</v>
      </c>
      <c r="AY1840" s="243" t="s">
        <v>181</v>
      </c>
    </row>
    <row r="1841" s="2" customFormat="1" ht="21.75" customHeight="1">
      <c r="A1841" s="39"/>
      <c r="B1841" s="40"/>
      <c r="C1841" s="213" t="s">
        <v>3101</v>
      </c>
      <c r="D1841" s="213" t="s">
        <v>183</v>
      </c>
      <c r="E1841" s="214" t="s">
        <v>3102</v>
      </c>
      <c r="F1841" s="215" t="s">
        <v>3103</v>
      </c>
      <c r="G1841" s="216" t="s">
        <v>449</v>
      </c>
      <c r="H1841" s="217">
        <v>2</v>
      </c>
      <c r="I1841" s="218"/>
      <c r="J1841" s="219">
        <f>ROUND(I1841*H1841,2)</f>
        <v>0</v>
      </c>
      <c r="K1841" s="215" t="s">
        <v>394</v>
      </c>
      <c r="L1841" s="45"/>
      <c r="M1841" s="220" t="s">
        <v>19</v>
      </c>
      <c r="N1841" s="221" t="s">
        <v>44</v>
      </c>
      <c r="O1841" s="85"/>
      <c r="P1841" s="222">
        <f>O1841*H1841</f>
        <v>0</v>
      </c>
      <c r="Q1841" s="222">
        <v>0</v>
      </c>
      <c r="R1841" s="222">
        <f>Q1841*H1841</f>
        <v>0</v>
      </c>
      <c r="S1841" s="222">
        <v>0</v>
      </c>
      <c r="T1841" s="223">
        <f>S1841*H1841</f>
        <v>0</v>
      </c>
      <c r="U1841" s="39"/>
      <c r="V1841" s="39"/>
      <c r="W1841" s="39"/>
      <c r="X1841" s="39"/>
      <c r="Y1841" s="39"/>
      <c r="Z1841" s="39"/>
      <c r="AA1841" s="39"/>
      <c r="AB1841" s="39"/>
      <c r="AC1841" s="39"/>
      <c r="AD1841" s="39"/>
      <c r="AE1841" s="39"/>
      <c r="AR1841" s="224" t="s">
        <v>300</v>
      </c>
      <c r="AT1841" s="224" t="s">
        <v>183</v>
      </c>
      <c r="AU1841" s="224" t="s">
        <v>83</v>
      </c>
      <c r="AY1841" s="18" t="s">
        <v>181</v>
      </c>
      <c r="BE1841" s="225">
        <f>IF(N1841="základní",J1841,0)</f>
        <v>0</v>
      </c>
      <c r="BF1841" s="225">
        <f>IF(N1841="snížená",J1841,0)</f>
        <v>0</v>
      </c>
      <c r="BG1841" s="225">
        <f>IF(N1841="zákl. přenesená",J1841,0)</f>
        <v>0</v>
      </c>
      <c r="BH1841" s="225">
        <f>IF(N1841="sníž. přenesená",J1841,0)</f>
        <v>0</v>
      </c>
      <c r="BI1841" s="225">
        <f>IF(N1841="nulová",J1841,0)</f>
        <v>0</v>
      </c>
      <c r="BJ1841" s="18" t="s">
        <v>81</v>
      </c>
      <c r="BK1841" s="225">
        <f>ROUND(I1841*H1841,2)</f>
        <v>0</v>
      </c>
      <c r="BL1841" s="18" t="s">
        <v>300</v>
      </c>
      <c r="BM1841" s="224" t="s">
        <v>3104</v>
      </c>
    </row>
    <row r="1842" s="2" customFormat="1">
      <c r="A1842" s="39"/>
      <c r="B1842" s="40"/>
      <c r="C1842" s="41"/>
      <c r="D1842" s="226" t="s">
        <v>189</v>
      </c>
      <c r="E1842" s="41"/>
      <c r="F1842" s="227" t="s">
        <v>3103</v>
      </c>
      <c r="G1842" s="41"/>
      <c r="H1842" s="41"/>
      <c r="I1842" s="228"/>
      <c r="J1842" s="41"/>
      <c r="K1842" s="41"/>
      <c r="L1842" s="45"/>
      <c r="M1842" s="229"/>
      <c r="N1842" s="230"/>
      <c r="O1842" s="85"/>
      <c r="P1842" s="85"/>
      <c r="Q1842" s="85"/>
      <c r="R1842" s="85"/>
      <c r="S1842" s="85"/>
      <c r="T1842" s="86"/>
      <c r="U1842" s="39"/>
      <c r="V1842" s="39"/>
      <c r="W1842" s="39"/>
      <c r="X1842" s="39"/>
      <c r="Y1842" s="39"/>
      <c r="Z1842" s="39"/>
      <c r="AA1842" s="39"/>
      <c r="AB1842" s="39"/>
      <c r="AC1842" s="39"/>
      <c r="AD1842" s="39"/>
      <c r="AE1842" s="39"/>
      <c r="AT1842" s="18" t="s">
        <v>189</v>
      </c>
      <c r="AU1842" s="18" t="s">
        <v>83</v>
      </c>
    </row>
    <row r="1843" s="13" customFormat="1">
      <c r="A1843" s="13"/>
      <c r="B1843" s="233"/>
      <c r="C1843" s="234"/>
      <c r="D1843" s="226" t="s">
        <v>193</v>
      </c>
      <c r="E1843" s="235" t="s">
        <v>19</v>
      </c>
      <c r="F1843" s="236" t="s">
        <v>81</v>
      </c>
      <c r="G1843" s="234"/>
      <c r="H1843" s="237">
        <v>1</v>
      </c>
      <c r="I1843" s="238"/>
      <c r="J1843" s="234"/>
      <c r="K1843" s="234"/>
      <c r="L1843" s="239"/>
      <c r="M1843" s="240"/>
      <c r="N1843" s="241"/>
      <c r="O1843" s="241"/>
      <c r="P1843" s="241"/>
      <c r="Q1843" s="241"/>
      <c r="R1843" s="241"/>
      <c r="S1843" s="241"/>
      <c r="T1843" s="242"/>
      <c r="U1843" s="13"/>
      <c r="V1843" s="13"/>
      <c r="W1843" s="13"/>
      <c r="X1843" s="13"/>
      <c r="Y1843" s="13"/>
      <c r="Z1843" s="13"/>
      <c r="AA1843" s="13"/>
      <c r="AB1843" s="13"/>
      <c r="AC1843" s="13"/>
      <c r="AD1843" s="13"/>
      <c r="AE1843" s="13"/>
      <c r="AT1843" s="243" t="s">
        <v>193</v>
      </c>
      <c r="AU1843" s="243" t="s">
        <v>83</v>
      </c>
      <c r="AV1843" s="13" t="s">
        <v>83</v>
      </c>
      <c r="AW1843" s="13" t="s">
        <v>33</v>
      </c>
      <c r="AX1843" s="13" t="s">
        <v>73</v>
      </c>
      <c r="AY1843" s="243" t="s">
        <v>181</v>
      </c>
    </row>
    <row r="1844" s="13" customFormat="1">
      <c r="A1844" s="13"/>
      <c r="B1844" s="233"/>
      <c r="C1844" s="234"/>
      <c r="D1844" s="226" t="s">
        <v>193</v>
      </c>
      <c r="E1844" s="235" t="s">
        <v>19</v>
      </c>
      <c r="F1844" s="236" t="s">
        <v>81</v>
      </c>
      <c r="G1844" s="234"/>
      <c r="H1844" s="237">
        <v>1</v>
      </c>
      <c r="I1844" s="238"/>
      <c r="J1844" s="234"/>
      <c r="K1844" s="234"/>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193</v>
      </c>
      <c r="AU1844" s="243" t="s">
        <v>83</v>
      </c>
      <c r="AV1844" s="13" t="s">
        <v>83</v>
      </c>
      <c r="AW1844" s="13" t="s">
        <v>33</v>
      </c>
      <c r="AX1844" s="13" t="s">
        <v>73</v>
      </c>
      <c r="AY1844" s="243" t="s">
        <v>181</v>
      </c>
    </row>
    <row r="1845" s="2" customFormat="1" ht="21.75" customHeight="1">
      <c r="A1845" s="39"/>
      <c r="B1845" s="40"/>
      <c r="C1845" s="254" t="s">
        <v>3105</v>
      </c>
      <c r="D1845" s="254" t="s">
        <v>308</v>
      </c>
      <c r="E1845" s="255" t="s">
        <v>3106</v>
      </c>
      <c r="F1845" s="256" t="s">
        <v>3107</v>
      </c>
      <c r="G1845" s="257" t="s">
        <v>449</v>
      </c>
      <c r="H1845" s="258">
        <v>2</v>
      </c>
      <c r="I1845" s="259"/>
      <c r="J1845" s="260">
        <f>ROUND(I1845*H1845,2)</f>
        <v>0</v>
      </c>
      <c r="K1845" s="256" t="s">
        <v>394</v>
      </c>
      <c r="L1845" s="261"/>
      <c r="M1845" s="262" t="s">
        <v>19</v>
      </c>
      <c r="N1845" s="263" t="s">
        <v>44</v>
      </c>
      <c r="O1845" s="85"/>
      <c r="P1845" s="222">
        <f>O1845*H1845</f>
        <v>0</v>
      </c>
      <c r="Q1845" s="222">
        <v>0.079000000000000001</v>
      </c>
      <c r="R1845" s="222">
        <f>Q1845*H1845</f>
        <v>0.158</v>
      </c>
      <c r="S1845" s="222">
        <v>0</v>
      </c>
      <c r="T1845" s="223">
        <f>S1845*H1845</f>
        <v>0</v>
      </c>
      <c r="U1845" s="39"/>
      <c r="V1845" s="39"/>
      <c r="W1845" s="39"/>
      <c r="X1845" s="39"/>
      <c r="Y1845" s="39"/>
      <c r="Z1845" s="39"/>
      <c r="AA1845" s="39"/>
      <c r="AB1845" s="39"/>
      <c r="AC1845" s="39"/>
      <c r="AD1845" s="39"/>
      <c r="AE1845" s="39"/>
      <c r="AR1845" s="224" t="s">
        <v>423</v>
      </c>
      <c r="AT1845" s="224" t="s">
        <v>308</v>
      </c>
      <c r="AU1845" s="224" t="s">
        <v>83</v>
      </c>
      <c r="AY1845" s="18" t="s">
        <v>181</v>
      </c>
      <c r="BE1845" s="225">
        <f>IF(N1845="základní",J1845,0)</f>
        <v>0</v>
      </c>
      <c r="BF1845" s="225">
        <f>IF(N1845="snížená",J1845,0)</f>
        <v>0</v>
      </c>
      <c r="BG1845" s="225">
        <f>IF(N1845="zákl. přenesená",J1845,0)</f>
        <v>0</v>
      </c>
      <c r="BH1845" s="225">
        <f>IF(N1845="sníž. přenesená",J1845,0)</f>
        <v>0</v>
      </c>
      <c r="BI1845" s="225">
        <f>IF(N1845="nulová",J1845,0)</f>
        <v>0</v>
      </c>
      <c r="BJ1845" s="18" t="s">
        <v>81</v>
      </c>
      <c r="BK1845" s="225">
        <f>ROUND(I1845*H1845,2)</f>
        <v>0</v>
      </c>
      <c r="BL1845" s="18" t="s">
        <v>300</v>
      </c>
      <c r="BM1845" s="224" t="s">
        <v>3108</v>
      </c>
    </row>
    <row r="1846" s="2" customFormat="1">
      <c r="A1846" s="39"/>
      <c r="B1846" s="40"/>
      <c r="C1846" s="41"/>
      <c r="D1846" s="226" t="s">
        <v>189</v>
      </c>
      <c r="E1846" s="41"/>
      <c r="F1846" s="227" t="s">
        <v>3107</v>
      </c>
      <c r="G1846" s="41"/>
      <c r="H1846" s="41"/>
      <c r="I1846" s="228"/>
      <c r="J1846" s="41"/>
      <c r="K1846" s="41"/>
      <c r="L1846" s="45"/>
      <c r="M1846" s="229"/>
      <c r="N1846" s="230"/>
      <c r="O1846" s="85"/>
      <c r="P1846" s="85"/>
      <c r="Q1846" s="85"/>
      <c r="R1846" s="85"/>
      <c r="S1846" s="85"/>
      <c r="T1846" s="86"/>
      <c r="U1846" s="39"/>
      <c r="V1846" s="39"/>
      <c r="W1846" s="39"/>
      <c r="X1846" s="39"/>
      <c r="Y1846" s="39"/>
      <c r="Z1846" s="39"/>
      <c r="AA1846" s="39"/>
      <c r="AB1846" s="39"/>
      <c r="AC1846" s="39"/>
      <c r="AD1846" s="39"/>
      <c r="AE1846" s="39"/>
      <c r="AT1846" s="18" t="s">
        <v>189</v>
      </c>
      <c r="AU1846" s="18" t="s">
        <v>83</v>
      </c>
    </row>
    <row r="1847" s="2" customFormat="1" ht="16.5" customHeight="1">
      <c r="A1847" s="39"/>
      <c r="B1847" s="40"/>
      <c r="C1847" s="213" t="s">
        <v>3109</v>
      </c>
      <c r="D1847" s="213" t="s">
        <v>183</v>
      </c>
      <c r="E1847" s="214" t="s">
        <v>3110</v>
      </c>
      <c r="F1847" s="215" t="s">
        <v>3111</v>
      </c>
      <c r="G1847" s="216" t="s">
        <v>263</v>
      </c>
      <c r="H1847" s="217">
        <v>116.45</v>
      </c>
      <c r="I1847" s="218"/>
      <c r="J1847" s="219">
        <f>ROUND(I1847*H1847,2)</f>
        <v>0</v>
      </c>
      <c r="K1847" s="215" t="s">
        <v>187</v>
      </c>
      <c r="L1847" s="45"/>
      <c r="M1847" s="220" t="s">
        <v>19</v>
      </c>
      <c r="N1847" s="221" t="s">
        <v>44</v>
      </c>
      <c r="O1847" s="85"/>
      <c r="P1847" s="222">
        <f>O1847*H1847</f>
        <v>0</v>
      </c>
      <c r="Q1847" s="222">
        <v>2.1209999999999999E-05</v>
      </c>
      <c r="R1847" s="222">
        <f>Q1847*H1847</f>
        <v>0.0024699044999999999</v>
      </c>
      <c r="S1847" s="222">
        <v>0</v>
      </c>
      <c r="T1847" s="223">
        <f>S1847*H1847</f>
        <v>0</v>
      </c>
      <c r="U1847" s="39"/>
      <c r="V1847" s="39"/>
      <c r="W1847" s="39"/>
      <c r="X1847" s="39"/>
      <c r="Y1847" s="39"/>
      <c r="Z1847" s="39"/>
      <c r="AA1847" s="39"/>
      <c r="AB1847" s="39"/>
      <c r="AC1847" s="39"/>
      <c r="AD1847" s="39"/>
      <c r="AE1847" s="39"/>
      <c r="AR1847" s="224" t="s">
        <v>300</v>
      </c>
      <c r="AT1847" s="224" t="s">
        <v>183</v>
      </c>
      <c r="AU1847" s="224" t="s">
        <v>83</v>
      </c>
      <c r="AY1847" s="18" t="s">
        <v>181</v>
      </c>
      <c r="BE1847" s="225">
        <f>IF(N1847="základní",J1847,0)</f>
        <v>0</v>
      </c>
      <c r="BF1847" s="225">
        <f>IF(N1847="snížená",J1847,0)</f>
        <v>0</v>
      </c>
      <c r="BG1847" s="225">
        <f>IF(N1847="zákl. přenesená",J1847,0)</f>
        <v>0</v>
      </c>
      <c r="BH1847" s="225">
        <f>IF(N1847="sníž. přenesená",J1847,0)</f>
        <v>0</v>
      </c>
      <c r="BI1847" s="225">
        <f>IF(N1847="nulová",J1847,0)</f>
        <v>0</v>
      </c>
      <c r="BJ1847" s="18" t="s">
        <v>81</v>
      </c>
      <c r="BK1847" s="225">
        <f>ROUND(I1847*H1847,2)</f>
        <v>0</v>
      </c>
      <c r="BL1847" s="18" t="s">
        <v>300</v>
      </c>
      <c r="BM1847" s="224" t="s">
        <v>3112</v>
      </c>
    </row>
    <row r="1848" s="2" customFormat="1">
      <c r="A1848" s="39"/>
      <c r="B1848" s="40"/>
      <c r="C1848" s="41"/>
      <c r="D1848" s="226" t="s">
        <v>189</v>
      </c>
      <c r="E1848" s="41"/>
      <c r="F1848" s="227" t="s">
        <v>3113</v>
      </c>
      <c r="G1848" s="41"/>
      <c r="H1848" s="41"/>
      <c r="I1848" s="228"/>
      <c r="J1848" s="41"/>
      <c r="K1848" s="41"/>
      <c r="L1848" s="45"/>
      <c r="M1848" s="229"/>
      <c r="N1848" s="230"/>
      <c r="O1848" s="85"/>
      <c r="P1848" s="85"/>
      <c r="Q1848" s="85"/>
      <c r="R1848" s="85"/>
      <c r="S1848" s="85"/>
      <c r="T1848" s="86"/>
      <c r="U1848" s="39"/>
      <c r="V1848" s="39"/>
      <c r="W1848" s="39"/>
      <c r="X1848" s="39"/>
      <c r="Y1848" s="39"/>
      <c r="Z1848" s="39"/>
      <c r="AA1848" s="39"/>
      <c r="AB1848" s="39"/>
      <c r="AC1848" s="39"/>
      <c r="AD1848" s="39"/>
      <c r="AE1848" s="39"/>
      <c r="AT1848" s="18" t="s">
        <v>189</v>
      </c>
      <c r="AU1848" s="18" t="s">
        <v>83</v>
      </c>
    </row>
    <row r="1849" s="2" customFormat="1">
      <c r="A1849" s="39"/>
      <c r="B1849" s="40"/>
      <c r="C1849" s="41"/>
      <c r="D1849" s="231" t="s">
        <v>191</v>
      </c>
      <c r="E1849" s="41"/>
      <c r="F1849" s="232" t="s">
        <v>3114</v>
      </c>
      <c r="G1849" s="41"/>
      <c r="H1849" s="41"/>
      <c r="I1849" s="228"/>
      <c r="J1849" s="41"/>
      <c r="K1849" s="41"/>
      <c r="L1849" s="45"/>
      <c r="M1849" s="229"/>
      <c r="N1849" s="230"/>
      <c r="O1849" s="85"/>
      <c r="P1849" s="85"/>
      <c r="Q1849" s="85"/>
      <c r="R1849" s="85"/>
      <c r="S1849" s="85"/>
      <c r="T1849" s="86"/>
      <c r="U1849" s="39"/>
      <c r="V1849" s="39"/>
      <c r="W1849" s="39"/>
      <c r="X1849" s="39"/>
      <c r="Y1849" s="39"/>
      <c r="Z1849" s="39"/>
      <c r="AA1849" s="39"/>
      <c r="AB1849" s="39"/>
      <c r="AC1849" s="39"/>
      <c r="AD1849" s="39"/>
      <c r="AE1849" s="39"/>
      <c r="AT1849" s="18" t="s">
        <v>191</v>
      </c>
      <c r="AU1849" s="18" t="s">
        <v>83</v>
      </c>
    </row>
    <row r="1850" s="13" customFormat="1">
      <c r="A1850" s="13"/>
      <c r="B1850" s="233"/>
      <c r="C1850" s="234"/>
      <c r="D1850" s="226" t="s">
        <v>193</v>
      </c>
      <c r="E1850" s="235" t="s">
        <v>19</v>
      </c>
      <c r="F1850" s="236" t="s">
        <v>837</v>
      </c>
      <c r="G1850" s="234"/>
      <c r="H1850" s="237">
        <v>103.5</v>
      </c>
      <c r="I1850" s="238"/>
      <c r="J1850" s="234"/>
      <c r="K1850" s="234"/>
      <c r="L1850" s="239"/>
      <c r="M1850" s="240"/>
      <c r="N1850" s="241"/>
      <c r="O1850" s="241"/>
      <c r="P1850" s="241"/>
      <c r="Q1850" s="241"/>
      <c r="R1850" s="241"/>
      <c r="S1850" s="241"/>
      <c r="T1850" s="242"/>
      <c r="U1850" s="13"/>
      <c r="V1850" s="13"/>
      <c r="W1850" s="13"/>
      <c r="X1850" s="13"/>
      <c r="Y1850" s="13"/>
      <c r="Z1850" s="13"/>
      <c r="AA1850" s="13"/>
      <c r="AB1850" s="13"/>
      <c r="AC1850" s="13"/>
      <c r="AD1850" s="13"/>
      <c r="AE1850" s="13"/>
      <c r="AT1850" s="243" t="s">
        <v>193</v>
      </c>
      <c r="AU1850" s="243" t="s">
        <v>83</v>
      </c>
      <c r="AV1850" s="13" t="s">
        <v>83</v>
      </c>
      <c r="AW1850" s="13" t="s">
        <v>33</v>
      </c>
      <c r="AX1850" s="13" t="s">
        <v>73</v>
      </c>
      <c r="AY1850" s="243" t="s">
        <v>181</v>
      </c>
    </row>
    <row r="1851" s="13" customFormat="1">
      <c r="A1851" s="13"/>
      <c r="B1851" s="233"/>
      <c r="C1851" s="234"/>
      <c r="D1851" s="226" t="s">
        <v>193</v>
      </c>
      <c r="E1851" s="235" t="s">
        <v>19</v>
      </c>
      <c r="F1851" s="236" t="s">
        <v>3115</v>
      </c>
      <c r="G1851" s="234"/>
      <c r="H1851" s="237">
        <v>12.949999999999999</v>
      </c>
      <c r="I1851" s="238"/>
      <c r="J1851" s="234"/>
      <c r="K1851" s="234"/>
      <c r="L1851" s="239"/>
      <c r="M1851" s="240"/>
      <c r="N1851" s="241"/>
      <c r="O1851" s="241"/>
      <c r="P1851" s="241"/>
      <c r="Q1851" s="241"/>
      <c r="R1851" s="241"/>
      <c r="S1851" s="241"/>
      <c r="T1851" s="242"/>
      <c r="U1851" s="13"/>
      <c r="V1851" s="13"/>
      <c r="W1851" s="13"/>
      <c r="X1851" s="13"/>
      <c r="Y1851" s="13"/>
      <c r="Z1851" s="13"/>
      <c r="AA1851" s="13"/>
      <c r="AB1851" s="13"/>
      <c r="AC1851" s="13"/>
      <c r="AD1851" s="13"/>
      <c r="AE1851" s="13"/>
      <c r="AT1851" s="243" t="s">
        <v>193</v>
      </c>
      <c r="AU1851" s="243" t="s">
        <v>83</v>
      </c>
      <c r="AV1851" s="13" t="s">
        <v>83</v>
      </c>
      <c r="AW1851" s="13" t="s">
        <v>33</v>
      </c>
      <c r="AX1851" s="13" t="s">
        <v>73</v>
      </c>
      <c r="AY1851" s="243" t="s">
        <v>181</v>
      </c>
    </row>
    <row r="1852" s="2" customFormat="1" ht="16.5" customHeight="1">
      <c r="A1852" s="39"/>
      <c r="B1852" s="40"/>
      <c r="C1852" s="254" t="s">
        <v>3116</v>
      </c>
      <c r="D1852" s="254" t="s">
        <v>308</v>
      </c>
      <c r="E1852" s="255" t="s">
        <v>3117</v>
      </c>
      <c r="F1852" s="256" t="s">
        <v>3118</v>
      </c>
      <c r="G1852" s="257" t="s">
        <v>263</v>
      </c>
      <c r="H1852" s="258">
        <v>128.095</v>
      </c>
      <c r="I1852" s="259"/>
      <c r="J1852" s="260">
        <f>ROUND(I1852*H1852,2)</f>
        <v>0</v>
      </c>
      <c r="K1852" s="256" t="s">
        <v>187</v>
      </c>
      <c r="L1852" s="261"/>
      <c r="M1852" s="262" t="s">
        <v>19</v>
      </c>
      <c r="N1852" s="263" t="s">
        <v>44</v>
      </c>
      <c r="O1852" s="85"/>
      <c r="P1852" s="222">
        <f>O1852*H1852</f>
        <v>0</v>
      </c>
      <c r="Q1852" s="222">
        <v>0.00018000000000000001</v>
      </c>
      <c r="R1852" s="222">
        <f>Q1852*H1852</f>
        <v>0.023057100000000001</v>
      </c>
      <c r="S1852" s="222">
        <v>0</v>
      </c>
      <c r="T1852" s="223">
        <f>S1852*H1852</f>
        <v>0</v>
      </c>
      <c r="U1852" s="39"/>
      <c r="V1852" s="39"/>
      <c r="W1852" s="39"/>
      <c r="X1852" s="39"/>
      <c r="Y1852" s="39"/>
      <c r="Z1852" s="39"/>
      <c r="AA1852" s="39"/>
      <c r="AB1852" s="39"/>
      <c r="AC1852" s="39"/>
      <c r="AD1852" s="39"/>
      <c r="AE1852" s="39"/>
      <c r="AR1852" s="224" t="s">
        <v>423</v>
      </c>
      <c r="AT1852" s="224" t="s">
        <v>308</v>
      </c>
      <c r="AU1852" s="224" t="s">
        <v>83</v>
      </c>
      <c r="AY1852" s="18" t="s">
        <v>181</v>
      </c>
      <c r="BE1852" s="225">
        <f>IF(N1852="základní",J1852,0)</f>
        <v>0</v>
      </c>
      <c r="BF1852" s="225">
        <f>IF(N1852="snížená",J1852,0)</f>
        <v>0</v>
      </c>
      <c r="BG1852" s="225">
        <f>IF(N1852="zákl. přenesená",J1852,0)</f>
        <v>0</v>
      </c>
      <c r="BH1852" s="225">
        <f>IF(N1852="sníž. přenesená",J1852,0)</f>
        <v>0</v>
      </c>
      <c r="BI1852" s="225">
        <f>IF(N1852="nulová",J1852,0)</f>
        <v>0</v>
      </c>
      <c r="BJ1852" s="18" t="s">
        <v>81</v>
      </c>
      <c r="BK1852" s="225">
        <f>ROUND(I1852*H1852,2)</f>
        <v>0</v>
      </c>
      <c r="BL1852" s="18" t="s">
        <v>300</v>
      </c>
      <c r="BM1852" s="224" t="s">
        <v>3119</v>
      </c>
    </row>
    <row r="1853" s="2" customFormat="1">
      <c r="A1853" s="39"/>
      <c r="B1853" s="40"/>
      <c r="C1853" s="41"/>
      <c r="D1853" s="226" t="s">
        <v>189</v>
      </c>
      <c r="E1853" s="41"/>
      <c r="F1853" s="227" t="s">
        <v>3118</v>
      </c>
      <c r="G1853" s="41"/>
      <c r="H1853" s="41"/>
      <c r="I1853" s="228"/>
      <c r="J1853" s="41"/>
      <c r="K1853" s="41"/>
      <c r="L1853" s="45"/>
      <c r="M1853" s="229"/>
      <c r="N1853" s="230"/>
      <c r="O1853" s="85"/>
      <c r="P1853" s="85"/>
      <c r="Q1853" s="85"/>
      <c r="R1853" s="85"/>
      <c r="S1853" s="85"/>
      <c r="T1853" s="86"/>
      <c r="U1853" s="39"/>
      <c r="V1853" s="39"/>
      <c r="W1853" s="39"/>
      <c r="X1853" s="39"/>
      <c r="Y1853" s="39"/>
      <c r="Z1853" s="39"/>
      <c r="AA1853" s="39"/>
      <c r="AB1853" s="39"/>
      <c r="AC1853" s="39"/>
      <c r="AD1853" s="39"/>
      <c r="AE1853" s="39"/>
      <c r="AT1853" s="18" t="s">
        <v>189</v>
      </c>
      <c r="AU1853" s="18" t="s">
        <v>83</v>
      </c>
    </row>
    <row r="1854" s="13" customFormat="1">
      <c r="A1854" s="13"/>
      <c r="B1854" s="233"/>
      <c r="C1854" s="234"/>
      <c r="D1854" s="226" t="s">
        <v>193</v>
      </c>
      <c r="E1854" s="234"/>
      <c r="F1854" s="236" t="s">
        <v>3120</v>
      </c>
      <c r="G1854" s="234"/>
      <c r="H1854" s="237">
        <v>128.095</v>
      </c>
      <c r="I1854" s="238"/>
      <c r="J1854" s="234"/>
      <c r="K1854" s="234"/>
      <c r="L1854" s="239"/>
      <c r="M1854" s="240"/>
      <c r="N1854" s="241"/>
      <c r="O1854" s="241"/>
      <c r="P1854" s="241"/>
      <c r="Q1854" s="241"/>
      <c r="R1854" s="241"/>
      <c r="S1854" s="241"/>
      <c r="T1854" s="242"/>
      <c r="U1854" s="13"/>
      <c r="V1854" s="13"/>
      <c r="W1854" s="13"/>
      <c r="X1854" s="13"/>
      <c r="Y1854" s="13"/>
      <c r="Z1854" s="13"/>
      <c r="AA1854" s="13"/>
      <c r="AB1854" s="13"/>
      <c r="AC1854" s="13"/>
      <c r="AD1854" s="13"/>
      <c r="AE1854" s="13"/>
      <c r="AT1854" s="243" t="s">
        <v>193</v>
      </c>
      <c r="AU1854" s="243" t="s">
        <v>83</v>
      </c>
      <c r="AV1854" s="13" t="s">
        <v>83</v>
      </c>
      <c r="AW1854" s="13" t="s">
        <v>4</v>
      </c>
      <c r="AX1854" s="13" t="s">
        <v>81</v>
      </c>
      <c r="AY1854" s="243" t="s">
        <v>181</v>
      </c>
    </row>
    <row r="1855" s="2" customFormat="1" ht="16.5" customHeight="1">
      <c r="A1855" s="39"/>
      <c r="B1855" s="40"/>
      <c r="C1855" s="213" t="s">
        <v>3121</v>
      </c>
      <c r="D1855" s="213" t="s">
        <v>183</v>
      </c>
      <c r="E1855" s="214" t="s">
        <v>3122</v>
      </c>
      <c r="F1855" s="215" t="s">
        <v>3123</v>
      </c>
      <c r="G1855" s="216" t="s">
        <v>449</v>
      </c>
      <c r="H1855" s="217">
        <v>15</v>
      </c>
      <c r="I1855" s="218"/>
      <c r="J1855" s="219">
        <f>ROUND(I1855*H1855,2)</f>
        <v>0</v>
      </c>
      <c r="K1855" s="215" t="s">
        <v>187</v>
      </c>
      <c r="L1855" s="45"/>
      <c r="M1855" s="220" t="s">
        <v>19</v>
      </c>
      <c r="N1855" s="221" t="s">
        <v>44</v>
      </c>
      <c r="O1855" s="85"/>
      <c r="P1855" s="222">
        <f>O1855*H1855</f>
        <v>0</v>
      </c>
      <c r="Q1855" s="222">
        <v>0</v>
      </c>
      <c r="R1855" s="222">
        <f>Q1855*H1855</f>
        <v>0</v>
      </c>
      <c r="S1855" s="222">
        <v>0</v>
      </c>
      <c r="T1855" s="223">
        <f>S1855*H1855</f>
        <v>0</v>
      </c>
      <c r="U1855" s="39"/>
      <c r="V1855" s="39"/>
      <c r="W1855" s="39"/>
      <c r="X1855" s="39"/>
      <c r="Y1855" s="39"/>
      <c r="Z1855" s="39"/>
      <c r="AA1855" s="39"/>
      <c r="AB1855" s="39"/>
      <c r="AC1855" s="39"/>
      <c r="AD1855" s="39"/>
      <c r="AE1855" s="39"/>
      <c r="AR1855" s="224" t="s">
        <v>300</v>
      </c>
      <c r="AT1855" s="224" t="s">
        <v>183</v>
      </c>
      <c r="AU1855" s="224" t="s">
        <v>83</v>
      </c>
      <c r="AY1855" s="18" t="s">
        <v>181</v>
      </c>
      <c r="BE1855" s="225">
        <f>IF(N1855="základní",J1855,0)</f>
        <v>0</v>
      </c>
      <c r="BF1855" s="225">
        <f>IF(N1855="snížená",J1855,0)</f>
        <v>0</v>
      </c>
      <c r="BG1855" s="225">
        <f>IF(N1855="zákl. přenesená",J1855,0)</f>
        <v>0</v>
      </c>
      <c r="BH1855" s="225">
        <f>IF(N1855="sníž. přenesená",J1855,0)</f>
        <v>0</v>
      </c>
      <c r="BI1855" s="225">
        <f>IF(N1855="nulová",J1855,0)</f>
        <v>0</v>
      </c>
      <c r="BJ1855" s="18" t="s">
        <v>81</v>
      </c>
      <c r="BK1855" s="225">
        <f>ROUND(I1855*H1855,2)</f>
        <v>0</v>
      </c>
      <c r="BL1855" s="18" t="s">
        <v>300</v>
      </c>
      <c r="BM1855" s="224" t="s">
        <v>3124</v>
      </c>
    </row>
    <row r="1856" s="2" customFormat="1">
      <c r="A1856" s="39"/>
      <c r="B1856" s="40"/>
      <c r="C1856" s="41"/>
      <c r="D1856" s="226" t="s">
        <v>189</v>
      </c>
      <c r="E1856" s="41"/>
      <c r="F1856" s="227" t="s">
        <v>3125</v>
      </c>
      <c r="G1856" s="41"/>
      <c r="H1856" s="41"/>
      <c r="I1856" s="228"/>
      <c r="J1856" s="41"/>
      <c r="K1856" s="41"/>
      <c r="L1856" s="45"/>
      <c r="M1856" s="229"/>
      <c r="N1856" s="230"/>
      <c r="O1856" s="85"/>
      <c r="P1856" s="85"/>
      <c r="Q1856" s="85"/>
      <c r="R1856" s="85"/>
      <c r="S1856" s="85"/>
      <c r="T1856" s="86"/>
      <c r="U1856" s="39"/>
      <c r="V1856" s="39"/>
      <c r="W1856" s="39"/>
      <c r="X1856" s="39"/>
      <c r="Y1856" s="39"/>
      <c r="Z1856" s="39"/>
      <c r="AA1856" s="39"/>
      <c r="AB1856" s="39"/>
      <c r="AC1856" s="39"/>
      <c r="AD1856" s="39"/>
      <c r="AE1856" s="39"/>
      <c r="AT1856" s="18" t="s">
        <v>189</v>
      </c>
      <c r="AU1856" s="18" t="s">
        <v>83</v>
      </c>
    </row>
    <row r="1857" s="2" customFormat="1">
      <c r="A1857" s="39"/>
      <c r="B1857" s="40"/>
      <c r="C1857" s="41"/>
      <c r="D1857" s="231" t="s">
        <v>191</v>
      </c>
      <c r="E1857" s="41"/>
      <c r="F1857" s="232" t="s">
        <v>3126</v>
      </c>
      <c r="G1857" s="41"/>
      <c r="H1857" s="41"/>
      <c r="I1857" s="228"/>
      <c r="J1857" s="41"/>
      <c r="K1857" s="41"/>
      <c r="L1857" s="45"/>
      <c r="M1857" s="229"/>
      <c r="N1857" s="230"/>
      <c r="O1857" s="85"/>
      <c r="P1857" s="85"/>
      <c r="Q1857" s="85"/>
      <c r="R1857" s="85"/>
      <c r="S1857" s="85"/>
      <c r="T1857" s="86"/>
      <c r="U1857" s="39"/>
      <c r="V1857" s="39"/>
      <c r="W1857" s="39"/>
      <c r="X1857" s="39"/>
      <c r="Y1857" s="39"/>
      <c r="Z1857" s="39"/>
      <c r="AA1857" s="39"/>
      <c r="AB1857" s="39"/>
      <c r="AC1857" s="39"/>
      <c r="AD1857" s="39"/>
      <c r="AE1857" s="39"/>
      <c r="AT1857" s="18" t="s">
        <v>191</v>
      </c>
      <c r="AU1857" s="18" t="s">
        <v>83</v>
      </c>
    </row>
    <row r="1858" s="14" customFormat="1">
      <c r="A1858" s="14"/>
      <c r="B1858" s="244"/>
      <c r="C1858" s="245"/>
      <c r="D1858" s="226" t="s">
        <v>193</v>
      </c>
      <c r="E1858" s="246" t="s">
        <v>19</v>
      </c>
      <c r="F1858" s="247" t="s">
        <v>3127</v>
      </c>
      <c r="G1858" s="245"/>
      <c r="H1858" s="246" t="s">
        <v>19</v>
      </c>
      <c r="I1858" s="248"/>
      <c r="J1858" s="245"/>
      <c r="K1858" s="245"/>
      <c r="L1858" s="249"/>
      <c r="M1858" s="250"/>
      <c r="N1858" s="251"/>
      <c r="O1858" s="251"/>
      <c r="P1858" s="251"/>
      <c r="Q1858" s="251"/>
      <c r="R1858" s="251"/>
      <c r="S1858" s="251"/>
      <c r="T1858" s="252"/>
      <c r="U1858" s="14"/>
      <c r="V1858" s="14"/>
      <c r="W1858" s="14"/>
      <c r="X1858" s="14"/>
      <c r="Y1858" s="14"/>
      <c r="Z1858" s="14"/>
      <c r="AA1858" s="14"/>
      <c r="AB1858" s="14"/>
      <c r="AC1858" s="14"/>
      <c r="AD1858" s="14"/>
      <c r="AE1858" s="14"/>
      <c r="AT1858" s="253" t="s">
        <v>193</v>
      </c>
      <c r="AU1858" s="253" t="s">
        <v>83</v>
      </c>
      <c r="AV1858" s="14" t="s">
        <v>81</v>
      </c>
      <c r="AW1858" s="14" t="s">
        <v>33</v>
      </c>
      <c r="AX1858" s="14" t="s">
        <v>73</v>
      </c>
      <c r="AY1858" s="253" t="s">
        <v>181</v>
      </c>
    </row>
    <row r="1859" s="13" customFormat="1">
      <c r="A1859" s="13"/>
      <c r="B1859" s="233"/>
      <c r="C1859" s="234"/>
      <c r="D1859" s="226" t="s">
        <v>193</v>
      </c>
      <c r="E1859" s="235" t="s">
        <v>19</v>
      </c>
      <c r="F1859" s="236" t="s">
        <v>3128</v>
      </c>
      <c r="G1859" s="234"/>
      <c r="H1859" s="237">
        <v>9</v>
      </c>
      <c r="I1859" s="238"/>
      <c r="J1859" s="234"/>
      <c r="K1859" s="234"/>
      <c r="L1859" s="239"/>
      <c r="M1859" s="240"/>
      <c r="N1859" s="241"/>
      <c r="O1859" s="241"/>
      <c r="P1859" s="241"/>
      <c r="Q1859" s="241"/>
      <c r="R1859" s="241"/>
      <c r="S1859" s="241"/>
      <c r="T1859" s="242"/>
      <c r="U1859" s="13"/>
      <c r="V1859" s="13"/>
      <c r="W1859" s="13"/>
      <c r="X1859" s="13"/>
      <c r="Y1859" s="13"/>
      <c r="Z1859" s="13"/>
      <c r="AA1859" s="13"/>
      <c r="AB1859" s="13"/>
      <c r="AC1859" s="13"/>
      <c r="AD1859" s="13"/>
      <c r="AE1859" s="13"/>
      <c r="AT1859" s="243" t="s">
        <v>193</v>
      </c>
      <c r="AU1859" s="243" t="s">
        <v>83</v>
      </c>
      <c r="AV1859" s="13" t="s">
        <v>83</v>
      </c>
      <c r="AW1859" s="13" t="s">
        <v>33</v>
      </c>
      <c r="AX1859" s="13" t="s">
        <v>73</v>
      </c>
      <c r="AY1859" s="243" t="s">
        <v>181</v>
      </c>
    </row>
    <row r="1860" s="14" customFormat="1">
      <c r="A1860" s="14"/>
      <c r="B1860" s="244"/>
      <c r="C1860" s="245"/>
      <c r="D1860" s="226" t="s">
        <v>193</v>
      </c>
      <c r="E1860" s="246" t="s">
        <v>19</v>
      </c>
      <c r="F1860" s="247" t="s">
        <v>3129</v>
      </c>
      <c r="G1860" s="245"/>
      <c r="H1860" s="246" t="s">
        <v>19</v>
      </c>
      <c r="I1860" s="248"/>
      <c r="J1860" s="245"/>
      <c r="K1860" s="245"/>
      <c r="L1860" s="249"/>
      <c r="M1860" s="250"/>
      <c r="N1860" s="251"/>
      <c r="O1860" s="251"/>
      <c r="P1860" s="251"/>
      <c r="Q1860" s="251"/>
      <c r="R1860" s="251"/>
      <c r="S1860" s="251"/>
      <c r="T1860" s="252"/>
      <c r="U1860" s="14"/>
      <c r="V1860" s="14"/>
      <c r="W1860" s="14"/>
      <c r="X1860" s="14"/>
      <c r="Y1860" s="14"/>
      <c r="Z1860" s="14"/>
      <c r="AA1860" s="14"/>
      <c r="AB1860" s="14"/>
      <c r="AC1860" s="14"/>
      <c r="AD1860" s="14"/>
      <c r="AE1860" s="14"/>
      <c r="AT1860" s="253" t="s">
        <v>193</v>
      </c>
      <c r="AU1860" s="253" t="s">
        <v>83</v>
      </c>
      <c r="AV1860" s="14" t="s">
        <v>81</v>
      </c>
      <c r="AW1860" s="14" t="s">
        <v>33</v>
      </c>
      <c r="AX1860" s="14" t="s">
        <v>73</v>
      </c>
      <c r="AY1860" s="253" t="s">
        <v>181</v>
      </c>
    </row>
    <row r="1861" s="13" customFormat="1">
      <c r="A1861" s="13"/>
      <c r="B1861" s="233"/>
      <c r="C1861" s="234"/>
      <c r="D1861" s="226" t="s">
        <v>193</v>
      </c>
      <c r="E1861" s="235" t="s">
        <v>19</v>
      </c>
      <c r="F1861" s="236" t="s">
        <v>83</v>
      </c>
      <c r="G1861" s="234"/>
      <c r="H1861" s="237">
        <v>2</v>
      </c>
      <c r="I1861" s="238"/>
      <c r="J1861" s="234"/>
      <c r="K1861" s="234"/>
      <c r="L1861" s="239"/>
      <c r="M1861" s="240"/>
      <c r="N1861" s="241"/>
      <c r="O1861" s="241"/>
      <c r="P1861" s="241"/>
      <c r="Q1861" s="241"/>
      <c r="R1861" s="241"/>
      <c r="S1861" s="241"/>
      <c r="T1861" s="242"/>
      <c r="U1861" s="13"/>
      <c r="V1861" s="13"/>
      <c r="W1861" s="13"/>
      <c r="X1861" s="13"/>
      <c r="Y1861" s="13"/>
      <c r="Z1861" s="13"/>
      <c r="AA1861" s="13"/>
      <c r="AB1861" s="13"/>
      <c r="AC1861" s="13"/>
      <c r="AD1861" s="13"/>
      <c r="AE1861" s="13"/>
      <c r="AT1861" s="243" t="s">
        <v>193</v>
      </c>
      <c r="AU1861" s="243" t="s">
        <v>83</v>
      </c>
      <c r="AV1861" s="13" t="s">
        <v>83</v>
      </c>
      <c r="AW1861" s="13" t="s">
        <v>33</v>
      </c>
      <c r="AX1861" s="13" t="s">
        <v>73</v>
      </c>
      <c r="AY1861" s="243" t="s">
        <v>181</v>
      </c>
    </row>
    <row r="1862" s="14" customFormat="1">
      <c r="A1862" s="14"/>
      <c r="B1862" s="244"/>
      <c r="C1862" s="245"/>
      <c r="D1862" s="226" t="s">
        <v>193</v>
      </c>
      <c r="E1862" s="246" t="s">
        <v>19</v>
      </c>
      <c r="F1862" s="247" t="s">
        <v>3130</v>
      </c>
      <c r="G1862" s="245"/>
      <c r="H1862" s="246" t="s">
        <v>19</v>
      </c>
      <c r="I1862" s="248"/>
      <c r="J1862" s="245"/>
      <c r="K1862" s="245"/>
      <c r="L1862" s="249"/>
      <c r="M1862" s="250"/>
      <c r="N1862" s="251"/>
      <c r="O1862" s="251"/>
      <c r="P1862" s="251"/>
      <c r="Q1862" s="251"/>
      <c r="R1862" s="251"/>
      <c r="S1862" s="251"/>
      <c r="T1862" s="252"/>
      <c r="U1862" s="14"/>
      <c r="V1862" s="14"/>
      <c r="W1862" s="14"/>
      <c r="X1862" s="14"/>
      <c r="Y1862" s="14"/>
      <c r="Z1862" s="14"/>
      <c r="AA1862" s="14"/>
      <c r="AB1862" s="14"/>
      <c r="AC1862" s="14"/>
      <c r="AD1862" s="14"/>
      <c r="AE1862" s="14"/>
      <c r="AT1862" s="253" t="s">
        <v>193</v>
      </c>
      <c r="AU1862" s="253" t="s">
        <v>83</v>
      </c>
      <c r="AV1862" s="14" t="s">
        <v>81</v>
      </c>
      <c r="AW1862" s="14" t="s">
        <v>33</v>
      </c>
      <c r="AX1862" s="14" t="s">
        <v>73</v>
      </c>
      <c r="AY1862" s="253" t="s">
        <v>181</v>
      </c>
    </row>
    <row r="1863" s="13" customFormat="1">
      <c r="A1863" s="13"/>
      <c r="B1863" s="233"/>
      <c r="C1863" s="234"/>
      <c r="D1863" s="226" t="s">
        <v>193</v>
      </c>
      <c r="E1863" s="235" t="s">
        <v>19</v>
      </c>
      <c r="F1863" s="236" t="s">
        <v>99</v>
      </c>
      <c r="G1863" s="234"/>
      <c r="H1863" s="237">
        <v>4</v>
      </c>
      <c r="I1863" s="238"/>
      <c r="J1863" s="234"/>
      <c r="K1863" s="234"/>
      <c r="L1863" s="239"/>
      <c r="M1863" s="240"/>
      <c r="N1863" s="241"/>
      <c r="O1863" s="241"/>
      <c r="P1863" s="241"/>
      <c r="Q1863" s="241"/>
      <c r="R1863" s="241"/>
      <c r="S1863" s="241"/>
      <c r="T1863" s="242"/>
      <c r="U1863" s="13"/>
      <c r="V1863" s="13"/>
      <c r="W1863" s="13"/>
      <c r="X1863" s="13"/>
      <c r="Y1863" s="13"/>
      <c r="Z1863" s="13"/>
      <c r="AA1863" s="13"/>
      <c r="AB1863" s="13"/>
      <c r="AC1863" s="13"/>
      <c r="AD1863" s="13"/>
      <c r="AE1863" s="13"/>
      <c r="AT1863" s="243" t="s">
        <v>193</v>
      </c>
      <c r="AU1863" s="243" t="s">
        <v>83</v>
      </c>
      <c r="AV1863" s="13" t="s">
        <v>83</v>
      </c>
      <c r="AW1863" s="13" t="s">
        <v>33</v>
      </c>
      <c r="AX1863" s="13" t="s">
        <v>73</v>
      </c>
      <c r="AY1863" s="243" t="s">
        <v>181</v>
      </c>
    </row>
    <row r="1864" s="2" customFormat="1" ht="16.5" customHeight="1">
      <c r="A1864" s="39"/>
      <c r="B1864" s="40"/>
      <c r="C1864" s="254" t="s">
        <v>3131</v>
      </c>
      <c r="D1864" s="254" t="s">
        <v>308</v>
      </c>
      <c r="E1864" s="255" t="s">
        <v>3132</v>
      </c>
      <c r="F1864" s="256" t="s">
        <v>3133</v>
      </c>
      <c r="G1864" s="257" t="s">
        <v>449</v>
      </c>
      <c r="H1864" s="258">
        <v>2</v>
      </c>
      <c r="I1864" s="259"/>
      <c r="J1864" s="260">
        <f>ROUND(I1864*H1864,2)</f>
        <v>0</v>
      </c>
      <c r="K1864" s="256" t="s">
        <v>187</v>
      </c>
      <c r="L1864" s="261"/>
      <c r="M1864" s="262" t="s">
        <v>19</v>
      </c>
      <c r="N1864" s="263" t="s">
        <v>44</v>
      </c>
      <c r="O1864" s="85"/>
      <c r="P1864" s="222">
        <f>O1864*H1864</f>
        <v>0</v>
      </c>
      <c r="Q1864" s="222">
        <v>0.017500000000000002</v>
      </c>
      <c r="R1864" s="222">
        <f>Q1864*H1864</f>
        <v>0.035000000000000003</v>
      </c>
      <c r="S1864" s="222">
        <v>0</v>
      </c>
      <c r="T1864" s="223">
        <f>S1864*H1864</f>
        <v>0</v>
      </c>
      <c r="U1864" s="39"/>
      <c r="V1864" s="39"/>
      <c r="W1864" s="39"/>
      <c r="X1864" s="39"/>
      <c r="Y1864" s="39"/>
      <c r="Z1864" s="39"/>
      <c r="AA1864" s="39"/>
      <c r="AB1864" s="39"/>
      <c r="AC1864" s="39"/>
      <c r="AD1864" s="39"/>
      <c r="AE1864" s="39"/>
      <c r="AR1864" s="224" t="s">
        <v>423</v>
      </c>
      <c r="AT1864" s="224" t="s">
        <v>308</v>
      </c>
      <c r="AU1864" s="224" t="s">
        <v>83</v>
      </c>
      <c r="AY1864" s="18" t="s">
        <v>181</v>
      </c>
      <c r="BE1864" s="225">
        <f>IF(N1864="základní",J1864,0)</f>
        <v>0</v>
      </c>
      <c r="BF1864" s="225">
        <f>IF(N1864="snížená",J1864,0)</f>
        <v>0</v>
      </c>
      <c r="BG1864" s="225">
        <f>IF(N1864="zákl. přenesená",J1864,0)</f>
        <v>0</v>
      </c>
      <c r="BH1864" s="225">
        <f>IF(N1864="sníž. přenesená",J1864,0)</f>
        <v>0</v>
      </c>
      <c r="BI1864" s="225">
        <f>IF(N1864="nulová",J1864,0)</f>
        <v>0</v>
      </c>
      <c r="BJ1864" s="18" t="s">
        <v>81</v>
      </c>
      <c r="BK1864" s="225">
        <f>ROUND(I1864*H1864,2)</f>
        <v>0</v>
      </c>
      <c r="BL1864" s="18" t="s">
        <v>300</v>
      </c>
      <c r="BM1864" s="224" t="s">
        <v>3134</v>
      </c>
    </row>
    <row r="1865" s="2" customFormat="1">
      <c r="A1865" s="39"/>
      <c r="B1865" s="40"/>
      <c r="C1865" s="41"/>
      <c r="D1865" s="226" t="s">
        <v>189</v>
      </c>
      <c r="E1865" s="41"/>
      <c r="F1865" s="227" t="s">
        <v>3133</v>
      </c>
      <c r="G1865" s="41"/>
      <c r="H1865" s="41"/>
      <c r="I1865" s="228"/>
      <c r="J1865" s="41"/>
      <c r="K1865" s="41"/>
      <c r="L1865" s="45"/>
      <c r="M1865" s="229"/>
      <c r="N1865" s="230"/>
      <c r="O1865" s="85"/>
      <c r="P1865" s="85"/>
      <c r="Q1865" s="85"/>
      <c r="R1865" s="85"/>
      <c r="S1865" s="85"/>
      <c r="T1865" s="86"/>
      <c r="U1865" s="39"/>
      <c r="V1865" s="39"/>
      <c r="W1865" s="39"/>
      <c r="X1865" s="39"/>
      <c r="Y1865" s="39"/>
      <c r="Z1865" s="39"/>
      <c r="AA1865" s="39"/>
      <c r="AB1865" s="39"/>
      <c r="AC1865" s="39"/>
      <c r="AD1865" s="39"/>
      <c r="AE1865" s="39"/>
      <c r="AT1865" s="18" t="s">
        <v>189</v>
      </c>
      <c r="AU1865" s="18" t="s">
        <v>83</v>
      </c>
    </row>
    <row r="1866" s="2" customFormat="1" ht="16.5" customHeight="1">
      <c r="A1866" s="39"/>
      <c r="B1866" s="40"/>
      <c r="C1866" s="254" t="s">
        <v>3135</v>
      </c>
      <c r="D1866" s="254" t="s">
        <v>308</v>
      </c>
      <c r="E1866" s="255" t="s">
        <v>3136</v>
      </c>
      <c r="F1866" s="256" t="s">
        <v>3137</v>
      </c>
      <c r="G1866" s="257" t="s">
        <v>449</v>
      </c>
      <c r="H1866" s="258">
        <v>13</v>
      </c>
      <c r="I1866" s="259"/>
      <c r="J1866" s="260">
        <f>ROUND(I1866*H1866,2)</f>
        <v>0</v>
      </c>
      <c r="K1866" s="256" t="s">
        <v>187</v>
      </c>
      <c r="L1866" s="261"/>
      <c r="M1866" s="262" t="s">
        <v>19</v>
      </c>
      <c r="N1866" s="263" t="s">
        <v>44</v>
      </c>
      <c r="O1866" s="85"/>
      <c r="P1866" s="222">
        <f>O1866*H1866</f>
        <v>0</v>
      </c>
      <c r="Q1866" s="222">
        <v>0.0195</v>
      </c>
      <c r="R1866" s="222">
        <f>Q1866*H1866</f>
        <v>0.2535</v>
      </c>
      <c r="S1866" s="222">
        <v>0</v>
      </c>
      <c r="T1866" s="223">
        <f>S1866*H1866</f>
        <v>0</v>
      </c>
      <c r="U1866" s="39"/>
      <c r="V1866" s="39"/>
      <c r="W1866" s="39"/>
      <c r="X1866" s="39"/>
      <c r="Y1866" s="39"/>
      <c r="Z1866" s="39"/>
      <c r="AA1866" s="39"/>
      <c r="AB1866" s="39"/>
      <c r="AC1866" s="39"/>
      <c r="AD1866" s="39"/>
      <c r="AE1866" s="39"/>
      <c r="AR1866" s="224" t="s">
        <v>423</v>
      </c>
      <c r="AT1866" s="224" t="s">
        <v>308</v>
      </c>
      <c r="AU1866" s="224" t="s">
        <v>83</v>
      </c>
      <c r="AY1866" s="18" t="s">
        <v>181</v>
      </c>
      <c r="BE1866" s="225">
        <f>IF(N1866="základní",J1866,0)</f>
        <v>0</v>
      </c>
      <c r="BF1866" s="225">
        <f>IF(N1866="snížená",J1866,0)</f>
        <v>0</v>
      </c>
      <c r="BG1866" s="225">
        <f>IF(N1866="zákl. přenesená",J1866,0)</f>
        <v>0</v>
      </c>
      <c r="BH1866" s="225">
        <f>IF(N1866="sníž. přenesená",J1866,0)</f>
        <v>0</v>
      </c>
      <c r="BI1866" s="225">
        <f>IF(N1866="nulová",J1866,0)</f>
        <v>0</v>
      </c>
      <c r="BJ1866" s="18" t="s">
        <v>81</v>
      </c>
      <c r="BK1866" s="225">
        <f>ROUND(I1866*H1866,2)</f>
        <v>0</v>
      </c>
      <c r="BL1866" s="18" t="s">
        <v>300</v>
      </c>
      <c r="BM1866" s="224" t="s">
        <v>3138</v>
      </c>
    </row>
    <row r="1867" s="2" customFormat="1">
      <c r="A1867" s="39"/>
      <c r="B1867" s="40"/>
      <c r="C1867" s="41"/>
      <c r="D1867" s="226" t="s">
        <v>189</v>
      </c>
      <c r="E1867" s="41"/>
      <c r="F1867" s="227" t="s">
        <v>3137</v>
      </c>
      <c r="G1867" s="41"/>
      <c r="H1867" s="41"/>
      <c r="I1867" s="228"/>
      <c r="J1867" s="41"/>
      <c r="K1867" s="41"/>
      <c r="L1867" s="45"/>
      <c r="M1867" s="229"/>
      <c r="N1867" s="230"/>
      <c r="O1867" s="85"/>
      <c r="P1867" s="85"/>
      <c r="Q1867" s="85"/>
      <c r="R1867" s="85"/>
      <c r="S1867" s="85"/>
      <c r="T1867" s="86"/>
      <c r="U1867" s="39"/>
      <c r="V1867" s="39"/>
      <c r="W1867" s="39"/>
      <c r="X1867" s="39"/>
      <c r="Y1867" s="39"/>
      <c r="Z1867" s="39"/>
      <c r="AA1867" s="39"/>
      <c r="AB1867" s="39"/>
      <c r="AC1867" s="39"/>
      <c r="AD1867" s="39"/>
      <c r="AE1867" s="39"/>
      <c r="AT1867" s="18" t="s">
        <v>189</v>
      </c>
      <c r="AU1867" s="18" t="s">
        <v>83</v>
      </c>
    </row>
    <row r="1868" s="2" customFormat="1" ht="16.5" customHeight="1">
      <c r="A1868" s="39"/>
      <c r="B1868" s="40"/>
      <c r="C1868" s="213" t="s">
        <v>3139</v>
      </c>
      <c r="D1868" s="213" t="s">
        <v>183</v>
      </c>
      <c r="E1868" s="214" t="s">
        <v>3140</v>
      </c>
      <c r="F1868" s="215" t="s">
        <v>3141</v>
      </c>
      <c r="G1868" s="216" t="s">
        <v>449</v>
      </c>
      <c r="H1868" s="217">
        <v>2</v>
      </c>
      <c r="I1868" s="218"/>
      <c r="J1868" s="219">
        <f>ROUND(I1868*H1868,2)</f>
        <v>0</v>
      </c>
      <c r="K1868" s="215" t="s">
        <v>187</v>
      </c>
      <c r="L1868" s="45"/>
      <c r="M1868" s="220" t="s">
        <v>19</v>
      </c>
      <c r="N1868" s="221" t="s">
        <v>44</v>
      </c>
      <c r="O1868" s="85"/>
      <c r="P1868" s="222">
        <f>O1868*H1868</f>
        <v>0</v>
      </c>
      <c r="Q1868" s="222">
        <v>0</v>
      </c>
      <c r="R1868" s="222">
        <f>Q1868*H1868</f>
        <v>0</v>
      </c>
      <c r="S1868" s="222">
        <v>0</v>
      </c>
      <c r="T1868" s="223">
        <f>S1868*H1868</f>
        <v>0</v>
      </c>
      <c r="U1868" s="39"/>
      <c r="V1868" s="39"/>
      <c r="W1868" s="39"/>
      <c r="X1868" s="39"/>
      <c r="Y1868" s="39"/>
      <c r="Z1868" s="39"/>
      <c r="AA1868" s="39"/>
      <c r="AB1868" s="39"/>
      <c r="AC1868" s="39"/>
      <c r="AD1868" s="39"/>
      <c r="AE1868" s="39"/>
      <c r="AR1868" s="224" t="s">
        <v>300</v>
      </c>
      <c r="AT1868" s="224" t="s">
        <v>183</v>
      </c>
      <c r="AU1868" s="224" t="s">
        <v>83</v>
      </c>
      <c r="AY1868" s="18" t="s">
        <v>181</v>
      </c>
      <c r="BE1868" s="225">
        <f>IF(N1868="základní",J1868,0)</f>
        <v>0</v>
      </c>
      <c r="BF1868" s="225">
        <f>IF(N1868="snížená",J1868,0)</f>
        <v>0</v>
      </c>
      <c r="BG1868" s="225">
        <f>IF(N1868="zákl. přenesená",J1868,0)</f>
        <v>0</v>
      </c>
      <c r="BH1868" s="225">
        <f>IF(N1868="sníž. přenesená",J1868,0)</f>
        <v>0</v>
      </c>
      <c r="BI1868" s="225">
        <f>IF(N1868="nulová",J1868,0)</f>
        <v>0</v>
      </c>
      <c r="BJ1868" s="18" t="s">
        <v>81</v>
      </c>
      <c r="BK1868" s="225">
        <f>ROUND(I1868*H1868,2)</f>
        <v>0</v>
      </c>
      <c r="BL1868" s="18" t="s">
        <v>300</v>
      </c>
      <c r="BM1868" s="224" t="s">
        <v>3142</v>
      </c>
    </row>
    <row r="1869" s="2" customFormat="1">
      <c r="A1869" s="39"/>
      <c r="B1869" s="40"/>
      <c r="C1869" s="41"/>
      <c r="D1869" s="226" t="s">
        <v>189</v>
      </c>
      <c r="E1869" s="41"/>
      <c r="F1869" s="227" t="s">
        <v>3143</v>
      </c>
      <c r="G1869" s="41"/>
      <c r="H1869" s="41"/>
      <c r="I1869" s="228"/>
      <c r="J1869" s="41"/>
      <c r="K1869" s="41"/>
      <c r="L1869" s="45"/>
      <c r="M1869" s="229"/>
      <c r="N1869" s="230"/>
      <c r="O1869" s="85"/>
      <c r="P1869" s="85"/>
      <c r="Q1869" s="85"/>
      <c r="R1869" s="85"/>
      <c r="S1869" s="85"/>
      <c r="T1869" s="86"/>
      <c r="U1869" s="39"/>
      <c r="V1869" s="39"/>
      <c r="W1869" s="39"/>
      <c r="X1869" s="39"/>
      <c r="Y1869" s="39"/>
      <c r="Z1869" s="39"/>
      <c r="AA1869" s="39"/>
      <c r="AB1869" s="39"/>
      <c r="AC1869" s="39"/>
      <c r="AD1869" s="39"/>
      <c r="AE1869" s="39"/>
      <c r="AT1869" s="18" t="s">
        <v>189</v>
      </c>
      <c r="AU1869" s="18" t="s">
        <v>83</v>
      </c>
    </row>
    <row r="1870" s="2" customFormat="1">
      <c r="A1870" s="39"/>
      <c r="B1870" s="40"/>
      <c r="C1870" s="41"/>
      <c r="D1870" s="231" t="s">
        <v>191</v>
      </c>
      <c r="E1870" s="41"/>
      <c r="F1870" s="232" t="s">
        <v>3144</v>
      </c>
      <c r="G1870" s="41"/>
      <c r="H1870" s="41"/>
      <c r="I1870" s="228"/>
      <c r="J1870" s="41"/>
      <c r="K1870" s="41"/>
      <c r="L1870" s="45"/>
      <c r="M1870" s="229"/>
      <c r="N1870" s="230"/>
      <c r="O1870" s="85"/>
      <c r="P1870" s="85"/>
      <c r="Q1870" s="85"/>
      <c r="R1870" s="85"/>
      <c r="S1870" s="85"/>
      <c r="T1870" s="86"/>
      <c r="U1870" s="39"/>
      <c r="V1870" s="39"/>
      <c r="W1870" s="39"/>
      <c r="X1870" s="39"/>
      <c r="Y1870" s="39"/>
      <c r="Z1870" s="39"/>
      <c r="AA1870" s="39"/>
      <c r="AB1870" s="39"/>
      <c r="AC1870" s="39"/>
      <c r="AD1870" s="39"/>
      <c r="AE1870" s="39"/>
      <c r="AT1870" s="18" t="s">
        <v>191</v>
      </c>
      <c r="AU1870" s="18" t="s">
        <v>83</v>
      </c>
    </row>
    <row r="1871" s="13" customFormat="1">
      <c r="A1871" s="13"/>
      <c r="B1871" s="233"/>
      <c r="C1871" s="234"/>
      <c r="D1871" s="226" t="s">
        <v>193</v>
      </c>
      <c r="E1871" s="235" t="s">
        <v>19</v>
      </c>
      <c r="F1871" s="236" t="s">
        <v>83</v>
      </c>
      <c r="G1871" s="234"/>
      <c r="H1871" s="237">
        <v>2</v>
      </c>
      <c r="I1871" s="238"/>
      <c r="J1871" s="234"/>
      <c r="K1871" s="234"/>
      <c r="L1871" s="239"/>
      <c r="M1871" s="240"/>
      <c r="N1871" s="241"/>
      <c r="O1871" s="241"/>
      <c r="P1871" s="241"/>
      <c r="Q1871" s="241"/>
      <c r="R1871" s="241"/>
      <c r="S1871" s="241"/>
      <c r="T1871" s="242"/>
      <c r="U1871" s="13"/>
      <c r="V1871" s="13"/>
      <c r="W1871" s="13"/>
      <c r="X1871" s="13"/>
      <c r="Y1871" s="13"/>
      <c r="Z1871" s="13"/>
      <c r="AA1871" s="13"/>
      <c r="AB1871" s="13"/>
      <c r="AC1871" s="13"/>
      <c r="AD1871" s="13"/>
      <c r="AE1871" s="13"/>
      <c r="AT1871" s="243" t="s">
        <v>193</v>
      </c>
      <c r="AU1871" s="243" t="s">
        <v>83</v>
      </c>
      <c r="AV1871" s="13" t="s">
        <v>83</v>
      </c>
      <c r="AW1871" s="13" t="s">
        <v>33</v>
      </c>
      <c r="AX1871" s="13" t="s">
        <v>73</v>
      </c>
      <c r="AY1871" s="243" t="s">
        <v>181</v>
      </c>
    </row>
    <row r="1872" s="2" customFormat="1" ht="16.5" customHeight="1">
      <c r="A1872" s="39"/>
      <c r="B1872" s="40"/>
      <c r="C1872" s="254" t="s">
        <v>3145</v>
      </c>
      <c r="D1872" s="254" t="s">
        <v>308</v>
      </c>
      <c r="E1872" s="255" t="s">
        <v>3146</v>
      </c>
      <c r="F1872" s="256" t="s">
        <v>19</v>
      </c>
      <c r="G1872" s="257" t="s">
        <v>449</v>
      </c>
      <c r="H1872" s="258">
        <v>2</v>
      </c>
      <c r="I1872" s="259"/>
      <c r="J1872" s="260">
        <f>ROUND(I1872*H1872,2)</f>
        <v>0</v>
      </c>
      <c r="K1872" s="256" t="s">
        <v>394</v>
      </c>
      <c r="L1872" s="261"/>
      <c r="M1872" s="262" t="s">
        <v>19</v>
      </c>
      <c r="N1872" s="263" t="s">
        <v>44</v>
      </c>
      <c r="O1872" s="85"/>
      <c r="P1872" s="222">
        <f>O1872*H1872</f>
        <v>0</v>
      </c>
      <c r="Q1872" s="222">
        <v>0.043999999999999997</v>
      </c>
      <c r="R1872" s="222">
        <f>Q1872*H1872</f>
        <v>0.087999999999999995</v>
      </c>
      <c r="S1872" s="222">
        <v>0</v>
      </c>
      <c r="T1872" s="223">
        <f>S1872*H1872</f>
        <v>0</v>
      </c>
      <c r="U1872" s="39"/>
      <c r="V1872" s="39"/>
      <c r="W1872" s="39"/>
      <c r="X1872" s="39"/>
      <c r="Y1872" s="39"/>
      <c r="Z1872" s="39"/>
      <c r="AA1872" s="39"/>
      <c r="AB1872" s="39"/>
      <c r="AC1872" s="39"/>
      <c r="AD1872" s="39"/>
      <c r="AE1872" s="39"/>
      <c r="AR1872" s="224" t="s">
        <v>423</v>
      </c>
      <c r="AT1872" s="224" t="s">
        <v>308</v>
      </c>
      <c r="AU1872" s="224" t="s">
        <v>83</v>
      </c>
      <c r="AY1872" s="18" t="s">
        <v>181</v>
      </c>
      <c r="BE1872" s="225">
        <f>IF(N1872="základní",J1872,0)</f>
        <v>0</v>
      </c>
      <c r="BF1872" s="225">
        <f>IF(N1872="snížená",J1872,0)</f>
        <v>0</v>
      </c>
      <c r="BG1872" s="225">
        <f>IF(N1872="zákl. přenesená",J1872,0)</f>
        <v>0</v>
      </c>
      <c r="BH1872" s="225">
        <f>IF(N1872="sníž. přenesená",J1872,0)</f>
        <v>0</v>
      </c>
      <c r="BI1872" s="225">
        <f>IF(N1872="nulová",J1872,0)</f>
        <v>0</v>
      </c>
      <c r="BJ1872" s="18" t="s">
        <v>81</v>
      </c>
      <c r="BK1872" s="225">
        <f>ROUND(I1872*H1872,2)</f>
        <v>0</v>
      </c>
      <c r="BL1872" s="18" t="s">
        <v>300</v>
      </c>
      <c r="BM1872" s="224" t="s">
        <v>3147</v>
      </c>
    </row>
    <row r="1873" s="2" customFormat="1">
      <c r="A1873" s="39"/>
      <c r="B1873" s="40"/>
      <c r="C1873" s="41"/>
      <c r="D1873" s="226" t="s">
        <v>189</v>
      </c>
      <c r="E1873" s="41"/>
      <c r="F1873" s="227" t="s">
        <v>3148</v>
      </c>
      <c r="G1873" s="41"/>
      <c r="H1873" s="41"/>
      <c r="I1873" s="228"/>
      <c r="J1873" s="41"/>
      <c r="K1873" s="41"/>
      <c r="L1873" s="45"/>
      <c r="M1873" s="229"/>
      <c r="N1873" s="230"/>
      <c r="O1873" s="85"/>
      <c r="P1873" s="85"/>
      <c r="Q1873" s="85"/>
      <c r="R1873" s="85"/>
      <c r="S1873" s="85"/>
      <c r="T1873" s="86"/>
      <c r="U1873" s="39"/>
      <c r="V1873" s="39"/>
      <c r="W1873" s="39"/>
      <c r="X1873" s="39"/>
      <c r="Y1873" s="39"/>
      <c r="Z1873" s="39"/>
      <c r="AA1873" s="39"/>
      <c r="AB1873" s="39"/>
      <c r="AC1873" s="39"/>
      <c r="AD1873" s="39"/>
      <c r="AE1873" s="39"/>
      <c r="AT1873" s="18" t="s">
        <v>189</v>
      </c>
      <c r="AU1873" s="18" t="s">
        <v>83</v>
      </c>
    </row>
    <row r="1874" s="2" customFormat="1" ht="16.5" customHeight="1">
      <c r="A1874" s="39"/>
      <c r="B1874" s="40"/>
      <c r="C1874" s="213" t="s">
        <v>3149</v>
      </c>
      <c r="D1874" s="213" t="s">
        <v>183</v>
      </c>
      <c r="E1874" s="214" t="s">
        <v>3150</v>
      </c>
      <c r="F1874" s="215" t="s">
        <v>3151</v>
      </c>
      <c r="G1874" s="216" t="s">
        <v>449</v>
      </c>
      <c r="H1874" s="217">
        <v>1</v>
      </c>
      <c r="I1874" s="218"/>
      <c r="J1874" s="219">
        <f>ROUND(I1874*H1874,2)</f>
        <v>0</v>
      </c>
      <c r="K1874" s="215" t="s">
        <v>187</v>
      </c>
      <c r="L1874" s="45"/>
      <c r="M1874" s="220" t="s">
        <v>19</v>
      </c>
      <c r="N1874" s="221" t="s">
        <v>44</v>
      </c>
      <c r="O1874" s="85"/>
      <c r="P1874" s="222">
        <f>O1874*H1874</f>
        <v>0</v>
      </c>
      <c r="Q1874" s="222">
        <v>0</v>
      </c>
      <c r="R1874" s="222">
        <f>Q1874*H1874</f>
        <v>0</v>
      </c>
      <c r="S1874" s="222">
        <v>0</v>
      </c>
      <c r="T1874" s="223">
        <f>S1874*H1874</f>
        <v>0</v>
      </c>
      <c r="U1874" s="39"/>
      <c r="V1874" s="39"/>
      <c r="W1874" s="39"/>
      <c r="X1874" s="39"/>
      <c r="Y1874" s="39"/>
      <c r="Z1874" s="39"/>
      <c r="AA1874" s="39"/>
      <c r="AB1874" s="39"/>
      <c r="AC1874" s="39"/>
      <c r="AD1874" s="39"/>
      <c r="AE1874" s="39"/>
      <c r="AR1874" s="224" t="s">
        <v>300</v>
      </c>
      <c r="AT1874" s="224" t="s">
        <v>183</v>
      </c>
      <c r="AU1874" s="224" t="s">
        <v>83</v>
      </c>
      <c r="AY1874" s="18" t="s">
        <v>181</v>
      </c>
      <c r="BE1874" s="225">
        <f>IF(N1874="základní",J1874,0)</f>
        <v>0</v>
      </c>
      <c r="BF1874" s="225">
        <f>IF(N1874="snížená",J1874,0)</f>
        <v>0</v>
      </c>
      <c r="BG1874" s="225">
        <f>IF(N1874="zákl. přenesená",J1874,0)</f>
        <v>0</v>
      </c>
      <c r="BH1874" s="225">
        <f>IF(N1874="sníž. přenesená",J1874,0)</f>
        <v>0</v>
      </c>
      <c r="BI1874" s="225">
        <f>IF(N1874="nulová",J1874,0)</f>
        <v>0</v>
      </c>
      <c r="BJ1874" s="18" t="s">
        <v>81</v>
      </c>
      <c r="BK1874" s="225">
        <f>ROUND(I1874*H1874,2)</f>
        <v>0</v>
      </c>
      <c r="BL1874" s="18" t="s">
        <v>300</v>
      </c>
      <c r="BM1874" s="224" t="s">
        <v>3152</v>
      </c>
    </row>
    <row r="1875" s="2" customFormat="1">
      <c r="A1875" s="39"/>
      <c r="B1875" s="40"/>
      <c r="C1875" s="41"/>
      <c r="D1875" s="226" t="s">
        <v>189</v>
      </c>
      <c r="E1875" s="41"/>
      <c r="F1875" s="227" t="s">
        <v>3153</v>
      </c>
      <c r="G1875" s="41"/>
      <c r="H1875" s="41"/>
      <c r="I1875" s="228"/>
      <c r="J1875" s="41"/>
      <c r="K1875" s="41"/>
      <c r="L1875" s="45"/>
      <c r="M1875" s="229"/>
      <c r="N1875" s="230"/>
      <c r="O1875" s="85"/>
      <c r="P1875" s="85"/>
      <c r="Q1875" s="85"/>
      <c r="R1875" s="85"/>
      <c r="S1875" s="85"/>
      <c r="T1875" s="86"/>
      <c r="U1875" s="39"/>
      <c r="V1875" s="39"/>
      <c r="W1875" s="39"/>
      <c r="X1875" s="39"/>
      <c r="Y1875" s="39"/>
      <c r="Z1875" s="39"/>
      <c r="AA1875" s="39"/>
      <c r="AB1875" s="39"/>
      <c r="AC1875" s="39"/>
      <c r="AD1875" s="39"/>
      <c r="AE1875" s="39"/>
      <c r="AT1875" s="18" t="s">
        <v>189</v>
      </c>
      <c r="AU1875" s="18" t="s">
        <v>83</v>
      </c>
    </row>
    <row r="1876" s="2" customFormat="1">
      <c r="A1876" s="39"/>
      <c r="B1876" s="40"/>
      <c r="C1876" s="41"/>
      <c r="D1876" s="231" t="s">
        <v>191</v>
      </c>
      <c r="E1876" s="41"/>
      <c r="F1876" s="232" t="s">
        <v>3154</v>
      </c>
      <c r="G1876" s="41"/>
      <c r="H1876" s="41"/>
      <c r="I1876" s="228"/>
      <c r="J1876" s="41"/>
      <c r="K1876" s="41"/>
      <c r="L1876" s="45"/>
      <c r="M1876" s="229"/>
      <c r="N1876" s="230"/>
      <c r="O1876" s="85"/>
      <c r="P1876" s="85"/>
      <c r="Q1876" s="85"/>
      <c r="R1876" s="85"/>
      <c r="S1876" s="85"/>
      <c r="T1876" s="86"/>
      <c r="U1876" s="39"/>
      <c r="V1876" s="39"/>
      <c r="W1876" s="39"/>
      <c r="X1876" s="39"/>
      <c r="Y1876" s="39"/>
      <c r="Z1876" s="39"/>
      <c r="AA1876" s="39"/>
      <c r="AB1876" s="39"/>
      <c r="AC1876" s="39"/>
      <c r="AD1876" s="39"/>
      <c r="AE1876" s="39"/>
      <c r="AT1876" s="18" t="s">
        <v>191</v>
      </c>
      <c r="AU1876" s="18" t="s">
        <v>83</v>
      </c>
    </row>
    <row r="1877" s="13" customFormat="1">
      <c r="A1877" s="13"/>
      <c r="B1877" s="233"/>
      <c r="C1877" s="234"/>
      <c r="D1877" s="226" t="s">
        <v>193</v>
      </c>
      <c r="E1877" s="235" t="s">
        <v>19</v>
      </c>
      <c r="F1877" s="236" t="s">
        <v>81</v>
      </c>
      <c r="G1877" s="234"/>
      <c r="H1877" s="237">
        <v>1</v>
      </c>
      <c r="I1877" s="238"/>
      <c r="J1877" s="234"/>
      <c r="K1877" s="234"/>
      <c r="L1877" s="239"/>
      <c r="M1877" s="240"/>
      <c r="N1877" s="241"/>
      <c r="O1877" s="241"/>
      <c r="P1877" s="241"/>
      <c r="Q1877" s="241"/>
      <c r="R1877" s="241"/>
      <c r="S1877" s="241"/>
      <c r="T1877" s="242"/>
      <c r="U1877" s="13"/>
      <c r="V1877" s="13"/>
      <c r="W1877" s="13"/>
      <c r="X1877" s="13"/>
      <c r="Y1877" s="13"/>
      <c r="Z1877" s="13"/>
      <c r="AA1877" s="13"/>
      <c r="AB1877" s="13"/>
      <c r="AC1877" s="13"/>
      <c r="AD1877" s="13"/>
      <c r="AE1877" s="13"/>
      <c r="AT1877" s="243" t="s">
        <v>193</v>
      </c>
      <c r="AU1877" s="243" t="s">
        <v>83</v>
      </c>
      <c r="AV1877" s="13" t="s">
        <v>83</v>
      </c>
      <c r="AW1877" s="13" t="s">
        <v>33</v>
      </c>
      <c r="AX1877" s="13" t="s">
        <v>73</v>
      </c>
      <c r="AY1877" s="243" t="s">
        <v>181</v>
      </c>
    </row>
    <row r="1878" s="2" customFormat="1" ht="21.75" customHeight="1">
      <c r="A1878" s="39"/>
      <c r="B1878" s="40"/>
      <c r="C1878" s="254" t="s">
        <v>3155</v>
      </c>
      <c r="D1878" s="254" t="s">
        <v>308</v>
      </c>
      <c r="E1878" s="255" t="s">
        <v>3156</v>
      </c>
      <c r="F1878" s="256" t="s">
        <v>3157</v>
      </c>
      <c r="G1878" s="257" t="s">
        <v>449</v>
      </c>
      <c r="H1878" s="258">
        <v>1</v>
      </c>
      <c r="I1878" s="259"/>
      <c r="J1878" s="260">
        <f>ROUND(I1878*H1878,2)</f>
        <v>0</v>
      </c>
      <c r="K1878" s="256" t="s">
        <v>187</v>
      </c>
      <c r="L1878" s="261"/>
      <c r="M1878" s="262" t="s">
        <v>19</v>
      </c>
      <c r="N1878" s="263" t="s">
        <v>44</v>
      </c>
      <c r="O1878" s="85"/>
      <c r="P1878" s="222">
        <f>O1878*H1878</f>
        <v>0</v>
      </c>
      <c r="Q1878" s="222">
        <v>0.016</v>
      </c>
      <c r="R1878" s="222">
        <f>Q1878*H1878</f>
        <v>0.016</v>
      </c>
      <c r="S1878" s="222">
        <v>0</v>
      </c>
      <c r="T1878" s="223">
        <f>S1878*H1878</f>
        <v>0</v>
      </c>
      <c r="U1878" s="39"/>
      <c r="V1878" s="39"/>
      <c r="W1878" s="39"/>
      <c r="X1878" s="39"/>
      <c r="Y1878" s="39"/>
      <c r="Z1878" s="39"/>
      <c r="AA1878" s="39"/>
      <c r="AB1878" s="39"/>
      <c r="AC1878" s="39"/>
      <c r="AD1878" s="39"/>
      <c r="AE1878" s="39"/>
      <c r="AR1878" s="224" t="s">
        <v>423</v>
      </c>
      <c r="AT1878" s="224" t="s">
        <v>308</v>
      </c>
      <c r="AU1878" s="224" t="s">
        <v>83</v>
      </c>
      <c r="AY1878" s="18" t="s">
        <v>181</v>
      </c>
      <c r="BE1878" s="225">
        <f>IF(N1878="základní",J1878,0)</f>
        <v>0</v>
      </c>
      <c r="BF1878" s="225">
        <f>IF(N1878="snížená",J1878,0)</f>
        <v>0</v>
      </c>
      <c r="BG1878" s="225">
        <f>IF(N1878="zákl. přenesená",J1878,0)</f>
        <v>0</v>
      </c>
      <c r="BH1878" s="225">
        <f>IF(N1878="sníž. přenesená",J1878,0)</f>
        <v>0</v>
      </c>
      <c r="BI1878" s="225">
        <f>IF(N1878="nulová",J1878,0)</f>
        <v>0</v>
      </c>
      <c r="BJ1878" s="18" t="s">
        <v>81</v>
      </c>
      <c r="BK1878" s="225">
        <f>ROUND(I1878*H1878,2)</f>
        <v>0</v>
      </c>
      <c r="BL1878" s="18" t="s">
        <v>300</v>
      </c>
      <c r="BM1878" s="224" t="s">
        <v>3158</v>
      </c>
    </row>
    <row r="1879" s="2" customFormat="1">
      <c r="A1879" s="39"/>
      <c r="B1879" s="40"/>
      <c r="C1879" s="41"/>
      <c r="D1879" s="226" t="s">
        <v>189</v>
      </c>
      <c r="E1879" s="41"/>
      <c r="F1879" s="227" t="s">
        <v>3157</v>
      </c>
      <c r="G1879" s="41"/>
      <c r="H1879" s="41"/>
      <c r="I1879" s="228"/>
      <c r="J1879" s="41"/>
      <c r="K1879" s="41"/>
      <c r="L1879" s="45"/>
      <c r="M1879" s="229"/>
      <c r="N1879" s="230"/>
      <c r="O1879" s="85"/>
      <c r="P1879" s="85"/>
      <c r="Q1879" s="85"/>
      <c r="R1879" s="85"/>
      <c r="S1879" s="85"/>
      <c r="T1879" s="86"/>
      <c r="U1879" s="39"/>
      <c r="V1879" s="39"/>
      <c r="W1879" s="39"/>
      <c r="X1879" s="39"/>
      <c r="Y1879" s="39"/>
      <c r="Z1879" s="39"/>
      <c r="AA1879" s="39"/>
      <c r="AB1879" s="39"/>
      <c r="AC1879" s="39"/>
      <c r="AD1879" s="39"/>
      <c r="AE1879" s="39"/>
      <c r="AT1879" s="18" t="s">
        <v>189</v>
      </c>
      <c r="AU1879" s="18" t="s">
        <v>83</v>
      </c>
    </row>
    <row r="1880" s="2" customFormat="1" ht="16.5" customHeight="1">
      <c r="A1880" s="39"/>
      <c r="B1880" s="40"/>
      <c r="C1880" s="213" t="s">
        <v>3159</v>
      </c>
      <c r="D1880" s="213" t="s">
        <v>183</v>
      </c>
      <c r="E1880" s="214" t="s">
        <v>3160</v>
      </c>
      <c r="F1880" s="215" t="s">
        <v>3161</v>
      </c>
      <c r="G1880" s="216" t="s">
        <v>449</v>
      </c>
      <c r="H1880" s="217">
        <v>3</v>
      </c>
      <c r="I1880" s="218"/>
      <c r="J1880" s="219">
        <f>ROUND(I1880*H1880,2)</f>
        <v>0</v>
      </c>
      <c r="K1880" s="215" t="s">
        <v>187</v>
      </c>
      <c r="L1880" s="45"/>
      <c r="M1880" s="220" t="s">
        <v>19</v>
      </c>
      <c r="N1880" s="221" t="s">
        <v>44</v>
      </c>
      <c r="O1880" s="85"/>
      <c r="P1880" s="222">
        <f>O1880*H1880</f>
        <v>0</v>
      </c>
      <c r="Q1880" s="222">
        <v>0</v>
      </c>
      <c r="R1880" s="222">
        <f>Q1880*H1880</f>
        <v>0</v>
      </c>
      <c r="S1880" s="222">
        <v>0</v>
      </c>
      <c r="T1880" s="223">
        <f>S1880*H1880</f>
        <v>0</v>
      </c>
      <c r="U1880" s="39"/>
      <c r="V1880" s="39"/>
      <c r="W1880" s="39"/>
      <c r="X1880" s="39"/>
      <c r="Y1880" s="39"/>
      <c r="Z1880" s="39"/>
      <c r="AA1880" s="39"/>
      <c r="AB1880" s="39"/>
      <c r="AC1880" s="39"/>
      <c r="AD1880" s="39"/>
      <c r="AE1880" s="39"/>
      <c r="AR1880" s="224" t="s">
        <v>300</v>
      </c>
      <c r="AT1880" s="224" t="s">
        <v>183</v>
      </c>
      <c r="AU1880" s="224" t="s">
        <v>83</v>
      </c>
      <c r="AY1880" s="18" t="s">
        <v>181</v>
      </c>
      <c r="BE1880" s="225">
        <f>IF(N1880="základní",J1880,0)</f>
        <v>0</v>
      </c>
      <c r="BF1880" s="225">
        <f>IF(N1880="snížená",J1880,0)</f>
        <v>0</v>
      </c>
      <c r="BG1880" s="225">
        <f>IF(N1880="zákl. přenesená",J1880,0)</f>
        <v>0</v>
      </c>
      <c r="BH1880" s="225">
        <f>IF(N1880="sníž. přenesená",J1880,0)</f>
        <v>0</v>
      </c>
      <c r="BI1880" s="225">
        <f>IF(N1880="nulová",J1880,0)</f>
        <v>0</v>
      </c>
      <c r="BJ1880" s="18" t="s">
        <v>81</v>
      </c>
      <c r="BK1880" s="225">
        <f>ROUND(I1880*H1880,2)</f>
        <v>0</v>
      </c>
      <c r="BL1880" s="18" t="s">
        <v>300</v>
      </c>
      <c r="BM1880" s="224" t="s">
        <v>3162</v>
      </c>
    </row>
    <row r="1881" s="2" customFormat="1">
      <c r="A1881" s="39"/>
      <c r="B1881" s="40"/>
      <c r="C1881" s="41"/>
      <c r="D1881" s="226" t="s">
        <v>189</v>
      </c>
      <c r="E1881" s="41"/>
      <c r="F1881" s="227" t="s">
        <v>3163</v>
      </c>
      <c r="G1881" s="41"/>
      <c r="H1881" s="41"/>
      <c r="I1881" s="228"/>
      <c r="J1881" s="41"/>
      <c r="K1881" s="41"/>
      <c r="L1881" s="45"/>
      <c r="M1881" s="229"/>
      <c r="N1881" s="230"/>
      <c r="O1881" s="85"/>
      <c r="P1881" s="85"/>
      <c r="Q1881" s="85"/>
      <c r="R1881" s="85"/>
      <c r="S1881" s="85"/>
      <c r="T1881" s="86"/>
      <c r="U1881" s="39"/>
      <c r="V1881" s="39"/>
      <c r="W1881" s="39"/>
      <c r="X1881" s="39"/>
      <c r="Y1881" s="39"/>
      <c r="Z1881" s="39"/>
      <c r="AA1881" s="39"/>
      <c r="AB1881" s="39"/>
      <c r="AC1881" s="39"/>
      <c r="AD1881" s="39"/>
      <c r="AE1881" s="39"/>
      <c r="AT1881" s="18" t="s">
        <v>189</v>
      </c>
      <c r="AU1881" s="18" t="s">
        <v>83</v>
      </c>
    </row>
    <row r="1882" s="2" customFormat="1">
      <c r="A1882" s="39"/>
      <c r="B1882" s="40"/>
      <c r="C1882" s="41"/>
      <c r="D1882" s="231" t="s">
        <v>191</v>
      </c>
      <c r="E1882" s="41"/>
      <c r="F1882" s="232" t="s">
        <v>3164</v>
      </c>
      <c r="G1882" s="41"/>
      <c r="H1882" s="41"/>
      <c r="I1882" s="228"/>
      <c r="J1882" s="41"/>
      <c r="K1882" s="41"/>
      <c r="L1882" s="45"/>
      <c r="M1882" s="229"/>
      <c r="N1882" s="230"/>
      <c r="O1882" s="85"/>
      <c r="P1882" s="85"/>
      <c r="Q1882" s="85"/>
      <c r="R1882" s="85"/>
      <c r="S1882" s="85"/>
      <c r="T1882" s="86"/>
      <c r="U1882" s="39"/>
      <c r="V1882" s="39"/>
      <c r="W1882" s="39"/>
      <c r="X1882" s="39"/>
      <c r="Y1882" s="39"/>
      <c r="Z1882" s="39"/>
      <c r="AA1882" s="39"/>
      <c r="AB1882" s="39"/>
      <c r="AC1882" s="39"/>
      <c r="AD1882" s="39"/>
      <c r="AE1882" s="39"/>
      <c r="AT1882" s="18" t="s">
        <v>191</v>
      </c>
      <c r="AU1882" s="18" t="s">
        <v>83</v>
      </c>
    </row>
    <row r="1883" s="13" customFormat="1">
      <c r="A1883" s="13"/>
      <c r="B1883" s="233"/>
      <c r="C1883" s="234"/>
      <c r="D1883" s="226" t="s">
        <v>193</v>
      </c>
      <c r="E1883" s="235" t="s">
        <v>19</v>
      </c>
      <c r="F1883" s="236" t="s">
        <v>96</v>
      </c>
      <c r="G1883" s="234"/>
      <c r="H1883" s="237">
        <v>3</v>
      </c>
      <c r="I1883" s="238"/>
      <c r="J1883" s="234"/>
      <c r="K1883" s="234"/>
      <c r="L1883" s="239"/>
      <c r="M1883" s="240"/>
      <c r="N1883" s="241"/>
      <c r="O1883" s="241"/>
      <c r="P1883" s="241"/>
      <c r="Q1883" s="241"/>
      <c r="R1883" s="241"/>
      <c r="S1883" s="241"/>
      <c r="T1883" s="242"/>
      <c r="U1883" s="13"/>
      <c r="V1883" s="13"/>
      <c r="W1883" s="13"/>
      <c r="X1883" s="13"/>
      <c r="Y1883" s="13"/>
      <c r="Z1883" s="13"/>
      <c r="AA1883" s="13"/>
      <c r="AB1883" s="13"/>
      <c r="AC1883" s="13"/>
      <c r="AD1883" s="13"/>
      <c r="AE1883" s="13"/>
      <c r="AT1883" s="243" t="s">
        <v>193</v>
      </c>
      <c r="AU1883" s="243" t="s">
        <v>83</v>
      </c>
      <c r="AV1883" s="13" t="s">
        <v>83</v>
      </c>
      <c r="AW1883" s="13" t="s">
        <v>33</v>
      </c>
      <c r="AX1883" s="13" t="s">
        <v>73</v>
      </c>
      <c r="AY1883" s="243" t="s">
        <v>181</v>
      </c>
    </row>
    <row r="1884" s="2" customFormat="1" ht="21.75" customHeight="1">
      <c r="A1884" s="39"/>
      <c r="B1884" s="40"/>
      <c r="C1884" s="254" t="s">
        <v>3165</v>
      </c>
      <c r="D1884" s="254" t="s">
        <v>308</v>
      </c>
      <c r="E1884" s="255" t="s">
        <v>3166</v>
      </c>
      <c r="F1884" s="256" t="s">
        <v>3167</v>
      </c>
      <c r="G1884" s="257" t="s">
        <v>449</v>
      </c>
      <c r="H1884" s="258">
        <v>3</v>
      </c>
      <c r="I1884" s="259"/>
      <c r="J1884" s="260">
        <f>ROUND(I1884*H1884,2)</f>
        <v>0</v>
      </c>
      <c r="K1884" s="256" t="s">
        <v>187</v>
      </c>
      <c r="L1884" s="261"/>
      <c r="M1884" s="262" t="s">
        <v>19</v>
      </c>
      <c r="N1884" s="263" t="s">
        <v>44</v>
      </c>
      <c r="O1884" s="85"/>
      <c r="P1884" s="222">
        <f>O1884*H1884</f>
        <v>0</v>
      </c>
      <c r="Q1884" s="222">
        <v>0.0195</v>
      </c>
      <c r="R1884" s="222">
        <f>Q1884*H1884</f>
        <v>0.058499999999999996</v>
      </c>
      <c r="S1884" s="222">
        <v>0</v>
      </c>
      <c r="T1884" s="223">
        <f>S1884*H1884</f>
        <v>0</v>
      </c>
      <c r="U1884" s="39"/>
      <c r="V1884" s="39"/>
      <c r="W1884" s="39"/>
      <c r="X1884" s="39"/>
      <c r="Y1884" s="39"/>
      <c r="Z1884" s="39"/>
      <c r="AA1884" s="39"/>
      <c r="AB1884" s="39"/>
      <c r="AC1884" s="39"/>
      <c r="AD1884" s="39"/>
      <c r="AE1884" s="39"/>
      <c r="AR1884" s="224" t="s">
        <v>423</v>
      </c>
      <c r="AT1884" s="224" t="s">
        <v>308</v>
      </c>
      <c r="AU1884" s="224" t="s">
        <v>83</v>
      </c>
      <c r="AY1884" s="18" t="s">
        <v>181</v>
      </c>
      <c r="BE1884" s="225">
        <f>IF(N1884="základní",J1884,0)</f>
        <v>0</v>
      </c>
      <c r="BF1884" s="225">
        <f>IF(N1884="snížená",J1884,0)</f>
        <v>0</v>
      </c>
      <c r="BG1884" s="225">
        <f>IF(N1884="zákl. přenesená",J1884,0)</f>
        <v>0</v>
      </c>
      <c r="BH1884" s="225">
        <f>IF(N1884="sníž. přenesená",J1884,0)</f>
        <v>0</v>
      </c>
      <c r="BI1884" s="225">
        <f>IF(N1884="nulová",J1884,0)</f>
        <v>0</v>
      </c>
      <c r="BJ1884" s="18" t="s">
        <v>81</v>
      </c>
      <c r="BK1884" s="225">
        <f>ROUND(I1884*H1884,2)</f>
        <v>0</v>
      </c>
      <c r="BL1884" s="18" t="s">
        <v>300</v>
      </c>
      <c r="BM1884" s="224" t="s">
        <v>3168</v>
      </c>
    </row>
    <row r="1885" s="2" customFormat="1">
      <c r="A1885" s="39"/>
      <c r="B1885" s="40"/>
      <c r="C1885" s="41"/>
      <c r="D1885" s="226" t="s">
        <v>189</v>
      </c>
      <c r="E1885" s="41"/>
      <c r="F1885" s="227" t="s">
        <v>3167</v>
      </c>
      <c r="G1885" s="41"/>
      <c r="H1885" s="41"/>
      <c r="I1885" s="228"/>
      <c r="J1885" s="41"/>
      <c r="K1885" s="41"/>
      <c r="L1885" s="45"/>
      <c r="M1885" s="229"/>
      <c r="N1885" s="230"/>
      <c r="O1885" s="85"/>
      <c r="P1885" s="85"/>
      <c r="Q1885" s="85"/>
      <c r="R1885" s="85"/>
      <c r="S1885" s="85"/>
      <c r="T1885" s="86"/>
      <c r="U1885" s="39"/>
      <c r="V1885" s="39"/>
      <c r="W1885" s="39"/>
      <c r="X1885" s="39"/>
      <c r="Y1885" s="39"/>
      <c r="Z1885" s="39"/>
      <c r="AA1885" s="39"/>
      <c r="AB1885" s="39"/>
      <c r="AC1885" s="39"/>
      <c r="AD1885" s="39"/>
      <c r="AE1885" s="39"/>
      <c r="AT1885" s="18" t="s">
        <v>189</v>
      </c>
      <c r="AU1885" s="18" t="s">
        <v>83</v>
      </c>
    </row>
    <row r="1886" s="2" customFormat="1" ht="16.5" customHeight="1">
      <c r="A1886" s="39"/>
      <c r="B1886" s="40"/>
      <c r="C1886" s="213" t="s">
        <v>3169</v>
      </c>
      <c r="D1886" s="213" t="s">
        <v>183</v>
      </c>
      <c r="E1886" s="214" t="s">
        <v>3170</v>
      </c>
      <c r="F1886" s="215" t="s">
        <v>3171</v>
      </c>
      <c r="G1886" s="216" t="s">
        <v>449</v>
      </c>
      <c r="H1886" s="217">
        <v>4</v>
      </c>
      <c r="I1886" s="218"/>
      <c r="J1886" s="219">
        <f>ROUND(I1886*H1886,2)</f>
        <v>0</v>
      </c>
      <c r="K1886" s="215" t="s">
        <v>187</v>
      </c>
      <c r="L1886" s="45"/>
      <c r="M1886" s="220" t="s">
        <v>19</v>
      </c>
      <c r="N1886" s="221" t="s">
        <v>44</v>
      </c>
      <c r="O1886" s="85"/>
      <c r="P1886" s="222">
        <f>O1886*H1886</f>
        <v>0</v>
      </c>
      <c r="Q1886" s="222">
        <v>0</v>
      </c>
      <c r="R1886" s="222">
        <f>Q1886*H1886</f>
        <v>0</v>
      </c>
      <c r="S1886" s="222">
        <v>0</v>
      </c>
      <c r="T1886" s="223">
        <f>S1886*H1886</f>
        <v>0</v>
      </c>
      <c r="U1886" s="39"/>
      <c r="V1886" s="39"/>
      <c r="W1886" s="39"/>
      <c r="X1886" s="39"/>
      <c r="Y1886" s="39"/>
      <c r="Z1886" s="39"/>
      <c r="AA1886" s="39"/>
      <c r="AB1886" s="39"/>
      <c r="AC1886" s="39"/>
      <c r="AD1886" s="39"/>
      <c r="AE1886" s="39"/>
      <c r="AR1886" s="224" t="s">
        <v>300</v>
      </c>
      <c r="AT1886" s="224" t="s">
        <v>183</v>
      </c>
      <c r="AU1886" s="224" t="s">
        <v>83</v>
      </c>
      <c r="AY1886" s="18" t="s">
        <v>181</v>
      </c>
      <c r="BE1886" s="225">
        <f>IF(N1886="základní",J1886,0)</f>
        <v>0</v>
      </c>
      <c r="BF1886" s="225">
        <f>IF(N1886="snížená",J1886,0)</f>
        <v>0</v>
      </c>
      <c r="BG1886" s="225">
        <f>IF(N1886="zákl. přenesená",J1886,0)</f>
        <v>0</v>
      </c>
      <c r="BH1886" s="225">
        <f>IF(N1886="sníž. přenesená",J1886,0)</f>
        <v>0</v>
      </c>
      <c r="BI1886" s="225">
        <f>IF(N1886="nulová",J1886,0)</f>
        <v>0</v>
      </c>
      <c r="BJ1886" s="18" t="s">
        <v>81</v>
      </c>
      <c r="BK1886" s="225">
        <f>ROUND(I1886*H1886,2)</f>
        <v>0</v>
      </c>
      <c r="BL1886" s="18" t="s">
        <v>300</v>
      </c>
      <c r="BM1886" s="224" t="s">
        <v>3172</v>
      </c>
    </row>
    <row r="1887" s="2" customFormat="1">
      <c r="A1887" s="39"/>
      <c r="B1887" s="40"/>
      <c r="C1887" s="41"/>
      <c r="D1887" s="226" t="s">
        <v>189</v>
      </c>
      <c r="E1887" s="41"/>
      <c r="F1887" s="227" t="s">
        <v>3173</v>
      </c>
      <c r="G1887" s="41"/>
      <c r="H1887" s="41"/>
      <c r="I1887" s="228"/>
      <c r="J1887" s="41"/>
      <c r="K1887" s="41"/>
      <c r="L1887" s="45"/>
      <c r="M1887" s="229"/>
      <c r="N1887" s="230"/>
      <c r="O1887" s="85"/>
      <c r="P1887" s="85"/>
      <c r="Q1887" s="85"/>
      <c r="R1887" s="85"/>
      <c r="S1887" s="85"/>
      <c r="T1887" s="86"/>
      <c r="U1887" s="39"/>
      <c r="V1887" s="39"/>
      <c r="W1887" s="39"/>
      <c r="X1887" s="39"/>
      <c r="Y1887" s="39"/>
      <c r="Z1887" s="39"/>
      <c r="AA1887" s="39"/>
      <c r="AB1887" s="39"/>
      <c r="AC1887" s="39"/>
      <c r="AD1887" s="39"/>
      <c r="AE1887" s="39"/>
      <c r="AT1887" s="18" t="s">
        <v>189</v>
      </c>
      <c r="AU1887" s="18" t="s">
        <v>83</v>
      </c>
    </row>
    <row r="1888" s="2" customFormat="1">
      <c r="A1888" s="39"/>
      <c r="B1888" s="40"/>
      <c r="C1888" s="41"/>
      <c r="D1888" s="231" t="s">
        <v>191</v>
      </c>
      <c r="E1888" s="41"/>
      <c r="F1888" s="232" t="s">
        <v>3174</v>
      </c>
      <c r="G1888" s="41"/>
      <c r="H1888" s="41"/>
      <c r="I1888" s="228"/>
      <c r="J1888" s="41"/>
      <c r="K1888" s="41"/>
      <c r="L1888" s="45"/>
      <c r="M1888" s="229"/>
      <c r="N1888" s="230"/>
      <c r="O1888" s="85"/>
      <c r="P1888" s="85"/>
      <c r="Q1888" s="85"/>
      <c r="R1888" s="85"/>
      <c r="S1888" s="85"/>
      <c r="T1888" s="86"/>
      <c r="U1888" s="39"/>
      <c r="V1888" s="39"/>
      <c r="W1888" s="39"/>
      <c r="X1888" s="39"/>
      <c r="Y1888" s="39"/>
      <c r="Z1888" s="39"/>
      <c r="AA1888" s="39"/>
      <c r="AB1888" s="39"/>
      <c r="AC1888" s="39"/>
      <c r="AD1888" s="39"/>
      <c r="AE1888" s="39"/>
      <c r="AT1888" s="18" t="s">
        <v>191</v>
      </c>
      <c r="AU1888" s="18" t="s">
        <v>83</v>
      </c>
    </row>
    <row r="1889" s="2" customFormat="1" ht="16.5" customHeight="1">
      <c r="A1889" s="39"/>
      <c r="B1889" s="40"/>
      <c r="C1889" s="254" t="s">
        <v>3175</v>
      </c>
      <c r="D1889" s="254" t="s">
        <v>308</v>
      </c>
      <c r="E1889" s="255" t="s">
        <v>3176</v>
      </c>
      <c r="F1889" s="256" t="s">
        <v>3177</v>
      </c>
      <c r="G1889" s="257" t="s">
        <v>449</v>
      </c>
      <c r="H1889" s="258">
        <v>4</v>
      </c>
      <c r="I1889" s="259"/>
      <c r="J1889" s="260">
        <f>ROUND(I1889*H1889,2)</f>
        <v>0</v>
      </c>
      <c r="K1889" s="256" t="s">
        <v>187</v>
      </c>
      <c r="L1889" s="261"/>
      <c r="M1889" s="262" t="s">
        <v>19</v>
      </c>
      <c r="N1889" s="263" t="s">
        <v>44</v>
      </c>
      <c r="O1889" s="85"/>
      <c r="P1889" s="222">
        <f>O1889*H1889</f>
        <v>0</v>
      </c>
      <c r="Q1889" s="222">
        <v>0.0023999999999999998</v>
      </c>
      <c r="R1889" s="222">
        <f>Q1889*H1889</f>
        <v>0.0095999999999999992</v>
      </c>
      <c r="S1889" s="222">
        <v>0</v>
      </c>
      <c r="T1889" s="223">
        <f>S1889*H1889</f>
        <v>0</v>
      </c>
      <c r="U1889" s="39"/>
      <c r="V1889" s="39"/>
      <c r="W1889" s="39"/>
      <c r="X1889" s="39"/>
      <c r="Y1889" s="39"/>
      <c r="Z1889" s="39"/>
      <c r="AA1889" s="39"/>
      <c r="AB1889" s="39"/>
      <c r="AC1889" s="39"/>
      <c r="AD1889" s="39"/>
      <c r="AE1889" s="39"/>
      <c r="AR1889" s="224" t="s">
        <v>423</v>
      </c>
      <c r="AT1889" s="224" t="s">
        <v>308</v>
      </c>
      <c r="AU1889" s="224" t="s">
        <v>83</v>
      </c>
      <c r="AY1889" s="18" t="s">
        <v>181</v>
      </c>
      <c r="BE1889" s="225">
        <f>IF(N1889="základní",J1889,0)</f>
        <v>0</v>
      </c>
      <c r="BF1889" s="225">
        <f>IF(N1889="snížená",J1889,0)</f>
        <v>0</v>
      </c>
      <c r="BG1889" s="225">
        <f>IF(N1889="zákl. přenesená",J1889,0)</f>
        <v>0</v>
      </c>
      <c r="BH1889" s="225">
        <f>IF(N1889="sníž. přenesená",J1889,0)</f>
        <v>0</v>
      </c>
      <c r="BI1889" s="225">
        <f>IF(N1889="nulová",J1889,0)</f>
        <v>0</v>
      </c>
      <c r="BJ1889" s="18" t="s">
        <v>81</v>
      </c>
      <c r="BK1889" s="225">
        <f>ROUND(I1889*H1889,2)</f>
        <v>0</v>
      </c>
      <c r="BL1889" s="18" t="s">
        <v>300</v>
      </c>
      <c r="BM1889" s="224" t="s">
        <v>3178</v>
      </c>
    </row>
    <row r="1890" s="2" customFormat="1">
      <c r="A1890" s="39"/>
      <c r="B1890" s="40"/>
      <c r="C1890" s="41"/>
      <c r="D1890" s="226" t="s">
        <v>189</v>
      </c>
      <c r="E1890" s="41"/>
      <c r="F1890" s="227" t="s">
        <v>3177</v>
      </c>
      <c r="G1890" s="41"/>
      <c r="H1890" s="41"/>
      <c r="I1890" s="228"/>
      <c r="J1890" s="41"/>
      <c r="K1890" s="41"/>
      <c r="L1890" s="45"/>
      <c r="M1890" s="229"/>
      <c r="N1890" s="230"/>
      <c r="O1890" s="85"/>
      <c r="P1890" s="85"/>
      <c r="Q1890" s="85"/>
      <c r="R1890" s="85"/>
      <c r="S1890" s="85"/>
      <c r="T1890" s="86"/>
      <c r="U1890" s="39"/>
      <c r="V1890" s="39"/>
      <c r="W1890" s="39"/>
      <c r="X1890" s="39"/>
      <c r="Y1890" s="39"/>
      <c r="Z1890" s="39"/>
      <c r="AA1890" s="39"/>
      <c r="AB1890" s="39"/>
      <c r="AC1890" s="39"/>
      <c r="AD1890" s="39"/>
      <c r="AE1890" s="39"/>
      <c r="AT1890" s="18" t="s">
        <v>189</v>
      </c>
      <c r="AU1890" s="18" t="s">
        <v>83</v>
      </c>
    </row>
    <row r="1891" s="2" customFormat="1" ht="16.5" customHeight="1">
      <c r="A1891" s="39"/>
      <c r="B1891" s="40"/>
      <c r="C1891" s="213" t="s">
        <v>3179</v>
      </c>
      <c r="D1891" s="213" t="s">
        <v>183</v>
      </c>
      <c r="E1891" s="214" t="s">
        <v>3180</v>
      </c>
      <c r="F1891" s="215" t="s">
        <v>3181</v>
      </c>
      <c r="G1891" s="216" t="s">
        <v>449</v>
      </c>
      <c r="H1891" s="217">
        <v>4</v>
      </c>
      <c r="I1891" s="218"/>
      <c r="J1891" s="219">
        <f>ROUND(I1891*H1891,2)</f>
        <v>0</v>
      </c>
      <c r="K1891" s="215" t="s">
        <v>187</v>
      </c>
      <c r="L1891" s="45"/>
      <c r="M1891" s="220" t="s">
        <v>19</v>
      </c>
      <c r="N1891" s="221" t="s">
        <v>44</v>
      </c>
      <c r="O1891" s="85"/>
      <c r="P1891" s="222">
        <f>O1891*H1891</f>
        <v>0</v>
      </c>
      <c r="Q1891" s="222">
        <v>0</v>
      </c>
      <c r="R1891" s="222">
        <f>Q1891*H1891</f>
        <v>0</v>
      </c>
      <c r="S1891" s="222">
        <v>0</v>
      </c>
      <c r="T1891" s="223">
        <f>S1891*H1891</f>
        <v>0</v>
      </c>
      <c r="U1891" s="39"/>
      <c r="V1891" s="39"/>
      <c r="W1891" s="39"/>
      <c r="X1891" s="39"/>
      <c r="Y1891" s="39"/>
      <c r="Z1891" s="39"/>
      <c r="AA1891" s="39"/>
      <c r="AB1891" s="39"/>
      <c r="AC1891" s="39"/>
      <c r="AD1891" s="39"/>
      <c r="AE1891" s="39"/>
      <c r="AR1891" s="224" t="s">
        <v>300</v>
      </c>
      <c r="AT1891" s="224" t="s">
        <v>183</v>
      </c>
      <c r="AU1891" s="224" t="s">
        <v>83</v>
      </c>
      <c r="AY1891" s="18" t="s">
        <v>181</v>
      </c>
      <c r="BE1891" s="225">
        <f>IF(N1891="základní",J1891,0)</f>
        <v>0</v>
      </c>
      <c r="BF1891" s="225">
        <f>IF(N1891="snížená",J1891,0)</f>
        <v>0</v>
      </c>
      <c r="BG1891" s="225">
        <f>IF(N1891="zákl. přenesená",J1891,0)</f>
        <v>0</v>
      </c>
      <c r="BH1891" s="225">
        <f>IF(N1891="sníž. přenesená",J1891,0)</f>
        <v>0</v>
      </c>
      <c r="BI1891" s="225">
        <f>IF(N1891="nulová",J1891,0)</f>
        <v>0</v>
      </c>
      <c r="BJ1891" s="18" t="s">
        <v>81</v>
      </c>
      <c r="BK1891" s="225">
        <f>ROUND(I1891*H1891,2)</f>
        <v>0</v>
      </c>
      <c r="BL1891" s="18" t="s">
        <v>300</v>
      </c>
      <c r="BM1891" s="224" t="s">
        <v>3182</v>
      </c>
    </row>
    <row r="1892" s="2" customFormat="1">
      <c r="A1892" s="39"/>
      <c r="B1892" s="40"/>
      <c r="C1892" s="41"/>
      <c r="D1892" s="226" t="s">
        <v>189</v>
      </c>
      <c r="E1892" s="41"/>
      <c r="F1892" s="227" t="s">
        <v>3183</v>
      </c>
      <c r="G1892" s="41"/>
      <c r="H1892" s="41"/>
      <c r="I1892" s="228"/>
      <c r="J1892" s="41"/>
      <c r="K1892" s="41"/>
      <c r="L1892" s="45"/>
      <c r="M1892" s="229"/>
      <c r="N1892" s="230"/>
      <c r="O1892" s="85"/>
      <c r="P1892" s="85"/>
      <c r="Q1892" s="85"/>
      <c r="R1892" s="85"/>
      <c r="S1892" s="85"/>
      <c r="T1892" s="86"/>
      <c r="U1892" s="39"/>
      <c r="V1892" s="39"/>
      <c r="W1892" s="39"/>
      <c r="X1892" s="39"/>
      <c r="Y1892" s="39"/>
      <c r="Z1892" s="39"/>
      <c r="AA1892" s="39"/>
      <c r="AB1892" s="39"/>
      <c r="AC1892" s="39"/>
      <c r="AD1892" s="39"/>
      <c r="AE1892" s="39"/>
      <c r="AT1892" s="18" t="s">
        <v>189</v>
      </c>
      <c r="AU1892" s="18" t="s">
        <v>83</v>
      </c>
    </row>
    <row r="1893" s="2" customFormat="1">
      <c r="A1893" s="39"/>
      <c r="B1893" s="40"/>
      <c r="C1893" s="41"/>
      <c r="D1893" s="231" t="s">
        <v>191</v>
      </c>
      <c r="E1893" s="41"/>
      <c r="F1893" s="232" t="s">
        <v>3184</v>
      </c>
      <c r="G1893" s="41"/>
      <c r="H1893" s="41"/>
      <c r="I1893" s="228"/>
      <c r="J1893" s="41"/>
      <c r="K1893" s="41"/>
      <c r="L1893" s="45"/>
      <c r="M1893" s="229"/>
      <c r="N1893" s="230"/>
      <c r="O1893" s="85"/>
      <c r="P1893" s="85"/>
      <c r="Q1893" s="85"/>
      <c r="R1893" s="85"/>
      <c r="S1893" s="85"/>
      <c r="T1893" s="86"/>
      <c r="U1893" s="39"/>
      <c r="V1893" s="39"/>
      <c r="W1893" s="39"/>
      <c r="X1893" s="39"/>
      <c r="Y1893" s="39"/>
      <c r="Z1893" s="39"/>
      <c r="AA1893" s="39"/>
      <c r="AB1893" s="39"/>
      <c r="AC1893" s="39"/>
      <c r="AD1893" s="39"/>
      <c r="AE1893" s="39"/>
      <c r="AT1893" s="18" t="s">
        <v>191</v>
      </c>
      <c r="AU1893" s="18" t="s">
        <v>83</v>
      </c>
    </row>
    <row r="1894" s="2" customFormat="1" ht="16.5" customHeight="1">
      <c r="A1894" s="39"/>
      <c r="B1894" s="40"/>
      <c r="C1894" s="254" t="s">
        <v>3185</v>
      </c>
      <c r="D1894" s="254" t="s">
        <v>308</v>
      </c>
      <c r="E1894" s="255" t="s">
        <v>3186</v>
      </c>
      <c r="F1894" s="256" t="s">
        <v>3187</v>
      </c>
      <c r="G1894" s="257" t="s">
        <v>449</v>
      </c>
      <c r="H1894" s="258">
        <v>4</v>
      </c>
      <c r="I1894" s="259"/>
      <c r="J1894" s="260">
        <f>ROUND(I1894*H1894,2)</f>
        <v>0</v>
      </c>
      <c r="K1894" s="256" t="s">
        <v>187</v>
      </c>
      <c r="L1894" s="261"/>
      <c r="M1894" s="262" t="s">
        <v>19</v>
      </c>
      <c r="N1894" s="263" t="s">
        <v>44</v>
      </c>
      <c r="O1894" s="85"/>
      <c r="P1894" s="222">
        <f>O1894*H1894</f>
        <v>0</v>
      </c>
      <c r="Q1894" s="222">
        <v>0.00021000000000000001</v>
      </c>
      <c r="R1894" s="222">
        <f>Q1894*H1894</f>
        <v>0.00084000000000000003</v>
      </c>
      <c r="S1894" s="222">
        <v>0</v>
      </c>
      <c r="T1894" s="223">
        <f>S1894*H1894</f>
        <v>0</v>
      </c>
      <c r="U1894" s="39"/>
      <c r="V1894" s="39"/>
      <c r="W1894" s="39"/>
      <c r="X1894" s="39"/>
      <c r="Y1894" s="39"/>
      <c r="Z1894" s="39"/>
      <c r="AA1894" s="39"/>
      <c r="AB1894" s="39"/>
      <c r="AC1894" s="39"/>
      <c r="AD1894" s="39"/>
      <c r="AE1894" s="39"/>
      <c r="AR1894" s="224" t="s">
        <v>423</v>
      </c>
      <c r="AT1894" s="224" t="s">
        <v>308</v>
      </c>
      <c r="AU1894" s="224" t="s">
        <v>83</v>
      </c>
      <c r="AY1894" s="18" t="s">
        <v>181</v>
      </c>
      <c r="BE1894" s="225">
        <f>IF(N1894="základní",J1894,0)</f>
        <v>0</v>
      </c>
      <c r="BF1894" s="225">
        <f>IF(N1894="snížená",J1894,0)</f>
        <v>0</v>
      </c>
      <c r="BG1894" s="225">
        <f>IF(N1894="zákl. přenesená",J1894,0)</f>
        <v>0</v>
      </c>
      <c r="BH1894" s="225">
        <f>IF(N1894="sníž. přenesená",J1894,0)</f>
        <v>0</v>
      </c>
      <c r="BI1894" s="225">
        <f>IF(N1894="nulová",J1894,0)</f>
        <v>0</v>
      </c>
      <c r="BJ1894" s="18" t="s">
        <v>81</v>
      </c>
      <c r="BK1894" s="225">
        <f>ROUND(I1894*H1894,2)</f>
        <v>0</v>
      </c>
      <c r="BL1894" s="18" t="s">
        <v>300</v>
      </c>
      <c r="BM1894" s="224" t="s">
        <v>3188</v>
      </c>
    </row>
    <row r="1895" s="2" customFormat="1">
      <c r="A1895" s="39"/>
      <c r="B1895" s="40"/>
      <c r="C1895" s="41"/>
      <c r="D1895" s="226" t="s">
        <v>189</v>
      </c>
      <c r="E1895" s="41"/>
      <c r="F1895" s="227" t="s">
        <v>3187</v>
      </c>
      <c r="G1895" s="41"/>
      <c r="H1895" s="41"/>
      <c r="I1895" s="228"/>
      <c r="J1895" s="41"/>
      <c r="K1895" s="41"/>
      <c r="L1895" s="45"/>
      <c r="M1895" s="229"/>
      <c r="N1895" s="230"/>
      <c r="O1895" s="85"/>
      <c r="P1895" s="85"/>
      <c r="Q1895" s="85"/>
      <c r="R1895" s="85"/>
      <c r="S1895" s="85"/>
      <c r="T1895" s="86"/>
      <c r="U1895" s="39"/>
      <c r="V1895" s="39"/>
      <c r="W1895" s="39"/>
      <c r="X1895" s="39"/>
      <c r="Y1895" s="39"/>
      <c r="Z1895" s="39"/>
      <c r="AA1895" s="39"/>
      <c r="AB1895" s="39"/>
      <c r="AC1895" s="39"/>
      <c r="AD1895" s="39"/>
      <c r="AE1895" s="39"/>
      <c r="AT1895" s="18" t="s">
        <v>189</v>
      </c>
      <c r="AU1895" s="18" t="s">
        <v>83</v>
      </c>
    </row>
    <row r="1896" s="2" customFormat="1" ht="16.5" customHeight="1">
      <c r="A1896" s="39"/>
      <c r="B1896" s="40"/>
      <c r="C1896" s="213" t="s">
        <v>3189</v>
      </c>
      <c r="D1896" s="213" t="s">
        <v>183</v>
      </c>
      <c r="E1896" s="214" t="s">
        <v>3190</v>
      </c>
      <c r="F1896" s="215" t="s">
        <v>3191</v>
      </c>
      <c r="G1896" s="216" t="s">
        <v>449</v>
      </c>
      <c r="H1896" s="217">
        <v>21</v>
      </c>
      <c r="I1896" s="218"/>
      <c r="J1896" s="219">
        <f>ROUND(I1896*H1896,2)</f>
        <v>0</v>
      </c>
      <c r="K1896" s="215" t="s">
        <v>187</v>
      </c>
      <c r="L1896" s="45"/>
      <c r="M1896" s="220" t="s">
        <v>19</v>
      </c>
      <c r="N1896" s="221" t="s">
        <v>44</v>
      </c>
      <c r="O1896" s="85"/>
      <c r="P1896" s="222">
        <f>O1896*H1896</f>
        <v>0</v>
      </c>
      <c r="Q1896" s="222">
        <v>0</v>
      </c>
      <c r="R1896" s="222">
        <f>Q1896*H1896</f>
        <v>0</v>
      </c>
      <c r="S1896" s="222">
        <v>0</v>
      </c>
      <c r="T1896" s="223">
        <f>S1896*H1896</f>
        <v>0</v>
      </c>
      <c r="U1896" s="39"/>
      <c r="V1896" s="39"/>
      <c r="W1896" s="39"/>
      <c r="X1896" s="39"/>
      <c r="Y1896" s="39"/>
      <c r="Z1896" s="39"/>
      <c r="AA1896" s="39"/>
      <c r="AB1896" s="39"/>
      <c r="AC1896" s="39"/>
      <c r="AD1896" s="39"/>
      <c r="AE1896" s="39"/>
      <c r="AR1896" s="224" t="s">
        <v>300</v>
      </c>
      <c r="AT1896" s="224" t="s">
        <v>183</v>
      </c>
      <c r="AU1896" s="224" t="s">
        <v>83</v>
      </c>
      <c r="AY1896" s="18" t="s">
        <v>181</v>
      </c>
      <c r="BE1896" s="225">
        <f>IF(N1896="základní",J1896,0)</f>
        <v>0</v>
      </c>
      <c r="BF1896" s="225">
        <f>IF(N1896="snížená",J1896,0)</f>
        <v>0</v>
      </c>
      <c r="BG1896" s="225">
        <f>IF(N1896="zákl. přenesená",J1896,0)</f>
        <v>0</v>
      </c>
      <c r="BH1896" s="225">
        <f>IF(N1896="sníž. přenesená",J1896,0)</f>
        <v>0</v>
      </c>
      <c r="BI1896" s="225">
        <f>IF(N1896="nulová",J1896,0)</f>
        <v>0</v>
      </c>
      <c r="BJ1896" s="18" t="s">
        <v>81</v>
      </c>
      <c r="BK1896" s="225">
        <f>ROUND(I1896*H1896,2)</f>
        <v>0</v>
      </c>
      <c r="BL1896" s="18" t="s">
        <v>300</v>
      </c>
      <c r="BM1896" s="224" t="s">
        <v>3192</v>
      </c>
    </row>
    <row r="1897" s="2" customFormat="1">
      <c r="A1897" s="39"/>
      <c r="B1897" s="40"/>
      <c r="C1897" s="41"/>
      <c r="D1897" s="226" t="s">
        <v>189</v>
      </c>
      <c r="E1897" s="41"/>
      <c r="F1897" s="227" t="s">
        <v>3193</v>
      </c>
      <c r="G1897" s="41"/>
      <c r="H1897" s="41"/>
      <c r="I1897" s="228"/>
      <c r="J1897" s="41"/>
      <c r="K1897" s="41"/>
      <c r="L1897" s="45"/>
      <c r="M1897" s="229"/>
      <c r="N1897" s="230"/>
      <c r="O1897" s="85"/>
      <c r="P1897" s="85"/>
      <c r="Q1897" s="85"/>
      <c r="R1897" s="85"/>
      <c r="S1897" s="85"/>
      <c r="T1897" s="86"/>
      <c r="U1897" s="39"/>
      <c r="V1897" s="39"/>
      <c r="W1897" s="39"/>
      <c r="X1897" s="39"/>
      <c r="Y1897" s="39"/>
      <c r="Z1897" s="39"/>
      <c r="AA1897" s="39"/>
      <c r="AB1897" s="39"/>
      <c r="AC1897" s="39"/>
      <c r="AD1897" s="39"/>
      <c r="AE1897" s="39"/>
      <c r="AT1897" s="18" t="s">
        <v>189</v>
      </c>
      <c r="AU1897" s="18" t="s">
        <v>83</v>
      </c>
    </row>
    <row r="1898" s="2" customFormat="1">
      <c r="A1898" s="39"/>
      <c r="B1898" s="40"/>
      <c r="C1898" s="41"/>
      <c r="D1898" s="231" t="s">
        <v>191</v>
      </c>
      <c r="E1898" s="41"/>
      <c r="F1898" s="232" t="s">
        <v>3194</v>
      </c>
      <c r="G1898" s="41"/>
      <c r="H1898" s="41"/>
      <c r="I1898" s="228"/>
      <c r="J1898" s="41"/>
      <c r="K1898" s="41"/>
      <c r="L1898" s="45"/>
      <c r="M1898" s="229"/>
      <c r="N1898" s="230"/>
      <c r="O1898" s="85"/>
      <c r="P1898" s="85"/>
      <c r="Q1898" s="85"/>
      <c r="R1898" s="85"/>
      <c r="S1898" s="85"/>
      <c r="T1898" s="86"/>
      <c r="U1898" s="39"/>
      <c r="V1898" s="39"/>
      <c r="W1898" s="39"/>
      <c r="X1898" s="39"/>
      <c r="Y1898" s="39"/>
      <c r="Z1898" s="39"/>
      <c r="AA1898" s="39"/>
      <c r="AB1898" s="39"/>
      <c r="AC1898" s="39"/>
      <c r="AD1898" s="39"/>
      <c r="AE1898" s="39"/>
      <c r="AT1898" s="18" t="s">
        <v>191</v>
      </c>
      <c r="AU1898" s="18" t="s">
        <v>83</v>
      </c>
    </row>
    <row r="1899" s="2" customFormat="1" ht="16.5" customHeight="1">
      <c r="A1899" s="39"/>
      <c r="B1899" s="40"/>
      <c r="C1899" s="254" t="s">
        <v>3195</v>
      </c>
      <c r="D1899" s="254" t="s">
        <v>308</v>
      </c>
      <c r="E1899" s="255" t="s">
        <v>3196</v>
      </c>
      <c r="F1899" s="256" t="s">
        <v>3197</v>
      </c>
      <c r="G1899" s="257" t="s">
        <v>449</v>
      </c>
      <c r="H1899" s="258">
        <v>21</v>
      </c>
      <c r="I1899" s="259"/>
      <c r="J1899" s="260">
        <f>ROUND(I1899*H1899,2)</f>
        <v>0</v>
      </c>
      <c r="K1899" s="256" t="s">
        <v>187</v>
      </c>
      <c r="L1899" s="261"/>
      <c r="M1899" s="262" t="s">
        <v>19</v>
      </c>
      <c r="N1899" s="263" t="s">
        <v>44</v>
      </c>
      <c r="O1899" s="85"/>
      <c r="P1899" s="222">
        <f>O1899*H1899</f>
        <v>0</v>
      </c>
      <c r="Q1899" s="222">
        <v>0.0022000000000000001</v>
      </c>
      <c r="R1899" s="222">
        <f>Q1899*H1899</f>
        <v>0.046200000000000005</v>
      </c>
      <c r="S1899" s="222">
        <v>0</v>
      </c>
      <c r="T1899" s="223">
        <f>S1899*H1899</f>
        <v>0</v>
      </c>
      <c r="U1899" s="39"/>
      <c r="V1899" s="39"/>
      <c r="W1899" s="39"/>
      <c r="X1899" s="39"/>
      <c r="Y1899" s="39"/>
      <c r="Z1899" s="39"/>
      <c r="AA1899" s="39"/>
      <c r="AB1899" s="39"/>
      <c r="AC1899" s="39"/>
      <c r="AD1899" s="39"/>
      <c r="AE1899" s="39"/>
      <c r="AR1899" s="224" t="s">
        <v>423</v>
      </c>
      <c r="AT1899" s="224" t="s">
        <v>308</v>
      </c>
      <c r="AU1899" s="224" t="s">
        <v>83</v>
      </c>
      <c r="AY1899" s="18" t="s">
        <v>181</v>
      </c>
      <c r="BE1899" s="225">
        <f>IF(N1899="základní",J1899,0)</f>
        <v>0</v>
      </c>
      <c r="BF1899" s="225">
        <f>IF(N1899="snížená",J1899,0)</f>
        <v>0</v>
      </c>
      <c r="BG1899" s="225">
        <f>IF(N1899="zákl. přenesená",J1899,0)</f>
        <v>0</v>
      </c>
      <c r="BH1899" s="225">
        <f>IF(N1899="sníž. přenesená",J1899,0)</f>
        <v>0</v>
      </c>
      <c r="BI1899" s="225">
        <f>IF(N1899="nulová",J1899,0)</f>
        <v>0</v>
      </c>
      <c r="BJ1899" s="18" t="s">
        <v>81</v>
      </c>
      <c r="BK1899" s="225">
        <f>ROUND(I1899*H1899,2)</f>
        <v>0</v>
      </c>
      <c r="BL1899" s="18" t="s">
        <v>300</v>
      </c>
      <c r="BM1899" s="224" t="s">
        <v>3198</v>
      </c>
    </row>
    <row r="1900" s="2" customFormat="1">
      <c r="A1900" s="39"/>
      <c r="B1900" s="40"/>
      <c r="C1900" s="41"/>
      <c r="D1900" s="226" t="s">
        <v>189</v>
      </c>
      <c r="E1900" s="41"/>
      <c r="F1900" s="227" t="s">
        <v>3197</v>
      </c>
      <c r="G1900" s="41"/>
      <c r="H1900" s="41"/>
      <c r="I1900" s="228"/>
      <c r="J1900" s="41"/>
      <c r="K1900" s="41"/>
      <c r="L1900" s="45"/>
      <c r="M1900" s="229"/>
      <c r="N1900" s="230"/>
      <c r="O1900" s="85"/>
      <c r="P1900" s="85"/>
      <c r="Q1900" s="85"/>
      <c r="R1900" s="85"/>
      <c r="S1900" s="85"/>
      <c r="T1900" s="86"/>
      <c r="U1900" s="39"/>
      <c r="V1900" s="39"/>
      <c r="W1900" s="39"/>
      <c r="X1900" s="39"/>
      <c r="Y1900" s="39"/>
      <c r="Z1900" s="39"/>
      <c r="AA1900" s="39"/>
      <c r="AB1900" s="39"/>
      <c r="AC1900" s="39"/>
      <c r="AD1900" s="39"/>
      <c r="AE1900" s="39"/>
      <c r="AT1900" s="18" t="s">
        <v>189</v>
      </c>
      <c r="AU1900" s="18" t="s">
        <v>83</v>
      </c>
    </row>
    <row r="1901" s="2" customFormat="1" ht="16.5" customHeight="1">
      <c r="A1901" s="39"/>
      <c r="B1901" s="40"/>
      <c r="C1901" s="254" t="s">
        <v>3199</v>
      </c>
      <c r="D1901" s="254" t="s">
        <v>308</v>
      </c>
      <c r="E1901" s="255" t="s">
        <v>3200</v>
      </c>
      <c r="F1901" s="256" t="s">
        <v>3201</v>
      </c>
      <c r="G1901" s="257" t="s">
        <v>449</v>
      </c>
      <c r="H1901" s="258">
        <v>4</v>
      </c>
      <c r="I1901" s="259"/>
      <c r="J1901" s="260">
        <f>ROUND(I1901*H1901,2)</f>
        <v>0</v>
      </c>
      <c r="K1901" s="256" t="s">
        <v>187</v>
      </c>
      <c r="L1901" s="261"/>
      <c r="M1901" s="262" t="s">
        <v>19</v>
      </c>
      <c r="N1901" s="263" t="s">
        <v>44</v>
      </c>
      <c r="O1901" s="85"/>
      <c r="P1901" s="222">
        <f>O1901*H1901</f>
        <v>0</v>
      </c>
      <c r="Q1901" s="222">
        <v>0.0022000000000000001</v>
      </c>
      <c r="R1901" s="222">
        <f>Q1901*H1901</f>
        <v>0.0088000000000000005</v>
      </c>
      <c r="S1901" s="222">
        <v>0</v>
      </c>
      <c r="T1901" s="223">
        <f>S1901*H1901</f>
        <v>0</v>
      </c>
      <c r="U1901" s="39"/>
      <c r="V1901" s="39"/>
      <c r="W1901" s="39"/>
      <c r="X1901" s="39"/>
      <c r="Y1901" s="39"/>
      <c r="Z1901" s="39"/>
      <c r="AA1901" s="39"/>
      <c r="AB1901" s="39"/>
      <c r="AC1901" s="39"/>
      <c r="AD1901" s="39"/>
      <c r="AE1901" s="39"/>
      <c r="AR1901" s="224" t="s">
        <v>423</v>
      </c>
      <c r="AT1901" s="224" t="s">
        <v>308</v>
      </c>
      <c r="AU1901" s="224" t="s">
        <v>83</v>
      </c>
      <c r="AY1901" s="18" t="s">
        <v>181</v>
      </c>
      <c r="BE1901" s="225">
        <f>IF(N1901="základní",J1901,0)</f>
        <v>0</v>
      </c>
      <c r="BF1901" s="225">
        <f>IF(N1901="snížená",J1901,0)</f>
        <v>0</v>
      </c>
      <c r="BG1901" s="225">
        <f>IF(N1901="zákl. přenesená",J1901,0)</f>
        <v>0</v>
      </c>
      <c r="BH1901" s="225">
        <f>IF(N1901="sníž. přenesená",J1901,0)</f>
        <v>0</v>
      </c>
      <c r="BI1901" s="225">
        <f>IF(N1901="nulová",J1901,0)</f>
        <v>0</v>
      </c>
      <c r="BJ1901" s="18" t="s">
        <v>81</v>
      </c>
      <c r="BK1901" s="225">
        <f>ROUND(I1901*H1901,2)</f>
        <v>0</v>
      </c>
      <c r="BL1901" s="18" t="s">
        <v>300</v>
      </c>
      <c r="BM1901" s="224" t="s">
        <v>3202</v>
      </c>
    </row>
    <row r="1902" s="2" customFormat="1">
      <c r="A1902" s="39"/>
      <c r="B1902" s="40"/>
      <c r="C1902" s="41"/>
      <c r="D1902" s="226" t="s">
        <v>189</v>
      </c>
      <c r="E1902" s="41"/>
      <c r="F1902" s="227" t="s">
        <v>3201</v>
      </c>
      <c r="G1902" s="41"/>
      <c r="H1902" s="41"/>
      <c r="I1902" s="228"/>
      <c r="J1902" s="41"/>
      <c r="K1902" s="41"/>
      <c r="L1902" s="45"/>
      <c r="M1902" s="229"/>
      <c r="N1902" s="230"/>
      <c r="O1902" s="85"/>
      <c r="P1902" s="85"/>
      <c r="Q1902" s="85"/>
      <c r="R1902" s="85"/>
      <c r="S1902" s="85"/>
      <c r="T1902" s="86"/>
      <c r="U1902" s="39"/>
      <c r="V1902" s="39"/>
      <c r="W1902" s="39"/>
      <c r="X1902" s="39"/>
      <c r="Y1902" s="39"/>
      <c r="Z1902" s="39"/>
      <c r="AA1902" s="39"/>
      <c r="AB1902" s="39"/>
      <c r="AC1902" s="39"/>
      <c r="AD1902" s="39"/>
      <c r="AE1902" s="39"/>
      <c r="AT1902" s="18" t="s">
        <v>189</v>
      </c>
      <c r="AU1902" s="18" t="s">
        <v>83</v>
      </c>
    </row>
    <row r="1903" s="2" customFormat="1" ht="16.5" customHeight="1">
      <c r="A1903" s="39"/>
      <c r="B1903" s="40"/>
      <c r="C1903" s="213" t="s">
        <v>3203</v>
      </c>
      <c r="D1903" s="213" t="s">
        <v>183</v>
      </c>
      <c r="E1903" s="214" t="s">
        <v>3204</v>
      </c>
      <c r="F1903" s="215" t="s">
        <v>3205</v>
      </c>
      <c r="G1903" s="216" t="s">
        <v>449</v>
      </c>
      <c r="H1903" s="217">
        <v>13</v>
      </c>
      <c r="I1903" s="218"/>
      <c r="J1903" s="219">
        <f>ROUND(I1903*H1903,2)</f>
        <v>0</v>
      </c>
      <c r="K1903" s="215" t="s">
        <v>187</v>
      </c>
      <c r="L1903" s="45"/>
      <c r="M1903" s="220" t="s">
        <v>19</v>
      </c>
      <c r="N1903" s="221" t="s">
        <v>44</v>
      </c>
      <c r="O1903" s="85"/>
      <c r="P1903" s="222">
        <f>O1903*H1903</f>
        <v>0</v>
      </c>
      <c r="Q1903" s="222">
        <v>0.00047281249999999998</v>
      </c>
      <c r="R1903" s="222">
        <f>Q1903*H1903</f>
        <v>0.0061465625000000001</v>
      </c>
      <c r="S1903" s="222">
        <v>0</v>
      </c>
      <c r="T1903" s="223">
        <f>S1903*H1903</f>
        <v>0</v>
      </c>
      <c r="U1903" s="39"/>
      <c r="V1903" s="39"/>
      <c r="W1903" s="39"/>
      <c r="X1903" s="39"/>
      <c r="Y1903" s="39"/>
      <c r="Z1903" s="39"/>
      <c r="AA1903" s="39"/>
      <c r="AB1903" s="39"/>
      <c r="AC1903" s="39"/>
      <c r="AD1903" s="39"/>
      <c r="AE1903" s="39"/>
      <c r="AR1903" s="224" t="s">
        <v>300</v>
      </c>
      <c r="AT1903" s="224" t="s">
        <v>183</v>
      </c>
      <c r="AU1903" s="224" t="s">
        <v>83</v>
      </c>
      <c r="AY1903" s="18" t="s">
        <v>181</v>
      </c>
      <c r="BE1903" s="225">
        <f>IF(N1903="základní",J1903,0)</f>
        <v>0</v>
      </c>
      <c r="BF1903" s="225">
        <f>IF(N1903="snížená",J1903,0)</f>
        <v>0</v>
      </c>
      <c r="BG1903" s="225">
        <f>IF(N1903="zákl. přenesená",J1903,0)</f>
        <v>0</v>
      </c>
      <c r="BH1903" s="225">
        <f>IF(N1903="sníž. přenesená",J1903,0)</f>
        <v>0</v>
      </c>
      <c r="BI1903" s="225">
        <f>IF(N1903="nulová",J1903,0)</f>
        <v>0</v>
      </c>
      <c r="BJ1903" s="18" t="s">
        <v>81</v>
      </c>
      <c r="BK1903" s="225">
        <f>ROUND(I1903*H1903,2)</f>
        <v>0</v>
      </c>
      <c r="BL1903" s="18" t="s">
        <v>300</v>
      </c>
      <c r="BM1903" s="224" t="s">
        <v>3206</v>
      </c>
    </row>
    <row r="1904" s="2" customFormat="1">
      <c r="A1904" s="39"/>
      <c r="B1904" s="40"/>
      <c r="C1904" s="41"/>
      <c r="D1904" s="226" t="s">
        <v>189</v>
      </c>
      <c r="E1904" s="41"/>
      <c r="F1904" s="227" t="s">
        <v>3207</v>
      </c>
      <c r="G1904" s="41"/>
      <c r="H1904" s="41"/>
      <c r="I1904" s="228"/>
      <c r="J1904" s="41"/>
      <c r="K1904" s="41"/>
      <c r="L1904" s="45"/>
      <c r="M1904" s="229"/>
      <c r="N1904" s="230"/>
      <c r="O1904" s="85"/>
      <c r="P1904" s="85"/>
      <c r="Q1904" s="85"/>
      <c r="R1904" s="85"/>
      <c r="S1904" s="85"/>
      <c r="T1904" s="86"/>
      <c r="U1904" s="39"/>
      <c r="V1904" s="39"/>
      <c r="W1904" s="39"/>
      <c r="X1904" s="39"/>
      <c r="Y1904" s="39"/>
      <c r="Z1904" s="39"/>
      <c r="AA1904" s="39"/>
      <c r="AB1904" s="39"/>
      <c r="AC1904" s="39"/>
      <c r="AD1904" s="39"/>
      <c r="AE1904" s="39"/>
      <c r="AT1904" s="18" t="s">
        <v>189</v>
      </c>
      <c r="AU1904" s="18" t="s">
        <v>83</v>
      </c>
    </row>
    <row r="1905" s="2" customFormat="1">
      <c r="A1905" s="39"/>
      <c r="B1905" s="40"/>
      <c r="C1905" s="41"/>
      <c r="D1905" s="231" t="s">
        <v>191</v>
      </c>
      <c r="E1905" s="41"/>
      <c r="F1905" s="232" t="s">
        <v>3208</v>
      </c>
      <c r="G1905" s="41"/>
      <c r="H1905" s="41"/>
      <c r="I1905" s="228"/>
      <c r="J1905" s="41"/>
      <c r="K1905" s="41"/>
      <c r="L1905" s="45"/>
      <c r="M1905" s="229"/>
      <c r="N1905" s="230"/>
      <c r="O1905" s="85"/>
      <c r="P1905" s="85"/>
      <c r="Q1905" s="85"/>
      <c r="R1905" s="85"/>
      <c r="S1905" s="85"/>
      <c r="T1905" s="86"/>
      <c r="U1905" s="39"/>
      <c r="V1905" s="39"/>
      <c r="W1905" s="39"/>
      <c r="X1905" s="39"/>
      <c r="Y1905" s="39"/>
      <c r="Z1905" s="39"/>
      <c r="AA1905" s="39"/>
      <c r="AB1905" s="39"/>
      <c r="AC1905" s="39"/>
      <c r="AD1905" s="39"/>
      <c r="AE1905" s="39"/>
      <c r="AT1905" s="18" t="s">
        <v>191</v>
      </c>
      <c r="AU1905" s="18" t="s">
        <v>83</v>
      </c>
    </row>
    <row r="1906" s="2" customFormat="1" ht="21.75" customHeight="1">
      <c r="A1906" s="39"/>
      <c r="B1906" s="40"/>
      <c r="C1906" s="254" t="s">
        <v>3209</v>
      </c>
      <c r="D1906" s="254" t="s">
        <v>308</v>
      </c>
      <c r="E1906" s="255" t="s">
        <v>3210</v>
      </c>
      <c r="F1906" s="256" t="s">
        <v>3211</v>
      </c>
      <c r="G1906" s="257" t="s">
        <v>449</v>
      </c>
      <c r="H1906" s="258">
        <v>13</v>
      </c>
      <c r="I1906" s="259"/>
      <c r="J1906" s="260">
        <f>ROUND(I1906*H1906,2)</f>
        <v>0</v>
      </c>
      <c r="K1906" s="256" t="s">
        <v>187</v>
      </c>
      <c r="L1906" s="261"/>
      <c r="M1906" s="262" t="s">
        <v>19</v>
      </c>
      <c r="N1906" s="263" t="s">
        <v>44</v>
      </c>
      <c r="O1906" s="85"/>
      <c r="P1906" s="222">
        <f>O1906*H1906</f>
        <v>0</v>
      </c>
      <c r="Q1906" s="222">
        <v>0.016</v>
      </c>
      <c r="R1906" s="222">
        <f>Q1906*H1906</f>
        <v>0.20800000000000002</v>
      </c>
      <c r="S1906" s="222">
        <v>0</v>
      </c>
      <c r="T1906" s="223">
        <f>S1906*H1906</f>
        <v>0</v>
      </c>
      <c r="U1906" s="39"/>
      <c r="V1906" s="39"/>
      <c r="W1906" s="39"/>
      <c r="X1906" s="39"/>
      <c r="Y1906" s="39"/>
      <c r="Z1906" s="39"/>
      <c r="AA1906" s="39"/>
      <c r="AB1906" s="39"/>
      <c r="AC1906" s="39"/>
      <c r="AD1906" s="39"/>
      <c r="AE1906" s="39"/>
      <c r="AR1906" s="224" t="s">
        <v>423</v>
      </c>
      <c r="AT1906" s="224" t="s">
        <v>308</v>
      </c>
      <c r="AU1906" s="224" t="s">
        <v>83</v>
      </c>
      <c r="AY1906" s="18" t="s">
        <v>181</v>
      </c>
      <c r="BE1906" s="225">
        <f>IF(N1906="základní",J1906,0)</f>
        <v>0</v>
      </c>
      <c r="BF1906" s="225">
        <f>IF(N1906="snížená",J1906,0)</f>
        <v>0</v>
      </c>
      <c r="BG1906" s="225">
        <f>IF(N1906="zákl. přenesená",J1906,0)</f>
        <v>0</v>
      </c>
      <c r="BH1906" s="225">
        <f>IF(N1906="sníž. přenesená",J1906,0)</f>
        <v>0</v>
      </c>
      <c r="BI1906" s="225">
        <f>IF(N1906="nulová",J1906,0)</f>
        <v>0</v>
      </c>
      <c r="BJ1906" s="18" t="s">
        <v>81</v>
      </c>
      <c r="BK1906" s="225">
        <f>ROUND(I1906*H1906,2)</f>
        <v>0</v>
      </c>
      <c r="BL1906" s="18" t="s">
        <v>300</v>
      </c>
      <c r="BM1906" s="224" t="s">
        <v>3212</v>
      </c>
    </row>
    <row r="1907" s="2" customFormat="1">
      <c r="A1907" s="39"/>
      <c r="B1907" s="40"/>
      <c r="C1907" s="41"/>
      <c r="D1907" s="226" t="s">
        <v>189</v>
      </c>
      <c r="E1907" s="41"/>
      <c r="F1907" s="227" t="s">
        <v>3211</v>
      </c>
      <c r="G1907" s="41"/>
      <c r="H1907" s="41"/>
      <c r="I1907" s="228"/>
      <c r="J1907" s="41"/>
      <c r="K1907" s="41"/>
      <c r="L1907" s="45"/>
      <c r="M1907" s="229"/>
      <c r="N1907" s="230"/>
      <c r="O1907" s="85"/>
      <c r="P1907" s="85"/>
      <c r="Q1907" s="85"/>
      <c r="R1907" s="85"/>
      <c r="S1907" s="85"/>
      <c r="T1907" s="86"/>
      <c r="U1907" s="39"/>
      <c r="V1907" s="39"/>
      <c r="W1907" s="39"/>
      <c r="X1907" s="39"/>
      <c r="Y1907" s="39"/>
      <c r="Z1907" s="39"/>
      <c r="AA1907" s="39"/>
      <c r="AB1907" s="39"/>
      <c r="AC1907" s="39"/>
      <c r="AD1907" s="39"/>
      <c r="AE1907" s="39"/>
      <c r="AT1907" s="18" t="s">
        <v>189</v>
      </c>
      <c r="AU1907" s="18" t="s">
        <v>83</v>
      </c>
    </row>
    <row r="1908" s="2" customFormat="1" ht="16.5" customHeight="1">
      <c r="A1908" s="39"/>
      <c r="B1908" s="40"/>
      <c r="C1908" s="213" t="s">
        <v>3213</v>
      </c>
      <c r="D1908" s="213" t="s">
        <v>183</v>
      </c>
      <c r="E1908" s="214" t="s">
        <v>3214</v>
      </c>
      <c r="F1908" s="215" t="s">
        <v>3215</v>
      </c>
      <c r="G1908" s="216" t="s">
        <v>449</v>
      </c>
      <c r="H1908" s="217">
        <v>3</v>
      </c>
      <c r="I1908" s="218"/>
      <c r="J1908" s="219">
        <f>ROUND(I1908*H1908,2)</f>
        <v>0</v>
      </c>
      <c r="K1908" s="215" t="s">
        <v>187</v>
      </c>
      <c r="L1908" s="45"/>
      <c r="M1908" s="220" t="s">
        <v>19</v>
      </c>
      <c r="N1908" s="221" t="s">
        <v>44</v>
      </c>
      <c r="O1908" s="85"/>
      <c r="P1908" s="222">
        <f>O1908*H1908</f>
        <v>0</v>
      </c>
      <c r="Q1908" s="222">
        <v>0.00040834410000000003</v>
      </c>
      <c r="R1908" s="222">
        <f>Q1908*H1908</f>
        <v>0.0012250323000000001</v>
      </c>
      <c r="S1908" s="222">
        <v>0</v>
      </c>
      <c r="T1908" s="223">
        <f>S1908*H1908</f>
        <v>0</v>
      </c>
      <c r="U1908" s="39"/>
      <c r="V1908" s="39"/>
      <c r="W1908" s="39"/>
      <c r="X1908" s="39"/>
      <c r="Y1908" s="39"/>
      <c r="Z1908" s="39"/>
      <c r="AA1908" s="39"/>
      <c r="AB1908" s="39"/>
      <c r="AC1908" s="39"/>
      <c r="AD1908" s="39"/>
      <c r="AE1908" s="39"/>
      <c r="AR1908" s="224" t="s">
        <v>300</v>
      </c>
      <c r="AT1908" s="224" t="s">
        <v>183</v>
      </c>
      <c r="AU1908" s="224" t="s">
        <v>83</v>
      </c>
      <c r="AY1908" s="18" t="s">
        <v>181</v>
      </c>
      <c r="BE1908" s="225">
        <f>IF(N1908="základní",J1908,0)</f>
        <v>0</v>
      </c>
      <c r="BF1908" s="225">
        <f>IF(N1908="snížená",J1908,0)</f>
        <v>0</v>
      </c>
      <c r="BG1908" s="225">
        <f>IF(N1908="zákl. přenesená",J1908,0)</f>
        <v>0</v>
      </c>
      <c r="BH1908" s="225">
        <f>IF(N1908="sníž. přenesená",J1908,0)</f>
        <v>0</v>
      </c>
      <c r="BI1908" s="225">
        <f>IF(N1908="nulová",J1908,0)</f>
        <v>0</v>
      </c>
      <c r="BJ1908" s="18" t="s">
        <v>81</v>
      </c>
      <c r="BK1908" s="225">
        <f>ROUND(I1908*H1908,2)</f>
        <v>0</v>
      </c>
      <c r="BL1908" s="18" t="s">
        <v>300</v>
      </c>
      <c r="BM1908" s="224" t="s">
        <v>3216</v>
      </c>
    </row>
    <row r="1909" s="2" customFormat="1">
      <c r="A1909" s="39"/>
      <c r="B1909" s="40"/>
      <c r="C1909" s="41"/>
      <c r="D1909" s="226" t="s">
        <v>189</v>
      </c>
      <c r="E1909" s="41"/>
      <c r="F1909" s="227" t="s">
        <v>3217</v>
      </c>
      <c r="G1909" s="41"/>
      <c r="H1909" s="41"/>
      <c r="I1909" s="228"/>
      <c r="J1909" s="41"/>
      <c r="K1909" s="41"/>
      <c r="L1909" s="45"/>
      <c r="M1909" s="229"/>
      <c r="N1909" s="230"/>
      <c r="O1909" s="85"/>
      <c r="P1909" s="85"/>
      <c r="Q1909" s="85"/>
      <c r="R1909" s="85"/>
      <c r="S1909" s="85"/>
      <c r="T1909" s="86"/>
      <c r="U1909" s="39"/>
      <c r="V1909" s="39"/>
      <c r="W1909" s="39"/>
      <c r="X1909" s="39"/>
      <c r="Y1909" s="39"/>
      <c r="Z1909" s="39"/>
      <c r="AA1909" s="39"/>
      <c r="AB1909" s="39"/>
      <c r="AC1909" s="39"/>
      <c r="AD1909" s="39"/>
      <c r="AE1909" s="39"/>
      <c r="AT1909" s="18" t="s">
        <v>189</v>
      </c>
      <c r="AU1909" s="18" t="s">
        <v>83</v>
      </c>
    </row>
    <row r="1910" s="2" customFormat="1">
      <c r="A1910" s="39"/>
      <c r="B1910" s="40"/>
      <c r="C1910" s="41"/>
      <c r="D1910" s="231" t="s">
        <v>191</v>
      </c>
      <c r="E1910" s="41"/>
      <c r="F1910" s="232" t="s">
        <v>3218</v>
      </c>
      <c r="G1910" s="41"/>
      <c r="H1910" s="41"/>
      <c r="I1910" s="228"/>
      <c r="J1910" s="41"/>
      <c r="K1910" s="41"/>
      <c r="L1910" s="45"/>
      <c r="M1910" s="229"/>
      <c r="N1910" s="230"/>
      <c r="O1910" s="85"/>
      <c r="P1910" s="85"/>
      <c r="Q1910" s="85"/>
      <c r="R1910" s="85"/>
      <c r="S1910" s="85"/>
      <c r="T1910" s="86"/>
      <c r="U1910" s="39"/>
      <c r="V1910" s="39"/>
      <c r="W1910" s="39"/>
      <c r="X1910" s="39"/>
      <c r="Y1910" s="39"/>
      <c r="Z1910" s="39"/>
      <c r="AA1910" s="39"/>
      <c r="AB1910" s="39"/>
      <c r="AC1910" s="39"/>
      <c r="AD1910" s="39"/>
      <c r="AE1910" s="39"/>
      <c r="AT1910" s="18" t="s">
        <v>191</v>
      </c>
      <c r="AU1910" s="18" t="s">
        <v>83</v>
      </c>
    </row>
    <row r="1911" s="2" customFormat="1" ht="24.15" customHeight="1">
      <c r="A1911" s="39"/>
      <c r="B1911" s="40"/>
      <c r="C1911" s="254" t="s">
        <v>3219</v>
      </c>
      <c r="D1911" s="254" t="s">
        <v>308</v>
      </c>
      <c r="E1911" s="255" t="s">
        <v>3220</v>
      </c>
      <c r="F1911" s="256" t="s">
        <v>3221</v>
      </c>
      <c r="G1911" s="257" t="s">
        <v>449</v>
      </c>
      <c r="H1911" s="258">
        <v>3</v>
      </c>
      <c r="I1911" s="259"/>
      <c r="J1911" s="260">
        <f>ROUND(I1911*H1911,2)</f>
        <v>0</v>
      </c>
      <c r="K1911" s="256" t="s">
        <v>187</v>
      </c>
      <c r="L1911" s="261"/>
      <c r="M1911" s="262" t="s">
        <v>19</v>
      </c>
      <c r="N1911" s="263" t="s">
        <v>44</v>
      </c>
      <c r="O1911" s="85"/>
      <c r="P1911" s="222">
        <f>O1911*H1911</f>
        <v>0</v>
      </c>
      <c r="Q1911" s="222">
        <v>0.035000000000000003</v>
      </c>
      <c r="R1911" s="222">
        <f>Q1911*H1911</f>
        <v>0.10500000000000001</v>
      </c>
      <c r="S1911" s="222">
        <v>0</v>
      </c>
      <c r="T1911" s="223">
        <f>S1911*H1911</f>
        <v>0</v>
      </c>
      <c r="U1911" s="39"/>
      <c r="V1911" s="39"/>
      <c r="W1911" s="39"/>
      <c r="X1911" s="39"/>
      <c r="Y1911" s="39"/>
      <c r="Z1911" s="39"/>
      <c r="AA1911" s="39"/>
      <c r="AB1911" s="39"/>
      <c r="AC1911" s="39"/>
      <c r="AD1911" s="39"/>
      <c r="AE1911" s="39"/>
      <c r="AR1911" s="224" t="s">
        <v>423</v>
      </c>
      <c r="AT1911" s="224" t="s">
        <v>308</v>
      </c>
      <c r="AU1911" s="224" t="s">
        <v>83</v>
      </c>
      <c r="AY1911" s="18" t="s">
        <v>181</v>
      </c>
      <c r="BE1911" s="225">
        <f>IF(N1911="základní",J1911,0)</f>
        <v>0</v>
      </c>
      <c r="BF1911" s="225">
        <f>IF(N1911="snížená",J1911,0)</f>
        <v>0</v>
      </c>
      <c r="BG1911" s="225">
        <f>IF(N1911="zákl. přenesená",J1911,0)</f>
        <v>0</v>
      </c>
      <c r="BH1911" s="225">
        <f>IF(N1911="sníž. přenesená",J1911,0)</f>
        <v>0</v>
      </c>
      <c r="BI1911" s="225">
        <f>IF(N1911="nulová",J1911,0)</f>
        <v>0</v>
      </c>
      <c r="BJ1911" s="18" t="s">
        <v>81</v>
      </c>
      <c r="BK1911" s="225">
        <f>ROUND(I1911*H1911,2)</f>
        <v>0</v>
      </c>
      <c r="BL1911" s="18" t="s">
        <v>300</v>
      </c>
      <c r="BM1911" s="224" t="s">
        <v>3222</v>
      </c>
    </row>
    <row r="1912" s="2" customFormat="1">
      <c r="A1912" s="39"/>
      <c r="B1912" s="40"/>
      <c r="C1912" s="41"/>
      <c r="D1912" s="226" t="s">
        <v>189</v>
      </c>
      <c r="E1912" s="41"/>
      <c r="F1912" s="227" t="s">
        <v>3221</v>
      </c>
      <c r="G1912" s="41"/>
      <c r="H1912" s="41"/>
      <c r="I1912" s="228"/>
      <c r="J1912" s="41"/>
      <c r="K1912" s="41"/>
      <c r="L1912" s="45"/>
      <c r="M1912" s="229"/>
      <c r="N1912" s="230"/>
      <c r="O1912" s="85"/>
      <c r="P1912" s="85"/>
      <c r="Q1912" s="85"/>
      <c r="R1912" s="85"/>
      <c r="S1912" s="85"/>
      <c r="T1912" s="86"/>
      <c r="U1912" s="39"/>
      <c r="V1912" s="39"/>
      <c r="W1912" s="39"/>
      <c r="X1912" s="39"/>
      <c r="Y1912" s="39"/>
      <c r="Z1912" s="39"/>
      <c r="AA1912" s="39"/>
      <c r="AB1912" s="39"/>
      <c r="AC1912" s="39"/>
      <c r="AD1912" s="39"/>
      <c r="AE1912" s="39"/>
      <c r="AT1912" s="18" t="s">
        <v>189</v>
      </c>
      <c r="AU1912" s="18" t="s">
        <v>83</v>
      </c>
    </row>
    <row r="1913" s="2" customFormat="1" ht="16.5" customHeight="1">
      <c r="A1913" s="39"/>
      <c r="B1913" s="40"/>
      <c r="C1913" s="213" t="s">
        <v>3223</v>
      </c>
      <c r="D1913" s="213" t="s">
        <v>183</v>
      </c>
      <c r="E1913" s="214" t="s">
        <v>3224</v>
      </c>
      <c r="F1913" s="215" t="s">
        <v>3225</v>
      </c>
      <c r="G1913" s="216" t="s">
        <v>449</v>
      </c>
      <c r="H1913" s="217">
        <v>2</v>
      </c>
      <c r="I1913" s="218"/>
      <c r="J1913" s="219">
        <f>ROUND(I1913*H1913,2)</f>
        <v>0</v>
      </c>
      <c r="K1913" s="215" t="s">
        <v>187</v>
      </c>
      <c r="L1913" s="45"/>
      <c r="M1913" s="220" t="s">
        <v>19</v>
      </c>
      <c r="N1913" s="221" t="s">
        <v>44</v>
      </c>
      <c r="O1913" s="85"/>
      <c r="P1913" s="222">
        <f>O1913*H1913</f>
        <v>0</v>
      </c>
      <c r="Q1913" s="222">
        <v>0.00048067500000000002</v>
      </c>
      <c r="R1913" s="222">
        <f>Q1913*H1913</f>
        <v>0.00096135000000000003</v>
      </c>
      <c r="S1913" s="222">
        <v>0</v>
      </c>
      <c r="T1913" s="223">
        <f>S1913*H1913</f>
        <v>0</v>
      </c>
      <c r="U1913" s="39"/>
      <c r="V1913" s="39"/>
      <c r="W1913" s="39"/>
      <c r="X1913" s="39"/>
      <c r="Y1913" s="39"/>
      <c r="Z1913" s="39"/>
      <c r="AA1913" s="39"/>
      <c r="AB1913" s="39"/>
      <c r="AC1913" s="39"/>
      <c r="AD1913" s="39"/>
      <c r="AE1913" s="39"/>
      <c r="AR1913" s="224" t="s">
        <v>300</v>
      </c>
      <c r="AT1913" s="224" t="s">
        <v>183</v>
      </c>
      <c r="AU1913" s="224" t="s">
        <v>83</v>
      </c>
      <c r="AY1913" s="18" t="s">
        <v>181</v>
      </c>
      <c r="BE1913" s="225">
        <f>IF(N1913="základní",J1913,0)</f>
        <v>0</v>
      </c>
      <c r="BF1913" s="225">
        <f>IF(N1913="snížená",J1913,0)</f>
        <v>0</v>
      </c>
      <c r="BG1913" s="225">
        <f>IF(N1913="zákl. přenesená",J1913,0)</f>
        <v>0</v>
      </c>
      <c r="BH1913" s="225">
        <f>IF(N1913="sníž. přenesená",J1913,0)</f>
        <v>0</v>
      </c>
      <c r="BI1913" s="225">
        <f>IF(N1913="nulová",J1913,0)</f>
        <v>0</v>
      </c>
      <c r="BJ1913" s="18" t="s">
        <v>81</v>
      </c>
      <c r="BK1913" s="225">
        <f>ROUND(I1913*H1913,2)</f>
        <v>0</v>
      </c>
      <c r="BL1913" s="18" t="s">
        <v>300</v>
      </c>
      <c r="BM1913" s="224" t="s">
        <v>3226</v>
      </c>
    </row>
    <row r="1914" s="2" customFormat="1">
      <c r="A1914" s="39"/>
      <c r="B1914" s="40"/>
      <c r="C1914" s="41"/>
      <c r="D1914" s="226" t="s">
        <v>189</v>
      </c>
      <c r="E1914" s="41"/>
      <c r="F1914" s="227" t="s">
        <v>3227</v>
      </c>
      <c r="G1914" s="41"/>
      <c r="H1914" s="41"/>
      <c r="I1914" s="228"/>
      <c r="J1914" s="41"/>
      <c r="K1914" s="41"/>
      <c r="L1914" s="45"/>
      <c r="M1914" s="229"/>
      <c r="N1914" s="230"/>
      <c r="O1914" s="85"/>
      <c r="P1914" s="85"/>
      <c r="Q1914" s="85"/>
      <c r="R1914" s="85"/>
      <c r="S1914" s="85"/>
      <c r="T1914" s="86"/>
      <c r="U1914" s="39"/>
      <c r="V1914" s="39"/>
      <c r="W1914" s="39"/>
      <c r="X1914" s="39"/>
      <c r="Y1914" s="39"/>
      <c r="Z1914" s="39"/>
      <c r="AA1914" s="39"/>
      <c r="AB1914" s="39"/>
      <c r="AC1914" s="39"/>
      <c r="AD1914" s="39"/>
      <c r="AE1914" s="39"/>
      <c r="AT1914" s="18" t="s">
        <v>189</v>
      </c>
      <c r="AU1914" s="18" t="s">
        <v>83</v>
      </c>
    </row>
    <row r="1915" s="2" customFormat="1">
      <c r="A1915" s="39"/>
      <c r="B1915" s="40"/>
      <c r="C1915" s="41"/>
      <c r="D1915" s="231" t="s">
        <v>191</v>
      </c>
      <c r="E1915" s="41"/>
      <c r="F1915" s="232" t="s">
        <v>3228</v>
      </c>
      <c r="G1915" s="41"/>
      <c r="H1915" s="41"/>
      <c r="I1915" s="228"/>
      <c r="J1915" s="41"/>
      <c r="K1915" s="41"/>
      <c r="L1915" s="45"/>
      <c r="M1915" s="229"/>
      <c r="N1915" s="230"/>
      <c r="O1915" s="85"/>
      <c r="P1915" s="85"/>
      <c r="Q1915" s="85"/>
      <c r="R1915" s="85"/>
      <c r="S1915" s="85"/>
      <c r="T1915" s="86"/>
      <c r="U1915" s="39"/>
      <c r="V1915" s="39"/>
      <c r="W1915" s="39"/>
      <c r="X1915" s="39"/>
      <c r="Y1915" s="39"/>
      <c r="Z1915" s="39"/>
      <c r="AA1915" s="39"/>
      <c r="AB1915" s="39"/>
      <c r="AC1915" s="39"/>
      <c r="AD1915" s="39"/>
      <c r="AE1915" s="39"/>
      <c r="AT1915" s="18" t="s">
        <v>191</v>
      </c>
      <c r="AU1915" s="18" t="s">
        <v>83</v>
      </c>
    </row>
    <row r="1916" s="2" customFormat="1" ht="21.75" customHeight="1">
      <c r="A1916" s="39"/>
      <c r="B1916" s="40"/>
      <c r="C1916" s="254" t="s">
        <v>3229</v>
      </c>
      <c r="D1916" s="254" t="s">
        <v>308</v>
      </c>
      <c r="E1916" s="255" t="s">
        <v>3230</v>
      </c>
      <c r="F1916" s="256" t="s">
        <v>3231</v>
      </c>
      <c r="G1916" s="257" t="s">
        <v>449</v>
      </c>
      <c r="H1916" s="258">
        <v>2</v>
      </c>
      <c r="I1916" s="259"/>
      <c r="J1916" s="260">
        <f>ROUND(I1916*H1916,2)</f>
        <v>0</v>
      </c>
      <c r="K1916" s="256" t="s">
        <v>187</v>
      </c>
      <c r="L1916" s="261"/>
      <c r="M1916" s="262" t="s">
        <v>19</v>
      </c>
      <c r="N1916" s="263" t="s">
        <v>44</v>
      </c>
      <c r="O1916" s="85"/>
      <c r="P1916" s="222">
        <f>O1916*H1916</f>
        <v>0</v>
      </c>
      <c r="Q1916" s="222">
        <v>0.035000000000000003</v>
      </c>
      <c r="R1916" s="222">
        <f>Q1916*H1916</f>
        <v>0.070000000000000007</v>
      </c>
      <c r="S1916" s="222">
        <v>0</v>
      </c>
      <c r="T1916" s="223">
        <f>S1916*H1916</f>
        <v>0</v>
      </c>
      <c r="U1916" s="39"/>
      <c r="V1916" s="39"/>
      <c r="W1916" s="39"/>
      <c r="X1916" s="39"/>
      <c r="Y1916" s="39"/>
      <c r="Z1916" s="39"/>
      <c r="AA1916" s="39"/>
      <c r="AB1916" s="39"/>
      <c r="AC1916" s="39"/>
      <c r="AD1916" s="39"/>
      <c r="AE1916" s="39"/>
      <c r="AR1916" s="224" t="s">
        <v>423</v>
      </c>
      <c r="AT1916" s="224" t="s">
        <v>308</v>
      </c>
      <c r="AU1916" s="224" t="s">
        <v>83</v>
      </c>
      <c r="AY1916" s="18" t="s">
        <v>181</v>
      </c>
      <c r="BE1916" s="225">
        <f>IF(N1916="základní",J1916,0)</f>
        <v>0</v>
      </c>
      <c r="BF1916" s="225">
        <f>IF(N1916="snížená",J1916,0)</f>
        <v>0</v>
      </c>
      <c r="BG1916" s="225">
        <f>IF(N1916="zákl. přenesená",J1916,0)</f>
        <v>0</v>
      </c>
      <c r="BH1916" s="225">
        <f>IF(N1916="sníž. přenesená",J1916,0)</f>
        <v>0</v>
      </c>
      <c r="BI1916" s="225">
        <f>IF(N1916="nulová",J1916,0)</f>
        <v>0</v>
      </c>
      <c r="BJ1916" s="18" t="s">
        <v>81</v>
      </c>
      <c r="BK1916" s="225">
        <f>ROUND(I1916*H1916,2)</f>
        <v>0</v>
      </c>
      <c r="BL1916" s="18" t="s">
        <v>300</v>
      </c>
      <c r="BM1916" s="224" t="s">
        <v>3232</v>
      </c>
    </row>
    <row r="1917" s="2" customFormat="1">
      <c r="A1917" s="39"/>
      <c r="B1917" s="40"/>
      <c r="C1917" s="41"/>
      <c r="D1917" s="226" t="s">
        <v>189</v>
      </c>
      <c r="E1917" s="41"/>
      <c r="F1917" s="227" t="s">
        <v>3231</v>
      </c>
      <c r="G1917" s="41"/>
      <c r="H1917" s="41"/>
      <c r="I1917" s="228"/>
      <c r="J1917" s="41"/>
      <c r="K1917" s="41"/>
      <c r="L1917" s="45"/>
      <c r="M1917" s="229"/>
      <c r="N1917" s="230"/>
      <c r="O1917" s="85"/>
      <c r="P1917" s="85"/>
      <c r="Q1917" s="85"/>
      <c r="R1917" s="85"/>
      <c r="S1917" s="85"/>
      <c r="T1917" s="86"/>
      <c r="U1917" s="39"/>
      <c r="V1917" s="39"/>
      <c r="W1917" s="39"/>
      <c r="X1917" s="39"/>
      <c r="Y1917" s="39"/>
      <c r="Z1917" s="39"/>
      <c r="AA1917" s="39"/>
      <c r="AB1917" s="39"/>
      <c r="AC1917" s="39"/>
      <c r="AD1917" s="39"/>
      <c r="AE1917" s="39"/>
      <c r="AT1917" s="18" t="s">
        <v>189</v>
      </c>
      <c r="AU1917" s="18" t="s">
        <v>83</v>
      </c>
    </row>
    <row r="1918" s="2" customFormat="1" ht="16.5" customHeight="1">
      <c r="A1918" s="39"/>
      <c r="B1918" s="40"/>
      <c r="C1918" s="213" t="s">
        <v>3233</v>
      </c>
      <c r="D1918" s="213" t="s">
        <v>183</v>
      </c>
      <c r="E1918" s="214" t="s">
        <v>3234</v>
      </c>
      <c r="F1918" s="215" t="s">
        <v>3235</v>
      </c>
      <c r="G1918" s="216" t="s">
        <v>449</v>
      </c>
      <c r="H1918" s="217">
        <v>2</v>
      </c>
      <c r="I1918" s="218"/>
      <c r="J1918" s="219">
        <f>ROUND(I1918*H1918,2)</f>
        <v>0</v>
      </c>
      <c r="K1918" s="215" t="s">
        <v>187</v>
      </c>
      <c r="L1918" s="45"/>
      <c r="M1918" s="220" t="s">
        <v>19</v>
      </c>
      <c r="N1918" s="221" t="s">
        <v>44</v>
      </c>
      <c r="O1918" s="85"/>
      <c r="P1918" s="222">
        <f>O1918*H1918</f>
        <v>0</v>
      </c>
      <c r="Q1918" s="222">
        <v>0.000468775</v>
      </c>
      <c r="R1918" s="222">
        <f>Q1918*H1918</f>
        <v>0.00093754999999999999</v>
      </c>
      <c r="S1918" s="222">
        <v>0</v>
      </c>
      <c r="T1918" s="223">
        <f>S1918*H1918</f>
        <v>0</v>
      </c>
      <c r="U1918" s="39"/>
      <c r="V1918" s="39"/>
      <c r="W1918" s="39"/>
      <c r="X1918" s="39"/>
      <c r="Y1918" s="39"/>
      <c r="Z1918" s="39"/>
      <c r="AA1918" s="39"/>
      <c r="AB1918" s="39"/>
      <c r="AC1918" s="39"/>
      <c r="AD1918" s="39"/>
      <c r="AE1918" s="39"/>
      <c r="AR1918" s="224" t="s">
        <v>300</v>
      </c>
      <c r="AT1918" s="224" t="s">
        <v>183</v>
      </c>
      <c r="AU1918" s="224" t="s">
        <v>83</v>
      </c>
      <c r="AY1918" s="18" t="s">
        <v>181</v>
      </c>
      <c r="BE1918" s="225">
        <f>IF(N1918="základní",J1918,0)</f>
        <v>0</v>
      </c>
      <c r="BF1918" s="225">
        <f>IF(N1918="snížená",J1918,0)</f>
        <v>0</v>
      </c>
      <c r="BG1918" s="225">
        <f>IF(N1918="zákl. přenesená",J1918,0)</f>
        <v>0</v>
      </c>
      <c r="BH1918" s="225">
        <f>IF(N1918="sníž. přenesená",J1918,0)</f>
        <v>0</v>
      </c>
      <c r="BI1918" s="225">
        <f>IF(N1918="nulová",J1918,0)</f>
        <v>0</v>
      </c>
      <c r="BJ1918" s="18" t="s">
        <v>81</v>
      </c>
      <c r="BK1918" s="225">
        <f>ROUND(I1918*H1918,2)</f>
        <v>0</v>
      </c>
      <c r="BL1918" s="18" t="s">
        <v>300</v>
      </c>
      <c r="BM1918" s="224" t="s">
        <v>3236</v>
      </c>
    </row>
    <row r="1919" s="2" customFormat="1">
      <c r="A1919" s="39"/>
      <c r="B1919" s="40"/>
      <c r="C1919" s="41"/>
      <c r="D1919" s="226" t="s">
        <v>189</v>
      </c>
      <c r="E1919" s="41"/>
      <c r="F1919" s="227" t="s">
        <v>3237</v>
      </c>
      <c r="G1919" s="41"/>
      <c r="H1919" s="41"/>
      <c r="I1919" s="228"/>
      <c r="J1919" s="41"/>
      <c r="K1919" s="41"/>
      <c r="L1919" s="45"/>
      <c r="M1919" s="229"/>
      <c r="N1919" s="230"/>
      <c r="O1919" s="85"/>
      <c r="P1919" s="85"/>
      <c r="Q1919" s="85"/>
      <c r="R1919" s="85"/>
      <c r="S1919" s="85"/>
      <c r="T1919" s="86"/>
      <c r="U1919" s="39"/>
      <c r="V1919" s="39"/>
      <c r="W1919" s="39"/>
      <c r="X1919" s="39"/>
      <c r="Y1919" s="39"/>
      <c r="Z1919" s="39"/>
      <c r="AA1919" s="39"/>
      <c r="AB1919" s="39"/>
      <c r="AC1919" s="39"/>
      <c r="AD1919" s="39"/>
      <c r="AE1919" s="39"/>
      <c r="AT1919" s="18" t="s">
        <v>189</v>
      </c>
      <c r="AU1919" s="18" t="s">
        <v>83</v>
      </c>
    </row>
    <row r="1920" s="2" customFormat="1">
      <c r="A1920" s="39"/>
      <c r="B1920" s="40"/>
      <c r="C1920" s="41"/>
      <c r="D1920" s="231" t="s">
        <v>191</v>
      </c>
      <c r="E1920" s="41"/>
      <c r="F1920" s="232" t="s">
        <v>3238</v>
      </c>
      <c r="G1920" s="41"/>
      <c r="H1920" s="41"/>
      <c r="I1920" s="228"/>
      <c r="J1920" s="41"/>
      <c r="K1920" s="41"/>
      <c r="L1920" s="45"/>
      <c r="M1920" s="229"/>
      <c r="N1920" s="230"/>
      <c r="O1920" s="85"/>
      <c r="P1920" s="85"/>
      <c r="Q1920" s="85"/>
      <c r="R1920" s="85"/>
      <c r="S1920" s="85"/>
      <c r="T1920" s="86"/>
      <c r="U1920" s="39"/>
      <c r="V1920" s="39"/>
      <c r="W1920" s="39"/>
      <c r="X1920" s="39"/>
      <c r="Y1920" s="39"/>
      <c r="Z1920" s="39"/>
      <c r="AA1920" s="39"/>
      <c r="AB1920" s="39"/>
      <c r="AC1920" s="39"/>
      <c r="AD1920" s="39"/>
      <c r="AE1920" s="39"/>
      <c r="AT1920" s="18" t="s">
        <v>191</v>
      </c>
      <c r="AU1920" s="18" t="s">
        <v>83</v>
      </c>
    </row>
    <row r="1921" s="2" customFormat="1" ht="21.75" customHeight="1">
      <c r="A1921" s="39"/>
      <c r="B1921" s="40"/>
      <c r="C1921" s="254" t="s">
        <v>3239</v>
      </c>
      <c r="D1921" s="254" t="s">
        <v>308</v>
      </c>
      <c r="E1921" s="255" t="s">
        <v>3240</v>
      </c>
      <c r="F1921" s="256" t="s">
        <v>3241</v>
      </c>
      <c r="G1921" s="257" t="s">
        <v>449</v>
      </c>
      <c r="H1921" s="258">
        <v>2</v>
      </c>
      <c r="I1921" s="259"/>
      <c r="J1921" s="260">
        <f>ROUND(I1921*H1921,2)</f>
        <v>0</v>
      </c>
      <c r="K1921" s="256" t="s">
        <v>187</v>
      </c>
      <c r="L1921" s="261"/>
      <c r="M1921" s="262" t="s">
        <v>19</v>
      </c>
      <c r="N1921" s="263" t="s">
        <v>44</v>
      </c>
      <c r="O1921" s="85"/>
      <c r="P1921" s="222">
        <f>O1921*H1921</f>
        <v>0</v>
      </c>
      <c r="Q1921" s="222">
        <v>0.041000000000000002</v>
      </c>
      <c r="R1921" s="222">
        <f>Q1921*H1921</f>
        <v>0.082000000000000003</v>
      </c>
      <c r="S1921" s="222">
        <v>0</v>
      </c>
      <c r="T1921" s="223">
        <f>S1921*H1921</f>
        <v>0</v>
      </c>
      <c r="U1921" s="39"/>
      <c r="V1921" s="39"/>
      <c r="W1921" s="39"/>
      <c r="X1921" s="39"/>
      <c r="Y1921" s="39"/>
      <c r="Z1921" s="39"/>
      <c r="AA1921" s="39"/>
      <c r="AB1921" s="39"/>
      <c r="AC1921" s="39"/>
      <c r="AD1921" s="39"/>
      <c r="AE1921" s="39"/>
      <c r="AR1921" s="224" t="s">
        <v>423</v>
      </c>
      <c r="AT1921" s="224" t="s">
        <v>308</v>
      </c>
      <c r="AU1921" s="224" t="s">
        <v>83</v>
      </c>
      <c r="AY1921" s="18" t="s">
        <v>181</v>
      </c>
      <c r="BE1921" s="225">
        <f>IF(N1921="základní",J1921,0)</f>
        <v>0</v>
      </c>
      <c r="BF1921" s="225">
        <f>IF(N1921="snížená",J1921,0)</f>
        <v>0</v>
      </c>
      <c r="BG1921" s="225">
        <f>IF(N1921="zákl. přenesená",J1921,0)</f>
        <v>0</v>
      </c>
      <c r="BH1921" s="225">
        <f>IF(N1921="sníž. přenesená",J1921,0)</f>
        <v>0</v>
      </c>
      <c r="BI1921" s="225">
        <f>IF(N1921="nulová",J1921,0)</f>
        <v>0</v>
      </c>
      <c r="BJ1921" s="18" t="s">
        <v>81</v>
      </c>
      <c r="BK1921" s="225">
        <f>ROUND(I1921*H1921,2)</f>
        <v>0</v>
      </c>
      <c r="BL1921" s="18" t="s">
        <v>300</v>
      </c>
      <c r="BM1921" s="224" t="s">
        <v>3242</v>
      </c>
    </row>
    <row r="1922" s="2" customFormat="1">
      <c r="A1922" s="39"/>
      <c r="B1922" s="40"/>
      <c r="C1922" s="41"/>
      <c r="D1922" s="226" t="s">
        <v>189</v>
      </c>
      <c r="E1922" s="41"/>
      <c r="F1922" s="227" t="s">
        <v>3241</v>
      </c>
      <c r="G1922" s="41"/>
      <c r="H1922" s="41"/>
      <c r="I1922" s="228"/>
      <c r="J1922" s="41"/>
      <c r="K1922" s="41"/>
      <c r="L1922" s="45"/>
      <c r="M1922" s="229"/>
      <c r="N1922" s="230"/>
      <c r="O1922" s="85"/>
      <c r="P1922" s="85"/>
      <c r="Q1922" s="85"/>
      <c r="R1922" s="85"/>
      <c r="S1922" s="85"/>
      <c r="T1922" s="86"/>
      <c r="U1922" s="39"/>
      <c r="V1922" s="39"/>
      <c r="W1922" s="39"/>
      <c r="X1922" s="39"/>
      <c r="Y1922" s="39"/>
      <c r="Z1922" s="39"/>
      <c r="AA1922" s="39"/>
      <c r="AB1922" s="39"/>
      <c r="AC1922" s="39"/>
      <c r="AD1922" s="39"/>
      <c r="AE1922" s="39"/>
      <c r="AT1922" s="18" t="s">
        <v>189</v>
      </c>
      <c r="AU1922" s="18" t="s">
        <v>83</v>
      </c>
    </row>
    <row r="1923" s="2" customFormat="1" ht="16.5" customHeight="1">
      <c r="A1923" s="39"/>
      <c r="B1923" s="40"/>
      <c r="C1923" s="213" t="s">
        <v>3243</v>
      </c>
      <c r="D1923" s="213" t="s">
        <v>183</v>
      </c>
      <c r="E1923" s="214" t="s">
        <v>3244</v>
      </c>
      <c r="F1923" s="215" t="s">
        <v>3245</v>
      </c>
      <c r="G1923" s="216" t="s">
        <v>263</v>
      </c>
      <c r="H1923" s="217">
        <v>32.5</v>
      </c>
      <c r="I1923" s="218"/>
      <c r="J1923" s="219">
        <f>ROUND(I1923*H1923,2)</f>
        <v>0</v>
      </c>
      <c r="K1923" s="215" t="s">
        <v>187</v>
      </c>
      <c r="L1923" s="45"/>
      <c r="M1923" s="220" t="s">
        <v>19</v>
      </c>
      <c r="N1923" s="221" t="s">
        <v>44</v>
      </c>
      <c r="O1923" s="85"/>
      <c r="P1923" s="222">
        <f>O1923*H1923</f>
        <v>0</v>
      </c>
      <c r="Q1923" s="222">
        <v>0</v>
      </c>
      <c r="R1923" s="222">
        <f>Q1923*H1923</f>
        <v>0</v>
      </c>
      <c r="S1923" s="222">
        <v>0</v>
      </c>
      <c r="T1923" s="223">
        <f>S1923*H1923</f>
        <v>0</v>
      </c>
      <c r="U1923" s="39"/>
      <c r="V1923" s="39"/>
      <c r="W1923" s="39"/>
      <c r="X1923" s="39"/>
      <c r="Y1923" s="39"/>
      <c r="Z1923" s="39"/>
      <c r="AA1923" s="39"/>
      <c r="AB1923" s="39"/>
      <c r="AC1923" s="39"/>
      <c r="AD1923" s="39"/>
      <c r="AE1923" s="39"/>
      <c r="AR1923" s="224" t="s">
        <v>300</v>
      </c>
      <c r="AT1923" s="224" t="s">
        <v>183</v>
      </c>
      <c r="AU1923" s="224" t="s">
        <v>83</v>
      </c>
      <c r="AY1923" s="18" t="s">
        <v>181</v>
      </c>
      <c r="BE1923" s="225">
        <f>IF(N1923="základní",J1923,0)</f>
        <v>0</v>
      </c>
      <c r="BF1923" s="225">
        <f>IF(N1923="snížená",J1923,0)</f>
        <v>0</v>
      </c>
      <c r="BG1923" s="225">
        <f>IF(N1923="zákl. přenesená",J1923,0)</f>
        <v>0</v>
      </c>
      <c r="BH1923" s="225">
        <f>IF(N1923="sníž. přenesená",J1923,0)</f>
        <v>0</v>
      </c>
      <c r="BI1923" s="225">
        <f>IF(N1923="nulová",J1923,0)</f>
        <v>0</v>
      </c>
      <c r="BJ1923" s="18" t="s">
        <v>81</v>
      </c>
      <c r="BK1923" s="225">
        <f>ROUND(I1923*H1923,2)</f>
        <v>0</v>
      </c>
      <c r="BL1923" s="18" t="s">
        <v>300</v>
      </c>
      <c r="BM1923" s="224" t="s">
        <v>3246</v>
      </c>
    </row>
    <row r="1924" s="2" customFormat="1">
      <c r="A1924" s="39"/>
      <c r="B1924" s="40"/>
      <c r="C1924" s="41"/>
      <c r="D1924" s="226" t="s">
        <v>189</v>
      </c>
      <c r="E1924" s="41"/>
      <c r="F1924" s="227" t="s">
        <v>3247</v>
      </c>
      <c r="G1924" s="41"/>
      <c r="H1924" s="41"/>
      <c r="I1924" s="228"/>
      <c r="J1924" s="41"/>
      <c r="K1924" s="41"/>
      <c r="L1924" s="45"/>
      <c r="M1924" s="229"/>
      <c r="N1924" s="230"/>
      <c r="O1924" s="85"/>
      <c r="P1924" s="85"/>
      <c r="Q1924" s="85"/>
      <c r="R1924" s="85"/>
      <c r="S1924" s="85"/>
      <c r="T1924" s="86"/>
      <c r="U1924" s="39"/>
      <c r="V1924" s="39"/>
      <c r="W1924" s="39"/>
      <c r="X1924" s="39"/>
      <c r="Y1924" s="39"/>
      <c r="Z1924" s="39"/>
      <c r="AA1924" s="39"/>
      <c r="AB1924" s="39"/>
      <c r="AC1924" s="39"/>
      <c r="AD1924" s="39"/>
      <c r="AE1924" s="39"/>
      <c r="AT1924" s="18" t="s">
        <v>189</v>
      </c>
      <c r="AU1924" s="18" t="s">
        <v>83</v>
      </c>
    </row>
    <row r="1925" s="2" customFormat="1">
      <c r="A1925" s="39"/>
      <c r="B1925" s="40"/>
      <c r="C1925" s="41"/>
      <c r="D1925" s="231" t="s">
        <v>191</v>
      </c>
      <c r="E1925" s="41"/>
      <c r="F1925" s="232" t="s">
        <v>3248</v>
      </c>
      <c r="G1925" s="41"/>
      <c r="H1925" s="41"/>
      <c r="I1925" s="228"/>
      <c r="J1925" s="41"/>
      <c r="K1925" s="41"/>
      <c r="L1925" s="45"/>
      <c r="M1925" s="229"/>
      <c r="N1925" s="230"/>
      <c r="O1925" s="85"/>
      <c r="P1925" s="85"/>
      <c r="Q1925" s="85"/>
      <c r="R1925" s="85"/>
      <c r="S1925" s="85"/>
      <c r="T1925" s="86"/>
      <c r="U1925" s="39"/>
      <c r="V1925" s="39"/>
      <c r="W1925" s="39"/>
      <c r="X1925" s="39"/>
      <c r="Y1925" s="39"/>
      <c r="Z1925" s="39"/>
      <c r="AA1925" s="39"/>
      <c r="AB1925" s="39"/>
      <c r="AC1925" s="39"/>
      <c r="AD1925" s="39"/>
      <c r="AE1925" s="39"/>
      <c r="AT1925" s="18" t="s">
        <v>191</v>
      </c>
      <c r="AU1925" s="18" t="s">
        <v>83</v>
      </c>
    </row>
    <row r="1926" s="2" customFormat="1" ht="16.5" customHeight="1">
      <c r="A1926" s="39"/>
      <c r="B1926" s="40"/>
      <c r="C1926" s="254" t="s">
        <v>3249</v>
      </c>
      <c r="D1926" s="254" t="s">
        <v>308</v>
      </c>
      <c r="E1926" s="255" t="s">
        <v>3250</v>
      </c>
      <c r="F1926" s="256" t="s">
        <v>3251</v>
      </c>
      <c r="G1926" s="257" t="s">
        <v>263</v>
      </c>
      <c r="H1926" s="258">
        <v>32.5</v>
      </c>
      <c r="I1926" s="259"/>
      <c r="J1926" s="260">
        <f>ROUND(I1926*H1926,2)</f>
        <v>0</v>
      </c>
      <c r="K1926" s="256" t="s">
        <v>187</v>
      </c>
      <c r="L1926" s="261"/>
      <c r="M1926" s="262" t="s">
        <v>19</v>
      </c>
      <c r="N1926" s="263" t="s">
        <v>44</v>
      </c>
      <c r="O1926" s="85"/>
      <c r="P1926" s="222">
        <f>O1926*H1926</f>
        <v>0</v>
      </c>
      <c r="Q1926" s="222">
        <v>0.0040000000000000001</v>
      </c>
      <c r="R1926" s="222">
        <f>Q1926*H1926</f>
        <v>0.13</v>
      </c>
      <c r="S1926" s="222">
        <v>0</v>
      </c>
      <c r="T1926" s="223">
        <f>S1926*H1926</f>
        <v>0</v>
      </c>
      <c r="U1926" s="39"/>
      <c r="V1926" s="39"/>
      <c r="W1926" s="39"/>
      <c r="X1926" s="39"/>
      <c r="Y1926" s="39"/>
      <c r="Z1926" s="39"/>
      <c r="AA1926" s="39"/>
      <c r="AB1926" s="39"/>
      <c r="AC1926" s="39"/>
      <c r="AD1926" s="39"/>
      <c r="AE1926" s="39"/>
      <c r="AR1926" s="224" t="s">
        <v>423</v>
      </c>
      <c r="AT1926" s="224" t="s">
        <v>308</v>
      </c>
      <c r="AU1926" s="224" t="s">
        <v>83</v>
      </c>
      <c r="AY1926" s="18" t="s">
        <v>181</v>
      </c>
      <c r="BE1926" s="225">
        <f>IF(N1926="základní",J1926,0)</f>
        <v>0</v>
      </c>
      <c r="BF1926" s="225">
        <f>IF(N1926="snížená",J1926,0)</f>
        <v>0</v>
      </c>
      <c r="BG1926" s="225">
        <f>IF(N1926="zákl. přenesená",J1926,0)</f>
        <v>0</v>
      </c>
      <c r="BH1926" s="225">
        <f>IF(N1926="sníž. přenesená",J1926,0)</f>
        <v>0</v>
      </c>
      <c r="BI1926" s="225">
        <f>IF(N1926="nulová",J1926,0)</f>
        <v>0</v>
      </c>
      <c r="BJ1926" s="18" t="s">
        <v>81</v>
      </c>
      <c r="BK1926" s="225">
        <f>ROUND(I1926*H1926,2)</f>
        <v>0</v>
      </c>
      <c r="BL1926" s="18" t="s">
        <v>300</v>
      </c>
      <c r="BM1926" s="224" t="s">
        <v>3252</v>
      </c>
    </row>
    <row r="1927" s="2" customFormat="1">
      <c r="A1927" s="39"/>
      <c r="B1927" s="40"/>
      <c r="C1927" s="41"/>
      <c r="D1927" s="226" t="s">
        <v>189</v>
      </c>
      <c r="E1927" s="41"/>
      <c r="F1927" s="227" t="s">
        <v>3251</v>
      </c>
      <c r="G1927" s="41"/>
      <c r="H1927" s="41"/>
      <c r="I1927" s="228"/>
      <c r="J1927" s="41"/>
      <c r="K1927" s="41"/>
      <c r="L1927" s="45"/>
      <c r="M1927" s="229"/>
      <c r="N1927" s="230"/>
      <c r="O1927" s="85"/>
      <c r="P1927" s="85"/>
      <c r="Q1927" s="85"/>
      <c r="R1927" s="85"/>
      <c r="S1927" s="85"/>
      <c r="T1927" s="86"/>
      <c r="U1927" s="39"/>
      <c r="V1927" s="39"/>
      <c r="W1927" s="39"/>
      <c r="X1927" s="39"/>
      <c r="Y1927" s="39"/>
      <c r="Z1927" s="39"/>
      <c r="AA1927" s="39"/>
      <c r="AB1927" s="39"/>
      <c r="AC1927" s="39"/>
      <c r="AD1927" s="39"/>
      <c r="AE1927" s="39"/>
      <c r="AT1927" s="18" t="s">
        <v>189</v>
      </c>
      <c r="AU1927" s="18" t="s">
        <v>83</v>
      </c>
    </row>
    <row r="1928" s="13" customFormat="1">
      <c r="A1928" s="13"/>
      <c r="B1928" s="233"/>
      <c r="C1928" s="234"/>
      <c r="D1928" s="226" t="s">
        <v>193</v>
      </c>
      <c r="E1928" s="235" t="s">
        <v>19</v>
      </c>
      <c r="F1928" s="236" t="s">
        <v>935</v>
      </c>
      <c r="G1928" s="234"/>
      <c r="H1928" s="237">
        <v>32.5</v>
      </c>
      <c r="I1928" s="238"/>
      <c r="J1928" s="234"/>
      <c r="K1928" s="234"/>
      <c r="L1928" s="239"/>
      <c r="M1928" s="240"/>
      <c r="N1928" s="241"/>
      <c r="O1928" s="241"/>
      <c r="P1928" s="241"/>
      <c r="Q1928" s="241"/>
      <c r="R1928" s="241"/>
      <c r="S1928" s="241"/>
      <c r="T1928" s="242"/>
      <c r="U1928" s="13"/>
      <c r="V1928" s="13"/>
      <c r="W1928" s="13"/>
      <c r="X1928" s="13"/>
      <c r="Y1928" s="13"/>
      <c r="Z1928" s="13"/>
      <c r="AA1928" s="13"/>
      <c r="AB1928" s="13"/>
      <c r="AC1928" s="13"/>
      <c r="AD1928" s="13"/>
      <c r="AE1928" s="13"/>
      <c r="AT1928" s="243" t="s">
        <v>193</v>
      </c>
      <c r="AU1928" s="243" t="s">
        <v>83</v>
      </c>
      <c r="AV1928" s="13" t="s">
        <v>83</v>
      </c>
      <c r="AW1928" s="13" t="s">
        <v>33</v>
      </c>
      <c r="AX1928" s="13" t="s">
        <v>73</v>
      </c>
      <c r="AY1928" s="243" t="s">
        <v>181</v>
      </c>
    </row>
    <row r="1929" s="2" customFormat="1" ht="16.5" customHeight="1">
      <c r="A1929" s="39"/>
      <c r="B1929" s="40"/>
      <c r="C1929" s="254" t="s">
        <v>3253</v>
      </c>
      <c r="D1929" s="254" t="s">
        <v>308</v>
      </c>
      <c r="E1929" s="255" t="s">
        <v>3254</v>
      </c>
      <c r="F1929" s="256" t="s">
        <v>3255</v>
      </c>
      <c r="G1929" s="257" t="s">
        <v>449</v>
      </c>
      <c r="H1929" s="258">
        <v>44</v>
      </c>
      <c r="I1929" s="259"/>
      <c r="J1929" s="260">
        <f>ROUND(I1929*H1929,2)</f>
        <v>0</v>
      </c>
      <c r="K1929" s="256" t="s">
        <v>187</v>
      </c>
      <c r="L1929" s="261"/>
      <c r="M1929" s="262" t="s">
        <v>19</v>
      </c>
      <c r="N1929" s="263" t="s">
        <v>44</v>
      </c>
      <c r="O1929" s="85"/>
      <c r="P1929" s="222">
        <f>O1929*H1929</f>
        <v>0</v>
      </c>
      <c r="Q1929" s="222">
        <v>6.0000000000000002E-05</v>
      </c>
      <c r="R1929" s="222">
        <f>Q1929*H1929</f>
        <v>0.00264</v>
      </c>
      <c r="S1929" s="222">
        <v>0</v>
      </c>
      <c r="T1929" s="223">
        <f>S1929*H1929</f>
        <v>0</v>
      </c>
      <c r="U1929" s="39"/>
      <c r="V1929" s="39"/>
      <c r="W1929" s="39"/>
      <c r="X1929" s="39"/>
      <c r="Y1929" s="39"/>
      <c r="Z1929" s="39"/>
      <c r="AA1929" s="39"/>
      <c r="AB1929" s="39"/>
      <c r="AC1929" s="39"/>
      <c r="AD1929" s="39"/>
      <c r="AE1929" s="39"/>
      <c r="AR1929" s="224" t="s">
        <v>423</v>
      </c>
      <c r="AT1929" s="224" t="s">
        <v>308</v>
      </c>
      <c r="AU1929" s="224" t="s">
        <v>83</v>
      </c>
      <c r="AY1929" s="18" t="s">
        <v>181</v>
      </c>
      <c r="BE1929" s="225">
        <f>IF(N1929="základní",J1929,0)</f>
        <v>0</v>
      </c>
      <c r="BF1929" s="225">
        <f>IF(N1929="snížená",J1929,0)</f>
        <v>0</v>
      </c>
      <c r="BG1929" s="225">
        <f>IF(N1929="zákl. přenesená",J1929,0)</f>
        <v>0</v>
      </c>
      <c r="BH1929" s="225">
        <f>IF(N1929="sníž. přenesená",J1929,0)</f>
        <v>0</v>
      </c>
      <c r="BI1929" s="225">
        <f>IF(N1929="nulová",J1929,0)</f>
        <v>0</v>
      </c>
      <c r="BJ1929" s="18" t="s">
        <v>81</v>
      </c>
      <c r="BK1929" s="225">
        <f>ROUND(I1929*H1929,2)</f>
        <v>0</v>
      </c>
      <c r="BL1929" s="18" t="s">
        <v>300</v>
      </c>
      <c r="BM1929" s="224" t="s">
        <v>3256</v>
      </c>
    </row>
    <row r="1930" s="2" customFormat="1">
      <c r="A1930" s="39"/>
      <c r="B1930" s="40"/>
      <c r="C1930" s="41"/>
      <c r="D1930" s="226" t="s">
        <v>189</v>
      </c>
      <c r="E1930" s="41"/>
      <c r="F1930" s="227" t="s">
        <v>3255</v>
      </c>
      <c r="G1930" s="41"/>
      <c r="H1930" s="41"/>
      <c r="I1930" s="228"/>
      <c r="J1930" s="41"/>
      <c r="K1930" s="41"/>
      <c r="L1930" s="45"/>
      <c r="M1930" s="229"/>
      <c r="N1930" s="230"/>
      <c r="O1930" s="85"/>
      <c r="P1930" s="85"/>
      <c r="Q1930" s="85"/>
      <c r="R1930" s="85"/>
      <c r="S1930" s="85"/>
      <c r="T1930" s="86"/>
      <c r="U1930" s="39"/>
      <c r="V1930" s="39"/>
      <c r="W1930" s="39"/>
      <c r="X1930" s="39"/>
      <c r="Y1930" s="39"/>
      <c r="Z1930" s="39"/>
      <c r="AA1930" s="39"/>
      <c r="AB1930" s="39"/>
      <c r="AC1930" s="39"/>
      <c r="AD1930" s="39"/>
      <c r="AE1930" s="39"/>
      <c r="AT1930" s="18" t="s">
        <v>189</v>
      </c>
      <c r="AU1930" s="18" t="s">
        <v>83</v>
      </c>
    </row>
    <row r="1931" s="2" customFormat="1" ht="16.5" customHeight="1">
      <c r="A1931" s="39"/>
      <c r="B1931" s="40"/>
      <c r="C1931" s="213" t="s">
        <v>2472</v>
      </c>
      <c r="D1931" s="213" t="s">
        <v>183</v>
      </c>
      <c r="E1931" s="214" t="s">
        <v>3257</v>
      </c>
      <c r="F1931" s="215" t="s">
        <v>3258</v>
      </c>
      <c r="G1931" s="216" t="s">
        <v>377</v>
      </c>
      <c r="H1931" s="217">
        <v>3.617</v>
      </c>
      <c r="I1931" s="218"/>
      <c r="J1931" s="219">
        <f>ROUND(I1931*H1931,2)</f>
        <v>0</v>
      </c>
      <c r="K1931" s="215" t="s">
        <v>187</v>
      </c>
      <c r="L1931" s="45"/>
      <c r="M1931" s="220" t="s">
        <v>19</v>
      </c>
      <c r="N1931" s="221" t="s">
        <v>44</v>
      </c>
      <c r="O1931" s="85"/>
      <c r="P1931" s="222">
        <f>O1931*H1931</f>
        <v>0</v>
      </c>
      <c r="Q1931" s="222">
        <v>0</v>
      </c>
      <c r="R1931" s="222">
        <f>Q1931*H1931</f>
        <v>0</v>
      </c>
      <c r="S1931" s="222">
        <v>0</v>
      </c>
      <c r="T1931" s="223">
        <f>S1931*H1931</f>
        <v>0</v>
      </c>
      <c r="U1931" s="39"/>
      <c r="V1931" s="39"/>
      <c r="W1931" s="39"/>
      <c r="X1931" s="39"/>
      <c r="Y1931" s="39"/>
      <c r="Z1931" s="39"/>
      <c r="AA1931" s="39"/>
      <c r="AB1931" s="39"/>
      <c r="AC1931" s="39"/>
      <c r="AD1931" s="39"/>
      <c r="AE1931" s="39"/>
      <c r="AR1931" s="224" t="s">
        <v>300</v>
      </c>
      <c r="AT1931" s="224" t="s">
        <v>183</v>
      </c>
      <c r="AU1931" s="224" t="s">
        <v>83</v>
      </c>
      <c r="AY1931" s="18" t="s">
        <v>181</v>
      </c>
      <c r="BE1931" s="225">
        <f>IF(N1931="základní",J1931,0)</f>
        <v>0</v>
      </c>
      <c r="BF1931" s="225">
        <f>IF(N1931="snížená",J1931,0)</f>
        <v>0</v>
      </c>
      <c r="BG1931" s="225">
        <f>IF(N1931="zákl. přenesená",J1931,0)</f>
        <v>0</v>
      </c>
      <c r="BH1931" s="225">
        <f>IF(N1931="sníž. přenesená",J1931,0)</f>
        <v>0</v>
      </c>
      <c r="BI1931" s="225">
        <f>IF(N1931="nulová",J1931,0)</f>
        <v>0</v>
      </c>
      <c r="BJ1931" s="18" t="s">
        <v>81</v>
      </c>
      <c r="BK1931" s="225">
        <f>ROUND(I1931*H1931,2)</f>
        <v>0</v>
      </c>
      <c r="BL1931" s="18" t="s">
        <v>300</v>
      </c>
      <c r="BM1931" s="224" t="s">
        <v>3259</v>
      </c>
    </row>
    <row r="1932" s="2" customFormat="1">
      <c r="A1932" s="39"/>
      <c r="B1932" s="40"/>
      <c r="C1932" s="41"/>
      <c r="D1932" s="226" t="s">
        <v>189</v>
      </c>
      <c r="E1932" s="41"/>
      <c r="F1932" s="227" t="s">
        <v>3260</v>
      </c>
      <c r="G1932" s="41"/>
      <c r="H1932" s="41"/>
      <c r="I1932" s="228"/>
      <c r="J1932" s="41"/>
      <c r="K1932" s="41"/>
      <c r="L1932" s="45"/>
      <c r="M1932" s="229"/>
      <c r="N1932" s="230"/>
      <c r="O1932" s="85"/>
      <c r="P1932" s="85"/>
      <c r="Q1932" s="85"/>
      <c r="R1932" s="85"/>
      <c r="S1932" s="85"/>
      <c r="T1932" s="86"/>
      <c r="U1932" s="39"/>
      <c r="V1932" s="39"/>
      <c r="W1932" s="39"/>
      <c r="X1932" s="39"/>
      <c r="Y1932" s="39"/>
      <c r="Z1932" s="39"/>
      <c r="AA1932" s="39"/>
      <c r="AB1932" s="39"/>
      <c r="AC1932" s="39"/>
      <c r="AD1932" s="39"/>
      <c r="AE1932" s="39"/>
      <c r="AT1932" s="18" t="s">
        <v>189</v>
      </c>
      <c r="AU1932" s="18" t="s">
        <v>83</v>
      </c>
    </row>
    <row r="1933" s="2" customFormat="1">
      <c r="A1933" s="39"/>
      <c r="B1933" s="40"/>
      <c r="C1933" s="41"/>
      <c r="D1933" s="231" t="s">
        <v>191</v>
      </c>
      <c r="E1933" s="41"/>
      <c r="F1933" s="232" t="s">
        <v>3261</v>
      </c>
      <c r="G1933" s="41"/>
      <c r="H1933" s="41"/>
      <c r="I1933" s="228"/>
      <c r="J1933" s="41"/>
      <c r="K1933" s="41"/>
      <c r="L1933" s="45"/>
      <c r="M1933" s="229"/>
      <c r="N1933" s="230"/>
      <c r="O1933" s="85"/>
      <c r="P1933" s="85"/>
      <c r="Q1933" s="85"/>
      <c r="R1933" s="85"/>
      <c r="S1933" s="85"/>
      <c r="T1933" s="86"/>
      <c r="U1933" s="39"/>
      <c r="V1933" s="39"/>
      <c r="W1933" s="39"/>
      <c r="X1933" s="39"/>
      <c r="Y1933" s="39"/>
      <c r="Z1933" s="39"/>
      <c r="AA1933" s="39"/>
      <c r="AB1933" s="39"/>
      <c r="AC1933" s="39"/>
      <c r="AD1933" s="39"/>
      <c r="AE1933" s="39"/>
      <c r="AT1933" s="18" t="s">
        <v>191</v>
      </c>
      <c r="AU1933" s="18" t="s">
        <v>83</v>
      </c>
    </row>
    <row r="1934" s="12" customFormat="1" ht="22.8" customHeight="1">
      <c r="A1934" s="12"/>
      <c r="B1934" s="197"/>
      <c r="C1934" s="198"/>
      <c r="D1934" s="199" t="s">
        <v>72</v>
      </c>
      <c r="E1934" s="211" t="s">
        <v>3262</v>
      </c>
      <c r="F1934" s="211" t="s">
        <v>3263</v>
      </c>
      <c r="G1934" s="198"/>
      <c r="H1934" s="198"/>
      <c r="I1934" s="201"/>
      <c r="J1934" s="212">
        <f>BK1934</f>
        <v>0</v>
      </c>
      <c r="K1934" s="198"/>
      <c r="L1934" s="203"/>
      <c r="M1934" s="204"/>
      <c r="N1934" s="205"/>
      <c r="O1934" s="205"/>
      <c r="P1934" s="206">
        <f>SUM(P1935:P1987)</f>
        <v>0</v>
      </c>
      <c r="Q1934" s="205"/>
      <c r="R1934" s="206">
        <f>SUM(R1935:R1987)</f>
        <v>3.1448928684999999</v>
      </c>
      <c r="S1934" s="205"/>
      <c r="T1934" s="207">
        <f>SUM(T1935:T1987)</f>
        <v>0</v>
      </c>
      <c r="U1934" s="12"/>
      <c r="V1934" s="12"/>
      <c r="W1934" s="12"/>
      <c r="X1934" s="12"/>
      <c r="Y1934" s="12"/>
      <c r="Z1934" s="12"/>
      <c r="AA1934" s="12"/>
      <c r="AB1934" s="12"/>
      <c r="AC1934" s="12"/>
      <c r="AD1934" s="12"/>
      <c r="AE1934" s="12"/>
      <c r="AR1934" s="208" t="s">
        <v>83</v>
      </c>
      <c r="AT1934" s="209" t="s">
        <v>72</v>
      </c>
      <c r="AU1934" s="209" t="s">
        <v>81</v>
      </c>
      <c r="AY1934" s="208" t="s">
        <v>181</v>
      </c>
      <c r="BK1934" s="210">
        <f>SUM(BK1935:BK1987)</f>
        <v>0</v>
      </c>
    </row>
    <row r="1935" s="2" customFormat="1" ht="16.5" customHeight="1">
      <c r="A1935" s="39"/>
      <c r="B1935" s="40"/>
      <c r="C1935" s="213" t="s">
        <v>3264</v>
      </c>
      <c r="D1935" s="213" t="s">
        <v>183</v>
      </c>
      <c r="E1935" s="214" t="s">
        <v>3265</v>
      </c>
      <c r="F1935" s="215" t="s">
        <v>3266</v>
      </c>
      <c r="G1935" s="216" t="s">
        <v>263</v>
      </c>
      <c r="H1935" s="217">
        <v>7.4800000000000004</v>
      </c>
      <c r="I1935" s="218"/>
      <c r="J1935" s="219">
        <f>ROUND(I1935*H1935,2)</f>
        <v>0</v>
      </c>
      <c r="K1935" s="215" t="s">
        <v>187</v>
      </c>
      <c r="L1935" s="45"/>
      <c r="M1935" s="220" t="s">
        <v>19</v>
      </c>
      <c r="N1935" s="221" t="s">
        <v>44</v>
      </c>
      <c r="O1935" s="85"/>
      <c r="P1935" s="222">
        <f>O1935*H1935</f>
        <v>0</v>
      </c>
      <c r="Q1935" s="222">
        <v>0</v>
      </c>
      <c r="R1935" s="222">
        <f>Q1935*H1935</f>
        <v>0</v>
      </c>
      <c r="S1935" s="222">
        <v>0</v>
      </c>
      <c r="T1935" s="223">
        <f>S1935*H1935</f>
        <v>0</v>
      </c>
      <c r="U1935" s="39"/>
      <c r="V1935" s="39"/>
      <c r="W1935" s="39"/>
      <c r="X1935" s="39"/>
      <c r="Y1935" s="39"/>
      <c r="Z1935" s="39"/>
      <c r="AA1935" s="39"/>
      <c r="AB1935" s="39"/>
      <c r="AC1935" s="39"/>
      <c r="AD1935" s="39"/>
      <c r="AE1935" s="39"/>
      <c r="AR1935" s="224" t="s">
        <v>300</v>
      </c>
      <c r="AT1935" s="224" t="s">
        <v>183</v>
      </c>
      <c r="AU1935" s="224" t="s">
        <v>83</v>
      </c>
      <c r="AY1935" s="18" t="s">
        <v>181</v>
      </c>
      <c r="BE1935" s="225">
        <f>IF(N1935="základní",J1935,0)</f>
        <v>0</v>
      </c>
      <c r="BF1935" s="225">
        <f>IF(N1935="snížená",J1935,0)</f>
        <v>0</v>
      </c>
      <c r="BG1935" s="225">
        <f>IF(N1935="zákl. přenesená",J1935,0)</f>
        <v>0</v>
      </c>
      <c r="BH1935" s="225">
        <f>IF(N1935="sníž. přenesená",J1935,0)</f>
        <v>0</v>
      </c>
      <c r="BI1935" s="225">
        <f>IF(N1935="nulová",J1935,0)</f>
        <v>0</v>
      </c>
      <c r="BJ1935" s="18" t="s">
        <v>81</v>
      </c>
      <c r="BK1935" s="225">
        <f>ROUND(I1935*H1935,2)</f>
        <v>0</v>
      </c>
      <c r="BL1935" s="18" t="s">
        <v>300</v>
      </c>
      <c r="BM1935" s="224" t="s">
        <v>3267</v>
      </c>
    </row>
    <row r="1936" s="2" customFormat="1">
      <c r="A1936" s="39"/>
      <c r="B1936" s="40"/>
      <c r="C1936" s="41"/>
      <c r="D1936" s="226" t="s">
        <v>189</v>
      </c>
      <c r="E1936" s="41"/>
      <c r="F1936" s="227" t="s">
        <v>3268</v>
      </c>
      <c r="G1936" s="41"/>
      <c r="H1936" s="41"/>
      <c r="I1936" s="228"/>
      <c r="J1936" s="41"/>
      <c r="K1936" s="41"/>
      <c r="L1936" s="45"/>
      <c r="M1936" s="229"/>
      <c r="N1936" s="230"/>
      <c r="O1936" s="85"/>
      <c r="P1936" s="85"/>
      <c r="Q1936" s="85"/>
      <c r="R1936" s="85"/>
      <c r="S1936" s="85"/>
      <c r="T1936" s="86"/>
      <c r="U1936" s="39"/>
      <c r="V1936" s="39"/>
      <c r="W1936" s="39"/>
      <c r="X1936" s="39"/>
      <c r="Y1936" s="39"/>
      <c r="Z1936" s="39"/>
      <c r="AA1936" s="39"/>
      <c r="AB1936" s="39"/>
      <c r="AC1936" s="39"/>
      <c r="AD1936" s="39"/>
      <c r="AE1936" s="39"/>
      <c r="AT1936" s="18" t="s">
        <v>189</v>
      </c>
      <c r="AU1936" s="18" t="s">
        <v>83</v>
      </c>
    </row>
    <row r="1937" s="2" customFormat="1">
      <c r="A1937" s="39"/>
      <c r="B1937" s="40"/>
      <c r="C1937" s="41"/>
      <c r="D1937" s="231" t="s">
        <v>191</v>
      </c>
      <c r="E1937" s="41"/>
      <c r="F1937" s="232" t="s">
        <v>3269</v>
      </c>
      <c r="G1937" s="41"/>
      <c r="H1937" s="41"/>
      <c r="I1937" s="228"/>
      <c r="J1937" s="41"/>
      <c r="K1937" s="41"/>
      <c r="L1937" s="45"/>
      <c r="M1937" s="229"/>
      <c r="N1937" s="230"/>
      <c r="O1937" s="85"/>
      <c r="P1937" s="85"/>
      <c r="Q1937" s="85"/>
      <c r="R1937" s="85"/>
      <c r="S1937" s="85"/>
      <c r="T1937" s="86"/>
      <c r="U1937" s="39"/>
      <c r="V1937" s="39"/>
      <c r="W1937" s="39"/>
      <c r="X1937" s="39"/>
      <c r="Y1937" s="39"/>
      <c r="Z1937" s="39"/>
      <c r="AA1937" s="39"/>
      <c r="AB1937" s="39"/>
      <c r="AC1937" s="39"/>
      <c r="AD1937" s="39"/>
      <c r="AE1937" s="39"/>
      <c r="AT1937" s="18" t="s">
        <v>191</v>
      </c>
      <c r="AU1937" s="18" t="s">
        <v>83</v>
      </c>
    </row>
    <row r="1938" s="13" customFormat="1">
      <c r="A1938" s="13"/>
      <c r="B1938" s="233"/>
      <c r="C1938" s="234"/>
      <c r="D1938" s="226" t="s">
        <v>193</v>
      </c>
      <c r="E1938" s="235" t="s">
        <v>19</v>
      </c>
      <c r="F1938" s="236" t="s">
        <v>3270</v>
      </c>
      <c r="G1938" s="234"/>
      <c r="H1938" s="237">
        <v>7.4800000000000004</v>
      </c>
      <c r="I1938" s="238"/>
      <c r="J1938" s="234"/>
      <c r="K1938" s="234"/>
      <c r="L1938" s="239"/>
      <c r="M1938" s="240"/>
      <c r="N1938" s="241"/>
      <c r="O1938" s="241"/>
      <c r="P1938" s="241"/>
      <c r="Q1938" s="241"/>
      <c r="R1938" s="241"/>
      <c r="S1938" s="241"/>
      <c r="T1938" s="242"/>
      <c r="U1938" s="13"/>
      <c r="V1938" s="13"/>
      <c r="W1938" s="13"/>
      <c r="X1938" s="13"/>
      <c r="Y1938" s="13"/>
      <c r="Z1938" s="13"/>
      <c r="AA1938" s="13"/>
      <c r="AB1938" s="13"/>
      <c r="AC1938" s="13"/>
      <c r="AD1938" s="13"/>
      <c r="AE1938" s="13"/>
      <c r="AT1938" s="243" t="s">
        <v>193</v>
      </c>
      <c r="AU1938" s="243" t="s">
        <v>83</v>
      </c>
      <c r="AV1938" s="13" t="s">
        <v>83</v>
      </c>
      <c r="AW1938" s="13" t="s">
        <v>33</v>
      </c>
      <c r="AX1938" s="13" t="s">
        <v>73</v>
      </c>
      <c r="AY1938" s="243" t="s">
        <v>181</v>
      </c>
    </row>
    <row r="1939" s="2" customFormat="1" ht="16.5" customHeight="1">
      <c r="A1939" s="39"/>
      <c r="B1939" s="40"/>
      <c r="C1939" s="254" t="s">
        <v>3271</v>
      </c>
      <c r="D1939" s="254" t="s">
        <v>308</v>
      </c>
      <c r="E1939" s="255" t="s">
        <v>3272</v>
      </c>
      <c r="F1939" s="256" t="s">
        <v>3273</v>
      </c>
      <c r="G1939" s="257" t="s">
        <v>263</v>
      </c>
      <c r="H1939" s="258">
        <v>7.4800000000000004</v>
      </c>
      <c r="I1939" s="259"/>
      <c r="J1939" s="260">
        <f>ROUND(I1939*H1939,2)</f>
        <v>0</v>
      </c>
      <c r="K1939" s="256" t="s">
        <v>187</v>
      </c>
      <c r="L1939" s="261"/>
      <c r="M1939" s="262" t="s">
        <v>19</v>
      </c>
      <c r="N1939" s="263" t="s">
        <v>44</v>
      </c>
      <c r="O1939" s="85"/>
      <c r="P1939" s="222">
        <f>O1939*H1939</f>
        <v>0</v>
      </c>
      <c r="Q1939" s="222">
        <v>0.0025000000000000001</v>
      </c>
      <c r="R1939" s="222">
        <f>Q1939*H1939</f>
        <v>0.018700000000000001</v>
      </c>
      <c r="S1939" s="222">
        <v>0</v>
      </c>
      <c r="T1939" s="223">
        <f>S1939*H1939</f>
        <v>0</v>
      </c>
      <c r="U1939" s="39"/>
      <c r="V1939" s="39"/>
      <c r="W1939" s="39"/>
      <c r="X1939" s="39"/>
      <c r="Y1939" s="39"/>
      <c r="Z1939" s="39"/>
      <c r="AA1939" s="39"/>
      <c r="AB1939" s="39"/>
      <c r="AC1939" s="39"/>
      <c r="AD1939" s="39"/>
      <c r="AE1939" s="39"/>
      <c r="AR1939" s="224" t="s">
        <v>423</v>
      </c>
      <c r="AT1939" s="224" t="s">
        <v>308</v>
      </c>
      <c r="AU1939" s="224" t="s">
        <v>83</v>
      </c>
      <c r="AY1939" s="18" t="s">
        <v>181</v>
      </c>
      <c r="BE1939" s="225">
        <f>IF(N1939="základní",J1939,0)</f>
        <v>0</v>
      </c>
      <c r="BF1939" s="225">
        <f>IF(N1939="snížená",J1939,0)</f>
        <v>0</v>
      </c>
      <c r="BG1939" s="225">
        <f>IF(N1939="zákl. přenesená",J1939,0)</f>
        <v>0</v>
      </c>
      <c r="BH1939" s="225">
        <f>IF(N1939="sníž. přenesená",J1939,0)</f>
        <v>0</v>
      </c>
      <c r="BI1939" s="225">
        <f>IF(N1939="nulová",J1939,0)</f>
        <v>0</v>
      </c>
      <c r="BJ1939" s="18" t="s">
        <v>81</v>
      </c>
      <c r="BK1939" s="225">
        <f>ROUND(I1939*H1939,2)</f>
        <v>0</v>
      </c>
      <c r="BL1939" s="18" t="s">
        <v>300</v>
      </c>
      <c r="BM1939" s="224" t="s">
        <v>3274</v>
      </c>
    </row>
    <row r="1940" s="2" customFormat="1">
      <c r="A1940" s="39"/>
      <c r="B1940" s="40"/>
      <c r="C1940" s="41"/>
      <c r="D1940" s="226" t="s">
        <v>189</v>
      </c>
      <c r="E1940" s="41"/>
      <c r="F1940" s="227" t="s">
        <v>3273</v>
      </c>
      <c r="G1940" s="41"/>
      <c r="H1940" s="41"/>
      <c r="I1940" s="228"/>
      <c r="J1940" s="41"/>
      <c r="K1940" s="41"/>
      <c r="L1940" s="45"/>
      <c r="M1940" s="229"/>
      <c r="N1940" s="230"/>
      <c r="O1940" s="85"/>
      <c r="P1940" s="85"/>
      <c r="Q1940" s="85"/>
      <c r="R1940" s="85"/>
      <c r="S1940" s="85"/>
      <c r="T1940" s="86"/>
      <c r="U1940" s="39"/>
      <c r="V1940" s="39"/>
      <c r="W1940" s="39"/>
      <c r="X1940" s="39"/>
      <c r="Y1940" s="39"/>
      <c r="Z1940" s="39"/>
      <c r="AA1940" s="39"/>
      <c r="AB1940" s="39"/>
      <c r="AC1940" s="39"/>
      <c r="AD1940" s="39"/>
      <c r="AE1940" s="39"/>
      <c r="AT1940" s="18" t="s">
        <v>189</v>
      </c>
      <c r="AU1940" s="18" t="s">
        <v>83</v>
      </c>
    </row>
    <row r="1941" s="2" customFormat="1" ht="16.5" customHeight="1">
      <c r="A1941" s="39"/>
      <c r="B1941" s="40"/>
      <c r="C1941" s="254" t="s">
        <v>3275</v>
      </c>
      <c r="D1941" s="254" t="s">
        <v>308</v>
      </c>
      <c r="E1941" s="255" t="s">
        <v>3276</v>
      </c>
      <c r="F1941" s="256" t="s">
        <v>3277</v>
      </c>
      <c r="G1941" s="257" t="s">
        <v>449</v>
      </c>
      <c r="H1941" s="258">
        <v>4</v>
      </c>
      <c r="I1941" s="259"/>
      <c r="J1941" s="260">
        <f>ROUND(I1941*H1941,2)</f>
        <v>0</v>
      </c>
      <c r="K1941" s="256" t="s">
        <v>187</v>
      </c>
      <c r="L1941" s="261"/>
      <c r="M1941" s="262" t="s">
        <v>19</v>
      </c>
      <c r="N1941" s="263" t="s">
        <v>44</v>
      </c>
      <c r="O1941" s="85"/>
      <c r="P1941" s="222">
        <f>O1941*H1941</f>
        <v>0</v>
      </c>
      <c r="Q1941" s="222">
        <v>8.0000000000000007E-05</v>
      </c>
      <c r="R1941" s="222">
        <f>Q1941*H1941</f>
        <v>0.00032000000000000003</v>
      </c>
      <c r="S1941" s="222">
        <v>0</v>
      </c>
      <c r="T1941" s="223">
        <f>S1941*H1941</f>
        <v>0</v>
      </c>
      <c r="U1941" s="39"/>
      <c r="V1941" s="39"/>
      <c r="W1941" s="39"/>
      <c r="X1941" s="39"/>
      <c r="Y1941" s="39"/>
      <c r="Z1941" s="39"/>
      <c r="AA1941" s="39"/>
      <c r="AB1941" s="39"/>
      <c r="AC1941" s="39"/>
      <c r="AD1941" s="39"/>
      <c r="AE1941" s="39"/>
      <c r="AR1941" s="224" t="s">
        <v>423</v>
      </c>
      <c r="AT1941" s="224" t="s">
        <v>308</v>
      </c>
      <c r="AU1941" s="224" t="s">
        <v>83</v>
      </c>
      <c r="AY1941" s="18" t="s">
        <v>181</v>
      </c>
      <c r="BE1941" s="225">
        <f>IF(N1941="základní",J1941,0)</f>
        <v>0</v>
      </c>
      <c r="BF1941" s="225">
        <f>IF(N1941="snížená",J1941,0)</f>
        <v>0</v>
      </c>
      <c r="BG1941" s="225">
        <f>IF(N1941="zákl. přenesená",J1941,0)</f>
        <v>0</v>
      </c>
      <c r="BH1941" s="225">
        <f>IF(N1941="sníž. přenesená",J1941,0)</f>
        <v>0</v>
      </c>
      <c r="BI1941" s="225">
        <f>IF(N1941="nulová",J1941,0)</f>
        <v>0</v>
      </c>
      <c r="BJ1941" s="18" t="s">
        <v>81</v>
      </c>
      <c r="BK1941" s="225">
        <f>ROUND(I1941*H1941,2)</f>
        <v>0</v>
      </c>
      <c r="BL1941" s="18" t="s">
        <v>300</v>
      </c>
      <c r="BM1941" s="224" t="s">
        <v>3278</v>
      </c>
    </row>
    <row r="1942" s="2" customFormat="1">
      <c r="A1942" s="39"/>
      <c r="B1942" s="40"/>
      <c r="C1942" s="41"/>
      <c r="D1942" s="226" t="s">
        <v>189</v>
      </c>
      <c r="E1942" s="41"/>
      <c r="F1942" s="227" t="s">
        <v>3277</v>
      </c>
      <c r="G1942" s="41"/>
      <c r="H1942" s="41"/>
      <c r="I1942" s="228"/>
      <c r="J1942" s="41"/>
      <c r="K1942" s="41"/>
      <c r="L1942" s="45"/>
      <c r="M1942" s="229"/>
      <c r="N1942" s="230"/>
      <c r="O1942" s="85"/>
      <c r="P1942" s="85"/>
      <c r="Q1942" s="85"/>
      <c r="R1942" s="85"/>
      <c r="S1942" s="85"/>
      <c r="T1942" s="86"/>
      <c r="U1942" s="39"/>
      <c r="V1942" s="39"/>
      <c r="W1942" s="39"/>
      <c r="X1942" s="39"/>
      <c r="Y1942" s="39"/>
      <c r="Z1942" s="39"/>
      <c r="AA1942" s="39"/>
      <c r="AB1942" s="39"/>
      <c r="AC1942" s="39"/>
      <c r="AD1942" s="39"/>
      <c r="AE1942" s="39"/>
      <c r="AT1942" s="18" t="s">
        <v>189</v>
      </c>
      <c r="AU1942" s="18" t="s">
        <v>83</v>
      </c>
    </row>
    <row r="1943" s="2" customFormat="1" ht="16.5" customHeight="1">
      <c r="A1943" s="39"/>
      <c r="B1943" s="40"/>
      <c r="C1943" s="213" t="s">
        <v>3279</v>
      </c>
      <c r="D1943" s="213" t="s">
        <v>183</v>
      </c>
      <c r="E1943" s="214" t="s">
        <v>3280</v>
      </c>
      <c r="F1943" s="215" t="s">
        <v>3281</v>
      </c>
      <c r="G1943" s="216" t="s">
        <v>263</v>
      </c>
      <c r="H1943" s="217">
        <v>11.4</v>
      </c>
      <c r="I1943" s="218"/>
      <c r="J1943" s="219">
        <f>ROUND(I1943*H1943,2)</f>
        <v>0</v>
      </c>
      <c r="K1943" s="215" t="s">
        <v>187</v>
      </c>
      <c r="L1943" s="45"/>
      <c r="M1943" s="220" t="s">
        <v>19</v>
      </c>
      <c r="N1943" s="221" t="s">
        <v>44</v>
      </c>
      <c r="O1943" s="85"/>
      <c r="P1943" s="222">
        <f>O1943*H1943</f>
        <v>0</v>
      </c>
      <c r="Q1943" s="222">
        <v>0</v>
      </c>
      <c r="R1943" s="222">
        <f>Q1943*H1943</f>
        <v>0</v>
      </c>
      <c r="S1943" s="222">
        <v>0</v>
      </c>
      <c r="T1943" s="223">
        <f>S1943*H1943</f>
        <v>0</v>
      </c>
      <c r="U1943" s="39"/>
      <c r="V1943" s="39"/>
      <c r="W1943" s="39"/>
      <c r="X1943" s="39"/>
      <c r="Y1943" s="39"/>
      <c r="Z1943" s="39"/>
      <c r="AA1943" s="39"/>
      <c r="AB1943" s="39"/>
      <c r="AC1943" s="39"/>
      <c r="AD1943" s="39"/>
      <c r="AE1943" s="39"/>
      <c r="AR1943" s="224" t="s">
        <v>300</v>
      </c>
      <c r="AT1943" s="224" t="s">
        <v>183</v>
      </c>
      <c r="AU1943" s="224" t="s">
        <v>83</v>
      </c>
      <c r="AY1943" s="18" t="s">
        <v>181</v>
      </c>
      <c r="BE1943" s="225">
        <f>IF(N1943="základní",J1943,0)</f>
        <v>0</v>
      </c>
      <c r="BF1943" s="225">
        <f>IF(N1943="snížená",J1943,0)</f>
        <v>0</v>
      </c>
      <c r="BG1943" s="225">
        <f>IF(N1943="zákl. přenesená",J1943,0)</f>
        <v>0</v>
      </c>
      <c r="BH1943" s="225">
        <f>IF(N1943="sníž. přenesená",J1943,0)</f>
        <v>0</v>
      </c>
      <c r="BI1943" s="225">
        <f>IF(N1943="nulová",J1943,0)</f>
        <v>0</v>
      </c>
      <c r="BJ1943" s="18" t="s">
        <v>81</v>
      </c>
      <c r="BK1943" s="225">
        <f>ROUND(I1943*H1943,2)</f>
        <v>0</v>
      </c>
      <c r="BL1943" s="18" t="s">
        <v>300</v>
      </c>
      <c r="BM1943" s="224" t="s">
        <v>3282</v>
      </c>
    </row>
    <row r="1944" s="2" customFormat="1">
      <c r="A1944" s="39"/>
      <c r="B1944" s="40"/>
      <c r="C1944" s="41"/>
      <c r="D1944" s="226" t="s">
        <v>189</v>
      </c>
      <c r="E1944" s="41"/>
      <c r="F1944" s="227" t="s">
        <v>3283</v>
      </c>
      <c r="G1944" s="41"/>
      <c r="H1944" s="41"/>
      <c r="I1944" s="228"/>
      <c r="J1944" s="41"/>
      <c r="K1944" s="41"/>
      <c r="L1944" s="45"/>
      <c r="M1944" s="229"/>
      <c r="N1944" s="230"/>
      <c r="O1944" s="85"/>
      <c r="P1944" s="85"/>
      <c r="Q1944" s="85"/>
      <c r="R1944" s="85"/>
      <c r="S1944" s="85"/>
      <c r="T1944" s="86"/>
      <c r="U1944" s="39"/>
      <c r="V1944" s="39"/>
      <c r="W1944" s="39"/>
      <c r="X1944" s="39"/>
      <c r="Y1944" s="39"/>
      <c r="Z1944" s="39"/>
      <c r="AA1944" s="39"/>
      <c r="AB1944" s="39"/>
      <c r="AC1944" s="39"/>
      <c r="AD1944" s="39"/>
      <c r="AE1944" s="39"/>
      <c r="AT1944" s="18" t="s">
        <v>189</v>
      </c>
      <c r="AU1944" s="18" t="s">
        <v>83</v>
      </c>
    </row>
    <row r="1945" s="2" customFormat="1">
      <c r="A1945" s="39"/>
      <c r="B1945" s="40"/>
      <c r="C1945" s="41"/>
      <c r="D1945" s="231" t="s">
        <v>191</v>
      </c>
      <c r="E1945" s="41"/>
      <c r="F1945" s="232" t="s">
        <v>3284</v>
      </c>
      <c r="G1945" s="41"/>
      <c r="H1945" s="41"/>
      <c r="I1945" s="228"/>
      <c r="J1945" s="41"/>
      <c r="K1945" s="41"/>
      <c r="L1945" s="45"/>
      <c r="M1945" s="229"/>
      <c r="N1945" s="230"/>
      <c r="O1945" s="85"/>
      <c r="P1945" s="85"/>
      <c r="Q1945" s="85"/>
      <c r="R1945" s="85"/>
      <c r="S1945" s="85"/>
      <c r="T1945" s="86"/>
      <c r="U1945" s="39"/>
      <c r="V1945" s="39"/>
      <c r="W1945" s="39"/>
      <c r="X1945" s="39"/>
      <c r="Y1945" s="39"/>
      <c r="Z1945" s="39"/>
      <c r="AA1945" s="39"/>
      <c r="AB1945" s="39"/>
      <c r="AC1945" s="39"/>
      <c r="AD1945" s="39"/>
      <c r="AE1945" s="39"/>
      <c r="AT1945" s="18" t="s">
        <v>191</v>
      </c>
      <c r="AU1945" s="18" t="s">
        <v>83</v>
      </c>
    </row>
    <row r="1946" s="13" customFormat="1">
      <c r="A1946" s="13"/>
      <c r="B1946" s="233"/>
      <c r="C1946" s="234"/>
      <c r="D1946" s="226" t="s">
        <v>193</v>
      </c>
      <c r="E1946" s="235" t="s">
        <v>19</v>
      </c>
      <c r="F1946" s="236" t="s">
        <v>3285</v>
      </c>
      <c r="G1946" s="234"/>
      <c r="H1946" s="237">
        <v>11.4</v>
      </c>
      <c r="I1946" s="238"/>
      <c r="J1946" s="234"/>
      <c r="K1946" s="234"/>
      <c r="L1946" s="239"/>
      <c r="M1946" s="240"/>
      <c r="N1946" s="241"/>
      <c r="O1946" s="241"/>
      <c r="P1946" s="241"/>
      <c r="Q1946" s="241"/>
      <c r="R1946" s="241"/>
      <c r="S1946" s="241"/>
      <c r="T1946" s="242"/>
      <c r="U1946" s="13"/>
      <c r="V1946" s="13"/>
      <c r="W1946" s="13"/>
      <c r="X1946" s="13"/>
      <c r="Y1946" s="13"/>
      <c r="Z1946" s="13"/>
      <c r="AA1946" s="13"/>
      <c r="AB1946" s="13"/>
      <c r="AC1946" s="13"/>
      <c r="AD1946" s="13"/>
      <c r="AE1946" s="13"/>
      <c r="AT1946" s="243" t="s">
        <v>193</v>
      </c>
      <c r="AU1946" s="243" t="s">
        <v>83</v>
      </c>
      <c r="AV1946" s="13" t="s">
        <v>83</v>
      </c>
      <c r="AW1946" s="13" t="s">
        <v>33</v>
      </c>
      <c r="AX1946" s="13" t="s">
        <v>73</v>
      </c>
      <c r="AY1946" s="243" t="s">
        <v>181</v>
      </c>
    </row>
    <row r="1947" s="2" customFormat="1" ht="16.5" customHeight="1">
      <c r="A1947" s="39"/>
      <c r="B1947" s="40"/>
      <c r="C1947" s="254" t="s">
        <v>3286</v>
      </c>
      <c r="D1947" s="254" t="s">
        <v>308</v>
      </c>
      <c r="E1947" s="255" t="s">
        <v>3287</v>
      </c>
      <c r="F1947" s="256" t="s">
        <v>3288</v>
      </c>
      <c r="G1947" s="257" t="s">
        <v>449</v>
      </c>
      <c r="H1947" s="258">
        <v>1</v>
      </c>
      <c r="I1947" s="259"/>
      <c r="J1947" s="260">
        <f>ROUND(I1947*H1947,2)</f>
        <v>0</v>
      </c>
      <c r="K1947" s="256" t="s">
        <v>394</v>
      </c>
      <c r="L1947" s="261"/>
      <c r="M1947" s="262" t="s">
        <v>19</v>
      </c>
      <c r="N1947" s="263" t="s">
        <v>44</v>
      </c>
      <c r="O1947" s="85"/>
      <c r="P1947" s="222">
        <f>O1947*H1947</f>
        <v>0</v>
      </c>
      <c r="Q1947" s="222">
        <v>0.14399999999999999</v>
      </c>
      <c r="R1947" s="222">
        <f>Q1947*H1947</f>
        <v>0.14399999999999999</v>
      </c>
      <c r="S1947" s="222">
        <v>0</v>
      </c>
      <c r="T1947" s="223">
        <f>S1947*H1947</f>
        <v>0</v>
      </c>
      <c r="U1947" s="39"/>
      <c r="V1947" s="39"/>
      <c r="W1947" s="39"/>
      <c r="X1947" s="39"/>
      <c r="Y1947" s="39"/>
      <c r="Z1947" s="39"/>
      <c r="AA1947" s="39"/>
      <c r="AB1947" s="39"/>
      <c r="AC1947" s="39"/>
      <c r="AD1947" s="39"/>
      <c r="AE1947" s="39"/>
      <c r="AR1947" s="224" t="s">
        <v>423</v>
      </c>
      <c r="AT1947" s="224" t="s">
        <v>308</v>
      </c>
      <c r="AU1947" s="224" t="s">
        <v>83</v>
      </c>
      <c r="AY1947" s="18" t="s">
        <v>181</v>
      </c>
      <c r="BE1947" s="225">
        <f>IF(N1947="základní",J1947,0)</f>
        <v>0</v>
      </c>
      <c r="BF1947" s="225">
        <f>IF(N1947="snížená",J1947,0)</f>
        <v>0</v>
      </c>
      <c r="BG1947" s="225">
        <f>IF(N1947="zákl. přenesená",J1947,0)</f>
        <v>0</v>
      </c>
      <c r="BH1947" s="225">
        <f>IF(N1947="sníž. přenesená",J1947,0)</f>
        <v>0</v>
      </c>
      <c r="BI1947" s="225">
        <f>IF(N1947="nulová",J1947,0)</f>
        <v>0</v>
      </c>
      <c r="BJ1947" s="18" t="s">
        <v>81</v>
      </c>
      <c r="BK1947" s="225">
        <f>ROUND(I1947*H1947,2)</f>
        <v>0</v>
      </c>
      <c r="BL1947" s="18" t="s">
        <v>300</v>
      </c>
      <c r="BM1947" s="224" t="s">
        <v>3289</v>
      </c>
    </row>
    <row r="1948" s="2" customFormat="1">
      <c r="A1948" s="39"/>
      <c r="B1948" s="40"/>
      <c r="C1948" s="41"/>
      <c r="D1948" s="226" t="s">
        <v>189</v>
      </c>
      <c r="E1948" s="41"/>
      <c r="F1948" s="227" t="s">
        <v>3290</v>
      </c>
      <c r="G1948" s="41"/>
      <c r="H1948" s="41"/>
      <c r="I1948" s="228"/>
      <c r="J1948" s="41"/>
      <c r="K1948" s="41"/>
      <c r="L1948" s="45"/>
      <c r="M1948" s="229"/>
      <c r="N1948" s="230"/>
      <c r="O1948" s="85"/>
      <c r="P1948" s="85"/>
      <c r="Q1948" s="85"/>
      <c r="R1948" s="85"/>
      <c r="S1948" s="85"/>
      <c r="T1948" s="86"/>
      <c r="U1948" s="39"/>
      <c r="V1948" s="39"/>
      <c r="W1948" s="39"/>
      <c r="X1948" s="39"/>
      <c r="Y1948" s="39"/>
      <c r="Z1948" s="39"/>
      <c r="AA1948" s="39"/>
      <c r="AB1948" s="39"/>
      <c r="AC1948" s="39"/>
      <c r="AD1948" s="39"/>
      <c r="AE1948" s="39"/>
      <c r="AT1948" s="18" t="s">
        <v>189</v>
      </c>
      <c r="AU1948" s="18" t="s">
        <v>83</v>
      </c>
    </row>
    <row r="1949" s="2" customFormat="1" ht="16.5" customHeight="1">
      <c r="A1949" s="39"/>
      <c r="B1949" s="40"/>
      <c r="C1949" s="213" t="s">
        <v>3291</v>
      </c>
      <c r="D1949" s="213" t="s">
        <v>183</v>
      </c>
      <c r="E1949" s="214" t="s">
        <v>3292</v>
      </c>
      <c r="F1949" s="215" t="s">
        <v>3293</v>
      </c>
      <c r="G1949" s="216" t="s">
        <v>263</v>
      </c>
      <c r="H1949" s="217">
        <v>9.1940000000000008</v>
      </c>
      <c r="I1949" s="218"/>
      <c r="J1949" s="219">
        <f>ROUND(I1949*H1949,2)</f>
        <v>0</v>
      </c>
      <c r="K1949" s="215" t="s">
        <v>187</v>
      </c>
      <c r="L1949" s="45"/>
      <c r="M1949" s="220" t="s">
        <v>19</v>
      </c>
      <c r="N1949" s="221" t="s">
        <v>44</v>
      </c>
      <c r="O1949" s="85"/>
      <c r="P1949" s="222">
        <f>O1949*H1949</f>
        <v>0</v>
      </c>
      <c r="Q1949" s="222">
        <v>0</v>
      </c>
      <c r="R1949" s="222">
        <f>Q1949*H1949</f>
        <v>0</v>
      </c>
      <c r="S1949" s="222">
        <v>0</v>
      </c>
      <c r="T1949" s="223">
        <f>S1949*H1949</f>
        <v>0</v>
      </c>
      <c r="U1949" s="39"/>
      <c r="V1949" s="39"/>
      <c r="W1949" s="39"/>
      <c r="X1949" s="39"/>
      <c r="Y1949" s="39"/>
      <c r="Z1949" s="39"/>
      <c r="AA1949" s="39"/>
      <c r="AB1949" s="39"/>
      <c r="AC1949" s="39"/>
      <c r="AD1949" s="39"/>
      <c r="AE1949" s="39"/>
      <c r="AR1949" s="224" t="s">
        <v>300</v>
      </c>
      <c r="AT1949" s="224" t="s">
        <v>183</v>
      </c>
      <c r="AU1949" s="224" t="s">
        <v>83</v>
      </c>
      <c r="AY1949" s="18" t="s">
        <v>181</v>
      </c>
      <c r="BE1949" s="225">
        <f>IF(N1949="základní",J1949,0)</f>
        <v>0</v>
      </c>
      <c r="BF1949" s="225">
        <f>IF(N1949="snížená",J1949,0)</f>
        <v>0</v>
      </c>
      <c r="BG1949" s="225">
        <f>IF(N1949="zákl. přenesená",J1949,0)</f>
        <v>0</v>
      </c>
      <c r="BH1949" s="225">
        <f>IF(N1949="sníž. přenesená",J1949,0)</f>
        <v>0</v>
      </c>
      <c r="BI1949" s="225">
        <f>IF(N1949="nulová",J1949,0)</f>
        <v>0</v>
      </c>
      <c r="BJ1949" s="18" t="s">
        <v>81</v>
      </c>
      <c r="BK1949" s="225">
        <f>ROUND(I1949*H1949,2)</f>
        <v>0</v>
      </c>
      <c r="BL1949" s="18" t="s">
        <v>300</v>
      </c>
      <c r="BM1949" s="224" t="s">
        <v>3294</v>
      </c>
    </row>
    <row r="1950" s="2" customFormat="1">
      <c r="A1950" s="39"/>
      <c r="B1950" s="40"/>
      <c r="C1950" s="41"/>
      <c r="D1950" s="226" t="s">
        <v>189</v>
      </c>
      <c r="E1950" s="41"/>
      <c r="F1950" s="227" t="s">
        <v>3295</v>
      </c>
      <c r="G1950" s="41"/>
      <c r="H1950" s="41"/>
      <c r="I1950" s="228"/>
      <c r="J1950" s="41"/>
      <c r="K1950" s="41"/>
      <c r="L1950" s="45"/>
      <c r="M1950" s="229"/>
      <c r="N1950" s="230"/>
      <c r="O1950" s="85"/>
      <c r="P1950" s="85"/>
      <c r="Q1950" s="85"/>
      <c r="R1950" s="85"/>
      <c r="S1950" s="85"/>
      <c r="T1950" s="86"/>
      <c r="U1950" s="39"/>
      <c r="V1950" s="39"/>
      <c r="W1950" s="39"/>
      <c r="X1950" s="39"/>
      <c r="Y1950" s="39"/>
      <c r="Z1950" s="39"/>
      <c r="AA1950" s="39"/>
      <c r="AB1950" s="39"/>
      <c r="AC1950" s="39"/>
      <c r="AD1950" s="39"/>
      <c r="AE1950" s="39"/>
      <c r="AT1950" s="18" t="s">
        <v>189</v>
      </c>
      <c r="AU1950" s="18" t="s">
        <v>83</v>
      </c>
    </row>
    <row r="1951" s="2" customFormat="1">
      <c r="A1951" s="39"/>
      <c r="B1951" s="40"/>
      <c r="C1951" s="41"/>
      <c r="D1951" s="231" t="s">
        <v>191</v>
      </c>
      <c r="E1951" s="41"/>
      <c r="F1951" s="232" t="s">
        <v>3296</v>
      </c>
      <c r="G1951" s="41"/>
      <c r="H1951" s="41"/>
      <c r="I1951" s="228"/>
      <c r="J1951" s="41"/>
      <c r="K1951" s="41"/>
      <c r="L1951" s="45"/>
      <c r="M1951" s="229"/>
      <c r="N1951" s="230"/>
      <c r="O1951" s="85"/>
      <c r="P1951" s="85"/>
      <c r="Q1951" s="85"/>
      <c r="R1951" s="85"/>
      <c r="S1951" s="85"/>
      <c r="T1951" s="86"/>
      <c r="U1951" s="39"/>
      <c r="V1951" s="39"/>
      <c r="W1951" s="39"/>
      <c r="X1951" s="39"/>
      <c r="Y1951" s="39"/>
      <c r="Z1951" s="39"/>
      <c r="AA1951" s="39"/>
      <c r="AB1951" s="39"/>
      <c r="AC1951" s="39"/>
      <c r="AD1951" s="39"/>
      <c r="AE1951" s="39"/>
      <c r="AT1951" s="18" t="s">
        <v>191</v>
      </c>
      <c r="AU1951" s="18" t="s">
        <v>83</v>
      </c>
    </row>
    <row r="1952" s="13" customFormat="1">
      <c r="A1952" s="13"/>
      <c r="B1952" s="233"/>
      <c r="C1952" s="234"/>
      <c r="D1952" s="226" t="s">
        <v>193</v>
      </c>
      <c r="E1952" s="235" t="s">
        <v>19</v>
      </c>
      <c r="F1952" s="236" t="s">
        <v>3297</v>
      </c>
      <c r="G1952" s="234"/>
      <c r="H1952" s="237">
        <v>9.1940000000000008</v>
      </c>
      <c r="I1952" s="238"/>
      <c r="J1952" s="234"/>
      <c r="K1952" s="234"/>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193</v>
      </c>
      <c r="AU1952" s="243" t="s">
        <v>83</v>
      </c>
      <c r="AV1952" s="13" t="s">
        <v>83</v>
      </c>
      <c r="AW1952" s="13" t="s">
        <v>33</v>
      </c>
      <c r="AX1952" s="13" t="s">
        <v>73</v>
      </c>
      <c r="AY1952" s="243" t="s">
        <v>181</v>
      </c>
    </row>
    <row r="1953" s="2" customFormat="1" ht="16.5" customHeight="1">
      <c r="A1953" s="39"/>
      <c r="B1953" s="40"/>
      <c r="C1953" s="254" t="s">
        <v>3298</v>
      </c>
      <c r="D1953" s="254" t="s">
        <v>308</v>
      </c>
      <c r="E1953" s="255" t="s">
        <v>3299</v>
      </c>
      <c r="F1953" s="256" t="s">
        <v>3300</v>
      </c>
      <c r="G1953" s="257" t="s">
        <v>263</v>
      </c>
      <c r="H1953" s="258">
        <v>9.1940000000000008</v>
      </c>
      <c r="I1953" s="259"/>
      <c r="J1953" s="260">
        <f>ROUND(I1953*H1953,2)</f>
        <v>0</v>
      </c>
      <c r="K1953" s="256" t="s">
        <v>187</v>
      </c>
      <c r="L1953" s="261"/>
      <c r="M1953" s="262" t="s">
        <v>19</v>
      </c>
      <c r="N1953" s="263" t="s">
        <v>44</v>
      </c>
      <c r="O1953" s="85"/>
      <c r="P1953" s="222">
        <f>O1953*H1953</f>
        <v>0</v>
      </c>
      <c r="Q1953" s="222">
        <v>0.060999999999999999</v>
      </c>
      <c r="R1953" s="222">
        <f>Q1953*H1953</f>
        <v>0.56083400000000005</v>
      </c>
      <c r="S1953" s="222">
        <v>0</v>
      </c>
      <c r="T1953" s="223">
        <f>S1953*H1953</f>
        <v>0</v>
      </c>
      <c r="U1953" s="39"/>
      <c r="V1953" s="39"/>
      <c r="W1953" s="39"/>
      <c r="X1953" s="39"/>
      <c r="Y1953" s="39"/>
      <c r="Z1953" s="39"/>
      <c r="AA1953" s="39"/>
      <c r="AB1953" s="39"/>
      <c r="AC1953" s="39"/>
      <c r="AD1953" s="39"/>
      <c r="AE1953" s="39"/>
      <c r="AR1953" s="224" t="s">
        <v>423</v>
      </c>
      <c r="AT1953" s="224" t="s">
        <v>308</v>
      </c>
      <c r="AU1953" s="224" t="s">
        <v>83</v>
      </c>
      <c r="AY1953" s="18" t="s">
        <v>181</v>
      </c>
      <c r="BE1953" s="225">
        <f>IF(N1953="základní",J1953,0)</f>
        <v>0</v>
      </c>
      <c r="BF1953" s="225">
        <f>IF(N1953="snížená",J1953,0)</f>
        <v>0</v>
      </c>
      <c r="BG1953" s="225">
        <f>IF(N1953="zákl. přenesená",J1953,0)</f>
        <v>0</v>
      </c>
      <c r="BH1953" s="225">
        <f>IF(N1953="sníž. přenesená",J1953,0)</f>
        <v>0</v>
      </c>
      <c r="BI1953" s="225">
        <f>IF(N1953="nulová",J1953,0)</f>
        <v>0</v>
      </c>
      <c r="BJ1953" s="18" t="s">
        <v>81</v>
      </c>
      <c r="BK1953" s="225">
        <f>ROUND(I1953*H1953,2)</f>
        <v>0</v>
      </c>
      <c r="BL1953" s="18" t="s">
        <v>300</v>
      </c>
      <c r="BM1953" s="224" t="s">
        <v>3301</v>
      </c>
    </row>
    <row r="1954" s="2" customFormat="1">
      <c r="A1954" s="39"/>
      <c r="B1954" s="40"/>
      <c r="C1954" s="41"/>
      <c r="D1954" s="226" t="s">
        <v>189</v>
      </c>
      <c r="E1954" s="41"/>
      <c r="F1954" s="227" t="s">
        <v>3300</v>
      </c>
      <c r="G1954" s="41"/>
      <c r="H1954" s="41"/>
      <c r="I1954" s="228"/>
      <c r="J1954" s="41"/>
      <c r="K1954" s="41"/>
      <c r="L1954" s="45"/>
      <c r="M1954" s="229"/>
      <c r="N1954" s="230"/>
      <c r="O1954" s="85"/>
      <c r="P1954" s="85"/>
      <c r="Q1954" s="85"/>
      <c r="R1954" s="85"/>
      <c r="S1954" s="85"/>
      <c r="T1954" s="86"/>
      <c r="U1954" s="39"/>
      <c r="V1954" s="39"/>
      <c r="W1954" s="39"/>
      <c r="X1954" s="39"/>
      <c r="Y1954" s="39"/>
      <c r="Z1954" s="39"/>
      <c r="AA1954" s="39"/>
      <c r="AB1954" s="39"/>
      <c r="AC1954" s="39"/>
      <c r="AD1954" s="39"/>
      <c r="AE1954" s="39"/>
      <c r="AT1954" s="18" t="s">
        <v>189</v>
      </c>
      <c r="AU1954" s="18" t="s">
        <v>83</v>
      </c>
    </row>
    <row r="1955" s="14" customFormat="1">
      <c r="A1955" s="14"/>
      <c r="B1955" s="244"/>
      <c r="C1955" s="245"/>
      <c r="D1955" s="226" t="s">
        <v>193</v>
      </c>
      <c r="E1955" s="246" t="s">
        <v>19</v>
      </c>
      <c r="F1955" s="247" t="s">
        <v>3302</v>
      </c>
      <c r="G1955" s="245"/>
      <c r="H1955" s="246" t="s">
        <v>19</v>
      </c>
      <c r="I1955" s="248"/>
      <c r="J1955" s="245"/>
      <c r="K1955" s="245"/>
      <c r="L1955" s="249"/>
      <c r="M1955" s="250"/>
      <c r="N1955" s="251"/>
      <c r="O1955" s="251"/>
      <c r="P1955" s="251"/>
      <c r="Q1955" s="251"/>
      <c r="R1955" s="251"/>
      <c r="S1955" s="251"/>
      <c r="T1955" s="252"/>
      <c r="U1955" s="14"/>
      <c r="V1955" s="14"/>
      <c r="W1955" s="14"/>
      <c r="X1955" s="14"/>
      <c r="Y1955" s="14"/>
      <c r="Z1955" s="14"/>
      <c r="AA1955" s="14"/>
      <c r="AB1955" s="14"/>
      <c r="AC1955" s="14"/>
      <c r="AD1955" s="14"/>
      <c r="AE1955" s="14"/>
      <c r="AT1955" s="253" t="s">
        <v>193</v>
      </c>
      <c r="AU1955" s="253" t="s">
        <v>83</v>
      </c>
      <c r="AV1955" s="14" t="s">
        <v>81</v>
      </c>
      <c r="AW1955" s="14" t="s">
        <v>33</v>
      </c>
      <c r="AX1955" s="14" t="s">
        <v>73</v>
      </c>
      <c r="AY1955" s="253" t="s">
        <v>181</v>
      </c>
    </row>
    <row r="1956" s="13" customFormat="1">
      <c r="A1956" s="13"/>
      <c r="B1956" s="233"/>
      <c r="C1956" s="234"/>
      <c r="D1956" s="226" t="s">
        <v>193</v>
      </c>
      <c r="E1956" s="235" t="s">
        <v>19</v>
      </c>
      <c r="F1956" s="236" t="s">
        <v>3297</v>
      </c>
      <c r="G1956" s="234"/>
      <c r="H1956" s="237">
        <v>9.1940000000000008</v>
      </c>
      <c r="I1956" s="238"/>
      <c r="J1956" s="234"/>
      <c r="K1956" s="234"/>
      <c r="L1956" s="239"/>
      <c r="M1956" s="240"/>
      <c r="N1956" s="241"/>
      <c r="O1956" s="241"/>
      <c r="P1956" s="241"/>
      <c r="Q1956" s="241"/>
      <c r="R1956" s="241"/>
      <c r="S1956" s="241"/>
      <c r="T1956" s="242"/>
      <c r="U1956" s="13"/>
      <c r="V1956" s="13"/>
      <c r="W1956" s="13"/>
      <c r="X1956" s="13"/>
      <c r="Y1956" s="13"/>
      <c r="Z1956" s="13"/>
      <c r="AA1956" s="13"/>
      <c r="AB1956" s="13"/>
      <c r="AC1956" s="13"/>
      <c r="AD1956" s="13"/>
      <c r="AE1956" s="13"/>
      <c r="AT1956" s="243" t="s">
        <v>193</v>
      </c>
      <c r="AU1956" s="243" t="s">
        <v>83</v>
      </c>
      <c r="AV1956" s="13" t="s">
        <v>83</v>
      </c>
      <c r="AW1956" s="13" t="s">
        <v>33</v>
      </c>
      <c r="AX1956" s="13" t="s">
        <v>73</v>
      </c>
      <c r="AY1956" s="243" t="s">
        <v>181</v>
      </c>
    </row>
    <row r="1957" s="2" customFormat="1" ht="16.5" customHeight="1">
      <c r="A1957" s="39"/>
      <c r="B1957" s="40"/>
      <c r="C1957" s="213" t="s">
        <v>3303</v>
      </c>
      <c r="D1957" s="213" t="s">
        <v>183</v>
      </c>
      <c r="E1957" s="214" t="s">
        <v>3304</v>
      </c>
      <c r="F1957" s="215" t="s">
        <v>3305</v>
      </c>
      <c r="G1957" s="216" t="s">
        <v>263</v>
      </c>
      <c r="H1957" s="217">
        <v>28.219999999999999</v>
      </c>
      <c r="I1957" s="218"/>
      <c r="J1957" s="219">
        <f>ROUND(I1957*H1957,2)</f>
        <v>0</v>
      </c>
      <c r="K1957" s="215" t="s">
        <v>187</v>
      </c>
      <c r="L1957" s="45"/>
      <c r="M1957" s="220" t="s">
        <v>19</v>
      </c>
      <c r="N1957" s="221" t="s">
        <v>44</v>
      </c>
      <c r="O1957" s="85"/>
      <c r="P1957" s="222">
        <f>O1957*H1957</f>
        <v>0</v>
      </c>
      <c r="Q1957" s="222">
        <v>0.0001128</v>
      </c>
      <c r="R1957" s="222">
        <f>Q1957*H1957</f>
        <v>0.003183216</v>
      </c>
      <c r="S1957" s="222">
        <v>0</v>
      </c>
      <c r="T1957" s="223">
        <f>S1957*H1957</f>
        <v>0</v>
      </c>
      <c r="U1957" s="39"/>
      <c r="V1957" s="39"/>
      <c r="W1957" s="39"/>
      <c r="X1957" s="39"/>
      <c r="Y1957" s="39"/>
      <c r="Z1957" s="39"/>
      <c r="AA1957" s="39"/>
      <c r="AB1957" s="39"/>
      <c r="AC1957" s="39"/>
      <c r="AD1957" s="39"/>
      <c r="AE1957" s="39"/>
      <c r="AR1957" s="224" t="s">
        <v>300</v>
      </c>
      <c r="AT1957" s="224" t="s">
        <v>183</v>
      </c>
      <c r="AU1957" s="224" t="s">
        <v>83</v>
      </c>
      <c r="AY1957" s="18" t="s">
        <v>181</v>
      </c>
      <c r="BE1957" s="225">
        <f>IF(N1957="základní",J1957,0)</f>
        <v>0</v>
      </c>
      <c r="BF1957" s="225">
        <f>IF(N1957="snížená",J1957,0)</f>
        <v>0</v>
      </c>
      <c r="BG1957" s="225">
        <f>IF(N1957="zákl. přenesená",J1957,0)</f>
        <v>0</v>
      </c>
      <c r="BH1957" s="225">
        <f>IF(N1957="sníž. přenesená",J1957,0)</f>
        <v>0</v>
      </c>
      <c r="BI1957" s="225">
        <f>IF(N1957="nulová",J1957,0)</f>
        <v>0</v>
      </c>
      <c r="BJ1957" s="18" t="s">
        <v>81</v>
      </c>
      <c r="BK1957" s="225">
        <f>ROUND(I1957*H1957,2)</f>
        <v>0</v>
      </c>
      <c r="BL1957" s="18" t="s">
        <v>300</v>
      </c>
      <c r="BM1957" s="224" t="s">
        <v>3306</v>
      </c>
    </row>
    <row r="1958" s="2" customFormat="1">
      <c r="A1958" s="39"/>
      <c r="B1958" s="40"/>
      <c r="C1958" s="41"/>
      <c r="D1958" s="226" t="s">
        <v>189</v>
      </c>
      <c r="E1958" s="41"/>
      <c r="F1958" s="227" t="s">
        <v>3307</v>
      </c>
      <c r="G1958" s="41"/>
      <c r="H1958" s="41"/>
      <c r="I1958" s="228"/>
      <c r="J1958" s="41"/>
      <c r="K1958" s="41"/>
      <c r="L1958" s="45"/>
      <c r="M1958" s="229"/>
      <c r="N1958" s="230"/>
      <c r="O1958" s="85"/>
      <c r="P1958" s="85"/>
      <c r="Q1958" s="85"/>
      <c r="R1958" s="85"/>
      <c r="S1958" s="85"/>
      <c r="T1958" s="86"/>
      <c r="U1958" s="39"/>
      <c r="V1958" s="39"/>
      <c r="W1958" s="39"/>
      <c r="X1958" s="39"/>
      <c r="Y1958" s="39"/>
      <c r="Z1958" s="39"/>
      <c r="AA1958" s="39"/>
      <c r="AB1958" s="39"/>
      <c r="AC1958" s="39"/>
      <c r="AD1958" s="39"/>
      <c r="AE1958" s="39"/>
      <c r="AT1958" s="18" t="s">
        <v>189</v>
      </c>
      <c r="AU1958" s="18" t="s">
        <v>83</v>
      </c>
    </row>
    <row r="1959" s="2" customFormat="1">
      <c r="A1959" s="39"/>
      <c r="B1959" s="40"/>
      <c r="C1959" s="41"/>
      <c r="D1959" s="231" t="s">
        <v>191</v>
      </c>
      <c r="E1959" s="41"/>
      <c r="F1959" s="232" t="s">
        <v>3308</v>
      </c>
      <c r="G1959" s="41"/>
      <c r="H1959" s="41"/>
      <c r="I1959" s="228"/>
      <c r="J1959" s="41"/>
      <c r="K1959" s="41"/>
      <c r="L1959" s="45"/>
      <c r="M1959" s="229"/>
      <c r="N1959" s="230"/>
      <c r="O1959" s="85"/>
      <c r="P1959" s="85"/>
      <c r="Q1959" s="85"/>
      <c r="R1959" s="85"/>
      <c r="S1959" s="85"/>
      <c r="T1959" s="86"/>
      <c r="U1959" s="39"/>
      <c r="V1959" s="39"/>
      <c r="W1959" s="39"/>
      <c r="X1959" s="39"/>
      <c r="Y1959" s="39"/>
      <c r="Z1959" s="39"/>
      <c r="AA1959" s="39"/>
      <c r="AB1959" s="39"/>
      <c r="AC1959" s="39"/>
      <c r="AD1959" s="39"/>
      <c r="AE1959" s="39"/>
      <c r="AT1959" s="18" t="s">
        <v>191</v>
      </c>
      <c r="AU1959" s="18" t="s">
        <v>83</v>
      </c>
    </row>
    <row r="1960" s="13" customFormat="1">
      <c r="A1960" s="13"/>
      <c r="B1960" s="233"/>
      <c r="C1960" s="234"/>
      <c r="D1960" s="226" t="s">
        <v>193</v>
      </c>
      <c r="E1960" s="235" t="s">
        <v>19</v>
      </c>
      <c r="F1960" s="236" t="s">
        <v>3309</v>
      </c>
      <c r="G1960" s="234"/>
      <c r="H1960" s="237">
        <v>28.219999999999999</v>
      </c>
      <c r="I1960" s="238"/>
      <c r="J1960" s="234"/>
      <c r="K1960" s="234"/>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193</v>
      </c>
      <c r="AU1960" s="243" t="s">
        <v>83</v>
      </c>
      <c r="AV1960" s="13" t="s">
        <v>83</v>
      </c>
      <c r="AW1960" s="13" t="s">
        <v>33</v>
      </c>
      <c r="AX1960" s="13" t="s">
        <v>73</v>
      </c>
      <c r="AY1960" s="243" t="s">
        <v>181</v>
      </c>
    </row>
    <row r="1961" s="2" customFormat="1" ht="16.5" customHeight="1">
      <c r="A1961" s="39"/>
      <c r="B1961" s="40"/>
      <c r="C1961" s="254" t="s">
        <v>3310</v>
      </c>
      <c r="D1961" s="254" t="s">
        <v>308</v>
      </c>
      <c r="E1961" s="255" t="s">
        <v>3299</v>
      </c>
      <c r="F1961" s="256" t="s">
        <v>3300</v>
      </c>
      <c r="G1961" s="257" t="s">
        <v>263</v>
      </c>
      <c r="H1961" s="258">
        <v>28.219999999999999</v>
      </c>
      <c r="I1961" s="259"/>
      <c r="J1961" s="260">
        <f>ROUND(I1961*H1961,2)</f>
        <v>0</v>
      </c>
      <c r="K1961" s="256" t="s">
        <v>187</v>
      </c>
      <c r="L1961" s="261"/>
      <c r="M1961" s="262" t="s">
        <v>19</v>
      </c>
      <c r="N1961" s="263" t="s">
        <v>44</v>
      </c>
      <c r="O1961" s="85"/>
      <c r="P1961" s="222">
        <f>O1961*H1961</f>
        <v>0</v>
      </c>
      <c r="Q1961" s="222">
        <v>0.060999999999999999</v>
      </c>
      <c r="R1961" s="222">
        <f>Q1961*H1961</f>
        <v>1.72142</v>
      </c>
      <c r="S1961" s="222">
        <v>0</v>
      </c>
      <c r="T1961" s="223">
        <f>S1961*H1961</f>
        <v>0</v>
      </c>
      <c r="U1961" s="39"/>
      <c r="V1961" s="39"/>
      <c r="W1961" s="39"/>
      <c r="X1961" s="39"/>
      <c r="Y1961" s="39"/>
      <c r="Z1961" s="39"/>
      <c r="AA1961" s="39"/>
      <c r="AB1961" s="39"/>
      <c r="AC1961" s="39"/>
      <c r="AD1961" s="39"/>
      <c r="AE1961" s="39"/>
      <c r="AR1961" s="224" t="s">
        <v>423</v>
      </c>
      <c r="AT1961" s="224" t="s">
        <v>308</v>
      </c>
      <c r="AU1961" s="224" t="s">
        <v>83</v>
      </c>
      <c r="AY1961" s="18" t="s">
        <v>181</v>
      </c>
      <c r="BE1961" s="225">
        <f>IF(N1961="základní",J1961,0)</f>
        <v>0</v>
      </c>
      <c r="BF1961" s="225">
        <f>IF(N1961="snížená",J1961,0)</f>
        <v>0</v>
      </c>
      <c r="BG1961" s="225">
        <f>IF(N1961="zákl. přenesená",J1961,0)</f>
        <v>0</v>
      </c>
      <c r="BH1961" s="225">
        <f>IF(N1961="sníž. přenesená",J1961,0)</f>
        <v>0</v>
      </c>
      <c r="BI1961" s="225">
        <f>IF(N1961="nulová",J1961,0)</f>
        <v>0</v>
      </c>
      <c r="BJ1961" s="18" t="s">
        <v>81</v>
      </c>
      <c r="BK1961" s="225">
        <f>ROUND(I1961*H1961,2)</f>
        <v>0</v>
      </c>
      <c r="BL1961" s="18" t="s">
        <v>300</v>
      </c>
      <c r="BM1961" s="224" t="s">
        <v>3311</v>
      </c>
    </row>
    <row r="1962" s="2" customFormat="1">
      <c r="A1962" s="39"/>
      <c r="B1962" s="40"/>
      <c r="C1962" s="41"/>
      <c r="D1962" s="226" t="s">
        <v>189</v>
      </c>
      <c r="E1962" s="41"/>
      <c r="F1962" s="227" t="s">
        <v>3300</v>
      </c>
      <c r="G1962" s="41"/>
      <c r="H1962" s="41"/>
      <c r="I1962" s="228"/>
      <c r="J1962" s="41"/>
      <c r="K1962" s="41"/>
      <c r="L1962" s="45"/>
      <c r="M1962" s="229"/>
      <c r="N1962" s="230"/>
      <c r="O1962" s="85"/>
      <c r="P1962" s="85"/>
      <c r="Q1962" s="85"/>
      <c r="R1962" s="85"/>
      <c r="S1962" s="85"/>
      <c r="T1962" s="86"/>
      <c r="U1962" s="39"/>
      <c r="V1962" s="39"/>
      <c r="W1962" s="39"/>
      <c r="X1962" s="39"/>
      <c r="Y1962" s="39"/>
      <c r="Z1962" s="39"/>
      <c r="AA1962" s="39"/>
      <c r="AB1962" s="39"/>
      <c r="AC1962" s="39"/>
      <c r="AD1962" s="39"/>
      <c r="AE1962" s="39"/>
      <c r="AT1962" s="18" t="s">
        <v>189</v>
      </c>
      <c r="AU1962" s="18" t="s">
        <v>83</v>
      </c>
    </row>
    <row r="1963" s="14" customFormat="1">
      <c r="A1963" s="14"/>
      <c r="B1963" s="244"/>
      <c r="C1963" s="245"/>
      <c r="D1963" s="226" t="s">
        <v>193</v>
      </c>
      <c r="E1963" s="246" t="s">
        <v>19</v>
      </c>
      <c r="F1963" s="247" t="s">
        <v>3312</v>
      </c>
      <c r="G1963" s="245"/>
      <c r="H1963" s="246" t="s">
        <v>19</v>
      </c>
      <c r="I1963" s="248"/>
      <c r="J1963" s="245"/>
      <c r="K1963" s="245"/>
      <c r="L1963" s="249"/>
      <c r="M1963" s="250"/>
      <c r="N1963" s="251"/>
      <c r="O1963" s="251"/>
      <c r="P1963" s="251"/>
      <c r="Q1963" s="251"/>
      <c r="R1963" s="251"/>
      <c r="S1963" s="251"/>
      <c r="T1963" s="252"/>
      <c r="U1963" s="14"/>
      <c r="V1963" s="14"/>
      <c r="W1963" s="14"/>
      <c r="X1963" s="14"/>
      <c r="Y1963" s="14"/>
      <c r="Z1963" s="14"/>
      <c r="AA1963" s="14"/>
      <c r="AB1963" s="14"/>
      <c r="AC1963" s="14"/>
      <c r="AD1963" s="14"/>
      <c r="AE1963" s="14"/>
      <c r="AT1963" s="253" t="s">
        <v>193</v>
      </c>
      <c r="AU1963" s="253" t="s">
        <v>83</v>
      </c>
      <c r="AV1963" s="14" t="s">
        <v>81</v>
      </c>
      <c r="AW1963" s="14" t="s">
        <v>33</v>
      </c>
      <c r="AX1963" s="14" t="s">
        <v>73</v>
      </c>
      <c r="AY1963" s="253" t="s">
        <v>181</v>
      </c>
    </row>
    <row r="1964" s="13" customFormat="1">
      <c r="A1964" s="13"/>
      <c r="B1964" s="233"/>
      <c r="C1964" s="234"/>
      <c r="D1964" s="226" t="s">
        <v>193</v>
      </c>
      <c r="E1964" s="235" t="s">
        <v>19</v>
      </c>
      <c r="F1964" s="236" t="s">
        <v>3313</v>
      </c>
      <c r="G1964" s="234"/>
      <c r="H1964" s="237">
        <v>28.219999999999999</v>
      </c>
      <c r="I1964" s="238"/>
      <c r="J1964" s="234"/>
      <c r="K1964" s="234"/>
      <c r="L1964" s="239"/>
      <c r="M1964" s="240"/>
      <c r="N1964" s="241"/>
      <c r="O1964" s="241"/>
      <c r="P1964" s="241"/>
      <c r="Q1964" s="241"/>
      <c r="R1964" s="241"/>
      <c r="S1964" s="241"/>
      <c r="T1964" s="242"/>
      <c r="U1964" s="13"/>
      <c r="V1964" s="13"/>
      <c r="W1964" s="13"/>
      <c r="X1964" s="13"/>
      <c r="Y1964" s="13"/>
      <c r="Z1964" s="13"/>
      <c r="AA1964" s="13"/>
      <c r="AB1964" s="13"/>
      <c r="AC1964" s="13"/>
      <c r="AD1964" s="13"/>
      <c r="AE1964" s="13"/>
      <c r="AT1964" s="243" t="s">
        <v>193</v>
      </c>
      <c r="AU1964" s="243" t="s">
        <v>83</v>
      </c>
      <c r="AV1964" s="13" t="s">
        <v>83</v>
      </c>
      <c r="AW1964" s="13" t="s">
        <v>33</v>
      </c>
      <c r="AX1964" s="13" t="s">
        <v>73</v>
      </c>
      <c r="AY1964" s="243" t="s">
        <v>181</v>
      </c>
    </row>
    <row r="1965" s="2" customFormat="1" ht="16.5" customHeight="1">
      <c r="A1965" s="39"/>
      <c r="B1965" s="40"/>
      <c r="C1965" s="213" t="s">
        <v>3314</v>
      </c>
      <c r="D1965" s="213" t="s">
        <v>183</v>
      </c>
      <c r="E1965" s="214" t="s">
        <v>3315</v>
      </c>
      <c r="F1965" s="215" t="s">
        <v>3316</v>
      </c>
      <c r="G1965" s="216" t="s">
        <v>253</v>
      </c>
      <c r="H1965" s="217">
        <v>16.004999999999999</v>
      </c>
      <c r="I1965" s="218"/>
      <c r="J1965" s="219">
        <f>ROUND(I1965*H1965,2)</f>
        <v>0</v>
      </c>
      <c r="K1965" s="215" t="s">
        <v>187</v>
      </c>
      <c r="L1965" s="45"/>
      <c r="M1965" s="220" t="s">
        <v>19</v>
      </c>
      <c r="N1965" s="221" t="s">
        <v>44</v>
      </c>
      <c r="O1965" s="85"/>
      <c r="P1965" s="222">
        <f>O1965*H1965</f>
        <v>0</v>
      </c>
      <c r="Q1965" s="222">
        <v>7.0500000000000006E-05</v>
      </c>
      <c r="R1965" s="222">
        <f>Q1965*H1965</f>
        <v>0.0011283525</v>
      </c>
      <c r="S1965" s="222">
        <v>0</v>
      </c>
      <c r="T1965" s="223">
        <f>S1965*H1965</f>
        <v>0</v>
      </c>
      <c r="U1965" s="39"/>
      <c r="V1965" s="39"/>
      <c r="W1965" s="39"/>
      <c r="X1965" s="39"/>
      <c r="Y1965" s="39"/>
      <c r="Z1965" s="39"/>
      <c r="AA1965" s="39"/>
      <c r="AB1965" s="39"/>
      <c r="AC1965" s="39"/>
      <c r="AD1965" s="39"/>
      <c r="AE1965" s="39"/>
      <c r="AR1965" s="224" t="s">
        <v>300</v>
      </c>
      <c r="AT1965" s="224" t="s">
        <v>183</v>
      </c>
      <c r="AU1965" s="224" t="s">
        <v>83</v>
      </c>
      <c r="AY1965" s="18" t="s">
        <v>181</v>
      </c>
      <c r="BE1965" s="225">
        <f>IF(N1965="základní",J1965,0)</f>
        <v>0</v>
      </c>
      <c r="BF1965" s="225">
        <f>IF(N1965="snížená",J1965,0)</f>
        <v>0</v>
      </c>
      <c r="BG1965" s="225">
        <f>IF(N1965="zákl. přenesená",J1965,0)</f>
        <v>0</v>
      </c>
      <c r="BH1965" s="225">
        <f>IF(N1965="sníž. přenesená",J1965,0)</f>
        <v>0</v>
      </c>
      <c r="BI1965" s="225">
        <f>IF(N1965="nulová",J1965,0)</f>
        <v>0</v>
      </c>
      <c r="BJ1965" s="18" t="s">
        <v>81</v>
      </c>
      <c r="BK1965" s="225">
        <f>ROUND(I1965*H1965,2)</f>
        <v>0</v>
      </c>
      <c r="BL1965" s="18" t="s">
        <v>300</v>
      </c>
      <c r="BM1965" s="224" t="s">
        <v>3317</v>
      </c>
    </row>
    <row r="1966" s="2" customFormat="1">
      <c r="A1966" s="39"/>
      <c r="B1966" s="40"/>
      <c r="C1966" s="41"/>
      <c r="D1966" s="226" t="s">
        <v>189</v>
      </c>
      <c r="E1966" s="41"/>
      <c r="F1966" s="227" t="s">
        <v>3318</v>
      </c>
      <c r="G1966" s="41"/>
      <c r="H1966" s="41"/>
      <c r="I1966" s="228"/>
      <c r="J1966" s="41"/>
      <c r="K1966" s="41"/>
      <c r="L1966" s="45"/>
      <c r="M1966" s="229"/>
      <c r="N1966" s="230"/>
      <c r="O1966" s="85"/>
      <c r="P1966" s="85"/>
      <c r="Q1966" s="85"/>
      <c r="R1966" s="85"/>
      <c r="S1966" s="85"/>
      <c r="T1966" s="86"/>
      <c r="U1966" s="39"/>
      <c r="V1966" s="39"/>
      <c r="W1966" s="39"/>
      <c r="X1966" s="39"/>
      <c r="Y1966" s="39"/>
      <c r="Z1966" s="39"/>
      <c r="AA1966" s="39"/>
      <c r="AB1966" s="39"/>
      <c r="AC1966" s="39"/>
      <c r="AD1966" s="39"/>
      <c r="AE1966" s="39"/>
      <c r="AT1966" s="18" t="s">
        <v>189</v>
      </c>
      <c r="AU1966" s="18" t="s">
        <v>83</v>
      </c>
    </row>
    <row r="1967" s="2" customFormat="1">
      <c r="A1967" s="39"/>
      <c r="B1967" s="40"/>
      <c r="C1967" s="41"/>
      <c r="D1967" s="231" t="s">
        <v>191</v>
      </c>
      <c r="E1967" s="41"/>
      <c r="F1967" s="232" t="s">
        <v>3319</v>
      </c>
      <c r="G1967" s="41"/>
      <c r="H1967" s="41"/>
      <c r="I1967" s="228"/>
      <c r="J1967" s="41"/>
      <c r="K1967" s="41"/>
      <c r="L1967" s="45"/>
      <c r="M1967" s="229"/>
      <c r="N1967" s="230"/>
      <c r="O1967" s="85"/>
      <c r="P1967" s="85"/>
      <c r="Q1967" s="85"/>
      <c r="R1967" s="85"/>
      <c r="S1967" s="85"/>
      <c r="T1967" s="86"/>
      <c r="U1967" s="39"/>
      <c r="V1967" s="39"/>
      <c r="W1967" s="39"/>
      <c r="X1967" s="39"/>
      <c r="Y1967" s="39"/>
      <c r="Z1967" s="39"/>
      <c r="AA1967" s="39"/>
      <c r="AB1967" s="39"/>
      <c r="AC1967" s="39"/>
      <c r="AD1967" s="39"/>
      <c r="AE1967" s="39"/>
      <c r="AT1967" s="18" t="s">
        <v>191</v>
      </c>
      <c r="AU1967" s="18" t="s">
        <v>83</v>
      </c>
    </row>
    <row r="1968" s="13" customFormat="1">
      <c r="A1968" s="13"/>
      <c r="B1968" s="233"/>
      <c r="C1968" s="234"/>
      <c r="D1968" s="226" t="s">
        <v>193</v>
      </c>
      <c r="E1968" s="235" t="s">
        <v>19</v>
      </c>
      <c r="F1968" s="236" t="s">
        <v>3320</v>
      </c>
      <c r="G1968" s="234"/>
      <c r="H1968" s="237">
        <v>16.004999999999999</v>
      </c>
      <c r="I1968" s="238"/>
      <c r="J1968" s="234"/>
      <c r="K1968" s="234"/>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193</v>
      </c>
      <c r="AU1968" s="243" t="s">
        <v>83</v>
      </c>
      <c r="AV1968" s="13" t="s">
        <v>83</v>
      </c>
      <c r="AW1968" s="13" t="s">
        <v>33</v>
      </c>
      <c r="AX1968" s="13" t="s">
        <v>73</v>
      </c>
      <c r="AY1968" s="243" t="s">
        <v>181</v>
      </c>
    </row>
    <row r="1969" s="2" customFormat="1" ht="16.5" customHeight="1">
      <c r="A1969" s="39"/>
      <c r="B1969" s="40"/>
      <c r="C1969" s="254" t="s">
        <v>3321</v>
      </c>
      <c r="D1969" s="254" t="s">
        <v>308</v>
      </c>
      <c r="E1969" s="255" t="s">
        <v>3322</v>
      </c>
      <c r="F1969" s="256" t="s">
        <v>3323</v>
      </c>
      <c r="G1969" s="257" t="s">
        <v>449</v>
      </c>
      <c r="H1969" s="258">
        <v>17</v>
      </c>
      <c r="I1969" s="259"/>
      <c r="J1969" s="260">
        <f>ROUND(I1969*H1969,2)</f>
        <v>0</v>
      </c>
      <c r="K1969" s="256" t="s">
        <v>187</v>
      </c>
      <c r="L1969" s="261"/>
      <c r="M1969" s="262" t="s">
        <v>19</v>
      </c>
      <c r="N1969" s="263" t="s">
        <v>44</v>
      </c>
      <c r="O1969" s="85"/>
      <c r="P1969" s="222">
        <f>O1969*H1969</f>
        <v>0</v>
      </c>
      <c r="Q1969" s="222">
        <v>0.032000000000000001</v>
      </c>
      <c r="R1969" s="222">
        <f>Q1969*H1969</f>
        <v>0.54400000000000004</v>
      </c>
      <c r="S1969" s="222">
        <v>0</v>
      </c>
      <c r="T1969" s="223">
        <f>S1969*H1969</f>
        <v>0</v>
      </c>
      <c r="U1969" s="39"/>
      <c r="V1969" s="39"/>
      <c r="W1969" s="39"/>
      <c r="X1969" s="39"/>
      <c r="Y1969" s="39"/>
      <c r="Z1969" s="39"/>
      <c r="AA1969" s="39"/>
      <c r="AB1969" s="39"/>
      <c r="AC1969" s="39"/>
      <c r="AD1969" s="39"/>
      <c r="AE1969" s="39"/>
      <c r="AR1969" s="224" t="s">
        <v>423</v>
      </c>
      <c r="AT1969" s="224" t="s">
        <v>308</v>
      </c>
      <c r="AU1969" s="224" t="s">
        <v>83</v>
      </c>
      <c r="AY1969" s="18" t="s">
        <v>181</v>
      </c>
      <c r="BE1969" s="225">
        <f>IF(N1969="základní",J1969,0)</f>
        <v>0</v>
      </c>
      <c r="BF1969" s="225">
        <f>IF(N1969="snížená",J1969,0)</f>
        <v>0</v>
      </c>
      <c r="BG1969" s="225">
        <f>IF(N1969="zákl. přenesená",J1969,0)</f>
        <v>0</v>
      </c>
      <c r="BH1969" s="225">
        <f>IF(N1969="sníž. přenesená",J1969,0)</f>
        <v>0</v>
      </c>
      <c r="BI1969" s="225">
        <f>IF(N1969="nulová",J1969,0)</f>
        <v>0</v>
      </c>
      <c r="BJ1969" s="18" t="s">
        <v>81</v>
      </c>
      <c r="BK1969" s="225">
        <f>ROUND(I1969*H1969,2)</f>
        <v>0</v>
      </c>
      <c r="BL1969" s="18" t="s">
        <v>300</v>
      </c>
      <c r="BM1969" s="224" t="s">
        <v>3324</v>
      </c>
    </row>
    <row r="1970" s="2" customFormat="1">
      <c r="A1970" s="39"/>
      <c r="B1970" s="40"/>
      <c r="C1970" s="41"/>
      <c r="D1970" s="226" t="s">
        <v>189</v>
      </c>
      <c r="E1970" s="41"/>
      <c r="F1970" s="227" t="s">
        <v>3323</v>
      </c>
      <c r="G1970" s="41"/>
      <c r="H1970" s="41"/>
      <c r="I1970" s="228"/>
      <c r="J1970" s="41"/>
      <c r="K1970" s="41"/>
      <c r="L1970" s="45"/>
      <c r="M1970" s="229"/>
      <c r="N1970" s="230"/>
      <c r="O1970" s="85"/>
      <c r="P1970" s="85"/>
      <c r="Q1970" s="85"/>
      <c r="R1970" s="85"/>
      <c r="S1970" s="85"/>
      <c r="T1970" s="86"/>
      <c r="U1970" s="39"/>
      <c r="V1970" s="39"/>
      <c r="W1970" s="39"/>
      <c r="X1970" s="39"/>
      <c r="Y1970" s="39"/>
      <c r="Z1970" s="39"/>
      <c r="AA1970" s="39"/>
      <c r="AB1970" s="39"/>
      <c r="AC1970" s="39"/>
      <c r="AD1970" s="39"/>
      <c r="AE1970" s="39"/>
      <c r="AT1970" s="18" t="s">
        <v>189</v>
      </c>
      <c r="AU1970" s="18" t="s">
        <v>83</v>
      </c>
    </row>
    <row r="1971" s="2" customFormat="1" ht="16.5" customHeight="1">
      <c r="A1971" s="39"/>
      <c r="B1971" s="40"/>
      <c r="C1971" s="213" t="s">
        <v>3325</v>
      </c>
      <c r="D1971" s="213" t="s">
        <v>183</v>
      </c>
      <c r="E1971" s="214" t="s">
        <v>3326</v>
      </c>
      <c r="F1971" s="215" t="s">
        <v>3327</v>
      </c>
      <c r="G1971" s="216" t="s">
        <v>263</v>
      </c>
      <c r="H1971" s="217">
        <v>13.300000000000001</v>
      </c>
      <c r="I1971" s="218"/>
      <c r="J1971" s="219">
        <f>ROUND(I1971*H1971,2)</f>
        <v>0</v>
      </c>
      <c r="K1971" s="215" t="s">
        <v>187</v>
      </c>
      <c r="L1971" s="45"/>
      <c r="M1971" s="220" t="s">
        <v>19</v>
      </c>
      <c r="N1971" s="221" t="s">
        <v>44</v>
      </c>
      <c r="O1971" s="85"/>
      <c r="P1971" s="222">
        <f>O1971*H1971</f>
        <v>0</v>
      </c>
      <c r="Q1971" s="222">
        <v>5.1E-05</v>
      </c>
      <c r="R1971" s="222">
        <f>Q1971*H1971</f>
        <v>0.00067830000000000006</v>
      </c>
      <c r="S1971" s="222">
        <v>0</v>
      </c>
      <c r="T1971" s="223">
        <f>S1971*H1971</f>
        <v>0</v>
      </c>
      <c r="U1971" s="39"/>
      <c r="V1971" s="39"/>
      <c r="W1971" s="39"/>
      <c r="X1971" s="39"/>
      <c r="Y1971" s="39"/>
      <c r="Z1971" s="39"/>
      <c r="AA1971" s="39"/>
      <c r="AB1971" s="39"/>
      <c r="AC1971" s="39"/>
      <c r="AD1971" s="39"/>
      <c r="AE1971" s="39"/>
      <c r="AR1971" s="224" t="s">
        <v>300</v>
      </c>
      <c r="AT1971" s="224" t="s">
        <v>183</v>
      </c>
      <c r="AU1971" s="224" t="s">
        <v>83</v>
      </c>
      <c r="AY1971" s="18" t="s">
        <v>181</v>
      </c>
      <c r="BE1971" s="225">
        <f>IF(N1971="základní",J1971,0)</f>
        <v>0</v>
      </c>
      <c r="BF1971" s="225">
        <f>IF(N1971="snížená",J1971,0)</f>
        <v>0</v>
      </c>
      <c r="BG1971" s="225">
        <f>IF(N1971="zákl. přenesená",J1971,0)</f>
        <v>0</v>
      </c>
      <c r="BH1971" s="225">
        <f>IF(N1971="sníž. přenesená",J1971,0)</f>
        <v>0</v>
      </c>
      <c r="BI1971" s="225">
        <f>IF(N1971="nulová",J1971,0)</f>
        <v>0</v>
      </c>
      <c r="BJ1971" s="18" t="s">
        <v>81</v>
      </c>
      <c r="BK1971" s="225">
        <f>ROUND(I1971*H1971,2)</f>
        <v>0</v>
      </c>
      <c r="BL1971" s="18" t="s">
        <v>300</v>
      </c>
      <c r="BM1971" s="224" t="s">
        <v>3328</v>
      </c>
    </row>
    <row r="1972" s="2" customFormat="1">
      <c r="A1972" s="39"/>
      <c r="B1972" s="40"/>
      <c r="C1972" s="41"/>
      <c r="D1972" s="226" t="s">
        <v>189</v>
      </c>
      <c r="E1972" s="41"/>
      <c r="F1972" s="227" t="s">
        <v>3329</v>
      </c>
      <c r="G1972" s="41"/>
      <c r="H1972" s="41"/>
      <c r="I1972" s="228"/>
      <c r="J1972" s="41"/>
      <c r="K1972" s="41"/>
      <c r="L1972" s="45"/>
      <c r="M1972" s="229"/>
      <c r="N1972" s="230"/>
      <c r="O1972" s="85"/>
      <c r="P1972" s="85"/>
      <c r="Q1972" s="85"/>
      <c r="R1972" s="85"/>
      <c r="S1972" s="85"/>
      <c r="T1972" s="86"/>
      <c r="U1972" s="39"/>
      <c r="V1972" s="39"/>
      <c r="W1972" s="39"/>
      <c r="X1972" s="39"/>
      <c r="Y1972" s="39"/>
      <c r="Z1972" s="39"/>
      <c r="AA1972" s="39"/>
      <c r="AB1972" s="39"/>
      <c r="AC1972" s="39"/>
      <c r="AD1972" s="39"/>
      <c r="AE1972" s="39"/>
      <c r="AT1972" s="18" t="s">
        <v>189</v>
      </c>
      <c r="AU1972" s="18" t="s">
        <v>83</v>
      </c>
    </row>
    <row r="1973" s="2" customFormat="1">
      <c r="A1973" s="39"/>
      <c r="B1973" s="40"/>
      <c r="C1973" s="41"/>
      <c r="D1973" s="231" t="s">
        <v>191</v>
      </c>
      <c r="E1973" s="41"/>
      <c r="F1973" s="232" t="s">
        <v>3330</v>
      </c>
      <c r="G1973" s="41"/>
      <c r="H1973" s="41"/>
      <c r="I1973" s="228"/>
      <c r="J1973" s="41"/>
      <c r="K1973" s="41"/>
      <c r="L1973" s="45"/>
      <c r="M1973" s="229"/>
      <c r="N1973" s="230"/>
      <c r="O1973" s="85"/>
      <c r="P1973" s="85"/>
      <c r="Q1973" s="85"/>
      <c r="R1973" s="85"/>
      <c r="S1973" s="85"/>
      <c r="T1973" s="86"/>
      <c r="U1973" s="39"/>
      <c r="V1973" s="39"/>
      <c r="W1973" s="39"/>
      <c r="X1973" s="39"/>
      <c r="Y1973" s="39"/>
      <c r="Z1973" s="39"/>
      <c r="AA1973" s="39"/>
      <c r="AB1973" s="39"/>
      <c r="AC1973" s="39"/>
      <c r="AD1973" s="39"/>
      <c r="AE1973" s="39"/>
      <c r="AT1973" s="18" t="s">
        <v>191</v>
      </c>
      <c r="AU1973" s="18" t="s">
        <v>83</v>
      </c>
    </row>
    <row r="1974" s="13" customFormat="1">
      <c r="A1974" s="13"/>
      <c r="B1974" s="233"/>
      <c r="C1974" s="234"/>
      <c r="D1974" s="226" t="s">
        <v>193</v>
      </c>
      <c r="E1974" s="235" t="s">
        <v>19</v>
      </c>
      <c r="F1974" s="236" t="s">
        <v>3331</v>
      </c>
      <c r="G1974" s="234"/>
      <c r="H1974" s="237">
        <v>13.300000000000001</v>
      </c>
      <c r="I1974" s="238"/>
      <c r="J1974" s="234"/>
      <c r="K1974" s="234"/>
      <c r="L1974" s="239"/>
      <c r="M1974" s="240"/>
      <c r="N1974" s="241"/>
      <c r="O1974" s="241"/>
      <c r="P1974" s="241"/>
      <c r="Q1974" s="241"/>
      <c r="R1974" s="241"/>
      <c r="S1974" s="241"/>
      <c r="T1974" s="242"/>
      <c r="U1974" s="13"/>
      <c r="V1974" s="13"/>
      <c r="W1974" s="13"/>
      <c r="X1974" s="13"/>
      <c r="Y1974" s="13"/>
      <c r="Z1974" s="13"/>
      <c r="AA1974" s="13"/>
      <c r="AB1974" s="13"/>
      <c r="AC1974" s="13"/>
      <c r="AD1974" s="13"/>
      <c r="AE1974" s="13"/>
      <c r="AT1974" s="243" t="s">
        <v>193</v>
      </c>
      <c r="AU1974" s="243" t="s">
        <v>83</v>
      </c>
      <c r="AV1974" s="13" t="s">
        <v>83</v>
      </c>
      <c r="AW1974" s="13" t="s">
        <v>33</v>
      </c>
      <c r="AX1974" s="13" t="s">
        <v>73</v>
      </c>
      <c r="AY1974" s="243" t="s">
        <v>181</v>
      </c>
    </row>
    <row r="1975" s="2" customFormat="1" ht="16.5" customHeight="1">
      <c r="A1975" s="39"/>
      <c r="B1975" s="40"/>
      <c r="C1975" s="213" t="s">
        <v>3332</v>
      </c>
      <c r="D1975" s="213" t="s">
        <v>183</v>
      </c>
      <c r="E1975" s="214" t="s">
        <v>3333</v>
      </c>
      <c r="F1975" s="215" t="s">
        <v>3334</v>
      </c>
      <c r="G1975" s="216" t="s">
        <v>449</v>
      </c>
      <c r="H1975" s="217">
        <v>1</v>
      </c>
      <c r="I1975" s="218"/>
      <c r="J1975" s="219">
        <f>ROUND(I1975*H1975,2)</f>
        <v>0</v>
      </c>
      <c r="K1975" s="215" t="s">
        <v>187</v>
      </c>
      <c r="L1975" s="45"/>
      <c r="M1975" s="220" t="s">
        <v>19</v>
      </c>
      <c r="N1975" s="221" t="s">
        <v>44</v>
      </c>
      <c r="O1975" s="85"/>
      <c r="P1975" s="222">
        <f>O1975*H1975</f>
        <v>0</v>
      </c>
      <c r="Q1975" s="222">
        <v>0</v>
      </c>
      <c r="R1975" s="222">
        <f>Q1975*H1975</f>
        <v>0</v>
      </c>
      <c r="S1975" s="222">
        <v>0</v>
      </c>
      <c r="T1975" s="223">
        <f>S1975*H1975</f>
        <v>0</v>
      </c>
      <c r="U1975" s="39"/>
      <c r="V1975" s="39"/>
      <c r="W1975" s="39"/>
      <c r="X1975" s="39"/>
      <c r="Y1975" s="39"/>
      <c r="Z1975" s="39"/>
      <c r="AA1975" s="39"/>
      <c r="AB1975" s="39"/>
      <c r="AC1975" s="39"/>
      <c r="AD1975" s="39"/>
      <c r="AE1975" s="39"/>
      <c r="AR1975" s="224" t="s">
        <v>300</v>
      </c>
      <c r="AT1975" s="224" t="s">
        <v>183</v>
      </c>
      <c r="AU1975" s="224" t="s">
        <v>83</v>
      </c>
      <c r="AY1975" s="18" t="s">
        <v>181</v>
      </c>
      <c r="BE1975" s="225">
        <f>IF(N1975="základní",J1975,0)</f>
        <v>0</v>
      </c>
      <c r="BF1975" s="225">
        <f>IF(N1975="snížená",J1975,0)</f>
        <v>0</v>
      </c>
      <c r="BG1975" s="225">
        <f>IF(N1975="zákl. přenesená",J1975,0)</f>
        <v>0</v>
      </c>
      <c r="BH1975" s="225">
        <f>IF(N1975="sníž. přenesená",J1975,0)</f>
        <v>0</v>
      </c>
      <c r="BI1975" s="225">
        <f>IF(N1975="nulová",J1975,0)</f>
        <v>0</v>
      </c>
      <c r="BJ1975" s="18" t="s">
        <v>81</v>
      </c>
      <c r="BK1975" s="225">
        <f>ROUND(I1975*H1975,2)</f>
        <v>0</v>
      </c>
      <c r="BL1975" s="18" t="s">
        <v>300</v>
      </c>
      <c r="BM1975" s="224" t="s">
        <v>3335</v>
      </c>
    </row>
    <row r="1976" s="2" customFormat="1">
      <c r="A1976" s="39"/>
      <c r="B1976" s="40"/>
      <c r="C1976" s="41"/>
      <c r="D1976" s="226" t="s">
        <v>189</v>
      </c>
      <c r="E1976" s="41"/>
      <c r="F1976" s="227" t="s">
        <v>3336</v>
      </c>
      <c r="G1976" s="41"/>
      <c r="H1976" s="41"/>
      <c r="I1976" s="228"/>
      <c r="J1976" s="41"/>
      <c r="K1976" s="41"/>
      <c r="L1976" s="45"/>
      <c r="M1976" s="229"/>
      <c r="N1976" s="230"/>
      <c r="O1976" s="85"/>
      <c r="P1976" s="85"/>
      <c r="Q1976" s="85"/>
      <c r="R1976" s="85"/>
      <c r="S1976" s="85"/>
      <c r="T1976" s="86"/>
      <c r="U1976" s="39"/>
      <c r="V1976" s="39"/>
      <c r="W1976" s="39"/>
      <c r="X1976" s="39"/>
      <c r="Y1976" s="39"/>
      <c r="Z1976" s="39"/>
      <c r="AA1976" s="39"/>
      <c r="AB1976" s="39"/>
      <c r="AC1976" s="39"/>
      <c r="AD1976" s="39"/>
      <c r="AE1976" s="39"/>
      <c r="AT1976" s="18" t="s">
        <v>189</v>
      </c>
      <c r="AU1976" s="18" t="s">
        <v>83</v>
      </c>
    </row>
    <row r="1977" s="2" customFormat="1">
      <c r="A1977" s="39"/>
      <c r="B1977" s="40"/>
      <c r="C1977" s="41"/>
      <c r="D1977" s="231" t="s">
        <v>191</v>
      </c>
      <c r="E1977" s="41"/>
      <c r="F1977" s="232" t="s">
        <v>3337</v>
      </c>
      <c r="G1977" s="41"/>
      <c r="H1977" s="41"/>
      <c r="I1977" s="228"/>
      <c r="J1977" s="41"/>
      <c r="K1977" s="41"/>
      <c r="L1977" s="45"/>
      <c r="M1977" s="229"/>
      <c r="N1977" s="230"/>
      <c r="O1977" s="85"/>
      <c r="P1977" s="85"/>
      <c r="Q1977" s="85"/>
      <c r="R1977" s="85"/>
      <c r="S1977" s="85"/>
      <c r="T1977" s="86"/>
      <c r="U1977" s="39"/>
      <c r="V1977" s="39"/>
      <c r="W1977" s="39"/>
      <c r="X1977" s="39"/>
      <c r="Y1977" s="39"/>
      <c r="Z1977" s="39"/>
      <c r="AA1977" s="39"/>
      <c r="AB1977" s="39"/>
      <c r="AC1977" s="39"/>
      <c r="AD1977" s="39"/>
      <c r="AE1977" s="39"/>
      <c r="AT1977" s="18" t="s">
        <v>191</v>
      </c>
      <c r="AU1977" s="18" t="s">
        <v>83</v>
      </c>
    </row>
    <row r="1978" s="2" customFormat="1" ht="16.5" customHeight="1">
      <c r="A1978" s="39"/>
      <c r="B1978" s="40"/>
      <c r="C1978" s="254" t="s">
        <v>3338</v>
      </c>
      <c r="D1978" s="254" t="s">
        <v>308</v>
      </c>
      <c r="E1978" s="255" t="s">
        <v>3339</v>
      </c>
      <c r="F1978" s="256" t="s">
        <v>19</v>
      </c>
      <c r="G1978" s="257" t="s">
        <v>449</v>
      </c>
      <c r="H1978" s="258">
        <v>1</v>
      </c>
      <c r="I1978" s="259"/>
      <c r="J1978" s="260">
        <f>ROUND(I1978*H1978,2)</f>
        <v>0</v>
      </c>
      <c r="K1978" s="256" t="s">
        <v>394</v>
      </c>
      <c r="L1978" s="261"/>
      <c r="M1978" s="262" t="s">
        <v>19</v>
      </c>
      <c r="N1978" s="263" t="s">
        <v>44</v>
      </c>
      <c r="O1978" s="85"/>
      <c r="P1978" s="222">
        <f>O1978*H1978</f>
        <v>0</v>
      </c>
      <c r="Q1978" s="222">
        <v>0.084000000000000005</v>
      </c>
      <c r="R1978" s="222">
        <f>Q1978*H1978</f>
        <v>0.084000000000000005</v>
      </c>
      <c r="S1978" s="222">
        <v>0</v>
      </c>
      <c r="T1978" s="223">
        <f>S1978*H1978</f>
        <v>0</v>
      </c>
      <c r="U1978" s="39"/>
      <c r="V1978" s="39"/>
      <c r="W1978" s="39"/>
      <c r="X1978" s="39"/>
      <c r="Y1978" s="39"/>
      <c r="Z1978" s="39"/>
      <c r="AA1978" s="39"/>
      <c r="AB1978" s="39"/>
      <c r="AC1978" s="39"/>
      <c r="AD1978" s="39"/>
      <c r="AE1978" s="39"/>
      <c r="AR1978" s="224" t="s">
        <v>423</v>
      </c>
      <c r="AT1978" s="224" t="s">
        <v>308</v>
      </c>
      <c r="AU1978" s="224" t="s">
        <v>83</v>
      </c>
      <c r="AY1978" s="18" t="s">
        <v>181</v>
      </c>
      <c r="BE1978" s="225">
        <f>IF(N1978="základní",J1978,0)</f>
        <v>0</v>
      </c>
      <c r="BF1978" s="225">
        <f>IF(N1978="snížená",J1978,0)</f>
        <v>0</v>
      </c>
      <c r="BG1978" s="225">
        <f>IF(N1978="zákl. přenesená",J1978,0)</f>
        <v>0</v>
      </c>
      <c r="BH1978" s="225">
        <f>IF(N1978="sníž. přenesená",J1978,0)</f>
        <v>0</v>
      </c>
      <c r="BI1978" s="225">
        <f>IF(N1978="nulová",J1978,0)</f>
        <v>0</v>
      </c>
      <c r="BJ1978" s="18" t="s">
        <v>81</v>
      </c>
      <c r="BK1978" s="225">
        <f>ROUND(I1978*H1978,2)</f>
        <v>0</v>
      </c>
      <c r="BL1978" s="18" t="s">
        <v>300</v>
      </c>
      <c r="BM1978" s="224" t="s">
        <v>3340</v>
      </c>
    </row>
    <row r="1979" s="2" customFormat="1">
      <c r="A1979" s="39"/>
      <c r="B1979" s="40"/>
      <c r="C1979" s="41"/>
      <c r="D1979" s="226" t="s">
        <v>189</v>
      </c>
      <c r="E1979" s="41"/>
      <c r="F1979" s="227" t="s">
        <v>3341</v>
      </c>
      <c r="G1979" s="41"/>
      <c r="H1979" s="41"/>
      <c r="I1979" s="228"/>
      <c r="J1979" s="41"/>
      <c r="K1979" s="41"/>
      <c r="L1979" s="45"/>
      <c r="M1979" s="229"/>
      <c r="N1979" s="230"/>
      <c r="O1979" s="85"/>
      <c r="P1979" s="85"/>
      <c r="Q1979" s="85"/>
      <c r="R1979" s="85"/>
      <c r="S1979" s="85"/>
      <c r="T1979" s="86"/>
      <c r="U1979" s="39"/>
      <c r="V1979" s="39"/>
      <c r="W1979" s="39"/>
      <c r="X1979" s="39"/>
      <c r="Y1979" s="39"/>
      <c r="Z1979" s="39"/>
      <c r="AA1979" s="39"/>
      <c r="AB1979" s="39"/>
      <c r="AC1979" s="39"/>
      <c r="AD1979" s="39"/>
      <c r="AE1979" s="39"/>
      <c r="AT1979" s="18" t="s">
        <v>189</v>
      </c>
      <c r="AU1979" s="18" t="s">
        <v>83</v>
      </c>
    </row>
    <row r="1980" s="2" customFormat="1" ht="16.5" customHeight="1">
      <c r="A1980" s="39"/>
      <c r="B1980" s="40"/>
      <c r="C1980" s="213" t="s">
        <v>3342</v>
      </c>
      <c r="D1980" s="213" t="s">
        <v>183</v>
      </c>
      <c r="E1980" s="214" t="s">
        <v>3343</v>
      </c>
      <c r="F1980" s="215" t="s">
        <v>3344</v>
      </c>
      <c r="G1980" s="216" t="s">
        <v>449</v>
      </c>
      <c r="H1980" s="217">
        <v>1</v>
      </c>
      <c r="I1980" s="218"/>
      <c r="J1980" s="219">
        <f>ROUND(I1980*H1980,2)</f>
        <v>0</v>
      </c>
      <c r="K1980" s="215" t="s">
        <v>187</v>
      </c>
      <c r="L1980" s="45"/>
      <c r="M1980" s="220" t="s">
        <v>19</v>
      </c>
      <c r="N1980" s="221" t="s">
        <v>44</v>
      </c>
      <c r="O1980" s="85"/>
      <c r="P1980" s="222">
        <f>O1980*H1980</f>
        <v>0</v>
      </c>
      <c r="Q1980" s="222">
        <v>0.00032899999999999997</v>
      </c>
      <c r="R1980" s="222">
        <f>Q1980*H1980</f>
        <v>0.00032899999999999997</v>
      </c>
      <c r="S1980" s="222">
        <v>0</v>
      </c>
      <c r="T1980" s="223">
        <f>S1980*H1980</f>
        <v>0</v>
      </c>
      <c r="U1980" s="39"/>
      <c r="V1980" s="39"/>
      <c r="W1980" s="39"/>
      <c r="X1980" s="39"/>
      <c r="Y1980" s="39"/>
      <c r="Z1980" s="39"/>
      <c r="AA1980" s="39"/>
      <c r="AB1980" s="39"/>
      <c r="AC1980" s="39"/>
      <c r="AD1980" s="39"/>
      <c r="AE1980" s="39"/>
      <c r="AR1980" s="224" t="s">
        <v>300</v>
      </c>
      <c r="AT1980" s="224" t="s">
        <v>183</v>
      </c>
      <c r="AU1980" s="224" t="s">
        <v>83</v>
      </c>
      <c r="AY1980" s="18" t="s">
        <v>181</v>
      </c>
      <c r="BE1980" s="225">
        <f>IF(N1980="základní",J1980,0)</f>
        <v>0</v>
      </c>
      <c r="BF1980" s="225">
        <f>IF(N1980="snížená",J1980,0)</f>
        <v>0</v>
      </c>
      <c r="BG1980" s="225">
        <f>IF(N1980="zákl. přenesená",J1980,0)</f>
        <v>0</v>
      </c>
      <c r="BH1980" s="225">
        <f>IF(N1980="sníž. přenesená",J1980,0)</f>
        <v>0</v>
      </c>
      <c r="BI1980" s="225">
        <f>IF(N1980="nulová",J1980,0)</f>
        <v>0</v>
      </c>
      <c r="BJ1980" s="18" t="s">
        <v>81</v>
      </c>
      <c r="BK1980" s="225">
        <f>ROUND(I1980*H1980,2)</f>
        <v>0</v>
      </c>
      <c r="BL1980" s="18" t="s">
        <v>300</v>
      </c>
      <c r="BM1980" s="224" t="s">
        <v>3345</v>
      </c>
    </row>
    <row r="1981" s="2" customFormat="1">
      <c r="A1981" s="39"/>
      <c r="B1981" s="40"/>
      <c r="C1981" s="41"/>
      <c r="D1981" s="226" t="s">
        <v>189</v>
      </c>
      <c r="E1981" s="41"/>
      <c r="F1981" s="227" t="s">
        <v>3346</v>
      </c>
      <c r="G1981" s="41"/>
      <c r="H1981" s="41"/>
      <c r="I1981" s="228"/>
      <c r="J1981" s="41"/>
      <c r="K1981" s="41"/>
      <c r="L1981" s="45"/>
      <c r="M1981" s="229"/>
      <c r="N1981" s="230"/>
      <c r="O1981" s="85"/>
      <c r="P1981" s="85"/>
      <c r="Q1981" s="85"/>
      <c r="R1981" s="85"/>
      <c r="S1981" s="85"/>
      <c r="T1981" s="86"/>
      <c r="U1981" s="39"/>
      <c r="V1981" s="39"/>
      <c r="W1981" s="39"/>
      <c r="X1981" s="39"/>
      <c r="Y1981" s="39"/>
      <c r="Z1981" s="39"/>
      <c r="AA1981" s="39"/>
      <c r="AB1981" s="39"/>
      <c r="AC1981" s="39"/>
      <c r="AD1981" s="39"/>
      <c r="AE1981" s="39"/>
      <c r="AT1981" s="18" t="s">
        <v>189</v>
      </c>
      <c r="AU1981" s="18" t="s">
        <v>83</v>
      </c>
    </row>
    <row r="1982" s="2" customFormat="1">
      <c r="A1982" s="39"/>
      <c r="B1982" s="40"/>
      <c r="C1982" s="41"/>
      <c r="D1982" s="231" t="s">
        <v>191</v>
      </c>
      <c r="E1982" s="41"/>
      <c r="F1982" s="232" t="s">
        <v>3347</v>
      </c>
      <c r="G1982" s="41"/>
      <c r="H1982" s="41"/>
      <c r="I1982" s="228"/>
      <c r="J1982" s="41"/>
      <c r="K1982" s="41"/>
      <c r="L1982" s="45"/>
      <c r="M1982" s="229"/>
      <c r="N1982" s="230"/>
      <c r="O1982" s="85"/>
      <c r="P1982" s="85"/>
      <c r="Q1982" s="85"/>
      <c r="R1982" s="85"/>
      <c r="S1982" s="85"/>
      <c r="T1982" s="86"/>
      <c r="U1982" s="39"/>
      <c r="V1982" s="39"/>
      <c r="W1982" s="39"/>
      <c r="X1982" s="39"/>
      <c r="Y1982" s="39"/>
      <c r="Z1982" s="39"/>
      <c r="AA1982" s="39"/>
      <c r="AB1982" s="39"/>
      <c r="AC1982" s="39"/>
      <c r="AD1982" s="39"/>
      <c r="AE1982" s="39"/>
      <c r="AT1982" s="18" t="s">
        <v>191</v>
      </c>
      <c r="AU1982" s="18" t="s">
        <v>83</v>
      </c>
    </row>
    <row r="1983" s="2" customFormat="1" ht="16.5" customHeight="1">
      <c r="A1983" s="39"/>
      <c r="B1983" s="40"/>
      <c r="C1983" s="254" t="s">
        <v>3348</v>
      </c>
      <c r="D1983" s="254" t="s">
        <v>308</v>
      </c>
      <c r="E1983" s="255" t="s">
        <v>3349</v>
      </c>
      <c r="F1983" s="256" t="s">
        <v>19</v>
      </c>
      <c r="G1983" s="257" t="s">
        <v>449</v>
      </c>
      <c r="H1983" s="258">
        <v>1</v>
      </c>
      <c r="I1983" s="259"/>
      <c r="J1983" s="260">
        <f>ROUND(I1983*H1983,2)</f>
        <v>0</v>
      </c>
      <c r="K1983" s="256" t="s">
        <v>394</v>
      </c>
      <c r="L1983" s="261"/>
      <c r="M1983" s="262" t="s">
        <v>19</v>
      </c>
      <c r="N1983" s="263" t="s">
        <v>44</v>
      </c>
      <c r="O1983" s="85"/>
      <c r="P1983" s="222">
        <f>O1983*H1983</f>
        <v>0</v>
      </c>
      <c r="Q1983" s="222">
        <v>0.066299999999999998</v>
      </c>
      <c r="R1983" s="222">
        <f>Q1983*H1983</f>
        <v>0.066299999999999998</v>
      </c>
      <c r="S1983" s="222">
        <v>0</v>
      </c>
      <c r="T1983" s="223">
        <f>S1983*H1983</f>
        <v>0</v>
      </c>
      <c r="U1983" s="39"/>
      <c r="V1983" s="39"/>
      <c r="W1983" s="39"/>
      <c r="X1983" s="39"/>
      <c r="Y1983" s="39"/>
      <c r="Z1983" s="39"/>
      <c r="AA1983" s="39"/>
      <c r="AB1983" s="39"/>
      <c r="AC1983" s="39"/>
      <c r="AD1983" s="39"/>
      <c r="AE1983" s="39"/>
      <c r="AR1983" s="224" t="s">
        <v>423</v>
      </c>
      <c r="AT1983" s="224" t="s">
        <v>308</v>
      </c>
      <c r="AU1983" s="224" t="s">
        <v>83</v>
      </c>
      <c r="AY1983" s="18" t="s">
        <v>181</v>
      </c>
      <c r="BE1983" s="225">
        <f>IF(N1983="základní",J1983,0)</f>
        <v>0</v>
      </c>
      <c r="BF1983" s="225">
        <f>IF(N1983="snížená",J1983,0)</f>
        <v>0</v>
      </c>
      <c r="BG1983" s="225">
        <f>IF(N1983="zákl. přenesená",J1983,0)</f>
        <v>0</v>
      </c>
      <c r="BH1983" s="225">
        <f>IF(N1983="sníž. přenesená",J1983,0)</f>
        <v>0</v>
      </c>
      <c r="BI1983" s="225">
        <f>IF(N1983="nulová",J1983,0)</f>
        <v>0</v>
      </c>
      <c r="BJ1983" s="18" t="s">
        <v>81</v>
      </c>
      <c r="BK1983" s="225">
        <f>ROUND(I1983*H1983,2)</f>
        <v>0</v>
      </c>
      <c r="BL1983" s="18" t="s">
        <v>300</v>
      </c>
      <c r="BM1983" s="224" t="s">
        <v>3350</v>
      </c>
    </row>
    <row r="1984" s="2" customFormat="1">
      <c r="A1984" s="39"/>
      <c r="B1984" s="40"/>
      <c r="C1984" s="41"/>
      <c r="D1984" s="226" t="s">
        <v>189</v>
      </c>
      <c r="E1984" s="41"/>
      <c r="F1984" s="227" t="s">
        <v>3351</v>
      </c>
      <c r="G1984" s="41"/>
      <c r="H1984" s="41"/>
      <c r="I1984" s="228"/>
      <c r="J1984" s="41"/>
      <c r="K1984" s="41"/>
      <c r="L1984" s="45"/>
      <c r="M1984" s="229"/>
      <c r="N1984" s="230"/>
      <c r="O1984" s="85"/>
      <c r="P1984" s="85"/>
      <c r="Q1984" s="85"/>
      <c r="R1984" s="85"/>
      <c r="S1984" s="85"/>
      <c r="T1984" s="86"/>
      <c r="U1984" s="39"/>
      <c r="V1984" s="39"/>
      <c r="W1984" s="39"/>
      <c r="X1984" s="39"/>
      <c r="Y1984" s="39"/>
      <c r="Z1984" s="39"/>
      <c r="AA1984" s="39"/>
      <c r="AB1984" s="39"/>
      <c r="AC1984" s="39"/>
      <c r="AD1984" s="39"/>
      <c r="AE1984" s="39"/>
      <c r="AT1984" s="18" t="s">
        <v>189</v>
      </c>
      <c r="AU1984" s="18" t="s">
        <v>83</v>
      </c>
    </row>
    <row r="1985" s="2" customFormat="1" ht="16.5" customHeight="1">
      <c r="A1985" s="39"/>
      <c r="B1985" s="40"/>
      <c r="C1985" s="213" t="s">
        <v>3352</v>
      </c>
      <c r="D1985" s="213" t="s">
        <v>183</v>
      </c>
      <c r="E1985" s="214" t="s">
        <v>3353</v>
      </c>
      <c r="F1985" s="215" t="s">
        <v>3354</v>
      </c>
      <c r="G1985" s="216" t="s">
        <v>3355</v>
      </c>
      <c r="H1985" s="275"/>
      <c r="I1985" s="218"/>
      <c r="J1985" s="219">
        <f>ROUND(I1985*H1985,2)</f>
        <v>0</v>
      </c>
      <c r="K1985" s="215" t="s">
        <v>187</v>
      </c>
      <c r="L1985" s="45"/>
      <c r="M1985" s="220" t="s">
        <v>19</v>
      </c>
      <c r="N1985" s="221" t="s">
        <v>44</v>
      </c>
      <c r="O1985" s="85"/>
      <c r="P1985" s="222">
        <f>O1985*H1985</f>
        <v>0</v>
      </c>
      <c r="Q1985" s="222">
        <v>0</v>
      </c>
      <c r="R1985" s="222">
        <f>Q1985*H1985</f>
        <v>0</v>
      </c>
      <c r="S1985" s="222">
        <v>0</v>
      </c>
      <c r="T1985" s="223">
        <f>S1985*H1985</f>
        <v>0</v>
      </c>
      <c r="U1985" s="39"/>
      <c r="V1985" s="39"/>
      <c r="W1985" s="39"/>
      <c r="X1985" s="39"/>
      <c r="Y1985" s="39"/>
      <c r="Z1985" s="39"/>
      <c r="AA1985" s="39"/>
      <c r="AB1985" s="39"/>
      <c r="AC1985" s="39"/>
      <c r="AD1985" s="39"/>
      <c r="AE1985" s="39"/>
      <c r="AR1985" s="224" t="s">
        <v>300</v>
      </c>
      <c r="AT1985" s="224" t="s">
        <v>183</v>
      </c>
      <c r="AU1985" s="224" t="s">
        <v>83</v>
      </c>
      <c r="AY1985" s="18" t="s">
        <v>181</v>
      </c>
      <c r="BE1985" s="225">
        <f>IF(N1985="základní",J1985,0)</f>
        <v>0</v>
      </c>
      <c r="BF1985" s="225">
        <f>IF(N1985="snížená",J1985,0)</f>
        <v>0</v>
      </c>
      <c r="BG1985" s="225">
        <f>IF(N1985="zákl. přenesená",J1985,0)</f>
        <v>0</v>
      </c>
      <c r="BH1985" s="225">
        <f>IF(N1985="sníž. přenesená",J1985,0)</f>
        <v>0</v>
      </c>
      <c r="BI1985" s="225">
        <f>IF(N1985="nulová",J1985,0)</f>
        <v>0</v>
      </c>
      <c r="BJ1985" s="18" t="s">
        <v>81</v>
      </c>
      <c r="BK1985" s="225">
        <f>ROUND(I1985*H1985,2)</f>
        <v>0</v>
      </c>
      <c r="BL1985" s="18" t="s">
        <v>300</v>
      </c>
      <c r="BM1985" s="224" t="s">
        <v>3356</v>
      </c>
    </row>
    <row r="1986" s="2" customFormat="1">
      <c r="A1986" s="39"/>
      <c r="B1986" s="40"/>
      <c r="C1986" s="41"/>
      <c r="D1986" s="226" t="s">
        <v>189</v>
      </c>
      <c r="E1986" s="41"/>
      <c r="F1986" s="227" t="s">
        <v>3357</v>
      </c>
      <c r="G1986" s="41"/>
      <c r="H1986" s="41"/>
      <c r="I1986" s="228"/>
      <c r="J1986" s="41"/>
      <c r="K1986" s="41"/>
      <c r="L1986" s="45"/>
      <c r="M1986" s="229"/>
      <c r="N1986" s="230"/>
      <c r="O1986" s="85"/>
      <c r="P1986" s="85"/>
      <c r="Q1986" s="85"/>
      <c r="R1986" s="85"/>
      <c r="S1986" s="85"/>
      <c r="T1986" s="86"/>
      <c r="U1986" s="39"/>
      <c r="V1986" s="39"/>
      <c r="W1986" s="39"/>
      <c r="X1986" s="39"/>
      <c r="Y1986" s="39"/>
      <c r="Z1986" s="39"/>
      <c r="AA1986" s="39"/>
      <c r="AB1986" s="39"/>
      <c r="AC1986" s="39"/>
      <c r="AD1986" s="39"/>
      <c r="AE1986" s="39"/>
      <c r="AT1986" s="18" t="s">
        <v>189</v>
      </c>
      <c r="AU1986" s="18" t="s">
        <v>83</v>
      </c>
    </row>
    <row r="1987" s="2" customFormat="1">
      <c r="A1987" s="39"/>
      <c r="B1987" s="40"/>
      <c r="C1987" s="41"/>
      <c r="D1987" s="231" t="s">
        <v>191</v>
      </c>
      <c r="E1987" s="41"/>
      <c r="F1987" s="232" t="s">
        <v>3358</v>
      </c>
      <c r="G1987" s="41"/>
      <c r="H1987" s="41"/>
      <c r="I1987" s="228"/>
      <c r="J1987" s="41"/>
      <c r="K1987" s="41"/>
      <c r="L1987" s="45"/>
      <c r="M1987" s="229"/>
      <c r="N1987" s="230"/>
      <c r="O1987" s="85"/>
      <c r="P1987" s="85"/>
      <c r="Q1987" s="85"/>
      <c r="R1987" s="85"/>
      <c r="S1987" s="85"/>
      <c r="T1987" s="86"/>
      <c r="U1987" s="39"/>
      <c r="V1987" s="39"/>
      <c r="W1987" s="39"/>
      <c r="X1987" s="39"/>
      <c r="Y1987" s="39"/>
      <c r="Z1987" s="39"/>
      <c r="AA1987" s="39"/>
      <c r="AB1987" s="39"/>
      <c r="AC1987" s="39"/>
      <c r="AD1987" s="39"/>
      <c r="AE1987" s="39"/>
      <c r="AT1987" s="18" t="s">
        <v>191</v>
      </c>
      <c r="AU1987" s="18" t="s">
        <v>83</v>
      </c>
    </row>
    <row r="1988" s="12" customFormat="1" ht="22.8" customHeight="1">
      <c r="A1988" s="12"/>
      <c r="B1988" s="197"/>
      <c r="C1988" s="198"/>
      <c r="D1988" s="199" t="s">
        <v>72</v>
      </c>
      <c r="E1988" s="211" t="s">
        <v>3359</v>
      </c>
      <c r="F1988" s="211" t="s">
        <v>3360</v>
      </c>
      <c r="G1988" s="198"/>
      <c r="H1988" s="198"/>
      <c r="I1988" s="201"/>
      <c r="J1988" s="212">
        <f>BK1988</f>
        <v>0</v>
      </c>
      <c r="K1988" s="198"/>
      <c r="L1988" s="203"/>
      <c r="M1988" s="204"/>
      <c r="N1988" s="205"/>
      <c r="O1988" s="205"/>
      <c r="P1988" s="206">
        <f>SUM(P1989:P2078)</f>
        <v>0</v>
      </c>
      <c r="Q1988" s="205"/>
      <c r="R1988" s="206">
        <f>SUM(R1989:R2078)</f>
        <v>4.6005824159999991</v>
      </c>
      <c r="S1988" s="205"/>
      <c r="T1988" s="207">
        <f>SUM(T1989:T2078)</f>
        <v>0</v>
      </c>
      <c r="U1988" s="12"/>
      <c r="V1988" s="12"/>
      <c r="W1988" s="12"/>
      <c r="X1988" s="12"/>
      <c r="Y1988" s="12"/>
      <c r="Z1988" s="12"/>
      <c r="AA1988" s="12"/>
      <c r="AB1988" s="12"/>
      <c r="AC1988" s="12"/>
      <c r="AD1988" s="12"/>
      <c r="AE1988" s="12"/>
      <c r="AR1988" s="208" t="s">
        <v>83</v>
      </c>
      <c r="AT1988" s="209" t="s">
        <v>72</v>
      </c>
      <c r="AU1988" s="209" t="s">
        <v>81</v>
      </c>
      <c r="AY1988" s="208" t="s">
        <v>181</v>
      </c>
      <c r="BK1988" s="210">
        <f>SUM(BK1989:BK2078)</f>
        <v>0</v>
      </c>
    </row>
    <row r="1989" s="2" customFormat="1" ht="16.5" customHeight="1">
      <c r="A1989" s="39"/>
      <c r="B1989" s="40"/>
      <c r="C1989" s="213" t="s">
        <v>3361</v>
      </c>
      <c r="D1989" s="213" t="s">
        <v>183</v>
      </c>
      <c r="E1989" s="214" t="s">
        <v>3362</v>
      </c>
      <c r="F1989" s="215" t="s">
        <v>3363</v>
      </c>
      <c r="G1989" s="216" t="s">
        <v>253</v>
      </c>
      <c r="H1989" s="217">
        <v>102.383</v>
      </c>
      <c r="I1989" s="218"/>
      <c r="J1989" s="219">
        <f>ROUND(I1989*H1989,2)</f>
        <v>0</v>
      </c>
      <c r="K1989" s="215" t="s">
        <v>187</v>
      </c>
      <c r="L1989" s="45"/>
      <c r="M1989" s="220" t="s">
        <v>19</v>
      </c>
      <c r="N1989" s="221" t="s">
        <v>44</v>
      </c>
      <c r="O1989" s="85"/>
      <c r="P1989" s="222">
        <f>O1989*H1989</f>
        <v>0</v>
      </c>
      <c r="Q1989" s="222">
        <v>0</v>
      </c>
      <c r="R1989" s="222">
        <f>Q1989*H1989</f>
        <v>0</v>
      </c>
      <c r="S1989" s="222">
        <v>0</v>
      </c>
      <c r="T1989" s="223">
        <f>S1989*H1989</f>
        <v>0</v>
      </c>
      <c r="U1989" s="39"/>
      <c r="V1989" s="39"/>
      <c r="W1989" s="39"/>
      <c r="X1989" s="39"/>
      <c r="Y1989" s="39"/>
      <c r="Z1989" s="39"/>
      <c r="AA1989" s="39"/>
      <c r="AB1989" s="39"/>
      <c r="AC1989" s="39"/>
      <c r="AD1989" s="39"/>
      <c r="AE1989" s="39"/>
      <c r="AR1989" s="224" t="s">
        <v>300</v>
      </c>
      <c r="AT1989" s="224" t="s">
        <v>183</v>
      </c>
      <c r="AU1989" s="224" t="s">
        <v>83</v>
      </c>
      <c r="AY1989" s="18" t="s">
        <v>181</v>
      </c>
      <c r="BE1989" s="225">
        <f>IF(N1989="základní",J1989,0)</f>
        <v>0</v>
      </c>
      <c r="BF1989" s="225">
        <f>IF(N1989="snížená",J1989,0)</f>
        <v>0</v>
      </c>
      <c r="BG1989" s="225">
        <f>IF(N1989="zákl. přenesená",J1989,0)</f>
        <v>0</v>
      </c>
      <c r="BH1989" s="225">
        <f>IF(N1989="sníž. přenesená",J1989,0)</f>
        <v>0</v>
      </c>
      <c r="BI1989" s="225">
        <f>IF(N1989="nulová",J1989,0)</f>
        <v>0</v>
      </c>
      <c r="BJ1989" s="18" t="s">
        <v>81</v>
      </c>
      <c r="BK1989" s="225">
        <f>ROUND(I1989*H1989,2)</f>
        <v>0</v>
      </c>
      <c r="BL1989" s="18" t="s">
        <v>300</v>
      </c>
      <c r="BM1989" s="224" t="s">
        <v>3364</v>
      </c>
    </row>
    <row r="1990" s="2" customFormat="1">
      <c r="A1990" s="39"/>
      <c r="B1990" s="40"/>
      <c r="C1990" s="41"/>
      <c r="D1990" s="226" t="s">
        <v>189</v>
      </c>
      <c r="E1990" s="41"/>
      <c r="F1990" s="227" t="s">
        <v>3365</v>
      </c>
      <c r="G1990" s="41"/>
      <c r="H1990" s="41"/>
      <c r="I1990" s="228"/>
      <c r="J1990" s="41"/>
      <c r="K1990" s="41"/>
      <c r="L1990" s="45"/>
      <c r="M1990" s="229"/>
      <c r="N1990" s="230"/>
      <c r="O1990" s="85"/>
      <c r="P1990" s="85"/>
      <c r="Q1990" s="85"/>
      <c r="R1990" s="85"/>
      <c r="S1990" s="85"/>
      <c r="T1990" s="86"/>
      <c r="U1990" s="39"/>
      <c r="V1990" s="39"/>
      <c r="W1990" s="39"/>
      <c r="X1990" s="39"/>
      <c r="Y1990" s="39"/>
      <c r="Z1990" s="39"/>
      <c r="AA1990" s="39"/>
      <c r="AB1990" s="39"/>
      <c r="AC1990" s="39"/>
      <c r="AD1990" s="39"/>
      <c r="AE1990" s="39"/>
      <c r="AT1990" s="18" t="s">
        <v>189</v>
      </c>
      <c r="AU1990" s="18" t="s">
        <v>83</v>
      </c>
    </row>
    <row r="1991" s="2" customFormat="1">
      <c r="A1991" s="39"/>
      <c r="B1991" s="40"/>
      <c r="C1991" s="41"/>
      <c r="D1991" s="231" t="s">
        <v>191</v>
      </c>
      <c r="E1991" s="41"/>
      <c r="F1991" s="232" t="s">
        <v>3366</v>
      </c>
      <c r="G1991" s="41"/>
      <c r="H1991" s="41"/>
      <c r="I1991" s="228"/>
      <c r="J1991" s="41"/>
      <c r="K1991" s="41"/>
      <c r="L1991" s="45"/>
      <c r="M1991" s="229"/>
      <c r="N1991" s="230"/>
      <c r="O1991" s="85"/>
      <c r="P1991" s="85"/>
      <c r="Q1991" s="85"/>
      <c r="R1991" s="85"/>
      <c r="S1991" s="85"/>
      <c r="T1991" s="86"/>
      <c r="U1991" s="39"/>
      <c r="V1991" s="39"/>
      <c r="W1991" s="39"/>
      <c r="X1991" s="39"/>
      <c r="Y1991" s="39"/>
      <c r="Z1991" s="39"/>
      <c r="AA1991" s="39"/>
      <c r="AB1991" s="39"/>
      <c r="AC1991" s="39"/>
      <c r="AD1991" s="39"/>
      <c r="AE1991" s="39"/>
      <c r="AT1991" s="18" t="s">
        <v>191</v>
      </c>
      <c r="AU1991" s="18" t="s">
        <v>83</v>
      </c>
    </row>
    <row r="1992" s="2" customFormat="1" ht="16.5" customHeight="1">
      <c r="A1992" s="39"/>
      <c r="B1992" s="40"/>
      <c r="C1992" s="213" t="s">
        <v>3367</v>
      </c>
      <c r="D1992" s="213" t="s">
        <v>183</v>
      </c>
      <c r="E1992" s="214" t="s">
        <v>3368</v>
      </c>
      <c r="F1992" s="215" t="s">
        <v>3369</v>
      </c>
      <c r="G1992" s="216" t="s">
        <v>263</v>
      </c>
      <c r="H1992" s="217">
        <v>26.399999999999999</v>
      </c>
      <c r="I1992" s="218"/>
      <c r="J1992" s="219">
        <f>ROUND(I1992*H1992,2)</f>
        <v>0</v>
      </c>
      <c r="K1992" s="215" t="s">
        <v>187</v>
      </c>
      <c r="L1992" s="45"/>
      <c r="M1992" s="220" t="s">
        <v>19</v>
      </c>
      <c r="N1992" s="221" t="s">
        <v>44</v>
      </c>
      <c r="O1992" s="85"/>
      <c r="P1992" s="222">
        <f>O1992*H1992</f>
        <v>0</v>
      </c>
      <c r="Q1992" s="222">
        <v>0</v>
      </c>
      <c r="R1992" s="222">
        <f>Q1992*H1992</f>
        <v>0</v>
      </c>
      <c r="S1992" s="222">
        <v>0</v>
      </c>
      <c r="T1992" s="223">
        <f>S1992*H1992</f>
        <v>0</v>
      </c>
      <c r="U1992" s="39"/>
      <c r="V1992" s="39"/>
      <c r="W1992" s="39"/>
      <c r="X1992" s="39"/>
      <c r="Y1992" s="39"/>
      <c r="Z1992" s="39"/>
      <c r="AA1992" s="39"/>
      <c r="AB1992" s="39"/>
      <c r="AC1992" s="39"/>
      <c r="AD1992" s="39"/>
      <c r="AE1992" s="39"/>
      <c r="AR1992" s="224" t="s">
        <v>300</v>
      </c>
      <c r="AT1992" s="224" t="s">
        <v>183</v>
      </c>
      <c r="AU1992" s="224" t="s">
        <v>83</v>
      </c>
      <c r="AY1992" s="18" t="s">
        <v>181</v>
      </c>
      <c r="BE1992" s="225">
        <f>IF(N1992="základní",J1992,0)</f>
        <v>0</v>
      </c>
      <c r="BF1992" s="225">
        <f>IF(N1992="snížená",J1992,0)</f>
        <v>0</v>
      </c>
      <c r="BG1992" s="225">
        <f>IF(N1992="zákl. přenesená",J1992,0)</f>
        <v>0</v>
      </c>
      <c r="BH1992" s="225">
        <f>IF(N1992="sníž. přenesená",J1992,0)</f>
        <v>0</v>
      </c>
      <c r="BI1992" s="225">
        <f>IF(N1992="nulová",J1992,0)</f>
        <v>0</v>
      </c>
      <c r="BJ1992" s="18" t="s">
        <v>81</v>
      </c>
      <c r="BK1992" s="225">
        <f>ROUND(I1992*H1992,2)</f>
        <v>0</v>
      </c>
      <c r="BL1992" s="18" t="s">
        <v>300</v>
      </c>
      <c r="BM1992" s="224" t="s">
        <v>3370</v>
      </c>
    </row>
    <row r="1993" s="2" customFormat="1">
      <c r="A1993" s="39"/>
      <c r="B1993" s="40"/>
      <c r="C1993" s="41"/>
      <c r="D1993" s="226" t="s">
        <v>189</v>
      </c>
      <c r="E1993" s="41"/>
      <c r="F1993" s="227" t="s">
        <v>3371</v>
      </c>
      <c r="G1993" s="41"/>
      <c r="H1993" s="41"/>
      <c r="I1993" s="228"/>
      <c r="J1993" s="41"/>
      <c r="K1993" s="41"/>
      <c r="L1993" s="45"/>
      <c r="M1993" s="229"/>
      <c r="N1993" s="230"/>
      <c r="O1993" s="85"/>
      <c r="P1993" s="85"/>
      <c r="Q1993" s="85"/>
      <c r="R1993" s="85"/>
      <c r="S1993" s="85"/>
      <c r="T1993" s="86"/>
      <c r="U1993" s="39"/>
      <c r="V1993" s="39"/>
      <c r="W1993" s="39"/>
      <c r="X1993" s="39"/>
      <c r="Y1993" s="39"/>
      <c r="Z1993" s="39"/>
      <c r="AA1993" s="39"/>
      <c r="AB1993" s="39"/>
      <c r="AC1993" s="39"/>
      <c r="AD1993" s="39"/>
      <c r="AE1993" s="39"/>
      <c r="AT1993" s="18" t="s">
        <v>189</v>
      </c>
      <c r="AU1993" s="18" t="s">
        <v>83</v>
      </c>
    </row>
    <row r="1994" s="2" customFormat="1">
      <c r="A1994" s="39"/>
      <c r="B1994" s="40"/>
      <c r="C1994" s="41"/>
      <c r="D1994" s="231" t="s">
        <v>191</v>
      </c>
      <c r="E1994" s="41"/>
      <c r="F1994" s="232" t="s">
        <v>3372</v>
      </c>
      <c r="G1994" s="41"/>
      <c r="H1994" s="41"/>
      <c r="I1994" s="228"/>
      <c r="J1994" s="41"/>
      <c r="K1994" s="41"/>
      <c r="L1994" s="45"/>
      <c r="M1994" s="229"/>
      <c r="N1994" s="230"/>
      <c r="O1994" s="85"/>
      <c r="P1994" s="85"/>
      <c r="Q1994" s="85"/>
      <c r="R1994" s="85"/>
      <c r="S1994" s="85"/>
      <c r="T1994" s="86"/>
      <c r="U1994" s="39"/>
      <c r="V1994" s="39"/>
      <c r="W1994" s="39"/>
      <c r="X1994" s="39"/>
      <c r="Y1994" s="39"/>
      <c r="Z1994" s="39"/>
      <c r="AA1994" s="39"/>
      <c r="AB1994" s="39"/>
      <c r="AC1994" s="39"/>
      <c r="AD1994" s="39"/>
      <c r="AE1994" s="39"/>
      <c r="AT1994" s="18" t="s">
        <v>191</v>
      </c>
      <c r="AU1994" s="18" t="s">
        <v>83</v>
      </c>
    </row>
    <row r="1995" s="2" customFormat="1" ht="16.5" customHeight="1">
      <c r="A1995" s="39"/>
      <c r="B1995" s="40"/>
      <c r="C1995" s="213" t="s">
        <v>3373</v>
      </c>
      <c r="D1995" s="213" t="s">
        <v>183</v>
      </c>
      <c r="E1995" s="214" t="s">
        <v>3374</v>
      </c>
      <c r="F1995" s="215" t="s">
        <v>3375</v>
      </c>
      <c r="G1995" s="216" t="s">
        <v>253</v>
      </c>
      <c r="H1995" s="217">
        <v>118.18899999999999</v>
      </c>
      <c r="I1995" s="218"/>
      <c r="J1995" s="219">
        <f>ROUND(I1995*H1995,2)</f>
        <v>0</v>
      </c>
      <c r="K1995" s="215" t="s">
        <v>187</v>
      </c>
      <c r="L1995" s="45"/>
      <c r="M1995" s="220" t="s">
        <v>19</v>
      </c>
      <c r="N1995" s="221" t="s">
        <v>44</v>
      </c>
      <c r="O1995" s="85"/>
      <c r="P1995" s="222">
        <f>O1995*H1995</f>
        <v>0</v>
      </c>
      <c r="Q1995" s="222">
        <v>0.00029999999999999997</v>
      </c>
      <c r="R1995" s="222">
        <f>Q1995*H1995</f>
        <v>0.035456699999999994</v>
      </c>
      <c r="S1995" s="222">
        <v>0</v>
      </c>
      <c r="T1995" s="223">
        <f>S1995*H1995</f>
        <v>0</v>
      </c>
      <c r="U1995" s="39"/>
      <c r="V1995" s="39"/>
      <c r="W1995" s="39"/>
      <c r="X1995" s="39"/>
      <c r="Y1995" s="39"/>
      <c r="Z1995" s="39"/>
      <c r="AA1995" s="39"/>
      <c r="AB1995" s="39"/>
      <c r="AC1995" s="39"/>
      <c r="AD1995" s="39"/>
      <c r="AE1995" s="39"/>
      <c r="AR1995" s="224" t="s">
        <v>300</v>
      </c>
      <c r="AT1995" s="224" t="s">
        <v>183</v>
      </c>
      <c r="AU1995" s="224" t="s">
        <v>83</v>
      </c>
      <c r="AY1995" s="18" t="s">
        <v>181</v>
      </c>
      <c r="BE1995" s="225">
        <f>IF(N1995="základní",J1995,0)</f>
        <v>0</v>
      </c>
      <c r="BF1995" s="225">
        <f>IF(N1995="snížená",J1995,0)</f>
        <v>0</v>
      </c>
      <c r="BG1995" s="225">
        <f>IF(N1995="zákl. přenesená",J1995,0)</f>
        <v>0</v>
      </c>
      <c r="BH1995" s="225">
        <f>IF(N1995="sníž. přenesená",J1995,0)</f>
        <v>0</v>
      </c>
      <c r="BI1995" s="225">
        <f>IF(N1995="nulová",J1995,0)</f>
        <v>0</v>
      </c>
      <c r="BJ1995" s="18" t="s">
        <v>81</v>
      </c>
      <c r="BK1995" s="225">
        <f>ROUND(I1995*H1995,2)</f>
        <v>0</v>
      </c>
      <c r="BL1995" s="18" t="s">
        <v>300</v>
      </c>
      <c r="BM1995" s="224" t="s">
        <v>3376</v>
      </c>
    </row>
    <row r="1996" s="2" customFormat="1">
      <c r="A1996" s="39"/>
      <c r="B1996" s="40"/>
      <c r="C1996" s="41"/>
      <c r="D1996" s="226" t="s">
        <v>189</v>
      </c>
      <c r="E1996" s="41"/>
      <c r="F1996" s="227" t="s">
        <v>3377</v>
      </c>
      <c r="G1996" s="41"/>
      <c r="H1996" s="41"/>
      <c r="I1996" s="228"/>
      <c r="J1996" s="41"/>
      <c r="K1996" s="41"/>
      <c r="L1996" s="45"/>
      <c r="M1996" s="229"/>
      <c r="N1996" s="230"/>
      <c r="O1996" s="85"/>
      <c r="P1996" s="85"/>
      <c r="Q1996" s="85"/>
      <c r="R1996" s="85"/>
      <c r="S1996" s="85"/>
      <c r="T1996" s="86"/>
      <c r="U1996" s="39"/>
      <c r="V1996" s="39"/>
      <c r="W1996" s="39"/>
      <c r="X1996" s="39"/>
      <c r="Y1996" s="39"/>
      <c r="Z1996" s="39"/>
      <c r="AA1996" s="39"/>
      <c r="AB1996" s="39"/>
      <c r="AC1996" s="39"/>
      <c r="AD1996" s="39"/>
      <c r="AE1996" s="39"/>
      <c r="AT1996" s="18" t="s">
        <v>189</v>
      </c>
      <c r="AU1996" s="18" t="s">
        <v>83</v>
      </c>
    </row>
    <row r="1997" s="2" customFormat="1">
      <c r="A1997" s="39"/>
      <c r="B1997" s="40"/>
      <c r="C1997" s="41"/>
      <c r="D1997" s="231" t="s">
        <v>191</v>
      </c>
      <c r="E1997" s="41"/>
      <c r="F1997" s="232" t="s">
        <v>3378</v>
      </c>
      <c r="G1997" s="41"/>
      <c r="H1997" s="41"/>
      <c r="I1997" s="228"/>
      <c r="J1997" s="41"/>
      <c r="K1997" s="41"/>
      <c r="L1997" s="45"/>
      <c r="M1997" s="229"/>
      <c r="N1997" s="230"/>
      <c r="O1997" s="85"/>
      <c r="P1997" s="85"/>
      <c r="Q1997" s="85"/>
      <c r="R1997" s="85"/>
      <c r="S1997" s="85"/>
      <c r="T1997" s="86"/>
      <c r="U1997" s="39"/>
      <c r="V1997" s="39"/>
      <c r="W1997" s="39"/>
      <c r="X1997" s="39"/>
      <c r="Y1997" s="39"/>
      <c r="Z1997" s="39"/>
      <c r="AA1997" s="39"/>
      <c r="AB1997" s="39"/>
      <c r="AC1997" s="39"/>
      <c r="AD1997" s="39"/>
      <c r="AE1997" s="39"/>
      <c r="AT1997" s="18" t="s">
        <v>191</v>
      </c>
      <c r="AU1997" s="18" t="s">
        <v>83</v>
      </c>
    </row>
    <row r="1998" s="13" customFormat="1">
      <c r="A1998" s="13"/>
      <c r="B1998" s="233"/>
      <c r="C1998" s="234"/>
      <c r="D1998" s="226" t="s">
        <v>193</v>
      </c>
      <c r="E1998" s="235" t="s">
        <v>19</v>
      </c>
      <c r="F1998" s="236" t="s">
        <v>3379</v>
      </c>
      <c r="G1998" s="234"/>
      <c r="H1998" s="237">
        <v>118.18899999999999</v>
      </c>
      <c r="I1998" s="238"/>
      <c r="J1998" s="234"/>
      <c r="K1998" s="234"/>
      <c r="L1998" s="239"/>
      <c r="M1998" s="240"/>
      <c r="N1998" s="241"/>
      <c r="O1998" s="241"/>
      <c r="P1998" s="241"/>
      <c r="Q1998" s="241"/>
      <c r="R1998" s="241"/>
      <c r="S1998" s="241"/>
      <c r="T1998" s="242"/>
      <c r="U1998" s="13"/>
      <c r="V1998" s="13"/>
      <c r="W1998" s="13"/>
      <c r="X1998" s="13"/>
      <c r="Y1998" s="13"/>
      <c r="Z1998" s="13"/>
      <c r="AA1998" s="13"/>
      <c r="AB1998" s="13"/>
      <c r="AC1998" s="13"/>
      <c r="AD1998" s="13"/>
      <c r="AE1998" s="13"/>
      <c r="AT1998" s="243" t="s">
        <v>193</v>
      </c>
      <c r="AU1998" s="243" t="s">
        <v>83</v>
      </c>
      <c r="AV1998" s="13" t="s">
        <v>83</v>
      </c>
      <c r="AW1998" s="13" t="s">
        <v>33</v>
      </c>
      <c r="AX1998" s="13" t="s">
        <v>73</v>
      </c>
      <c r="AY1998" s="243" t="s">
        <v>181</v>
      </c>
    </row>
    <row r="1999" s="2" customFormat="1" ht="16.5" customHeight="1">
      <c r="A1999" s="39"/>
      <c r="B1999" s="40"/>
      <c r="C1999" s="213" t="s">
        <v>3380</v>
      </c>
      <c r="D1999" s="213" t="s">
        <v>183</v>
      </c>
      <c r="E1999" s="214" t="s">
        <v>3381</v>
      </c>
      <c r="F1999" s="215" t="s">
        <v>3382</v>
      </c>
      <c r="G1999" s="216" t="s">
        <v>253</v>
      </c>
      <c r="H1999" s="217">
        <v>102.383</v>
      </c>
      <c r="I1999" s="218"/>
      <c r="J1999" s="219">
        <f>ROUND(I1999*H1999,2)</f>
        <v>0</v>
      </c>
      <c r="K1999" s="215" t="s">
        <v>187</v>
      </c>
      <c r="L1999" s="45"/>
      <c r="M1999" s="220" t="s">
        <v>19</v>
      </c>
      <c r="N1999" s="221" t="s">
        <v>44</v>
      </c>
      <c r="O1999" s="85"/>
      <c r="P1999" s="222">
        <f>O1999*H1999</f>
        <v>0</v>
      </c>
      <c r="Q1999" s="222">
        <v>0.0075820000000000002</v>
      </c>
      <c r="R1999" s="222">
        <f>Q1999*H1999</f>
        <v>0.77626790599999995</v>
      </c>
      <c r="S1999" s="222">
        <v>0</v>
      </c>
      <c r="T1999" s="223">
        <f>S1999*H1999</f>
        <v>0</v>
      </c>
      <c r="U1999" s="39"/>
      <c r="V1999" s="39"/>
      <c r="W1999" s="39"/>
      <c r="X1999" s="39"/>
      <c r="Y1999" s="39"/>
      <c r="Z1999" s="39"/>
      <c r="AA1999" s="39"/>
      <c r="AB1999" s="39"/>
      <c r="AC1999" s="39"/>
      <c r="AD1999" s="39"/>
      <c r="AE1999" s="39"/>
      <c r="AR1999" s="224" t="s">
        <v>300</v>
      </c>
      <c r="AT1999" s="224" t="s">
        <v>183</v>
      </c>
      <c r="AU1999" s="224" t="s">
        <v>83</v>
      </c>
      <c r="AY1999" s="18" t="s">
        <v>181</v>
      </c>
      <c r="BE1999" s="225">
        <f>IF(N1999="základní",J1999,0)</f>
        <v>0</v>
      </c>
      <c r="BF1999" s="225">
        <f>IF(N1999="snížená",J1999,0)</f>
        <v>0</v>
      </c>
      <c r="BG1999" s="225">
        <f>IF(N1999="zákl. přenesená",J1999,0)</f>
        <v>0</v>
      </c>
      <c r="BH1999" s="225">
        <f>IF(N1999="sníž. přenesená",J1999,0)</f>
        <v>0</v>
      </c>
      <c r="BI1999" s="225">
        <f>IF(N1999="nulová",J1999,0)</f>
        <v>0</v>
      </c>
      <c r="BJ1999" s="18" t="s">
        <v>81</v>
      </c>
      <c r="BK1999" s="225">
        <f>ROUND(I1999*H1999,2)</f>
        <v>0</v>
      </c>
      <c r="BL1999" s="18" t="s">
        <v>300</v>
      </c>
      <c r="BM1999" s="224" t="s">
        <v>3383</v>
      </c>
    </row>
    <row r="2000" s="2" customFormat="1">
      <c r="A2000" s="39"/>
      <c r="B2000" s="40"/>
      <c r="C2000" s="41"/>
      <c r="D2000" s="226" t="s">
        <v>189</v>
      </c>
      <c r="E2000" s="41"/>
      <c r="F2000" s="227" t="s">
        <v>3384</v>
      </c>
      <c r="G2000" s="41"/>
      <c r="H2000" s="41"/>
      <c r="I2000" s="228"/>
      <c r="J2000" s="41"/>
      <c r="K2000" s="41"/>
      <c r="L2000" s="45"/>
      <c r="M2000" s="229"/>
      <c r="N2000" s="230"/>
      <c r="O2000" s="85"/>
      <c r="P2000" s="85"/>
      <c r="Q2000" s="85"/>
      <c r="R2000" s="85"/>
      <c r="S2000" s="85"/>
      <c r="T2000" s="86"/>
      <c r="U2000" s="39"/>
      <c r="V2000" s="39"/>
      <c r="W2000" s="39"/>
      <c r="X2000" s="39"/>
      <c r="Y2000" s="39"/>
      <c r="Z2000" s="39"/>
      <c r="AA2000" s="39"/>
      <c r="AB2000" s="39"/>
      <c r="AC2000" s="39"/>
      <c r="AD2000" s="39"/>
      <c r="AE2000" s="39"/>
      <c r="AT2000" s="18" t="s">
        <v>189</v>
      </c>
      <c r="AU2000" s="18" t="s">
        <v>83</v>
      </c>
    </row>
    <row r="2001" s="2" customFormat="1">
      <c r="A2001" s="39"/>
      <c r="B2001" s="40"/>
      <c r="C2001" s="41"/>
      <c r="D2001" s="231" t="s">
        <v>191</v>
      </c>
      <c r="E2001" s="41"/>
      <c r="F2001" s="232" t="s">
        <v>3385</v>
      </c>
      <c r="G2001" s="41"/>
      <c r="H2001" s="41"/>
      <c r="I2001" s="228"/>
      <c r="J2001" s="41"/>
      <c r="K2001" s="41"/>
      <c r="L2001" s="45"/>
      <c r="M2001" s="229"/>
      <c r="N2001" s="230"/>
      <c r="O2001" s="85"/>
      <c r="P2001" s="85"/>
      <c r="Q2001" s="85"/>
      <c r="R2001" s="85"/>
      <c r="S2001" s="85"/>
      <c r="T2001" s="86"/>
      <c r="U2001" s="39"/>
      <c r="V2001" s="39"/>
      <c r="W2001" s="39"/>
      <c r="X2001" s="39"/>
      <c r="Y2001" s="39"/>
      <c r="Z2001" s="39"/>
      <c r="AA2001" s="39"/>
      <c r="AB2001" s="39"/>
      <c r="AC2001" s="39"/>
      <c r="AD2001" s="39"/>
      <c r="AE2001" s="39"/>
      <c r="AT2001" s="18" t="s">
        <v>191</v>
      </c>
      <c r="AU2001" s="18" t="s">
        <v>83</v>
      </c>
    </row>
    <row r="2002" s="2" customFormat="1" ht="16.5" customHeight="1">
      <c r="A2002" s="39"/>
      <c r="B2002" s="40"/>
      <c r="C2002" s="213" t="s">
        <v>3386</v>
      </c>
      <c r="D2002" s="213" t="s">
        <v>183</v>
      </c>
      <c r="E2002" s="214" t="s">
        <v>3387</v>
      </c>
      <c r="F2002" s="215" t="s">
        <v>3388</v>
      </c>
      <c r="G2002" s="216" t="s">
        <v>263</v>
      </c>
      <c r="H2002" s="217">
        <v>8.9000000000000004</v>
      </c>
      <c r="I2002" s="218"/>
      <c r="J2002" s="219">
        <f>ROUND(I2002*H2002,2)</f>
        <v>0</v>
      </c>
      <c r="K2002" s="215" t="s">
        <v>187</v>
      </c>
      <c r="L2002" s="45"/>
      <c r="M2002" s="220" t="s">
        <v>19</v>
      </c>
      <c r="N2002" s="221" t="s">
        <v>44</v>
      </c>
      <c r="O2002" s="85"/>
      <c r="P2002" s="222">
        <f>O2002*H2002</f>
        <v>0</v>
      </c>
      <c r="Q2002" s="222">
        <v>0.00020000000000000001</v>
      </c>
      <c r="R2002" s="222">
        <f>Q2002*H2002</f>
        <v>0.0017800000000000001</v>
      </c>
      <c r="S2002" s="222">
        <v>0</v>
      </c>
      <c r="T2002" s="223">
        <f>S2002*H2002</f>
        <v>0</v>
      </c>
      <c r="U2002" s="39"/>
      <c r="V2002" s="39"/>
      <c r="W2002" s="39"/>
      <c r="X2002" s="39"/>
      <c r="Y2002" s="39"/>
      <c r="Z2002" s="39"/>
      <c r="AA2002" s="39"/>
      <c r="AB2002" s="39"/>
      <c r="AC2002" s="39"/>
      <c r="AD2002" s="39"/>
      <c r="AE2002" s="39"/>
      <c r="AR2002" s="224" t="s">
        <v>300</v>
      </c>
      <c r="AT2002" s="224" t="s">
        <v>183</v>
      </c>
      <c r="AU2002" s="224" t="s">
        <v>83</v>
      </c>
      <c r="AY2002" s="18" t="s">
        <v>181</v>
      </c>
      <c r="BE2002" s="225">
        <f>IF(N2002="základní",J2002,0)</f>
        <v>0</v>
      </c>
      <c r="BF2002" s="225">
        <f>IF(N2002="snížená",J2002,0)</f>
        <v>0</v>
      </c>
      <c r="BG2002" s="225">
        <f>IF(N2002="zákl. přenesená",J2002,0)</f>
        <v>0</v>
      </c>
      <c r="BH2002" s="225">
        <f>IF(N2002="sníž. přenesená",J2002,0)</f>
        <v>0</v>
      </c>
      <c r="BI2002" s="225">
        <f>IF(N2002="nulová",J2002,0)</f>
        <v>0</v>
      </c>
      <c r="BJ2002" s="18" t="s">
        <v>81</v>
      </c>
      <c r="BK2002" s="225">
        <f>ROUND(I2002*H2002,2)</f>
        <v>0</v>
      </c>
      <c r="BL2002" s="18" t="s">
        <v>300</v>
      </c>
      <c r="BM2002" s="224" t="s">
        <v>3389</v>
      </c>
    </row>
    <row r="2003" s="2" customFormat="1">
      <c r="A2003" s="39"/>
      <c r="B2003" s="40"/>
      <c r="C2003" s="41"/>
      <c r="D2003" s="226" t="s">
        <v>189</v>
      </c>
      <c r="E2003" s="41"/>
      <c r="F2003" s="227" t="s">
        <v>3390</v>
      </c>
      <c r="G2003" s="41"/>
      <c r="H2003" s="41"/>
      <c r="I2003" s="228"/>
      <c r="J2003" s="41"/>
      <c r="K2003" s="41"/>
      <c r="L2003" s="45"/>
      <c r="M2003" s="229"/>
      <c r="N2003" s="230"/>
      <c r="O2003" s="85"/>
      <c r="P2003" s="85"/>
      <c r="Q2003" s="85"/>
      <c r="R2003" s="85"/>
      <c r="S2003" s="85"/>
      <c r="T2003" s="86"/>
      <c r="U2003" s="39"/>
      <c r="V2003" s="39"/>
      <c r="W2003" s="39"/>
      <c r="X2003" s="39"/>
      <c r="Y2003" s="39"/>
      <c r="Z2003" s="39"/>
      <c r="AA2003" s="39"/>
      <c r="AB2003" s="39"/>
      <c r="AC2003" s="39"/>
      <c r="AD2003" s="39"/>
      <c r="AE2003" s="39"/>
      <c r="AT2003" s="18" t="s">
        <v>189</v>
      </c>
      <c r="AU2003" s="18" t="s">
        <v>83</v>
      </c>
    </row>
    <row r="2004" s="2" customFormat="1">
      <c r="A2004" s="39"/>
      <c r="B2004" s="40"/>
      <c r="C2004" s="41"/>
      <c r="D2004" s="231" t="s">
        <v>191</v>
      </c>
      <c r="E2004" s="41"/>
      <c r="F2004" s="232" t="s">
        <v>3391</v>
      </c>
      <c r="G2004" s="41"/>
      <c r="H2004" s="41"/>
      <c r="I2004" s="228"/>
      <c r="J2004" s="41"/>
      <c r="K2004" s="41"/>
      <c r="L2004" s="45"/>
      <c r="M2004" s="229"/>
      <c r="N2004" s="230"/>
      <c r="O2004" s="85"/>
      <c r="P2004" s="85"/>
      <c r="Q2004" s="85"/>
      <c r="R2004" s="85"/>
      <c r="S2004" s="85"/>
      <c r="T2004" s="86"/>
      <c r="U2004" s="39"/>
      <c r="V2004" s="39"/>
      <c r="W2004" s="39"/>
      <c r="X2004" s="39"/>
      <c r="Y2004" s="39"/>
      <c r="Z2004" s="39"/>
      <c r="AA2004" s="39"/>
      <c r="AB2004" s="39"/>
      <c r="AC2004" s="39"/>
      <c r="AD2004" s="39"/>
      <c r="AE2004" s="39"/>
      <c r="AT2004" s="18" t="s">
        <v>191</v>
      </c>
      <c r="AU2004" s="18" t="s">
        <v>83</v>
      </c>
    </row>
    <row r="2005" s="13" customFormat="1">
      <c r="A2005" s="13"/>
      <c r="B2005" s="233"/>
      <c r="C2005" s="234"/>
      <c r="D2005" s="226" t="s">
        <v>193</v>
      </c>
      <c r="E2005" s="235" t="s">
        <v>19</v>
      </c>
      <c r="F2005" s="236" t="s">
        <v>3392</v>
      </c>
      <c r="G2005" s="234"/>
      <c r="H2005" s="237">
        <v>8.9000000000000004</v>
      </c>
      <c r="I2005" s="238"/>
      <c r="J2005" s="234"/>
      <c r="K2005" s="234"/>
      <c r="L2005" s="239"/>
      <c r="M2005" s="240"/>
      <c r="N2005" s="241"/>
      <c r="O2005" s="241"/>
      <c r="P2005" s="241"/>
      <c r="Q2005" s="241"/>
      <c r="R2005" s="241"/>
      <c r="S2005" s="241"/>
      <c r="T2005" s="242"/>
      <c r="U2005" s="13"/>
      <c r="V2005" s="13"/>
      <c r="W2005" s="13"/>
      <c r="X2005" s="13"/>
      <c r="Y2005" s="13"/>
      <c r="Z2005" s="13"/>
      <c r="AA2005" s="13"/>
      <c r="AB2005" s="13"/>
      <c r="AC2005" s="13"/>
      <c r="AD2005" s="13"/>
      <c r="AE2005" s="13"/>
      <c r="AT2005" s="243" t="s">
        <v>193</v>
      </c>
      <c r="AU2005" s="243" t="s">
        <v>83</v>
      </c>
      <c r="AV2005" s="13" t="s">
        <v>83</v>
      </c>
      <c r="AW2005" s="13" t="s">
        <v>33</v>
      </c>
      <c r="AX2005" s="13" t="s">
        <v>73</v>
      </c>
      <c r="AY2005" s="243" t="s">
        <v>181</v>
      </c>
    </row>
    <row r="2006" s="2" customFormat="1" ht="16.5" customHeight="1">
      <c r="A2006" s="39"/>
      <c r="B2006" s="40"/>
      <c r="C2006" s="254" t="s">
        <v>3393</v>
      </c>
      <c r="D2006" s="254" t="s">
        <v>308</v>
      </c>
      <c r="E2006" s="255" t="s">
        <v>3394</v>
      </c>
      <c r="F2006" s="256" t="s">
        <v>3395</v>
      </c>
      <c r="G2006" s="257" t="s">
        <v>263</v>
      </c>
      <c r="H2006" s="258">
        <v>9.7899999999999991</v>
      </c>
      <c r="I2006" s="259"/>
      <c r="J2006" s="260">
        <f>ROUND(I2006*H2006,2)</f>
        <v>0</v>
      </c>
      <c r="K2006" s="256" t="s">
        <v>187</v>
      </c>
      <c r="L2006" s="261"/>
      <c r="M2006" s="262" t="s">
        <v>19</v>
      </c>
      <c r="N2006" s="263" t="s">
        <v>44</v>
      </c>
      <c r="O2006" s="85"/>
      <c r="P2006" s="222">
        <f>O2006*H2006</f>
        <v>0</v>
      </c>
      <c r="Q2006" s="222">
        <v>0.00025999999999999998</v>
      </c>
      <c r="R2006" s="222">
        <f>Q2006*H2006</f>
        <v>0.0025453999999999997</v>
      </c>
      <c r="S2006" s="222">
        <v>0</v>
      </c>
      <c r="T2006" s="223">
        <f>S2006*H2006</f>
        <v>0</v>
      </c>
      <c r="U2006" s="39"/>
      <c r="V2006" s="39"/>
      <c r="W2006" s="39"/>
      <c r="X2006" s="39"/>
      <c r="Y2006" s="39"/>
      <c r="Z2006" s="39"/>
      <c r="AA2006" s="39"/>
      <c r="AB2006" s="39"/>
      <c r="AC2006" s="39"/>
      <c r="AD2006" s="39"/>
      <c r="AE2006" s="39"/>
      <c r="AR2006" s="224" t="s">
        <v>423</v>
      </c>
      <c r="AT2006" s="224" t="s">
        <v>308</v>
      </c>
      <c r="AU2006" s="224" t="s">
        <v>83</v>
      </c>
      <c r="AY2006" s="18" t="s">
        <v>181</v>
      </c>
      <c r="BE2006" s="225">
        <f>IF(N2006="základní",J2006,0)</f>
        <v>0</v>
      </c>
      <c r="BF2006" s="225">
        <f>IF(N2006="snížená",J2006,0)</f>
        <v>0</v>
      </c>
      <c r="BG2006" s="225">
        <f>IF(N2006="zákl. přenesená",J2006,0)</f>
        <v>0</v>
      </c>
      <c r="BH2006" s="225">
        <f>IF(N2006="sníž. přenesená",J2006,0)</f>
        <v>0</v>
      </c>
      <c r="BI2006" s="225">
        <f>IF(N2006="nulová",J2006,0)</f>
        <v>0</v>
      </c>
      <c r="BJ2006" s="18" t="s">
        <v>81</v>
      </c>
      <c r="BK2006" s="225">
        <f>ROUND(I2006*H2006,2)</f>
        <v>0</v>
      </c>
      <c r="BL2006" s="18" t="s">
        <v>300</v>
      </c>
      <c r="BM2006" s="224" t="s">
        <v>3396</v>
      </c>
    </row>
    <row r="2007" s="2" customFormat="1">
      <c r="A2007" s="39"/>
      <c r="B2007" s="40"/>
      <c r="C2007" s="41"/>
      <c r="D2007" s="226" t="s">
        <v>189</v>
      </c>
      <c r="E2007" s="41"/>
      <c r="F2007" s="227" t="s">
        <v>3395</v>
      </c>
      <c r="G2007" s="41"/>
      <c r="H2007" s="41"/>
      <c r="I2007" s="228"/>
      <c r="J2007" s="41"/>
      <c r="K2007" s="41"/>
      <c r="L2007" s="45"/>
      <c r="M2007" s="229"/>
      <c r="N2007" s="230"/>
      <c r="O2007" s="85"/>
      <c r="P2007" s="85"/>
      <c r="Q2007" s="85"/>
      <c r="R2007" s="85"/>
      <c r="S2007" s="85"/>
      <c r="T2007" s="86"/>
      <c r="U2007" s="39"/>
      <c r="V2007" s="39"/>
      <c r="W2007" s="39"/>
      <c r="X2007" s="39"/>
      <c r="Y2007" s="39"/>
      <c r="Z2007" s="39"/>
      <c r="AA2007" s="39"/>
      <c r="AB2007" s="39"/>
      <c r="AC2007" s="39"/>
      <c r="AD2007" s="39"/>
      <c r="AE2007" s="39"/>
      <c r="AT2007" s="18" t="s">
        <v>189</v>
      </c>
      <c r="AU2007" s="18" t="s">
        <v>83</v>
      </c>
    </row>
    <row r="2008" s="13" customFormat="1">
      <c r="A2008" s="13"/>
      <c r="B2008" s="233"/>
      <c r="C2008" s="234"/>
      <c r="D2008" s="226" t="s">
        <v>193</v>
      </c>
      <c r="E2008" s="234"/>
      <c r="F2008" s="236" t="s">
        <v>3397</v>
      </c>
      <c r="G2008" s="234"/>
      <c r="H2008" s="237">
        <v>9.7899999999999991</v>
      </c>
      <c r="I2008" s="238"/>
      <c r="J2008" s="234"/>
      <c r="K2008" s="234"/>
      <c r="L2008" s="239"/>
      <c r="M2008" s="240"/>
      <c r="N2008" s="241"/>
      <c r="O2008" s="241"/>
      <c r="P2008" s="241"/>
      <c r="Q2008" s="241"/>
      <c r="R2008" s="241"/>
      <c r="S2008" s="241"/>
      <c r="T2008" s="242"/>
      <c r="U2008" s="13"/>
      <c r="V2008" s="13"/>
      <c r="W2008" s="13"/>
      <c r="X2008" s="13"/>
      <c r="Y2008" s="13"/>
      <c r="Z2008" s="13"/>
      <c r="AA2008" s="13"/>
      <c r="AB2008" s="13"/>
      <c r="AC2008" s="13"/>
      <c r="AD2008" s="13"/>
      <c r="AE2008" s="13"/>
      <c r="AT2008" s="243" t="s">
        <v>193</v>
      </c>
      <c r="AU2008" s="243" t="s">
        <v>83</v>
      </c>
      <c r="AV2008" s="13" t="s">
        <v>83</v>
      </c>
      <c r="AW2008" s="13" t="s">
        <v>4</v>
      </c>
      <c r="AX2008" s="13" t="s">
        <v>81</v>
      </c>
      <c r="AY2008" s="243" t="s">
        <v>181</v>
      </c>
    </row>
    <row r="2009" s="2" customFormat="1" ht="16.5" customHeight="1">
      <c r="A2009" s="39"/>
      <c r="B2009" s="40"/>
      <c r="C2009" s="213" t="s">
        <v>3398</v>
      </c>
      <c r="D2009" s="213" t="s">
        <v>183</v>
      </c>
      <c r="E2009" s="214" t="s">
        <v>3399</v>
      </c>
      <c r="F2009" s="215" t="s">
        <v>3400</v>
      </c>
      <c r="G2009" s="216" t="s">
        <v>263</v>
      </c>
      <c r="H2009" s="217">
        <v>26.399999999999999</v>
      </c>
      <c r="I2009" s="218"/>
      <c r="J2009" s="219">
        <f>ROUND(I2009*H2009,2)</f>
        <v>0</v>
      </c>
      <c r="K2009" s="215" t="s">
        <v>187</v>
      </c>
      <c r="L2009" s="45"/>
      <c r="M2009" s="220" t="s">
        <v>19</v>
      </c>
      <c r="N2009" s="221" t="s">
        <v>44</v>
      </c>
      <c r="O2009" s="85"/>
      <c r="P2009" s="222">
        <f>O2009*H2009</f>
        <v>0</v>
      </c>
      <c r="Q2009" s="222">
        <v>0.012120000000000001</v>
      </c>
      <c r="R2009" s="222">
        <f>Q2009*H2009</f>
        <v>0.31996799999999997</v>
      </c>
      <c r="S2009" s="222">
        <v>0</v>
      </c>
      <c r="T2009" s="223">
        <f>S2009*H2009</f>
        <v>0</v>
      </c>
      <c r="U2009" s="39"/>
      <c r="V2009" s="39"/>
      <c r="W2009" s="39"/>
      <c r="X2009" s="39"/>
      <c r="Y2009" s="39"/>
      <c r="Z2009" s="39"/>
      <c r="AA2009" s="39"/>
      <c r="AB2009" s="39"/>
      <c r="AC2009" s="39"/>
      <c r="AD2009" s="39"/>
      <c r="AE2009" s="39"/>
      <c r="AR2009" s="224" t="s">
        <v>300</v>
      </c>
      <c r="AT2009" s="224" t="s">
        <v>183</v>
      </c>
      <c r="AU2009" s="224" t="s">
        <v>83</v>
      </c>
      <c r="AY2009" s="18" t="s">
        <v>181</v>
      </c>
      <c r="BE2009" s="225">
        <f>IF(N2009="základní",J2009,0)</f>
        <v>0</v>
      </c>
      <c r="BF2009" s="225">
        <f>IF(N2009="snížená",J2009,0)</f>
        <v>0</v>
      </c>
      <c r="BG2009" s="225">
        <f>IF(N2009="zákl. přenesená",J2009,0)</f>
        <v>0</v>
      </c>
      <c r="BH2009" s="225">
        <f>IF(N2009="sníž. přenesená",J2009,0)</f>
        <v>0</v>
      </c>
      <c r="BI2009" s="225">
        <f>IF(N2009="nulová",J2009,0)</f>
        <v>0</v>
      </c>
      <c r="BJ2009" s="18" t="s">
        <v>81</v>
      </c>
      <c r="BK2009" s="225">
        <f>ROUND(I2009*H2009,2)</f>
        <v>0</v>
      </c>
      <c r="BL2009" s="18" t="s">
        <v>300</v>
      </c>
      <c r="BM2009" s="224" t="s">
        <v>3401</v>
      </c>
    </row>
    <row r="2010" s="2" customFormat="1">
      <c r="A2010" s="39"/>
      <c r="B2010" s="40"/>
      <c r="C2010" s="41"/>
      <c r="D2010" s="226" t="s">
        <v>189</v>
      </c>
      <c r="E2010" s="41"/>
      <c r="F2010" s="227" t="s">
        <v>3402</v>
      </c>
      <c r="G2010" s="41"/>
      <c r="H2010" s="41"/>
      <c r="I2010" s="228"/>
      <c r="J2010" s="41"/>
      <c r="K2010" s="41"/>
      <c r="L2010" s="45"/>
      <c r="M2010" s="229"/>
      <c r="N2010" s="230"/>
      <c r="O2010" s="85"/>
      <c r="P2010" s="85"/>
      <c r="Q2010" s="85"/>
      <c r="R2010" s="85"/>
      <c r="S2010" s="85"/>
      <c r="T2010" s="86"/>
      <c r="U2010" s="39"/>
      <c r="V2010" s="39"/>
      <c r="W2010" s="39"/>
      <c r="X2010" s="39"/>
      <c r="Y2010" s="39"/>
      <c r="Z2010" s="39"/>
      <c r="AA2010" s="39"/>
      <c r="AB2010" s="39"/>
      <c r="AC2010" s="39"/>
      <c r="AD2010" s="39"/>
      <c r="AE2010" s="39"/>
      <c r="AT2010" s="18" t="s">
        <v>189</v>
      </c>
      <c r="AU2010" s="18" t="s">
        <v>83</v>
      </c>
    </row>
    <row r="2011" s="2" customFormat="1">
      <c r="A2011" s="39"/>
      <c r="B2011" s="40"/>
      <c r="C2011" s="41"/>
      <c r="D2011" s="231" t="s">
        <v>191</v>
      </c>
      <c r="E2011" s="41"/>
      <c r="F2011" s="232" t="s">
        <v>3403</v>
      </c>
      <c r="G2011" s="41"/>
      <c r="H2011" s="41"/>
      <c r="I2011" s="228"/>
      <c r="J2011" s="41"/>
      <c r="K2011" s="41"/>
      <c r="L2011" s="45"/>
      <c r="M2011" s="229"/>
      <c r="N2011" s="230"/>
      <c r="O2011" s="85"/>
      <c r="P2011" s="85"/>
      <c r="Q2011" s="85"/>
      <c r="R2011" s="85"/>
      <c r="S2011" s="85"/>
      <c r="T2011" s="86"/>
      <c r="U2011" s="39"/>
      <c r="V2011" s="39"/>
      <c r="W2011" s="39"/>
      <c r="X2011" s="39"/>
      <c r="Y2011" s="39"/>
      <c r="Z2011" s="39"/>
      <c r="AA2011" s="39"/>
      <c r="AB2011" s="39"/>
      <c r="AC2011" s="39"/>
      <c r="AD2011" s="39"/>
      <c r="AE2011" s="39"/>
      <c r="AT2011" s="18" t="s">
        <v>191</v>
      </c>
      <c r="AU2011" s="18" t="s">
        <v>83</v>
      </c>
    </row>
    <row r="2012" s="13" customFormat="1">
      <c r="A2012" s="13"/>
      <c r="B2012" s="233"/>
      <c r="C2012" s="234"/>
      <c r="D2012" s="226" t="s">
        <v>193</v>
      </c>
      <c r="E2012" s="235" t="s">
        <v>19</v>
      </c>
      <c r="F2012" s="236" t="s">
        <v>3404</v>
      </c>
      <c r="G2012" s="234"/>
      <c r="H2012" s="237">
        <v>26.399999999999999</v>
      </c>
      <c r="I2012" s="238"/>
      <c r="J2012" s="234"/>
      <c r="K2012" s="234"/>
      <c r="L2012" s="239"/>
      <c r="M2012" s="240"/>
      <c r="N2012" s="241"/>
      <c r="O2012" s="241"/>
      <c r="P2012" s="241"/>
      <c r="Q2012" s="241"/>
      <c r="R2012" s="241"/>
      <c r="S2012" s="241"/>
      <c r="T2012" s="242"/>
      <c r="U2012" s="13"/>
      <c r="V2012" s="13"/>
      <c r="W2012" s="13"/>
      <c r="X2012" s="13"/>
      <c r="Y2012" s="13"/>
      <c r="Z2012" s="13"/>
      <c r="AA2012" s="13"/>
      <c r="AB2012" s="13"/>
      <c r="AC2012" s="13"/>
      <c r="AD2012" s="13"/>
      <c r="AE2012" s="13"/>
      <c r="AT2012" s="243" t="s">
        <v>193</v>
      </c>
      <c r="AU2012" s="243" t="s">
        <v>83</v>
      </c>
      <c r="AV2012" s="13" t="s">
        <v>83</v>
      </c>
      <c r="AW2012" s="13" t="s">
        <v>33</v>
      </c>
      <c r="AX2012" s="13" t="s">
        <v>73</v>
      </c>
      <c r="AY2012" s="243" t="s">
        <v>181</v>
      </c>
    </row>
    <row r="2013" s="2" customFormat="1" ht="16.5" customHeight="1">
      <c r="A2013" s="39"/>
      <c r="B2013" s="40"/>
      <c r="C2013" s="213" t="s">
        <v>3405</v>
      </c>
      <c r="D2013" s="213" t="s">
        <v>183</v>
      </c>
      <c r="E2013" s="214" t="s">
        <v>3406</v>
      </c>
      <c r="F2013" s="215" t="s">
        <v>3407</v>
      </c>
      <c r="G2013" s="216" t="s">
        <v>263</v>
      </c>
      <c r="H2013" s="217">
        <v>26.399999999999999</v>
      </c>
      <c r="I2013" s="218"/>
      <c r="J2013" s="219">
        <f>ROUND(I2013*H2013,2)</f>
        <v>0</v>
      </c>
      <c r="K2013" s="215" t="s">
        <v>187</v>
      </c>
      <c r="L2013" s="45"/>
      <c r="M2013" s="220" t="s">
        <v>19</v>
      </c>
      <c r="N2013" s="221" t="s">
        <v>44</v>
      </c>
      <c r="O2013" s="85"/>
      <c r="P2013" s="222">
        <f>O2013*H2013</f>
        <v>0</v>
      </c>
      <c r="Q2013" s="222">
        <v>0.0064099999999999999</v>
      </c>
      <c r="R2013" s="222">
        <f>Q2013*H2013</f>
        <v>0.16922399999999999</v>
      </c>
      <c r="S2013" s="222">
        <v>0</v>
      </c>
      <c r="T2013" s="223">
        <f>S2013*H2013</f>
        <v>0</v>
      </c>
      <c r="U2013" s="39"/>
      <c r="V2013" s="39"/>
      <c r="W2013" s="39"/>
      <c r="X2013" s="39"/>
      <c r="Y2013" s="39"/>
      <c r="Z2013" s="39"/>
      <c r="AA2013" s="39"/>
      <c r="AB2013" s="39"/>
      <c r="AC2013" s="39"/>
      <c r="AD2013" s="39"/>
      <c r="AE2013" s="39"/>
      <c r="AR2013" s="224" t="s">
        <v>300</v>
      </c>
      <c r="AT2013" s="224" t="s">
        <v>183</v>
      </c>
      <c r="AU2013" s="224" t="s">
        <v>83</v>
      </c>
      <c r="AY2013" s="18" t="s">
        <v>181</v>
      </c>
      <c r="BE2013" s="225">
        <f>IF(N2013="základní",J2013,0)</f>
        <v>0</v>
      </c>
      <c r="BF2013" s="225">
        <f>IF(N2013="snížená",J2013,0)</f>
        <v>0</v>
      </c>
      <c r="BG2013" s="225">
        <f>IF(N2013="zákl. přenesená",J2013,0)</f>
        <v>0</v>
      </c>
      <c r="BH2013" s="225">
        <f>IF(N2013="sníž. přenesená",J2013,0)</f>
        <v>0</v>
      </c>
      <c r="BI2013" s="225">
        <f>IF(N2013="nulová",J2013,0)</f>
        <v>0</v>
      </c>
      <c r="BJ2013" s="18" t="s">
        <v>81</v>
      </c>
      <c r="BK2013" s="225">
        <f>ROUND(I2013*H2013,2)</f>
        <v>0</v>
      </c>
      <c r="BL2013" s="18" t="s">
        <v>300</v>
      </c>
      <c r="BM2013" s="224" t="s">
        <v>3408</v>
      </c>
    </row>
    <row r="2014" s="2" customFormat="1">
      <c r="A2014" s="39"/>
      <c r="B2014" s="40"/>
      <c r="C2014" s="41"/>
      <c r="D2014" s="226" t="s">
        <v>189</v>
      </c>
      <c r="E2014" s="41"/>
      <c r="F2014" s="227" t="s">
        <v>3409</v>
      </c>
      <c r="G2014" s="41"/>
      <c r="H2014" s="41"/>
      <c r="I2014" s="228"/>
      <c r="J2014" s="41"/>
      <c r="K2014" s="41"/>
      <c r="L2014" s="45"/>
      <c r="M2014" s="229"/>
      <c r="N2014" s="230"/>
      <c r="O2014" s="85"/>
      <c r="P2014" s="85"/>
      <c r="Q2014" s="85"/>
      <c r="R2014" s="85"/>
      <c r="S2014" s="85"/>
      <c r="T2014" s="86"/>
      <c r="U2014" s="39"/>
      <c r="V2014" s="39"/>
      <c r="W2014" s="39"/>
      <c r="X2014" s="39"/>
      <c r="Y2014" s="39"/>
      <c r="Z2014" s="39"/>
      <c r="AA2014" s="39"/>
      <c r="AB2014" s="39"/>
      <c r="AC2014" s="39"/>
      <c r="AD2014" s="39"/>
      <c r="AE2014" s="39"/>
      <c r="AT2014" s="18" t="s">
        <v>189</v>
      </c>
      <c r="AU2014" s="18" t="s">
        <v>83</v>
      </c>
    </row>
    <row r="2015" s="2" customFormat="1">
      <c r="A2015" s="39"/>
      <c r="B2015" s="40"/>
      <c r="C2015" s="41"/>
      <c r="D2015" s="231" t="s">
        <v>191</v>
      </c>
      <c r="E2015" s="41"/>
      <c r="F2015" s="232" t="s">
        <v>3410</v>
      </c>
      <c r="G2015" s="41"/>
      <c r="H2015" s="41"/>
      <c r="I2015" s="228"/>
      <c r="J2015" s="41"/>
      <c r="K2015" s="41"/>
      <c r="L2015" s="45"/>
      <c r="M2015" s="229"/>
      <c r="N2015" s="230"/>
      <c r="O2015" s="85"/>
      <c r="P2015" s="85"/>
      <c r="Q2015" s="85"/>
      <c r="R2015" s="85"/>
      <c r="S2015" s="85"/>
      <c r="T2015" s="86"/>
      <c r="U2015" s="39"/>
      <c r="V2015" s="39"/>
      <c r="W2015" s="39"/>
      <c r="X2015" s="39"/>
      <c r="Y2015" s="39"/>
      <c r="Z2015" s="39"/>
      <c r="AA2015" s="39"/>
      <c r="AB2015" s="39"/>
      <c r="AC2015" s="39"/>
      <c r="AD2015" s="39"/>
      <c r="AE2015" s="39"/>
      <c r="AT2015" s="18" t="s">
        <v>191</v>
      </c>
      <c r="AU2015" s="18" t="s">
        <v>83</v>
      </c>
    </row>
    <row r="2016" s="13" customFormat="1">
      <c r="A2016" s="13"/>
      <c r="B2016" s="233"/>
      <c r="C2016" s="234"/>
      <c r="D2016" s="226" t="s">
        <v>193</v>
      </c>
      <c r="E2016" s="235" t="s">
        <v>19</v>
      </c>
      <c r="F2016" s="236" t="s">
        <v>3404</v>
      </c>
      <c r="G2016" s="234"/>
      <c r="H2016" s="237">
        <v>26.399999999999999</v>
      </c>
      <c r="I2016" s="238"/>
      <c r="J2016" s="234"/>
      <c r="K2016" s="234"/>
      <c r="L2016" s="239"/>
      <c r="M2016" s="240"/>
      <c r="N2016" s="241"/>
      <c r="O2016" s="241"/>
      <c r="P2016" s="241"/>
      <c r="Q2016" s="241"/>
      <c r="R2016" s="241"/>
      <c r="S2016" s="241"/>
      <c r="T2016" s="242"/>
      <c r="U2016" s="13"/>
      <c r="V2016" s="13"/>
      <c r="W2016" s="13"/>
      <c r="X2016" s="13"/>
      <c r="Y2016" s="13"/>
      <c r="Z2016" s="13"/>
      <c r="AA2016" s="13"/>
      <c r="AB2016" s="13"/>
      <c r="AC2016" s="13"/>
      <c r="AD2016" s="13"/>
      <c r="AE2016" s="13"/>
      <c r="AT2016" s="243" t="s">
        <v>193</v>
      </c>
      <c r="AU2016" s="243" t="s">
        <v>83</v>
      </c>
      <c r="AV2016" s="13" t="s">
        <v>83</v>
      </c>
      <c r="AW2016" s="13" t="s">
        <v>33</v>
      </c>
      <c r="AX2016" s="13" t="s">
        <v>73</v>
      </c>
      <c r="AY2016" s="243" t="s">
        <v>181</v>
      </c>
    </row>
    <row r="2017" s="2" customFormat="1" ht="24.15" customHeight="1">
      <c r="A2017" s="39"/>
      <c r="B2017" s="40"/>
      <c r="C2017" s="254" t="s">
        <v>3411</v>
      </c>
      <c r="D2017" s="254" t="s">
        <v>308</v>
      </c>
      <c r="E2017" s="255" t="s">
        <v>3412</v>
      </c>
      <c r="F2017" s="256" t="s">
        <v>3413</v>
      </c>
      <c r="G2017" s="257" t="s">
        <v>253</v>
      </c>
      <c r="H2017" s="258">
        <v>13.358000000000001</v>
      </c>
      <c r="I2017" s="259"/>
      <c r="J2017" s="260">
        <f>ROUND(I2017*H2017,2)</f>
        <v>0</v>
      </c>
      <c r="K2017" s="256" t="s">
        <v>187</v>
      </c>
      <c r="L2017" s="261"/>
      <c r="M2017" s="262" t="s">
        <v>19</v>
      </c>
      <c r="N2017" s="263" t="s">
        <v>44</v>
      </c>
      <c r="O2017" s="85"/>
      <c r="P2017" s="222">
        <f>O2017*H2017</f>
        <v>0</v>
      </c>
      <c r="Q2017" s="222">
        <v>0.019199999999999998</v>
      </c>
      <c r="R2017" s="222">
        <f>Q2017*H2017</f>
        <v>0.25647359999999997</v>
      </c>
      <c r="S2017" s="222">
        <v>0</v>
      </c>
      <c r="T2017" s="223">
        <f>S2017*H2017</f>
        <v>0</v>
      </c>
      <c r="U2017" s="39"/>
      <c r="V2017" s="39"/>
      <c r="W2017" s="39"/>
      <c r="X2017" s="39"/>
      <c r="Y2017" s="39"/>
      <c r="Z2017" s="39"/>
      <c r="AA2017" s="39"/>
      <c r="AB2017" s="39"/>
      <c r="AC2017" s="39"/>
      <c r="AD2017" s="39"/>
      <c r="AE2017" s="39"/>
      <c r="AR2017" s="224" t="s">
        <v>423</v>
      </c>
      <c r="AT2017" s="224" t="s">
        <v>308</v>
      </c>
      <c r="AU2017" s="224" t="s">
        <v>83</v>
      </c>
      <c r="AY2017" s="18" t="s">
        <v>181</v>
      </c>
      <c r="BE2017" s="225">
        <f>IF(N2017="základní",J2017,0)</f>
        <v>0</v>
      </c>
      <c r="BF2017" s="225">
        <f>IF(N2017="snížená",J2017,0)</f>
        <v>0</v>
      </c>
      <c r="BG2017" s="225">
        <f>IF(N2017="zákl. přenesená",J2017,0)</f>
        <v>0</v>
      </c>
      <c r="BH2017" s="225">
        <f>IF(N2017="sníž. přenesená",J2017,0)</f>
        <v>0</v>
      </c>
      <c r="BI2017" s="225">
        <f>IF(N2017="nulová",J2017,0)</f>
        <v>0</v>
      </c>
      <c r="BJ2017" s="18" t="s">
        <v>81</v>
      </c>
      <c r="BK2017" s="225">
        <f>ROUND(I2017*H2017,2)</f>
        <v>0</v>
      </c>
      <c r="BL2017" s="18" t="s">
        <v>300</v>
      </c>
      <c r="BM2017" s="224" t="s">
        <v>3414</v>
      </c>
    </row>
    <row r="2018" s="2" customFormat="1">
      <c r="A2018" s="39"/>
      <c r="B2018" s="40"/>
      <c r="C2018" s="41"/>
      <c r="D2018" s="226" t="s">
        <v>189</v>
      </c>
      <c r="E2018" s="41"/>
      <c r="F2018" s="227" t="s">
        <v>3413</v>
      </c>
      <c r="G2018" s="41"/>
      <c r="H2018" s="41"/>
      <c r="I2018" s="228"/>
      <c r="J2018" s="41"/>
      <c r="K2018" s="41"/>
      <c r="L2018" s="45"/>
      <c r="M2018" s="229"/>
      <c r="N2018" s="230"/>
      <c r="O2018" s="85"/>
      <c r="P2018" s="85"/>
      <c r="Q2018" s="85"/>
      <c r="R2018" s="85"/>
      <c r="S2018" s="85"/>
      <c r="T2018" s="86"/>
      <c r="U2018" s="39"/>
      <c r="V2018" s="39"/>
      <c r="W2018" s="39"/>
      <c r="X2018" s="39"/>
      <c r="Y2018" s="39"/>
      <c r="Z2018" s="39"/>
      <c r="AA2018" s="39"/>
      <c r="AB2018" s="39"/>
      <c r="AC2018" s="39"/>
      <c r="AD2018" s="39"/>
      <c r="AE2018" s="39"/>
      <c r="AT2018" s="18" t="s">
        <v>189</v>
      </c>
      <c r="AU2018" s="18" t="s">
        <v>83</v>
      </c>
    </row>
    <row r="2019" s="13" customFormat="1">
      <c r="A2019" s="13"/>
      <c r="B2019" s="233"/>
      <c r="C2019" s="234"/>
      <c r="D2019" s="226" t="s">
        <v>193</v>
      </c>
      <c r="E2019" s="235" t="s">
        <v>19</v>
      </c>
      <c r="F2019" s="236" t="s">
        <v>3415</v>
      </c>
      <c r="G2019" s="234"/>
      <c r="H2019" s="237">
        <v>12.144</v>
      </c>
      <c r="I2019" s="238"/>
      <c r="J2019" s="234"/>
      <c r="K2019" s="234"/>
      <c r="L2019" s="239"/>
      <c r="M2019" s="240"/>
      <c r="N2019" s="241"/>
      <c r="O2019" s="241"/>
      <c r="P2019" s="241"/>
      <c r="Q2019" s="241"/>
      <c r="R2019" s="241"/>
      <c r="S2019" s="241"/>
      <c r="T2019" s="242"/>
      <c r="U2019" s="13"/>
      <c r="V2019" s="13"/>
      <c r="W2019" s="13"/>
      <c r="X2019" s="13"/>
      <c r="Y2019" s="13"/>
      <c r="Z2019" s="13"/>
      <c r="AA2019" s="13"/>
      <c r="AB2019" s="13"/>
      <c r="AC2019" s="13"/>
      <c r="AD2019" s="13"/>
      <c r="AE2019" s="13"/>
      <c r="AT2019" s="243" t="s">
        <v>193</v>
      </c>
      <c r="AU2019" s="243" t="s">
        <v>83</v>
      </c>
      <c r="AV2019" s="13" t="s">
        <v>83</v>
      </c>
      <c r="AW2019" s="13" t="s">
        <v>33</v>
      </c>
      <c r="AX2019" s="13" t="s">
        <v>73</v>
      </c>
      <c r="AY2019" s="243" t="s">
        <v>181</v>
      </c>
    </row>
    <row r="2020" s="13" customFormat="1">
      <c r="A2020" s="13"/>
      <c r="B2020" s="233"/>
      <c r="C2020" s="234"/>
      <c r="D2020" s="226" t="s">
        <v>193</v>
      </c>
      <c r="E2020" s="234"/>
      <c r="F2020" s="236" t="s">
        <v>3416</v>
      </c>
      <c r="G2020" s="234"/>
      <c r="H2020" s="237">
        <v>13.358000000000001</v>
      </c>
      <c r="I2020" s="238"/>
      <c r="J2020" s="234"/>
      <c r="K2020" s="234"/>
      <c r="L2020" s="239"/>
      <c r="M2020" s="240"/>
      <c r="N2020" s="241"/>
      <c r="O2020" s="241"/>
      <c r="P2020" s="241"/>
      <c r="Q2020" s="241"/>
      <c r="R2020" s="241"/>
      <c r="S2020" s="241"/>
      <c r="T2020" s="242"/>
      <c r="U2020" s="13"/>
      <c r="V2020" s="13"/>
      <c r="W2020" s="13"/>
      <c r="X2020" s="13"/>
      <c r="Y2020" s="13"/>
      <c r="Z2020" s="13"/>
      <c r="AA2020" s="13"/>
      <c r="AB2020" s="13"/>
      <c r="AC2020" s="13"/>
      <c r="AD2020" s="13"/>
      <c r="AE2020" s="13"/>
      <c r="AT2020" s="243" t="s">
        <v>193</v>
      </c>
      <c r="AU2020" s="243" t="s">
        <v>83</v>
      </c>
      <c r="AV2020" s="13" t="s">
        <v>83</v>
      </c>
      <c r="AW2020" s="13" t="s">
        <v>4</v>
      </c>
      <c r="AX2020" s="13" t="s">
        <v>81</v>
      </c>
      <c r="AY2020" s="243" t="s">
        <v>181</v>
      </c>
    </row>
    <row r="2021" s="2" customFormat="1" ht="16.5" customHeight="1">
      <c r="A2021" s="39"/>
      <c r="B2021" s="40"/>
      <c r="C2021" s="213" t="s">
        <v>3417</v>
      </c>
      <c r="D2021" s="213" t="s">
        <v>183</v>
      </c>
      <c r="E2021" s="214" t="s">
        <v>3418</v>
      </c>
      <c r="F2021" s="215" t="s">
        <v>3419</v>
      </c>
      <c r="G2021" s="216" t="s">
        <v>263</v>
      </c>
      <c r="H2021" s="217">
        <v>10.119999999999999</v>
      </c>
      <c r="I2021" s="218"/>
      <c r="J2021" s="219">
        <f>ROUND(I2021*H2021,2)</f>
        <v>0</v>
      </c>
      <c r="K2021" s="215" t="s">
        <v>187</v>
      </c>
      <c r="L2021" s="45"/>
      <c r="M2021" s="220" t="s">
        <v>19</v>
      </c>
      <c r="N2021" s="221" t="s">
        <v>44</v>
      </c>
      <c r="O2021" s="85"/>
      <c r="P2021" s="222">
        <f>O2021*H2021</f>
        <v>0</v>
      </c>
      <c r="Q2021" s="222">
        <v>0.000428</v>
      </c>
      <c r="R2021" s="222">
        <f>Q2021*H2021</f>
        <v>0.0043313599999999994</v>
      </c>
      <c r="S2021" s="222">
        <v>0</v>
      </c>
      <c r="T2021" s="223">
        <f>S2021*H2021</f>
        <v>0</v>
      </c>
      <c r="U2021" s="39"/>
      <c r="V2021" s="39"/>
      <c r="W2021" s="39"/>
      <c r="X2021" s="39"/>
      <c r="Y2021" s="39"/>
      <c r="Z2021" s="39"/>
      <c r="AA2021" s="39"/>
      <c r="AB2021" s="39"/>
      <c r="AC2021" s="39"/>
      <c r="AD2021" s="39"/>
      <c r="AE2021" s="39"/>
      <c r="AR2021" s="224" t="s">
        <v>300</v>
      </c>
      <c r="AT2021" s="224" t="s">
        <v>183</v>
      </c>
      <c r="AU2021" s="224" t="s">
        <v>83</v>
      </c>
      <c r="AY2021" s="18" t="s">
        <v>181</v>
      </c>
      <c r="BE2021" s="225">
        <f>IF(N2021="základní",J2021,0)</f>
        <v>0</v>
      </c>
      <c r="BF2021" s="225">
        <f>IF(N2021="snížená",J2021,0)</f>
        <v>0</v>
      </c>
      <c r="BG2021" s="225">
        <f>IF(N2021="zákl. přenesená",J2021,0)</f>
        <v>0</v>
      </c>
      <c r="BH2021" s="225">
        <f>IF(N2021="sníž. přenesená",J2021,0)</f>
        <v>0</v>
      </c>
      <c r="BI2021" s="225">
        <f>IF(N2021="nulová",J2021,0)</f>
        <v>0</v>
      </c>
      <c r="BJ2021" s="18" t="s">
        <v>81</v>
      </c>
      <c r="BK2021" s="225">
        <f>ROUND(I2021*H2021,2)</f>
        <v>0</v>
      </c>
      <c r="BL2021" s="18" t="s">
        <v>300</v>
      </c>
      <c r="BM2021" s="224" t="s">
        <v>3420</v>
      </c>
    </row>
    <row r="2022" s="2" customFormat="1">
      <c r="A2022" s="39"/>
      <c r="B2022" s="40"/>
      <c r="C2022" s="41"/>
      <c r="D2022" s="226" t="s">
        <v>189</v>
      </c>
      <c r="E2022" s="41"/>
      <c r="F2022" s="227" t="s">
        <v>3421</v>
      </c>
      <c r="G2022" s="41"/>
      <c r="H2022" s="41"/>
      <c r="I2022" s="228"/>
      <c r="J2022" s="41"/>
      <c r="K2022" s="41"/>
      <c r="L2022" s="45"/>
      <c r="M2022" s="229"/>
      <c r="N2022" s="230"/>
      <c r="O2022" s="85"/>
      <c r="P2022" s="85"/>
      <c r="Q2022" s="85"/>
      <c r="R2022" s="85"/>
      <c r="S2022" s="85"/>
      <c r="T2022" s="86"/>
      <c r="U2022" s="39"/>
      <c r="V2022" s="39"/>
      <c r="W2022" s="39"/>
      <c r="X2022" s="39"/>
      <c r="Y2022" s="39"/>
      <c r="Z2022" s="39"/>
      <c r="AA2022" s="39"/>
      <c r="AB2022" s="39"/>
      <c r="AC2022" s="39"/>
      <c r="AD2022" s="39"/>
      <c r="AE2022" s="39"/>
      <c r="AT2022" s="18" t="s">
        <v>189</v>
      </c>
      <c r="AU2022" s="18" t="s">
        <v>83</v>
      </c>
    </row>
    <row r="2023" s="2" customFormat="1">
      <c r="A2023" s="39"/>
      <c r="B2023" s="40"/>
      <c r="C2023" s="41"/>
      <c r="D2023" s="231" t="s">
        <v>191</v>
      </c>
      <c r="E2023" s="41"/>
      <c r="F2023" s="232" t="s">
        <v>3422</v>
      </c>
      <c r="G2023" s="41"/>
      <c r="H2023" s="41"/>
      <c r="I2023" s="228"/>
      <c r="J2023" s="41"/>
      <c r="K2023" s="41"/>
      <c r="L2023" s="45"/>
      <c r="M2023" s="229"/>
      <c r="N2023" s="230"/>
      <c r="O2023" s="85"/>
      <c r="P2023" s="85"/>
      <c r="Q2023" s="85"/>
      <c r="R2023" s="85"/>
      <c r="S2023" s="85"/>
      <c r="T2023" s="86"/>
      <c r="U2023" s="39"/>
      <c r="V2023" s="39"/>
      <c r="W2023" s="39"/>
      <c r="X2023" s="39"/>
      <c r="Y2023" s="39"/>
      <c r="Z2023" s="39"/>
      <c r="AA2023" s="39"/>
      <c r="AB2023" s="39"/>
      <c r="AC2023" s="39"/>
      <c r="AD2023" s="39"/>
      <c r="AE2023" s="39"/>
      <c r="AT2023" s="18" t="s">
        <v>191</v>
      </c>
      <c r="AU2023" s="18" t="s">
        <v>83</v>
      </c>
    </row>
    <row r="2024" s="13" customFormat="1">
      <c r="A2024" s="13"/>
      <c r="B2024" s="233"/>
      <c r="C2024" s="234"/>
      <c r="D2024" s="226" t="s">
        <v>193</v>
      </c>
      <c r="E2024" s="235" t="s">
        <v>19</v>
      </c>
      <c r="F2024" s="236" t="s">
        <v>3423</v>
      </c>
      <c r="G2024" s="234"/>
      <c r="H2024" s="237">
        <v>10.119999999999999</v>
      </c>
      <c r="I2024" s="238"/>
      <c r="J2024" s="234"/>
      <c r="K2024" s="234"/>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193</v>
      </c>
      <c r="AU2024" s="243" t="s">
        <v>83</v>
      </c>
      <c r="AV2024" s="13" t="s">
        <v>83</v>
      </c>
      <c r="AW2024" s="13" t="s">
        <v>33</v>
      </c>
      <c r="AX2024" s="13" t="s">
        <v>73</v>
      </c>
      <c r="AY2024" s="243" t="s">
        <v>181</v>
      </c>
    </row>
    <row r="2025" s="2" customFormat="1" ht="24.15" customHeight="1">
      <c r="A2025" s="39"/>
      <c r="B2025" s="40"/>
      <c r="C2025" s="254" t="s">
        <v>3424</v>
      </c>
      <c r="D2025" s="254" t="s">
        <v>308</v>
      </c>
      <c r="E2025" s="255" t="s">
        <v>3412</v>
      </c>
      <c r="F2025" s="256" t="s">
        <v>3413</v>
      </c>
      <c r="G2025" s="257" t="s">
        <v>253</v>
      </c>
      <c r="H2025" s="258">
        <v>1.113</v>
      </c>
      <c r="I2025" s="259"/>
      <c r="J2025" s="260">
        <f>ROUND(I2025*H2025,2)</f>
        <v>0</v>
      </c>
      <c r="K2025" s="256" t="s">
        <v>187</v>
      </c>
      <c r="L2025" s="261"/>
      <c r="M2025" s="262" t="s">
        <v>19</v>
      </c>
      <c r="N2025" s="263" t="s">
        <v>44</v>
      </c>
      <c r="O2025" s="85"/>
      <c r="P2025" s="222">
        <f>O2025*H2025</f>
        <v>0</v>
      </c>
      <c r="Q2025" s="222">
        <v>0.019199999999999998</v>
      </c>
      <c r="R2025" s="222">
        <f>Q2025*H2025</f>
        <v>0.021369599999999999</v>
      </c>
      <c r="S2025" s="222">
        <v>0</v>
      </c>
      <c r="T2025" s="223">
        <f>S2025*H2025</f>
        <v>0</v>
      </c>
      <c r="U2025" s="39"/>
      <c r="V2025" s="39"/>
      <c r="W2025" s="39"/>
      <c r="X2025" s="39"/>
      <c r="Y2025" s="39"/>
      <c r="Z2025" s="39"/>
      <c r="AA2025" s="39"/>
      <c r="AB2025" s="39"/>
      <c r="AC2025" s="39"/>
      <c r="AD2025" s="39"/>
      <c r="AE2025" s="39"/>
      <c r="AR2025" s="224" t="s">
        <v>423</v>
      </c>
      <c r="AT2025" s="224" t="s">
        <v>308</v>
      </c>
      <c r="AU2025" s="224" t="s">
        <v>83</v>
      </c>
      <c r="AY2025" s="18" t="s">
        <v>181</v>
      </c>
      <c r="BE2025" s="225">
        <f>IF(N2025="základní",J2025,0)</f>
        <v>0</v>
      </c>
      <c r="BF2025" s="225">
        <f>IF(N2025="snížená",J2025,0)</f>
        <v>0</v>
      </c>
      <c r="BG2025" s="225">
        <f>IF(N2025="zákl. přenesená",J2025,0)</f>
        <v>0</v>
      </c>
      <c r="BH2025" s="225">
        <f>IF(N2025="sníž. přenesená",J2025,0)</f>
        <v>0</v>
      </c>
      <c r="BI2025" s="225">
        <f>IF(N2025="nulová",J2025,0)</f>
        <v>0</v>
      </c>
      <c r="BJ2025" s="18" t="s">
        <v>81</v>
      </c>
      <c r="BK2025" s="225">
        <f>ROUND(I2025*H2025,2)</f>
        <v>0</v>
      </c>
      <c r="BL2025" s="18" t="s">
        <v>300</v>
      </c>
      <c r="BM2025" s="224" t="s">
        <v>3425</v>
      </c>
    </row>
    <row r="2026" s="2" customFormat="1">
      <c r="A2026" s="39"/>
      <c r="B2026" s="40"/>
      <c r="C2026" s="41"/>
      <c r="D2026" s="226" t="s">
        <v>189</v>
      </c>
      <c r="E2026" s="41"/>
      <c r="F2026" s="227" t="s">
        <v>3413</v>
      </c>
      <c r="G2026" s="41"/>
      <c r="H2026" s="41"/>
      <c r="I2026" s="228"/>
      <c r="J2026" s="41"/>
      <c r="K2026" s="41"/>
      <c r="L2026" s="45"/>
      <c r="M2026" s="229"/>
      <c r="N2026" s="230"/>
      <c r="O2026" s="85"/>
      <c r="P2026" s="85"/>
      <c r="Q2026" s="85"/>
      <c r="R2026" s="85"/>
      <c r="S2026" s="85"/>
      <c r="T2026" s="86"/>
      <c r="U2026" s="39"/>
      <c r="V2026" s="39"/>
      <c r="W2026" s="39"/>
      <c r="X2026" s="39"/>
      <c r="Y2026" s="39"/>
      <c r="Z2026" s="39"/>
      <c r="AA2026" s="39"/>
      <c r="AB2026" s="39"/>
      <c r="AC2026" s="39"/>
      <c r="AD2026" s="39"/>
      <c r="AE2026" s="39"/>
      <c r="AT2026" s="18" t="s">
        <v>189</v>
      </c>
      <c r="AU2026" s="18" t="s">
        <v>83</v>
      </c>
    </row>
    <row r="2027" s="13" customFormat="1">
      <c r="A2027" s="13"/>
      <c r="B2027" s="233"/>
      <c r="C2027" s="234"/>
      <c r="D2027" s="226" t="s">
        <v>193</v>
      </c>
      <c r="E2027" s="235" t="s">
        <v>19</v>
      </c>
      <c r="F2027" s="236" t="s">
        <v>3426</v>
      </c>
      <c r="G2027" s="234"/>
      <c r="H2027" s="237">
        <v>1.012</v>
      </c>
      <c r="I2027" s="238"/>
      <c r="J2027" s="234"/>
      <c r="K2027" s="234"/>
      <c r="L2027" s="239"/>
      <c r="M2027" s="240"/>
      <c r="N2027" s="241"/>
      <c r="O2027" s="241"/>
      <c r="P2027" s="241"/>
      <c r="Q2027" s="241"/>
      <c r="R2027" s="241"/>
      <c r="S2027" s="241"/>
      <c r="T2027" s="242"/>
      <c r="U2027" s="13"/>
      <c r="V2027" s="13"/>
      <c r="W2027" s="13"/>
      <c r="X2027" s="13"/>
      <c r="Y2027" s="13"/>
      <c r="Z2027" s="13"/>
      <c r="AA2027" s="13"/>
      <c r="AB2027" s="13"/>
      <c r="AC2027" s="13"/>
      <c r="AD2027" s="13"/>
      <c r="AE2027" s="13"/>
      <c r="AT2027" s="243" t="s">
        <v>193</v>
      </c>
      <c r="AU2027" s="243" t="s">
        <v>83</v>
      </c>
      <c r="AV2027" s="13" t="s">
        <v>83</v>
      </c>
      <c r="AW2027" s="13" t="s">
        <v>33</v>
      </c>
      <c r="AX2027" s="13" t="s">
        <v>73</v>
      </c>
      <c r="AY2027" s="243" t="s">
        <v>181</v>
      </c>
    </row>
    <row r="2028" s="13" customFormat="1">
      <c r="A2028" s="13"/>
      <c r="B2028" s="233"/>
      <c r="C2028" s="234"/>
      <c r="D2028" s="226" t="s">
        <v>193</v>
      </c>
      <c r="E2028" s="234"/>
      <c r="F2028" s="236" t="s">
        <v>3427</v>
      </c>
      <c r="G2028" s="234"/>
      <c r="H2028" s="237">
        <v>1.113</v>
      </c>
      <c r="I2028" s="238"/>
      <c r="J2028" s="234"/>
      <c r="K2028" s="234"/>
      <c r="L2028" s="239"/>
      <c r="M2028" s="240"/>
      <c r="N2028" s="241"/>
      <c r="O2028" s="241"/>
      <c r="P2028" s="241"/>
      <c r="Q2028" s="241"/>
      <c r="R2028" s="241"/>
      <c r="S2028" s="241"/>
      <c r="T2028" s="242"/>
      <c r="U2028" s="13"/>
      <c r="V2028" s="13"/>
      <c r="W2028" s="13"/>
      <c r="X2028" s="13"/>
      <c r="Y2028" s="13"/>
      <c r="Z2028" s="13"/>
      <c r="AA2028" s="13"/>
      <c r="AB2028" s="13"/>
      <c r="AC2028" s="13"/>
      <c r="AD2028" s="13"/>
      <c r="AE2028" s="13"/>
      <c r="AT2028" s="243" t="s">
        <v>193</v>
      </c>
      <c r="AU2028" s="243" t="s">
        <v>83</v>
      </c>
      <c r="AV2028" s="13" t="s">
        <v>83</v>
      </c>
      <c r="AW2028" s="13" t="s">
        <v>4</v>
      </c>
      <c r="AX2028" s="13" t="s">
        <v>81</v>
      </c>
      <c r="AY2028" s="243" t="s">
        <v>181</v>
      </c>
    </row>
    <row r="2029" s="2" customFormat="1" ht="16.5" customHeight="1">
      <c r="A2029" s="39"/>
      <c r="B2029" s="40"/>
      <c r="C2029" s="213" t="s">
        <v>3428</v>
      </c>
      <c r="D2029" s="213" t="s">
        <v>183</v>
      </c>
      <c r="E2029" s="214" t="s">
        <v>3429</v>
      </c>
      <c r="F2029" s="215" t="s">
        <v>3430</v>
      </c>
      <c r="G2029" s="216" t="s">
        <v>263</v>
      </c>
      <c r="H2029" s="217">
        <v>26.5</v>
      </c>
      <c r="I2029" s="218"/>
      <c r="J2029" s="219">
        <f>ROUND(I2029*H2029,2)</f>
        <v>0</v>
      </c>
      <c r="K2029" s="215" t="s">
        <v>187</v>
      </c>
      <c r="L2029" s="45"/>
      <c r="M2029" s="220" t="s">
        <v>19</v>
      </c>
      <c r="N2029" s="221" t="s">
        <v>44</v>
      </c>
      <c r="O2029" s="85"/>
      <c r="P2029" s="222">
        <f>O2029*H2029</f>
        <v>0</v>
      </c>
      <c r="Q2029" s="222">
        <v>0.000428</v>
      </c>
      <c r="R2029" s="222">
        <f>Q2029*H2029</f>
        <v>0.011342</v>
      </c>
      <c r="S2029" s="222">
        <v>0</v>
      </c>
      <c r="T2029" s="223">
        <f>S2029*H2029</f>
        <v>0</v>
      </c>
      <c r="U2029" s="39"/>
      <c r="V2029" s="39"/>
      <c r="W2029" s="39"/>
      <c r="X2029" s="39"/>
      <c r="Y2029" s="39"/>
      <c r="Z2029" s="39"/>
      <c r="AA2029" s="39"/>
      <c r="AB2029" s="39"/>
      <c r="AC2029" s="39"/>
      <c r="AD2029" s="39"/>
      <c r="AE2029" s="39"/>
      <c r="AR2029" s="224" t="s">
        <v>300</v>
      </c>
      <c r="AT2029" s="224" t="s">
        <v>183</v>
      </c>
      <c r="AU2029" s="224" t="s">
        <v>83</v>
      </c>
      <c r="AY2029" s="18" t="s">
        <v>181</v>
      </c>
      <c r="BE2029" s="225">
        <f>IF(N2029="základní",J2029,0)</f>
        <v>0</v>
      </c>
      <c r="BF2029" s="225">
        <f>IF(N2029="snížená",J2029,0)</f>
        <v>0</v>
      </c>
      <c r="BG2029" s="225">
        <f>IF(N2029="zákl. přenesená",J2029,0)</f>
        <v>0</v>
      </c>
      <c r="BH2029" s="225">
        <f>IF(N2029="sníž. přenesená",J2029,0)</f>
        <v>0</v>
      </c>
      <c r="BI2029" s="225">
        <f>IF(N2029="nulová",J2029,0)</f>
        <v>0</v>
      </c>
      <c r="BJ2029" s="18" t="s">
        <v>81</v>
      </c>
      <c r="BK2029" s="225">
        <f>ROUND(I2029*H2029,2)</f>
        <v>0</v>
      </c>
      <c r="BL2029" s="18" t="s">
        <v>300</v>
      </c>
      <c r="BM2029" s="224" t="s">
        <v>3431</v>
      </c>
    </row>
    <row r="2030" s="2" customFormat="1">
      <c r="A2030" s="39"/>
      <c r="B2030" s="40"/>
      <c r="C2030" s="41"/>
      <c r="D2030" s="226" t="s">
        <v>189</v>
      </c>
      <c r="E2030" s="41"/>
      <c r="F2030" s="227" t="s">
        <v>3432</v>
      </c>
      <c r="G2030" s="41"/>
      <c r="H2030" s="41"/>
      <c r="I2030" s="228"/>
      <c r="J2030" s="41"/>
      <c r="K2030" s="41"/>
      <c r="L2030" s="45"/>
      <c r="M2030" s="229"/>
      <c r="N2030" s="230"/>
      <c r="O2030" s="85"/>
      <c r="P2030" s="85"/>
      <c r="Q2030" s="85"/>
      <c r="R2030" s="85"/>
      <c r="S2030" s="85"/>
      <c r="T2030" s="86"/>
      <c r="U2030" s="39"/>
      <c r="V2030" s="39"/>
      <c r="W2030" s="39"/>
      <c r="X2030" s="39"/>
      <c r="Y2030" s="39"/>
      <c r="Z2030" s="39"/>
      <c r="AA2030" s="39"/>
      <c r="AB2030" s="39"/>
      <c r="AC2030" s="39"/>
      <c r="AD2030" s="39"/>
      <c r="AE2030" s="39"/>
      <c r="AT2030" s="18" t="s">
        <v>189</v>
      </c>
      <c r="AU2030" s="18" t="s">
        <v>83</v>
      </c>
    </row>
    <row r="2031" s="2" customFormat="1">
      <c r="A2031" s="39"/>
      <c r="B2031" s="40"/>
      <c r="C2031" s="41"/>
      <c r="D2031" s="231" t="s">
        <v>191</v>
      </c>
      <c r="E2031" s="41"/>
      <c r="F2031" s="232" t="s">
        <v>3433</v>
      </c>
      <c r="G2031" s="41"/>
      <c r="H2031" s="41"/>
      <c r="I2031" s="228"/>
      <c r="J2031" s="41"/>
      <c r="K2031" s="41"/>
      <c r="L2031" s="45"/>
      <c r="M2031" s="229"/>
      <c r="N2031" s="230"/>
      <c r="O2031" s="85"/>
      <c r="P2031" s="85"/>
      <c r="Q2031" s="85"/>
      <c r="R2031" s="85"/>
      <c r="S2031" s="85"/>
      <c r="T2031" s="86"/>
      <c r="U2031" s="39"/>
      <c r="V2031" s="39"/>
      <c r="W2031" s="39"/>
      <c r="X2031" s="39"/>
      <c r="Y2031" s="39"/>
      <c r="Z2031" s="39"/>
      <c r="AA2031" s="39"/>
      <c r="AB2031" s="39"/>
      <c r="AC2031" s="39"/>
      <c r="AD2031" s="39"/>
      <c r="AE2031" s="39"/>
      <c r="AT2031" s="18" t="s">
        <v>191</v>
      </c>
      <c r="AU2031" s="18" t="s">
        <v>83</v>
      </c>
    </row>
    <row r="2032" s="14" customFormat="1">
      <c r="A2032" s="14"/>
      <c r="B2032" s="244"/>
      <c r="C2032" s="245"/>
      <c r="D2032" s="226" t="s">
        <v>193</v>
      </c>
      <c r="E2032" s="246" t="s">
        <v>19</v>
      </c>
      <c r="F2032" s="247" t="s">
        <v>3434</v>
      </c>
      <c r="G2032" s="245"/>
      <c r="H2032" s="246" t="s">
        <v>19</v>
      </c>
      <c r="I2032" s="248"/>
      <c r="J2032" s="245"/>
      <c r="K2032" s="245"/>
      <c r="L2032" s="249"/>
      <c r="M2032" s="250"/>
      <c r="N2032" s="251"/>
      <c r="O2032" s="251"/>
      <c r="P2032" s="251"/>
      <c r="Q2032" s="251"/>
      <c r="R2032" s="251"/>
      <c r="S2032" s="251"/>
      <c r="T2032" s="252"/>
      <c r="U2032" s="14"/>
      <c r="V2032" s="14"/>
      <c r="W2032" s="14"/>
      <c r="X2032" s="14"/>
      <c r="Y2032" s="14"/>
      <c r="Z2032" s="14"/>
      <c r="AA2032" s="14"/>
      <c r="AB2032" s="14"/>
      <c r="AC2032" s="14"/>
      <c r="AD2032" s="14"/>
      <c r="AE2032" s="14"/>
      <c r="AT2032" s="253" t="s">
        <v>193</v>
      </c>
      <c r="AU2032" s="253" t="s">
        <v>83</v>
      </c>
      <c r="AV2032" s="14" t="s">
        <v>81</v>
      </c>
      <c r="AW2032" s="14" t="s">
        <v>33</v>
      </c>
      <c r="AX2032" s="14" t="s">
        <v>73</v>
      </c>
      <c r="AY2032" s="253" t="s">
        <v>181</v>
      </c>
    </row>
    <row r="2033" s="14" customFormat="1">
      <c r="A2033" s="14"/>
      <c r="B2033" s="244"/>
      <c r="C2033" s="245"/>
      <c r="D2033" s="226" t="s">
        <v>193</v>
      </c>
      <c r="E2033" s="246" t="s">
        <v>19</v>
      </c>
      <c r="F2033" s="247" t="s">
        <v>3435</v>
      </c>
      <c r="G2033" s="245"/>
      <c r="H2033" s="246" t="s">
        <v>19</v>
      </c>
      <c r="I2033" s="248"/>
      <c r="J2033" s="245"/>
      <c r="K2033" s="245"/>
      <c r="L2033" s="249"/>
      <c r="M2033" s="250"/>
      <c r="N2033" s="251"/>
      <c r="O2033" s="251"/>
      <c r="P2033" s="251"/>
      <c r="Q2033" s="251"/>
      <c r="R2033" s="251"/>
      <c r="S2033" s="251"/>
      <c r="T2033" s="252"/>
      <c r="U2033" s="14"/>
      <c r="V2033" s="14"/>
      <c r="W2033" s="14"/>
      <c r="X2033" s="14"/>
      <c r="Y2033" s="14"/>
      <c r="Z2033" s="14"/>
      <c r="AA2033" s="14"/>
      <c r="AB2033" s="14"/>
      <c r="AC2033" s="14"/>
      <c r="AD2033" s="14"/>
      <c r="AE2033" s="14"/>
      <c r="AT2033" s="253" t="s">
        <v>193</v>
      </c>
      <c r="AU2033" s="253" t="s">
        <v>83</v>
      </c>
      <c r="AV2033" s="14" t="s">
        <v>81</v>
      </c>
      <c r="AW2033" s="14" t="s">
        <v>33</v>
      </c>
      <c r="AX2033" s="14" t="s">
        <v>73</v>
      </c>
      <c r="AY2033" s="253" t="s">
        <v>181</v>
      </c>
    </row>
    <row r="2034" s="14" customFormat="1">
      <c r="A2034" s="14"/>
      <c r="B2034" s="244"/>
      <c r="C2034" s="245"/>
      <c r="D2034" s="226" t="s">
        <v>193</v>
      </c>
      <c r="E2034" s="246" t="s">
        <v>19</v>
      </c>
      <c r="F2034" s="247" t="s">
        <v>1530</v>
      </c>
      <c r="G2034" s="245"/>
      <c r="H2034" s="246" t="s">
        <v>19</v>
      </c>
      <c r="I2034" s="248"/>
      <c r="J2034" s="245"/>
      <c r="K2034" s="245"/>
      <c r="L2034" s="249"/>
      <c r="M2034" s="250"/>
      <c r="N2034" s="251"/>
      <c r="O2034" s="251"/>
      <c r="P2034" s="251"/>
      <c r="Q2034" s="251"/>
      <c r="R2034" s="251"/>
      <c r="S2034" s="251"/>
      <c r="T2034" s="252"/>
      <c r="U2034" s="14"/>
      <c r="V2034" s="14"/>
      <c r="W2034" s="14"/>
      <c r="X2034" s="14"/>
      <c r="Y2034" s="14"/>
      <c r="Z2034" s="14"/>
      <c r="AA2034" s="14"/>
      <c r="AB2034" s="14"/>
      <c r="AC2034" s="14"/>
      <c r="AD2034" s="14"/>
      <c r="AE2034" s="14"/>
      <c r="AT2034" s="253" t="s">
        <v>193</v>
      </c>
      <c r="AU2034" s="253" t="s">
        <v>83</v>
      </c>
      <c r="AV2034" s="14" t="s">
        <v>81</v>
      </c>
      <c r="AW2034" s="14" t="s">
        <v>33</v>
      </c>
      <c r="AX2034" s="14" t="s">
        <v>73</v>
      </c>
      <c r="AY2034" s="253" t="s">
        <v>181</v>
      </c>
    </row>
    <row r="2035" s="13" customFormat="1">
      <c r="A2035" s="13"/>
      <c r="B2035" s="233"/>
      <c r="C2035" s="234"/>
      <c r="D2035" s="226" t="s">
        <v>193</v>
      </c>
      <c r="E2035" s="235" t="s">
        <v>19</v>
      </c>
      <c r="F2035" s="236" t="s">
        <v>3436</v>
      </c>
      <c r="G2035" s="234"/>
      <c r="H2035" s="237">
        <v>12</v>
      </c>
      <c r="I2035" s="238"/>
      <c r="J2035" s="234"/>
      <c r="K2035" s="234"/>
      <c r="L2035" s="239"/>
      <c r="M2035" s="240"/>
      <c r="N2035" s="241"/>
      <c r="O2035" s="241"/>
      <c r="P2035" s="241"/>
      <c r="Q2035" s="241"/>
      <c r="R2035" s="241"/>
      <c r="S2035" s="241"/>
      <c r="T2035" s="242"/>
      <c r="U2035" s="13"/>
      <c r="V2035" s="13"/>
      <c r="W2035" s="13"/>
      <c r="X2035" s="13"/>
      <c r="Y2035" s="13"/>
      <c r="Z2035" s="13"/>
      <c r="AA2035" s="13"/>
      <c r="AB2035" s="13"/>
      <c r="AC2035" s="13"/>
      <c r="AD2035" s="13"/>
      <c r="AE2035" s="13"/>
      <c r="AT2035" s="243" t="s">
        <v>193</v>
      </c>
      <c r="AU2035" s="243" t="s">
        <v>83</v>
      </c>
      <c r="AV2035" s="13" t="s">
        <v>83</v>
      </c>
      <c r="AW2035" s="13" t="s">
        <v>33</v>
      </c>
      <c r="AX2035" s="13" t="s">
        <v>73</v>
      </c>
      <c r="AY2035" s="243" t="s">
        <v>181</v>
      </c>
    </row>
    <row r="2036" s="14" customFormat="1">
      <c r="A2036" s="14"/>
      <c r="B2036" s="244"/>
      <c r="C2036" s="245"/>
      <c r="D2036" s="226" t="s">
        <v>193</v>
      </c>
      <c r="E2036" s="246" t="s">
        <v>19</v>
      </c>
      <c r="F2036" s="247" t="s">
        <v>3437</v>
      </c>
      <c r="G2036" s="245"/>
      <c r="H2036" s="246" t="s">
        <v>19</v>
      </c>
      <c r="I2036" s="248"/>
      <c r="J2036" s="245"/>
      <c r="K2036" s="245"/>
      <c r="L2036" s="249"/>
      <c r="M2036" s="250"/>
      <c r="N2036" s="251"/>
      <c r="O2036" s="251"/>
      <c r="P2036" s="251"/>
      <c r="Q2036" s="251"/>
      <c r="R2036" s="251"/>
      <c r="S2036" s="251"/>
      <c r="T2036" s="252"/>
      <c r="U2036" s="14"/>
      <c r="V2036" s="14"/>
      <c r="W2036" s="14"/>
      <c r="X2036" s="14"/>
      <c r="Y2036" s="14"/>
      <c r="Z2036" s="14"/>
      <c r="AA2036" s="14"/>
      <c r="AB2036" s="14"/>
      <c r="AC2036" s="14"/>
      <c r="AD2036" s="14"/>
      <c r="AE2036" s="14"/>
      <c r="AT2036" s="253" t="s">
        <v>193</v>
      </c>
      <c r="AU2036" s="253" t="s">
        <v>83</v>
      </c>
      <c r="AV2036" s="14" t="s">
        <v>81</v>
      </c>
      <c r="AW2036" s="14" t="s">
        <v>33</v>
      </c>
      <c r="AX2036" s="14" t="s">
        <v>73</v>
      </c>
      <c r="AY2036" s="253" t="s">
        <v>181</v>
      </c>
    </row>
    <row r="2037" s="13" customFormat="1">
      <c r="A2037" s="13"/>
      <c r="B2037" s="233"/>
      <c r="C2037" s="234"/>
      <c r="D2037" s="226" t="s">
        <v>193</v>
      </c>
      <c r="E2037" s="235" t="s">
        <v>19</v>
      </c>
      <c r="F2037" s="236" t="s">
        <v>3438</v>
      </c>
      <c r="G2037" s="234"/>
      <c r="H2037" s="237">
        <v>14.5</v>
      </c>
      <c r="I2037" s="238"/>
      <c r="J2037" s="234"/>
      <c r="K2037" s="234"/>
      <c r="L2037" s="239"/>
      <c r="M2037" s="240"/>
      <c r="N2037" s="241"/>
      <c r="O2037" s="241"/>
      <c r="P2037" s="241"/>
      <c r="Q2037" s="241"/>
      <c r="R2037" s="241"/>
      <c r="S2037" s="241"/>
      <c r="T2037" s="242"/>
      <c r="U2037" s="13"/>
      <c r="V2037" s="13"/>
      <c r="W2037" s="13"/>
      <c r="X2037" s="13"/>
      <c r="Y2037" s="13"/>
      <c r="Z2037" s="13"/>
      <c r="AA2037" s="13"/>
      <c r="AB2037" s="13"/>
      <c r="AC2037" s="13"/>
      <c r="AD2037" s="13"/>
      <c r="AE2037" s="13"/>
      <c r="AT2037" s="243" t="s">
        <v>193</v>
      </c>
      <c r="AU2037" s="243" t="s">
        <v>83</v>
      </c>
      <c r="AV2037" s="13" t="s">
        <v>83</v>
      </c>
      <c r="AW2037" s="13" t="s">
        <v>33</v>
      </c>
      <c r="AX2037" s="13" t="s">
        <v>73</v>
      </c>
      <c r="AY2037" s="243" t="s">
        <v>181</v>
      </c>
    </row>
    <row r="2038" s="2" customFormat="1" ht="24.15" customHeight="1">
      <c r="A2038" s="39"/>
      <c r="B2038" s="40"/>
      <c r="C2038" s="254" t="s">
        <v>3439</v>
      </c>
      <c r="D2038" s="254" t="s">
        <v>308</v>
      </c>
      <c r="E2038" s="255" t="s">
        <v>3412</v>
      </c>
      <c r="F2038" s="256" t="s">
        <v>3413</v>
      </c>
      <c r="G2038" s="257" t="s">
        <v>253</v>
      </c>
      <c r="H2038" s="258">
        <v>2.915</v>
      </c>
      <c r="I2038" s="259"/>
      <c r="J2038" s="260">
        <f>ROUND(I2038*H2038,2)</f>
        <v>0</v>
      </c>
      <c r="K2038" s="256" t="s">
        <v>187</v>
      </c>
      <c r="L2038" s="261"/>
      <c r="M2038" s="262" t="s">
        <v>19</v>
      </c>
      <c r="N2038" s="263" t="s">
        <v>44</v>
      </c>
      <c r="O2038" s="85"/>
      <c r="P2038" s="222">
        <f>O2038*H2038</f>
        <v>0</v>
      </c>
      <c r="Q2038" s="222">
        <v>0.019199999999999998</v>
      </c>
      <c r="R2038" s="222">
        <f>Q2038*H2038</f>
        <v>0.055967999999999997</v>
      </c>
      <c r="S2038" s="222">
        <v>0</v>
      </c>
      <c r="T2038" s="223">
        <f>S2038*H2038</f>
        <v>0</v>
      </c>
      <c r="U2038" s="39"/>
      <c r="V2038" s="39"/>
      <c r="W2038" s="39"/>
      <c r="X2038" s="39"/>
      <c r="Y2038" s="39"/>
      <c r="Z2038" s="39"/>
      <c r="AA2038" s="39"/>
      <c r="AB2038" s="39"/>
      <c r="AC2038" s="39"/>
      <c r="AD2038" s="39"/>
      <c r="AE2038" s="39"/>
      <c r="AR2038" s="224" t="s">
        <v>423</v>
      </c>
      <c r="AT2038" s="224" t="s">
        <v>308</v>
      </c>
      <c r="AU2038" s="224" t="s">
        <v>83</v>
      </c>
      <c r="AY2038" s="18" t="s">
        <v>181</v>
      </c>
      <c r="BE2038" s="225">
        <f>IF(N2038="základní",J2038,0)</f>
        <v>0</v>
      </c>
      <c r="BF2038" s="225">
        <f>IF(N2038="snížená",J2038,0)</f>
        <v>0</v>
      </c>
      <c r="BG2038" s="225">
        <f>IF(N2038="zákl. přenesená",J2038,0)</f>
        <v>0</v>
      </c>
      <c r="BH2038" s="225">
        <f>IF(N2038="sníž. přenesená",J2038,0)</f>
        <v>0</v>
      </c>
      <c r="BI2038" s="225">
        <f>IF(N2038="nulová",J2038,0)</f>
        <v>0</v>
      </c>
      <c r="BJ2038" s="18" t="s">
        <v>81</v>
      </c>
      <c r="BK2038" s="225">
        <f>ROUND(I2038*H2038,2)</f>
        <v>0</v>
      </c>
      <c r="BL2038" s="18" t="s">
        <v>300</v>
      </c>
      <c r="BM2038" s="224" t="s">
        <v>3440</v>
      </c>
    </row>
    <row r="2039" s="2" customFormat="1">
      <c r="A2039" s="39"/>
      <c r="B2039" s="40"/>
      <c r="C2039" s="41"/>
      <c r="D2039" s="226" t="s">
        <v>189</v>
      </c>
      <c r="E2039" s="41"/>
      <c r="F2039" s="227" t="s">
        <v>3413</v>
      </c>
      <c r="G2039" s="41"/>
      <c r="H2039" s="41"/>
      <c r="I2039" s="228"/>
      <c r="J2039" s="41"/>
      <c r="K2039" s="41"/>
      <c r="L2039" s="45"/>
      <c r="M2039" s="229"/>
      <c r="N2039" s="230"/>
      <c r="O2039" s="85"/>
      <c r="P2039" s="85"/>
      <c r="Q2039" s="85"/>
      <c r="R2039" s="85"/>
      <c r="S2039" s="85"/>
      <c r="T2039" s="86"/>
      <c r="U2039" s="39"/>
      <c r="V2039" s="39"/>
      <c r="W2039" s="39"/>
      <c r="X2039" s="39"/>
      <c r="Y2039" s="39"/>
      <c r="Z2039" s="39"/>
      <c r="AA2039" s="39"/>
      <c r="AB2039" s="39"/>
      <c r="AC2039" s="39"/>
      <c r="AD2039" s="39"/>
      <c r="AE2039" s="39"/>
      <c r="AT2039" s="18" t="s">
        <v>189</v>
      </c>
      <c r="AU2039" s="18" t="s">
        <v>83</v>
      </c>
    </row>
    <row r="2040" s="13" customFormat="1">
      <c r="A2040" s="13"/>
      <c r="B2040" s="233"/>
      <c r="C2040" s="234"/>
      <c r="D2040" s="226" t="s">
        <v>193</v>
      </c>
      <c r="E2040" s="235" t="s">
        <v>19</v>
      </c>
      <c r="F2040" s="236" t="s">
        <v>3441</v>
      </c>
      <c r="G2040" s="234"/>
      <c r="H2040" s="237">
        <v>2.6499999999999999</v>
      </c>
      <c r="I2040" s="238"/>
      <c r="J2040" s="234"/>
      <c r="K2040" s="234"/>
      <c r="L2040" s="239"/>
      <c r="M2040" s="240"/>
      <c r="N2040" s="241"/>
      <c r="O2040" s="241"/>
      <c r="P2040" s="241"/>
      <c r="Q2040" s="241"/>
      <c r="R2040" s="241"/>
      <c r="S2040" s="241"/>
      <c r="T2040" s="242"/>
      <c r="U2040" s="13"/>
      <c r="V2040" s="13"/>
      <c r="W2040" s="13"/>
      <c r="X2040" s="13"/>
      <c r="Y2040" s="13"/>
      <c r="Z2040" s="13"/>
      <c r="AA2040" s="13"/>
      <c r="AB2040" s="13"/>
      <c r="AC2040" s="13"/>
      <c r="AD2040" s="13"/>
      <c r="AE2040" s="13"/>
      <c r="AT2040" s="243" t="s">
        <v>193</v>
      </c>
      <c r="AU2040" s="243" t="s">
        <v>83</v>
      </c>
      <c r="AV2040" s="13" t="s">
        <v>83</v>
      </c>
      <c r="AW2040" s="13" t="s">
        <v>33</v>
      </c>
      <c r="AX2040" s="13" t="s">
        <v>73</v>
      </c>
      <c r="AY2040" s="243" t="s">
        <v>181</v>
      </c>
    </row>
    <row r="2041" s="13" customFormat="1">
      <c r="A2041" s="13"/>
      <c r="B2041" s="233"/>
      <c r="C2041" s="234"/>
      <c r="D2041" s="226" t="s">
        <v>193</v>
      </c>
      <c r="E2041" s="234"/>
      <c r="F2041" s="236" t="s">
        <v>3442</v>
      </c>
      <c r="G2041" s="234"/>
      <c r="H2041" s="237">
        <v>2.915</v>
      </c>
      <c r="I2041" s="238"/>
      <c r="J2041" s="234"/>
      <c r="K2041" s="234"/>
      <c r="L2041" s="239"/>
      <c r="M2041" s="240"/>
      <c r="N2041" s="241"/>
      <c r="O2041" s="241"/>
      <c r="P2041" s="241"/>
      <c r="Q2041" s="241"/>
      <c r="R2041" s="241"/>
      <c r="S2041" s="241"/>
      <c r="T2041" s="242"/>
      <c r="U2041" s="13"/>
      <c r="V2041" s="13"/>
      <c r="W2041" s="13"/>
      <c r="X2041" s="13"/>
      <c r="Y2041" s="13"/>
      <c r="Z2041" s="13"/>
      <c r="AA2041" s="13"/>
      <c r="AB2041" s="13"/>
      <c r="AC2041" s="13"/>
      <c r="AD2041" s="13"/>
      <c r="AE2041" s="13"/>
      <c r="AT2041" s="243" t="s">
        <v>193</v>
      </c>
      <c r="AU2041" s="243" t="s">
        <v>83</v>
      </c>
      <c r="AV2041" s="13" t="s">
        <v>83</v>
      </c>
      <c r="AW2041" s="13" t="s">
        <v>4</v>
      </c>
      <c r="AX2041" s="13" t="s">
        <v>81</v>
      </c>
      <c r="AY2041" s="243" t="s">
        <v>181</v>
      </c>
    </row>
    <row r="2042" s="2" customFormat="1" ht="24.15" customHeight="1">
      <c r="A2042" s="39"/>
      <c r="B2042" s="40"/>
      <c r="C2042" s="213" t="s">
        <v>3443</v>
      </c>
      <c r="D2042" s="213" t="s">
        <v>183</v>
      </c>
      <c r="E2042" s="214" t="s">
        <v>3444</v>
      </c>
      <c r="F2042" s="215" t="s">
        <v>3445</v>
      </c>
      <c r="G2042" s="216" t="s">
        <v>253</v>
      </c>
      <c r="H2042" s="217">
        <v>102.383</v>
      </c>
      <c r="I2042" s="218"/>
      <c r="J2042" s="219">
        <f>ROUND(I2042*H2042,2)</f>
        <v>0</v>
      </c>
      <c r="K2042" s="215" t="s">
        <v>187</v>
      </c>
      <c r="L2042" s="45"/>
      <c r="M2042" s="220" t="s">
        <v>19</v>
      </c>
      <c r="N2042" s="221" t="s">
        <v>44</v>
      </c>
      <c r="O2042" s="85"/>
      <c r="P2042" s="222">
        <f>O2042*H2042</f>
        <v>0</v>
      </c>
      <c r="Q2042" s="222">
        <v>0.0068900000000000003</v>
      </c>
      <c r="R2042" s="222">
        <f>Q2042*H2042</f>
        <v>0.70541887000000003</v>
      </c>
      <c r="S2042" s="222">
        <v>0</v>
      </c>
      <c r="T2042" s="223">
        <f>S2042*H2042</f>
        <v>0</v>
      </c>
      <c r="U2042" s="39"/>
      <c r="V2042" s="39"/>
      <c r="W2042" s="39"/>
      <c r="X2042" s="39"/>
      <c r="Y2042" s="39"/>
      <c r="Z2042" s="39"/>
      <c r="AA2042" s="39"/>
      <c r="AB2042" s="39"/>
      <c r="AC2042" s="39"/>
      <c r="AD2042" s="39"/>
      <c r="AE2042" s="39"/>
      <c r="AR2042" s="224" t="s">
        <v>300</v>
      </c>
      <c r="AT2042" s="224" t="s">
        <v>183</v>
      </c>
      <c r="AU2042" s="224" t="s">
        <v>83</v>
      </c>
      <c r="AY2042" s="18" t="s">
        <v>181</v>
      </c>
      <c r="BE2042" s="225">
        <f>IF(N2042="základní",J2042,0)</f>
        <v>0</v>
      </c>
      <c r="BF2042" s="225">
        <f>IF(N2042="snížená",J2042,0)</f>
        <v>0</v>
      </c>
      <c r="BG2042" s="225">
        <f>IF(N2042="zákl. přenesená",J2042,0)</f>
        <v>0</v>
      </c>
      <c r="BH2042" s="225">
        <f>IF(N2042="sníž. přenesená",J2042,0)</f>
        <v>0</v>
      </c>
      <c r="BI2042" s="225">
        <f>IF(N2042="nulová",J2042,0)</f>
        <v>0</v>
      </c>
      <c r="BJ2042" s="18" t="s">
        <v>81</v>
      </c>
      <c r="BK2042" s="225">
        <f>ROUND(I2042*H2042,2)</f>
        <v>0</v>
      </c>
      <c r="BL2042" s="18" t="s">
        <v>300</v>
      </c>
      <c r="BM2042" s="224" t="s">
        <v>3446</v>
      </c>
    </row>
    <row r="2043" s="2" customFormat="1">
      <c r="A2043" s="39"/>
      <c r="B2043" s="40"/>
      <c r="C2043" s="41"/>
      <c r="D2043" s="226" t="s">
        <v>189</v>
      </c>
      <c r="E2043" s="41"/>
      <c r="F2043" s="227" t="s">
        <v>3447</v>
      </c>
      <c r="G2043" s="41"/>
      <c r="H2043" s="41"/>
      <c r="I2043" s="228"/>
      <c r="J2043" s="41"/>
      <c r="K2043" s="41"/>
      <c r="L2043" s="45"/>
      <c r="M2043" s="229"/>
      <c r="N2043" s="230"/>
      <c r="O2043" s="85"/>
      <c r="P2043" s="85"/>
      <c r="Q2043" s="85"/>
      <c r="R2043" s="85"/>
      <c r="S2043" s="85"/>
      <c r="T2043" s="86"/>
      <c r="U2043" s="39"/>
      <c r="V2043" s="39"/>
      <c r="W2043" s="39"/>
      <c r="X2043" s="39"/>
      <c r="Y2043" s="39"/>
      <c r="Z2043" s="39"/>
      <c r="AA2043" s="39"/>
      <c r="AB2043" s="39"/>
      <c r="AC2043" s="39"/>
      <c r="AD2043" s="39"/>
      <c r="AE2043" s="39"/>
      <c r="AT2043" s="18" t="s">
        <v>189</v>
      </c>
      <c r="AU2043" s="18" t="s">
        <v>83</v>
      </c>
    </row>
    <row r="2044" s="2" customFormat="1">
      <c r="A2044" s="39"/>
      <c r="B2044" s="40"/>
      <c r="C2044" s="41"/>
      <c r="D2044" s="231" t="s">
        <v>191</v>
      </c>
      <c r="E2044" s="41"/>
      <c r="F2044" s="232" t="s">
        <v>3448</v>
      </c>
      <c r="G2044" s="41"/>
      <c r="H2044" s="41"/>
      <c r="I2044" s="228"/>
      <c r="J2044" s="41"/>
      <c r="K2044" s="41"/>
      <c r="L2044" s="45"/>
      <c r="M2044" s="229"/>
      <c r="N2044" s="230"/>
      <c r="O2044" s="85"/>
      <c r="P2044" s="85"/>
      <c r="Q2044" s="85"/>
      <c r="R2044" s="85"/>
      <c r="S2044" s="85"/>
      <c r="T2044" s="86"/>
      <c r="U2044" s="39"/>
      <c r="V2044" s="39"/>
      <c r="W2044" s="39"/>
      <c r="X2044" s="39"/>
      <c r="Y2044" s="39"/>
      <c r="Z2044" s="39"/>
      <c r="AA2044" s="39"/>
      <c r="AB2044" s="39"/>
      <c r="AC2044" s="39"/>
      <c r="AD2044" s="39"/>
      <c r="AE2044" s="39"/>
      <c r="AT2044" s="18" t="s">
        <v>191</v>
      </c>
      <c r="AU2044" s="18" t="s">
        <v>83</v>
      </c>
    </row>
    <row r="2045" s="13" customFormat="1">
      <c r="A2045" s="13"/>
      <c r="B2045" s="233"/>
      <c r="C2045" s="234"/>
      <c r="D2045" s="226" t="s">
        <v>193</v>
      </c>
      <c r="E2045" s="235" t="s">
        <v>19</v>
      </c>
      <c r="F2045" s="236" t="s">
        <v>3449</v>
      </c>
      <c r="G2045" s="234"/>
      <c r="H2045" s="237">
        <v>55.247999999999998</v>
      </c>
      <c r="I2045" s="238"/>
      <c r="J2045" s="234"/>
      <c r="K2045" s="234"/>
      <c r="L2045" s="239"/>
      <c r="M2045" s="240"/>
      <c r="N2045" s="241"/>
      <c r="O2045" s="241"/>
      <c r="P2045" s="241"/>
      <c r="Q2045" s="241"/>
      <c r="R2045" s="241"/>
      <c r="S2045" s="241"/>
      <c r="T2045" s="242"/>
      <c r="U2045" s="13"/>
      <c r="V2045" s="13"/>
      <c r="W2045" s="13"/>
      <c r="X2045" s="13"/>
      <c r="Y2045" s="13"/>
      <c r="Z2045" s="13"/>
      <c r="AA2045" s="13"/>
      <c r="AB2045" s="13"/>
      <c r="AC2045" s="13"/>
      <c r="AD2045" s="13"/>
      <c r="AE2045" s="13"/>
      <c r="AT2045" s="243" t="s">
        <v>193</v>
      </c>
      <c r="AU2045" s="243" t="s">
        <v>83</v>
      </c>
      <c r="AV2045" s="13" t="s">
        <v>83</v>
      </c>
      <c r="AW2045" s="13" t="s">
        <v>33</v>
      </c>
      <c r="AX2045" s="13" t="s">
        <v>73</v>
      </c>
      <c r="AY2045" s="243" t="s">
        <v>181</v>
      </c>
    </row>
    <row r="2046" s="13" customFormat="1">
      <c r="A2046" s="13"/>
      <c r="B2046" s="233"/>
      <c r="C2046" s="234"/>
      <c r="D2046" s="226" t="s">
        <v>193</v>
      </c>
      <c r="E2046" s="235" t="s">
        <v>19</v>
      </c>
      <c r="F2046" s="236" t="s">
        <v>1531</v>
      </c>
      <c r="G2046" s="234"/>
      <c r="H2046" s="237">
        <v>10.175000000000001</v>
      </c>
      <c r="I2046" s="238"/>
      <c r="J2046" s="234"/>
      <c r="K2046" s="234"/>
      <c r="L2046" s="239"/>
      <c r="M2046" s="240"/>
      <c r="N2046" s="241"/>
      <c r="O2046" s="241"/>
      <c r="P2046" s="241"/>
      <c r="Q2046" s="241"/>
      <c r="R2046" s="241"/>
      <c r="S2046" s="241"/>
      <c r="T2046" s="242"/>
      <c r="U2046" s="13"/>
      <c r="V2046" s="13"/>
      <c r="W2046" s="13"/>
      <c r="X2046" s="13"/>
      <c r="Y2046" s="13"/>
      <c r="Z2046" s="13"/>
      <c r="AA2046" s="13"/>
      <c r="AB2046" s="13"/>
      <c r="AC2046" s="13"/>
      <c r="AD2046" s="13"/>
      <c r="AE2046" s="13"/>
      <c r="AT2046" s="243" t="s">
        <v>193</v>
      </c>
      <c r="AU2046" s="243" t="s">
        <v>83</v>
      </c>
      <c r="AV2046" s="13" t="s">
        <v>83</v>
      </c>
      <c r="AW2046" s="13" t="s">
        <v>33</v>
      </c>
      <c r="AX2046" s="13" t="s">
        <v>73</v>
      </c>
      <c r="AY2046" s="243" t="s">
        <v>181</v>
      </c>
    </row>
    <row r="2047" s="13" customFormat="1">
      <c r="A2047" s="13"/>
      <c r="B2047" s="233"/>
      <c r="C2047" s="234"/>
      <c r="D2047" s="226" t="s">
        <v>193</v>
      </c>
      <c r="E2047" s="235" t="s">
        <v>19</v>
      </c>
      <c r="F2047" s="236" t="s">
        <v>3450</v>
      </c>
      <c r="G2047" s="234"/>
      <c r="H2047" s="237">
        <v>36.960000000000001</v>
      </c>
      <c r="I2047" s="238"/>
      <c r="J2047" s="234"/>
      <c r="K2047" s="234"/>
      <c r="L2047" s="239"/>
      <c r="M2047" s="240"/>
      <c r="N2047" s="241"/>
      <c r="O2047" s="241"/>
      <c r="P2047" s="241"/>
      <c r="Q2047" s="241"/>
      <c r="R2047" s="241"/>
      <c r="S2047" s="241"/>
      <c r="T2047" s="242"/>
      <c r="U2047" s="13"/>
      <c r="V2047" s="13"/>
      <c r="W2047" s="13"/>
      <c r="X2047" s="13"/>
      <c r="Y2047" s="13"/>
      <c r="Z2047" s="13"/>
      <c r="AA2047" s="13"/>
      <c r="AB2047" s="13"/>
      <c r="AC2047" s="13"/>
      <c r="AD2047" s="13"/>
      <c r="AE2047" s="13"/>
      <c r="AT2047" s="243" t="s">
        <v>193</v>
      </c>
      <c r="AU2047" s="243" t="s">
        <v>83</v>
      </c>
      <c r="AV2047" s="13" t="s">
        <v>83</v>
      </c>
      <c r="AW2047" s="13" t="s">
        <v>33</v>
      </c>
      <c r="AX2047" s="13" t="s">
        <v>73</v>
      </c>
      <c r="AY2047" s="243" t="s">
        <v>181</v>
      </c>
    </row>
    <row r="2048" s="2" customFormat="1" ht="24.15" customHeight="1">
      <c r="A2048" s="39"/>
      <c r="B2048" s="40"/>
      <c r="C2048" s="254" t="s">
        <v>3451</v>
      </c>
      <c r="D2048" s="254" t="s">
        <v>308</v>
      </c>
      <c r="E2048" s="255" t="s">
        <v>3412</v>
      </c>
      <c r="F2048" s="256" t="s">
        <v>3413</v>
      </c>
      <c r="G2048" s="257" t="s">
        <v>253</v>
      </c>
      <c r="H2048" s="258">
        <v>112.621</v>
      </c>
      <c r="I2048" s="259"/>
      <c r="J2048" s="260">
        <f>ROUND(I2048*H2048,2)</f>
        <v>0</v>
      </c>
      <c r="K2048" s="256" t="s">
        <v>187</v>
      </c>
      <c r="L2048" s="261"/>
      <c r="M2048" s="262" t="s">
        <v>19</v>
      </c>
      <c r="N2048" s="263" t="s">
        <v>44</v>
      </c>
      <c r="O2048" s="85"/>
      <c r="P2048" s="222">
        <f>O2048*H2048</f>
        <v>0</v>
      </c>
      <c r="Q2048" s="222">
        <v>0.019199999999999998</v>
      </c>
      <c r="R2048" s="222">
        <f>Q2048*H2048</f>
        <v>2.1623231999999999</v>
      </c>
      <c r="S2048" s="222">
        <v>0</v>
      </c>
      <c r="T2048" s="223">
        <f>S2048*H2048</f>
        <v>0</v>
      </c>
      <c r="U2048" s="39"/>
      <c r="V2048" s="39"/>
      <c r="W2048" s="39"/>
      <c r="X2048" s="39"/>
      <c r="Y2048" s="39"/>
      <c r="Z2048" s="39"/>
      <c r="AA2048" s="39"/>
      <c r="AB2048" s="39"/>
      <c r="AC2048" s="39"/>
      <c r="AD2048" s="39"/>
      <c r="AE2048" s="39"/>
      <c r="AR2048" s="224" t="s">
        <v>423</v>
      </c>
      <c r="AT2048" s="224" t="s">
        <v>308</v>
      </c>
      <c r="AU2048" s="224" t="s">
        <v>83</v>
      </c>
      <c r="AY2048" s="18" t="s">
        <v>181</v>
      </c>
      <c r="BE2048" s="225">
        <f>IF(N2048="základní",J2048,0)</f>
        <v>0</v>
      </c>
      <c r="BF2048" s="225">
        <f>IF(N2048="snížená",J2048,0)</f>
        <v>0</v>
      </c>
      <c r="BG2048" s="225">
        <f>IF(N2048="zákl. přenesená",J2048,0)</f>
        <v>0</v>
      </c>
      <c r="BH2048" s="225">
        <f>IF(N2048="sníž. přenesená",J2048,0)</f>
        <v>0</v>
      </c>
      <c r="BI2048" s="225">
        <f>IF(N2048="nulová",J2048,0)</f>
        <v>0</v>
      </c>
      <c r="BJ2048" s="18" t="s">
        <v>81</v>
      </c>
      <c r="BK2048" s="225">
        <f>ROUND(I2048*H2048,2)</f>
        <v>0</v>
      </c>
      <c r="BL2048" s="18" t="s">
        <v>300</v>
      </c>
      <c r="BM2048" s="224" t="s">
        <v>3452</v>
      </c>
    </row>
    <row r="2049" s="2" customFormat="1">
      <c r="A2049" s="39"/>
      <c r="B2049" s="40"/>
      <c r="C2049" s="41"/>
      <c r="D2049" s="226" t="s">
        <v>189</v>
      </c>
      <c r="E2049" s="41"/>
      <c r="F2049" s="227" t="s">
        <v>3413</v>
      </c>
      <c r="G2049" s="41"/>
      <c r="H2049" s="41"/>
      <c r="I2049" s="228"/>
      <c r="J2049" s="41"/>
      <c r="K2049" s="41"/>
      <c r="L2049" s="45"/>
      <c r="M2049" s="229"/>
      <c r="N2049" s="230"/>
      <c r="O2049" s="85"/>
      <c r="P2049" s="85"/>
      <c r="Q2049" s="85"/>
      <c r="R2049" s="85"/>
      <c r="S2049" s="85"/>
      <c r="T2049" s="86"/>
      <c r="U2049" s="39"/>
      <c r="V2049" s="39"/>
      <c r="W2049" s="39"/>
      <c r="X2049" s="39"/>
      <c r="Y2049" s="39"/>
      <c r="Z2049" s="39"/>
      <c r="AA2049" s="39"/>
      <c r="AB2049" s="39"/>
      <c r="AC2049" s="39"/>
      <c r="AD2049" s="39"/>
      <c r="AE2049" s="39"/>
      <c r="AT2049" s="18" t="s">
        <v>189</v>
      </c>
      <c r="AU2049" s="18" t="s">
        <v>83</v>
      </c>
    </row>
    <row r="2050" s="13" customFormat="1">
      <c r="A2050" s="13"/>
      <c r="B2050" s="233"/>
      <c r="C2050" s="234"/>
      <c r="D2050" s="226" t="s">
        <v>193</v>
      </c>
      <c r="E2050" s="234"/>
      <c r="F2050" s="236" t="s">
        <v>3453</v>
      </c>
      <c r="G2050" s="234"/>
      <c r="H2050" s="237">
        <v>112.621</v>
      </c>
      <c r="I2050" s="238"/>
      <c r="J2050" s="234"/>
      <c r="K2050" s="234"/>
      <c r="L2050" s="239"/>
      <c r="M2050" s="240"/>
      <c r="N2050" s="241"/>
      <c r="O2050" s="241"/>
      <c r="P2050" s="241"/>
      <c r="Q2050" s="241"/>
      <c r="R2050" s="241"/>
      <c r="S2050" s="241"/>
      <c r="T2050" s="242"/>
      <c r="U2050" s="13"/>
      <c r="V2050" s="13"/>
      <c r="W2050" s="13"/>
      <c r="X2050" s="13"/>
      <c r="Y2050" s="13"/>
      <c r="Z2050" s="13"/>
      <c r="AA2050" s="13"/>
      <c r="AB2050" s="13"/>
      <c r="AC2050" s="13"/>
      <c r="AD2050" s="13"/>
      <c r="AE2050" s="13"/>
      <c r="AT2050" s="243" t="s">
        <v>193</v>
      </c>
      <c r="AU2050" s="243" t="s">
        <v>83</v>
      </c>
      <c r="AV2050" s="13" t="s">
        <v>83</v>
      </c>
      <c r="AW2050" s="13" t="s">
        <v>4</v>
      </c>
      <c r="AX2050" s="13" t="s">
        <v>81</v>
      </c>
      <c r="AY2050" s="243" t="s">
        <v>181</v>
      </c>
    </row>
    <row r="2051" s="2" customFormat="1" ht="16.5" customHeight="1">
      <c r="A2051" s="39"/>
      <c r="B2051" s="40"/>
      <c r="C2051" s="213" t="s">
        <v>3454</v>
      </c>
      <c r="D2051" s="213" t="s">
        <v>183</v>
      </c>
      <c r="E2051" s="214" t="s">
        <v>3455</v>
      </c>
      <c r="F2051" s="215" t="s">
        <v>3456</v>
      </c>
      <c r="G2051" s="216" t="s">
        <v>253</v>
      </c>
      <c r="H2051" s="217">
        <v>13.039999999999999</v>
      </c>
      <c r="I2051" s="218"/>
      <c r="J2051" s="219">
        <f>ROUND(I2051*H2051,2)</f>
        <v>0</v>
      </c>
      <c r="K2051" s="215" t="s">
        <v>187</v>
      </c>
      <c r="L2051" s="45"/>
      <c r="M2051" s="220" t="s">
        <v>19</v>
      </c>
      <c r="N2051" s="221" t="s">
        <v>44</v>
      </c>
      <c r="O2051" s="85"/>
      <c r="P2051" s="222">
        <f>O2051*H2051</f>
        <v>0</v>
      </c>
      <c r="Q2051" s="222">
        <v>0</v>
      </c>
      <c r="R2051" s="222">
        <f>Q2051*H2051</f>
        <v>0</v>
      </c>
      <c r="S2051" s="222">
        <v>0</v>
      </c>
      <c r="T2051" s="223">
        <f>S2051*H2051</f>
        <v>0</v>
      </c>
      <c r="U2051" s="39"/>
      <c r="V2051" s="39"/>
      <c r="W2051" s="39"/>
      <c r="X2051" s="39"/>
      <c r="Y2051" s="39"/>
      <c r="Z2051" s="39"/>
      <c r="AA2051" s="39"/>
      <c r="AB2051" s="39"/>
      <c r="AC2051" s="39"/>
      <c r="AD2051" s="39"/>
      <c r="AE2051" s="39"/>
      <c r="AR2051" s="224" t="s">
        <v>300</v>
      </c>
      <c r="AT2051" s="224" t="s">
        <v>183</v>
      </c>
      <c r="AU2051" s="224" t="s">
        <v>83</v>
      </c>
      <c r="AY2051" s="18" t="s">
        <v>181</v>
      </c>
      <c r="BE2051" s="225">
        <f>IF(N2051="základní",J2051,0)</f>
        <v>0</v>
      </c>
      <c r="BF2051" s="225">
        <f>IF(N2051="snížená",J2051,0)</f>
        <v>0</v>
      </c>
      <c r="BG2051" s="225">
        <f>IF(N2051="zákl. přenesená",J2051,0)</f>
        <v>0</v>
      </c>
      <c r="BH2051" s="225">
        <f>IF(N2051="sníž. přenesená",J2051,0)</f>
        <v>0</v>
      </c>
      <c r="BI2051" s="225">
        <f>IF(N2051="nulová",J2051,0)</f>
        <v>0</v>
      </c>
      <c r="BJ2051" s="18" t="s">
        <v>81</v>
      </c>
      <c r="BK2051" s="225">
        <f>ROUND(I2051*H2051,2)</f>
        <v>0</v>
      </c>
      <c r="BL2051" s="18" t="s">
        <v>300</v>
      </c>
      <c r="BM2051" s="224" t="s">
        <v>3457</v>
      </c>
    </row>
    <row r="2052" s="2" customFormat="1">
      <c r="A2052" s="39"/>
      <c r="B2052" s="40"/>
      <c r="C2052" s="41"/>
      <c r="D2052" s="226" t="s">
        <v>189</v>
      </c>
      <c r="E2052" s="41"/>
      <c r="F2052" s="227" t="s">
        <v>3458</v>
      </c>
      <c r="G2052" s="41"/>
      <c r="H2052" s="41"/>
      <c r="I2052" s="228"/>
      <c r="J2052" s="41"/>
      <c r="K2052" s="41"/>
      <c r="L2052" s="45"/>
      <c r="M2052" s="229"/>
      <c r="N2052" s="230"/>
      <c r="O2052" s="85"/>
      <c r="P2052" s="85"/>
      <c r="Q2052" s="85"/>
      <c r="R2052" s="85"/>
      <c r="S2052" s="85"/>
      <c r="T2052" s="86"/>
      <c r="U2052" s="39"/>
      <c r="V2052" s="39"/>
      <c r="W2052" s="39"/>
      <c r="X2052" s="39"/>
      <c r="Y2052" s="39"/>
      <c r="Z2052" s="39"/>
      <c r="AA2052" s="39"/>
      <c r="AB2052" s="39"/>
      <c r="AC2052" s="39"/>
      <c r="AD2052" s="39"/>
      <c r="AE2052" s="39"/>
      <c r="AT2052" s="18" t="s">
        <v>189</v>
      </c>
      <c r="AU2052" s="18" t="s">
        <v>83</v>
      </c>
    </row>
    <row r="2053" s="2" customFormat="1">
      <c r="A2053" s="39"/>
      <c r="B2053" s="40"/>
      <c r="C2053" s="41"/>
      <c r="D2053" s="231" t="s">
        <v>191</v>
      </c>
      <c r="E2053" s="41"/>
      <c r="F2053" s="232" t="s">
        <v>3459</v>
      </c>
      <c r="G2053" s="41"/>
      <c r="H2053" s="41"/>
      <c r="I2053" s="228"/>
      <c r="J2053" s="41"/>
      <c r="K2053" s="41"/>
      <c r="L2053" s="45"/>
      <c r="M2053" s="229"/>
      <c r="N2053" s="230"/>
      <c r="O2053" s="85"/>
      <c r="P2053" s="85"/>
      <c r="Q2053" s="85"/>
      <c r="R2053" s="85"/>
      <c r="S2053" s="85"/>
      <c r="T2053" s="86"/>
      <c r="U2053" s="39"/>
      <c r="V2053" s="39"/>
      <c r="W2053" s="39"/>
      <c r="X2053" s="39"/>
      <c r="Y2053" s="39"/>
      <c r="Z2053" s="39"/>
      <c r="AA2053" s="39"/>
      <c r="AB2053" s="39"/>
      <c r="AC2053" s="39"/>
      <c r="AD2053" s="39"/>
      <c r="AE2053" s="39"/>
      <c r="AT2053" s="18" t="s">
        <v>191</v>
      </c>
      <c r="AU2053" s="18" t="s">
        <v>83</v>
      </c>
    </row>
    <row r="2054" s="13" customFormat="1">
      <c r="A2054" s="13"/>
      <c r="B2054" s="233"/>
      <c r="C2054" s="234"/>
      <c r="D2054" s="226" t="s">
        <v>193</v>
      </c>
      <c r="E2054" s="235" t="s">
        <v>19</v>
      </c>
      <c r="F2054" s="236" t="s">
        <v>3460</v>
      </c>
      <c r="G2054" s="234"/>
      <c r="H2054" s="237">
        <v>13.039999999999999</v>
      </c>
      <c r="I2054" s="238"/>
      <c r="J2054" s="234"/>
      <c r="K2054" s="234"/>
      <c r="L2054" s="239"/>
      <c r="M2054" s="240"/>
      <c r="N2054" s="241"/>
      <c r="O2054" s="241"/>
      <c r="P2054" s="241"/>
      <c r="Q2054" s="241"/>
      <c r="R2054" s="241"/>
      <c r="S2054" s="241"/>
      <c r="T2054" s="242"/>
      <c r="U2054" s="13"/>
      <c r="V2054" s="13"/>
      <c r="W2054" s="13"/>
      <c r="X2054" s="13"/>
      <c r="Y2054" s="13"/>
      <c r="Z2054" s="13"/>
      <c r="AA2054" s="13"/>
      <c r="AB2054" s="13"/>
      <c r="AC2054" s="13"/>
      <c r="AD2054" s="13"/>
      <c r="AE2054" s="13"/>
      <c r="AT2054" s="243" t="s">
        <v>193</v>
      </c>
      <c r="AU2054" s="243" t="s">
        <v>83</v>
      </c>
      <c r="AV2054" s="13" t="s">
        <v>83</v>
      </c>
      <c r="AW2054" s="13" t="s">
        <v>33</v>
      </c>
      <c r="AX2054" s="13" t="s">
        <v>73</v>
      </c>
      <c r="AY2054" s="243" t="s">
        <v>181</v>
      </c>
    </row>
    <row r="2055" s="2" customFormat="1" ht="21.75" customHeight="1">
      <c r="A2055" s="39"/>
      <c r="B2055" s="40"/>
      <c r="C2055" s="213" t="s">
        <v>3461</v>
      </c>
      <c r="D2055" s="213" t="s">
        <v>183</v>
      </c>
      <c r="E2055" s="214" t="s">
        <v>3462</v>
      </c>
      <c r="F2055" s="215" t="s">
        <v>3463</v>
      </c>
      <c r="G2055" s="216" t="s">
        <v>253</v>
      </c>
      <c r="H2055" s="217">
        <v>118.18899999999999</v>
      </c>
      <c r="I2055" s="218"/>
      <c r="J2055" s="219">
        <f>ROUND(I2055*H2055,2)</f>
        <v>0</v>
      </c>
      <c r="K2055" s="215" t="s">
        <v>187</v>
      </c>
      <c r="L2055" s="45"/>
      <c r="M2055" s="220" t="s">
        <v>19</v>
      </c>
      <c r="N2055" s="221" t="s">
        <v>44</v>
      </c>
      <c r="O2055" s="85"/>
      <c r="P2055" s="222">
        <f>O2055*H2055</f>
        <v>0</v>
      </c>
      <c r="Q2055" s="222">
        <v>0.00062</v>
      </c>
      <c r="R2055" s="222">
        <f>Q2055*H2055</f>
        <v>0.073277179999999997</v>
      </c>
      <c r="S2055" s="222">
        <v>0</v>
      </c>
      <c r="T2055" s="223">
        <f>S2055*H2055</f>
        <v>0</v>
      </c>
      <c r="U2055" s="39"/>
      <c r="V2055" s="39"/>
      <c r="W2055" s="39"/>
      <c r="X2055" s="39"/>
      <c r="Y2055" s="39"/>
      <c r="Z2055" s="39"/>
      <c r="AA2055" s="39"/>
      <c r="AB2055" s="39"/>
      <c r="AC2055" s="39"/>
      <c r="AD2055" s="39"/>
      <c r="AE2055" s="39"/>
      <c r="AR2055" s="224" t="s">
        <v>300</v>
      </c>
      <c r="AT2055" s="224" t="s">
        <v>183</v>
      </c>
      <c r="AU2055" s="224" t="s">
        <v>83</v>
      </c>
      <c r="AY2055" s="18" t="s">
        <v>181</v>
      </c>
      <c r="BE2055" s="225">
        <f>IF(N2055="základní",J2055,0)</f>
        <v>0</v>
      </c>
      <c r="BF2055" s="225">
        <f>IF(N2055="snížená",J2055,0)</f>
        <v>0</v>
      </c>
      <c r="BG2055" s="225">
        <f>IF(N2055="zákl. přenesená",J2055,0)</f>
        <v>0</v>
      </c>
      <c r="BH2055" s="225">
        <f>IF(N2055="sníž. přenesená",J2055,0)</f>
        <v>0</v>
      </c>
      <c r="BI2055" s="225">
        <f>IF(N2055="nulová",J2055,0)</f>
        <v>0</v>
      </c>
      <c r="BJ2055" s="18" t="s">
        <v>81</v>
      </c>
      <c r="BK2055" s="225">
        <f>ROUND(I2055*H2055,2)</f>
        <v>0</v>
      </c>
      <c r="BL2055" s="18" t="s">
        <v>300</v>
      </c>
      <c r="BM2055" s="224" t="s">
        <v>3464</v>
      </c>
    </row>
    <row r="2056" s="2" customFormat="1">
      <c r="A2056" s="39"/>
      <c r="B2056" s="40"/>
      <c r="C2056" s="41"/>
      <c r="D2056" s="226" t="s">
        <v>189</v>
      </c>
      <c r="E2056" s="41"/>
      <c r="F2056" s="227" t="s">
        <v>3465</v>
      </c>
      <c r="G2056" s="41"/>
      <c r="H2056" s="41"/>
      <c r="I2056" s="228"/>
      <c r="J2056" s="41"/>
      <c r="K2056" s="41"/>
      <c r="L2056" s="45"/>
      <c r="M2056" s="229"/>
      <c r="N2056" s="230"/>
      <c r="O2056" s="85"/>
      <c r="P2056" s="85"/>
      <c r="Q2056" s="85"/>
      <c r="R2056" s="85"/>
      <c r="S2056" s="85"/>
      <c r="T2056" s="86"/>
      <c r="U2056" s="39"/>
      <c r="V2056" s="39"/>
      <c r="W2056" s="39"/>
      <c r="X2056" s="39"/>
      <c r="Y2056" s="39"/>
      <c r="Z2056" s="39"/>
      <c r="AA2056" s="39"/>
      <c r="AB2056" s="39"/>
      <c r="AC2056" s="39"/>
      <c r="AD2056" s="39"/>
      <c r="AE2056" s="39"/>
      <c r="AT2056" s="18" t="s">
        <v>189</v>
      </c>
      <c r="AU2056" s="18" t="s">
        <v>83</v>
      </c>
    </row>
    <row r="2057" s="2" customFormat="1">
      <c r="A2057" s="39"/>
      <c r="B2057" s="40"/>
      <c r="C2057" s="41"/>
      <c r="D2057" s="231" t="s">
        <v>191</v>
      </c>
      <c r="E2057" s="41"/>
      <c r="F2057" s="232" t="s">
        <v>3466</v>
      </c>
      <c r="G2057" s="41"/>
      <c r="H2057" s="41"/>
      <c r="I2057" s="228"/>
      <c r="J2057" s="41"/>
      <c r="K2057" s="41"/>
      <c r="L2057" s="45"/>
      <c r="M2057" s="229"/>
      <c r="N2057" s="230"/>
      <c r="O2057" s="85"/>
      <c r="P2057" s="85"/>
      <c r="Q2057" s="85"/>
      <c r="R2057" s="85"/>
      <c r="S2057" s="85"/>
      <c r="T2057" s="86"/>
      <c r="U2057" s="39"/>
      <c r="V2057" s="39"/>
      <c r="W2057" s="39"/>
      <c r="X2057" s="39"/>
      <c r="Y2057" s="39"/>
      <c r="Z2057" s="39"/>
      <c r="AA2057" s="39"/>
      <c r="AB2057" s="39"/>
      <c r="AC2057" s="39"/>
      <c r="AD2057" s="39"/>
      <c r="AE2057" s="39"/>
      <c r="AT2057" s="18" t="s">
        <v>191</v>
      </c>
      <c r="AU2057" s="18" t="s">
        <v>83</v>
      </c>
    </row>
    <row r="2058" s="2" customFormat="1" ht="16.5" customHeight="1">
      <c r="A2058" s="39"/>
      <c r="B2058" s="40"/>
      <c r="C2058" s="213" t="s">
        <v>3467</v>
      </c>
      <c r="D2058" s="213" t="s">
        <v>183</v>
      </c>
      <c r="E2058" s="214" t="s">
        <v>3468</v>
      </c>
      <c r="F2058" s="215" t="s">
        <v>3469</v>
      </c>
      <c r="G2058" s="216" t="s">
        <v>263</v>
      </c>
      <c r="H2058" s="217">
        <v>36.619999999999997</v>
      </c>
      <c r="I2058" s="218"/>
      <c r="J2058" s="219">
        <f>ROUND(I2058*H2058,2)</f>
        <v>0</v>
      </c>
      <c r="K2058" s="215" t="s">
        <v>394</v>
      </c>
      <c r="L2058" s="45"/>
      <c r="M2058" s="220" t="s">
        <v>19</v>
      </c>
      <c r="N2058" s="221" t="s">
        <v>44</v>
      </c>
      <c r="O2058" s="85"/>
      <c r="P2058" s="222">
        <f>O2058*H2058</f>
        <v>0</v>
      </c>
      <c r="Q2058" s="222">
        <v>0</v>
      </c>
      <c r="R2058" s="222">
        <f>Q2058*H2058</f>
        <v>0</v>
      </c>
      <c r="S2058" s="222">
        <v>0</v>
      </c>
      <c r="T2058" s="223">
        <f>S2058*H2058</f>
        <v>0</v>
      </c>
      <c r="U2058" s="39"/>
      <c r="V2058" s="39"/>
      <c r="W2058" s="39"/>
      <c r="X2058" s="39"/>
      <c r="Y2058" s="39"/>
      <c r="Z2058" s="39"/>
      <c r="AA2058" s="39"/>
      <c r="AB2058" s="39"/>
      <c r="AC2058" s="39"/>
      <c r="AD2058" s="39"/>
      <c r="AE2058" s="39"/>
      <c r="AR2058" s="224" t="s">
        <v>300</v>
      </c>
      <c r="AT2058" s="224" t="s">
        <v>183</v>
      </c>
      <c r="AU2058" s="224" t="s">
        <v>83</v>
      </c>
      <c r="AY2058" s="18" t="s">
        <v>181</v>
      </c>
      <c r="BE2058" s="225">
        <f>IF(N2058="základní",J2058,0)</f>
        <v>0</v>
      </c>
      <c r="BF2058" s="225">
        <f>IF(N2058="snížená",J2058,0)</f>
        <v>0</v>
      </c>
      <c r="BG2058" s="225">
        <f>IF(N2058="zákl. přenesená",J2058,0)</f>
        <v>0</v>
      </c>
      <c r="BH2058" s="225">
        <f>IF(N2058="sníž. přenesená",J2058,0)</f>
        <v>0</v>
      </c>
      <c r="BI2058" s="225">
        <f>IF(N2058="nulová",J2058,0)</f>
        <v>0</v>
      </c>
      <c r="BJ2058" s="18" t="s">
        <v>81</v>
      </c>
      <c r="BK2058" s="225">
        <f>ROUND(I2058*H2058,2)</f>
        <v>0</v>
      </c>
      <c r="BL2058" s="18" t="s">
        <v>300</v>
      </c>
      <c r="BM2058" s="224" t="s">
        <v>3470</v>
      </c>
    </row>
    <row r="2059" s="2" customFormat="1">
      <c r="A2059" s="39"/>
      <c r="B2059" s="40"/>
      <c r="C2059" s="41"/>
      <c r="D2059" s="226" t="s">
        <v>189</v>
      </c>
      <c r="E2059" s="41"/>
      <c r="F2059" s="227" t="s">
        <v>3469</v>
      </c>
      <c r="G2059" s="41"/>
      <c r="H2059" s="41"/>
      <c r="I2059" s="228"/>
      <c r="J2059" s="41"/>
      <c r="K2059" s="41"/>
      <c r="L2059" s="45"/>
      <c r="M2059" s="229"/>
      <c r="N2059" s="230"/>
      <c r="O2059" s="85"/>
      <c r="P2059" s="85"/>
      <c r="Q2059" s="85"/>
      <c r="R2059" s="85"/>
      <c r="S2059" s="85"/>
      <c r="T2059" s="86"/>
      <c r="U2059" s="39"/>
      <c r="V2059" s="39"/>
      <c r="W2059" s="39"/>
      <c r="X2059" s="39"/>
      <c r="Y2059" s="39"/>
      <c r="Z2059" s="39"/>
      <c r="AA2059" s="39"/>
      <c r="AB2059" s="39"/>
      <c r="AC2059" s="39"/>
      <c r="AD2059" s="39"/>
      <c r="AE2059" s="39"/>
      <c r="AT2059" s="18" t="s">
        <v>189</v>
      </c>
      <c r="AU2059" s="18" t="s">
        <v>83</v>
      </c>
    </row>
    <row r="2060" s="13" customFormat="1">
      <c r="A2060" s="13"/>
      <c r="B2060" s="233"/>
      <c r="C2060" s="234"/>
      <c r="D2060" s="226" t="s">
        <v>193</v>
      </c>
      <c r="E2060" s="235" t="s">
        <v>19</v>
      </c>
      <c r="F2060" s="236" t="s">
        <v>3471</v>
      </c>
      <c r="G2060" s="234"/>
      <c r="H2060" s="237">
        <v>36.619999999999997</v>
      </c>
      <c r="I2060" s="238"/>
      <c r="J2060" s="234"/>
      <c r="K2060" s="234"/>
      <c r="L2060" s="239"/>
      <c r="M2060" s="240"/>
      <c r="N2060" s="241"/>
      <c r="O2060" s="241"/>
      <c r="P2060" s="241"/>
      <c r="Q2060" s="241"/>
      <c r="R2060" s="241"/>
      <c r="S2060" s="241"/>
      <c r="T2060" s="242"/>
      <c r="U2060" s="13"/>
      <c r="V2060" s="13"/>
      <c r="W2060" s="13"/>
      <c r="X2060" s="13"/>
      <c r="Y2060" s="13"/>
      <c r="Z2060" s="13"/>
      <c r="AA2060" s="13"/>
      <c r="AB2060" s="13"/>
      <c r="AC2060" s="13"/>
      <c r="AD2060" s="13"/>
      <c r="AE2060" s="13"/>
      <c r="AT2060" s="243" t="s">
        <v>193</v>
      </c>
      <c r="AU2060" s="243" t="s">
        <v>83</v>
      </c>
      <c r="AV2060" s="13" t="s">
        <v>83</v>
      </c>
      <c r="AW2060" s="13" t="s">
        <v>33</v>
      </c>
      <c r="AX2060" s="13" t="s">
        <v>73</v>
      </c>
      <c r="AY2060" s="243" t="s">
        <v>181</v>
      </c>
    </row>
    <row r="2061" s="2" customFormat="1" ht="16.5" customHeight="1">
      <c r="A2061" s="39"/>
      <c r="B2061" s="40"/>
      <c r="C2061" s="213" t="s">
        <v>3472</v>
      </c>
      <c r="D2061" s="213" t="s">
        <v>183</v>
      </c>
      <c r="E2061" s="214" t="s">
        <v>3473</v>
      </c>
      <c r="F2061" s="215" t="s">
        <v>3474</v>
      </c>
      <c r="G2061" s="216" t="s">
        <v>263</v>
      </c>
      <c r="H2061" s="217">
        <v>36.619999999999997</v>
      </c>
      <c r="I2061" s="218"/>
      <c r="J2061" s="219">
        <f>ROUND(I2061*H2061,2)</f>
        <v>0</v>
      </c>
      <c r="K2061" s="215" t="s">
        <v>187</v>
      </c>
      <c r="L2061" s="45"/>
      <c r="M2061" s="220" t="s">
        <v>19</v>
      </c>
      <c r="N2061" s="221" t="s">
        <v>44</v>
      </c>
      <c r="O2061" s="85"/>
      <c r="P2061" s="222">
        <f>O2061*H2061</f>
        <v>0</v>
      </c>
      <c r="Q2061" s="222">
        <v>3.0000000000000001E-05</v>
      </c>
      <c r="R2061" s="222">
        <f>Q2061*H2061</f>
        <v>0.0010985999999999999</v>
      </c>
      <c r="S2061" s="222">
        <v>0</v>
      </c>
      <c r="T2061" s="223">
        <f>S2061*H2061</f>
        <v>0</v>
      </c>
      <c r="U2061" s="39"/>
      <c r="V2061" s="39"/>
      <c r="W2061" s="39"/>
      <c r="X2061" s="39"/>
      <c r="Y2061" s="39"/>
      <c r="Z2061" s="39"/>
      <c r="AA2061" s="39"/>
      <c r="AB2061" s="39"/>
      <c r="AC2061" s="39"/>
      <c r="AD2061" s="39"/>
      <c r="AE2061" s="39"/>
      <c r="AR2061" s="224" t="s">
        <v>300</v>
      </c>
      <c r="AT2061" s="224" t="s">
        <v>183</v>
      </c>
      <c r="AU2061" s="224" t="s">
        <v>83</v>
      </c>
      <c r="AY2061" s="18" t="s">
        <v>181</v>
      </c>
      <c r="BE2061" s="225">
        <f>IF(N2061="základní",J2061,0)</f>
        <v>0</v>
      </c>
      <c r="BF2061" s="225">
        <f>IF(N2061="snížená",J2061,0)</f>
        <v>0</v>
      </c>
      <c r="BG2061" s="225">
        <f>IF(N2061="zákl. přenesená",J2061,0)</f>
        <v>0</v>
      </c>
      <c r="BH2061" s="225">
        <f>IF(N2061="sníž. přenesená",J2061,0)</f>
        <v>0</v>
      </c>
      <c r="BI2061" s="225">
        <f>IF(N2061="nulová",J2061,0)</f>
        <v>0</v>
      </c>
      <c r="BJ2061" s="18" t="s">
        <v>81</v>
      </c>
      <c r="BK2061" s="225">
        <f>ROUND(I2061*H2061,2)</f>
        <v>0</v>
      </c>
      <c r="BL2061" s="18" t="s">
        <v>300</v>
      </c>
      <c r="BM2061" s="224" t="s">
        <v>3475</v>
      </c>
    </row>
    <row r="2062" s="2" customFormat="1">
      <c r="A2062" s="39"/>
      <c r="B2062" s="40"/>
      <c r="C2062" s="41"/>
      <c r="D2062" s="226" t="s">
        <v>189</v>
      </c>
      <c r="E2062" s="41"/>
      <c r="F2062" s="227" t="s">
        <v>3476</v>
      </c>
      <c r="G2062" s="41"/>
      <c r="H2062" s="41"/>
      <c r="I2062" s="228"/>
      <c r="J2062" s="41"/>
      <c r="K2062" s="41"/>
      <c r="L2062" s="45"/>
      <c r="M2062" s="229"/>
      <c r="N2062" s="230"/>
      <c r="O2062" s="85"/>
      <c r="P2062" s="85"/>
      <c r="Q2062" s="85"/>
      <c r="R2062" s="85"/>
      <c r="S2062" s="85"/>
      <c r="T2062" s="86"/>
      <c r="U2062" s="39"/>
      <c r="V2062" s="39"/>
      <c r="W2062" s="39"/>
      <c r="X2062" s="39"/>
      <c r="Y2062" s="39"/>
      <c r="Z2062" s="39"/>
      <c r="AA2062" s="39"/>
      <c r="AB2062" s="39"/>
      <c r="AC2062" s="39"/>
      <c r="AD2062" s="39"/>
      <c r="AE2062" s="39"/>
      <c r="AT2062" s="18" t="s">
        <v>189</v>
      </c>
      <c r="AU2062" s="18" t="s">
        <v>83</v>
      </c>
    </row>
    <row r="2063" s="2" customFormat="1">
      <c r="A2063" s="39"/>
      <c r="B2063" s="40"/>
      <c r="C2063" s="41"/>
      <c r="D2063" s="231" t="s">
        <v>191</v>
      </c>
      <c r="E2063" s="41"/>
      <c r="F2063" s="232" t="s">
        <v>3477</v>
      </c>
      <c r="G2063" s="41"/>
      <c r="H2063" s="41"/>
      <c r="I2063" s="228"/>
      <c r="J2063" s="41"/>
      <c r="K2063" s="41"/>
      <c r="L2063" s="45"/>
      <c r="M2063" s="229"/>
      <c r="N2063" s="230"/>
      <c r="O2063" s="85"/>
      <c r="P2063" s="85"/>
      <c r="Q2063" s="85"/>
      <c r="R2063" s="85"/>
      <c r="S2063" s="85"/>
      <c r="T2063" s="86"/>
      <c r="U2063" s="39"/>
      <c r="V2063" s="39"/>
      <c r="W2063" s="39"/>
      <c r="X2063" s="39"/>
      <c r="Y2063" s="39"/>
      <c r="Z2063" s="39"/>
      <c r="AA2063" s="39"/>
      <c r="AB2063" s="39"/>
      <c r="AC2063" s="39"/>
      <c r="AD2063" s="39"/>
      <c r="AE2063" s="39"/>
      <c r="AT2063" s="18" t="s">
        <v>191</v>
      </c>
      <c r="AU2063" s="18" t="s">
        <v>83</v>
      </c>
    </row>
    <row r="2064" s="14" customFormat="1">
      <c r="A2064" s="14"/>
      <c r="B2064" s="244"/>
      <c r="C2064" s="245"/>
      <c r="D2064" s="226" t="s">
        <v>193</v>
      </c>
      <c r="E2064" s="246" t="s">
        <v>19</v>
      </c>
      <c r="F2064" s="247" t="s">
        <v>3478</v>
      </c>
      <c r="G2064" s="245"/>
      <c r="H2064" s="246" t="s">
        <v>19</v>
      </c>
      <c r="I2064" s="248"/>
      <c r="J2064" s="245"/>
      <c r="K2064" s="245"/>
      <c r="L2064" s="249"/>
      <c r="M2064" s="250"/>
      <c r="N2064" s="251"/>
      <c r="O2064" s="251"/>
      <c r="P2064" s="251"/>
      <c r="Q2064" s="251"/>
      <c r="R2064" s="251"/>
      <c r="S2064" s="251"/>
      <c r="T2064" s="252"/>
      <c r="U2064" s="14"/>
      <c r="V2064" s="14"/>
      <c r="W2064" s="14"/>
      <c r="X2064" s="14"/>
      <c r="Y2064" s="14"/>
      <c r="Z2064" s="14"/>
      <c r="AA2064" s="14"/>
      <c r="AB2064" s="14"/>
      <c r="AC2064" s="14"/>
      <c r="AD2064" s="14"/>
      <c r="AE2064" s="14"/>
      <c r="AT2064" s="253" t="s">
        <v>193</v>
      </c>
      <c r="AU2064" s="253" t="s">
        <v>83</v>
      </c>
      <c r="AV2064" s="14" t="s">
        <v>81</v>
      </c>
      <c r="AW2064" s="14" t="s">
        <v>33</v>
      </c>
      <c r="AX2064" s="14" t="s">
        <v>73</v>
      </c>
      <c r="AY2064" s="253" t="s">
        <v>181</v>
      </c>
    </row>
    <row r="2065" s="13" customFormat="1">
      <c r="A2065" s="13"/>
      <c r="B2065" s="233"/>
      <c r="C2065" s="234"/>
      <c r="D2065" s="226" t="s">
        <v>193</v>
      </c>
      <c r="E2065" s="235" t="s">
        <v>19</v>
      </c>
      <c r="F2065" s="236" t="s">
        <v>3479</v>
      </c>
      <c r="G2065" s="234"/>
      <c r="H2065" s="237">
        <v>36.619999999999997</v>
      </c>
      <c r="I2065" s="238"/>
      <c r="J2065" s="234"/>
      <c r="K2065" s="234"/>
      <c r="L2065" s="239"/>
      <c r="M2065" s="240"/>
      <c r="N2065" s="241"/>
      <c r="O2065" s="241"/>
      <c r="P2065" s="241"/>
      <c r="Q2065" s="241"/>
      <c r="R2065" s="241"/>
      <c r="S2065" s="241"/>
      <c r="T2065" s="242"/>
      <c r="U2065" s="13"/>
      <c r="V2065" s="13"/>
      <c r="W2065" s="13"/>
      <c r="X2065" s="13"/>
      <c r="Y2065" s="13"/>
      <c r="Z2065" s="13"/>
      <c r="AA2065" s="13"/>
      <c r="AB2065" s="13"/>
      <c r="AC2065" s="13"/>
      <c r="AD2065" s="13"/>
      <c r="AE2065" s="13"/>
      <c r="AT2065" s="243" t="s">
        <v>193</v>
      </c>
      <c r="AU2065" s="243" t="s">
        <v>83</v>
      </c>
      <c r="AV2065" s="13" t="s">
        <v>83</v>
      </c>
      <c r="AW2065" s="13" t="s">
        <v>33</v>
      </c>
      <c r="AX2065" s="13" t="s">
        <v>73</v>
      </c>
      <c r="AY2065" s="243" t="s">
        <v>181</v>
      </c>
    </row>
    <row r="2066" s="2" customFormat="1" ht="16.5" customHeight="1">
      <c r="A2066" s="39"/>
      <c r="B2066" s="40"/>
      <c r="C2066" s="213" t="s">
        <v>3480</v>
      </c>
      <c r="D2066" s="213" t="s">
        <v>183</v>
      </c>
      <c r="E2066" s="214" t="s">
        <v>3481</v>
      </c>
      <c r="F2066" s="215" t="s">
        <v>3482</v>
      </c>
      <c r="G2066" s="216" t="s">
        <v>263</v>
      </c>
      <c r="H2066" s="217">
        <v>20</v>
      </c>
      <c r="I2066" s="218"/>
      <c r="J2066" s="219">
        <f>ROUND(I2066*H2066,2)</f>
        <v>0</v>
      </c>
      <c r="K2066" s="215" t="s">
        <v>187</v>
      </c>
      <c r="L2066" s="45"/>
      <c r="M2066" s="220" t="s">
        <v>19</v>
      </c>
      <c r="N2066" s="221" t="s">
        <v>44</v>
      </c>
      <c r="O2066" s="85"/>
      <c r="P2066" s="222">
        <f>O2066*H2066</f>
        <v>0</v>
      </c>
      <c r="Q2066" s="222">
        <v>0</v>
      </c>
      <c r="R2066" s="222">
        <f>Q2066*H2066</f>
        <v>0</v>
      </c>
      <c r="S2066" s="222">
        <v>0</v>
      </c>
      <c r="T2066" s="223">
        <f>S2066*H2066</f>
        <v>0</v>
      </c>
      <c r="U2066" s="39"/>
      <c r="V2066" s="39"/>
      <c r="W2066" s="39"/>
      <c r="X2066" s="39"/>
      <c r="Y2066" s="39"/>
      <c r="Z2066" s="39"/>
      <c r="AA2066" s="39"/>
      <c r="AB2066" s="39"/>
      <c r="AC2066" s="39"/>
      <c r="AD2066" s="39"/>
      <c r="AE2066" s="39"/>
      <c r="AR2066" s="224" t="s">
        <v>300</v>
      </c>
      <c r="AT2066" s="224" t="s">
        <v>183</v>
      </c>
      <c r="AU2066" s="224" t="s">
        <v>83</v>
      </c>
      <c r="AY2066" s="18" t="s">
        <v>181</v>
      </c>
      <c r="BE2066" s="225">
        <f>IF(N2066="základní",J2066,0)</f>
        <v>0</v>
      </c>
      <c r="BF2066" s="225">
        <f>IF(N2066="snížená",J2066,0)</f>
        <v>0</v>
      </c>
      <c r="BG2066" s="225">
        <f>IF(N2066="zákl. přenesená",J2066,0)</f>
        <v>0</v>
      </c>
      <c r="BH2066" s="225">
        <f>IF(N2066="sníž. přenesená",J2066,0)</f>
        <v>0</v>
      </c>
      <c r="BI2066" s="225">
        <f>IF(N2066="nulová",J2066,0)</f>
        <v>0</v>
      </c>
      <c r="BJ2066" s="18" t="s">
        <v>81</v>
      </c>
      <c r="BK2066" s="225">
        <f>ROUND(I2066*H2066,2)</f>
        <v>0</v>
      </c>
      <c r="BL2066" s="18" t="s">
        <v>300</v>
      </c>
      <c r="BM2066" s="224" t="s">
        <v>3483</v>
      </c>
    </row>
    <row r="2067" s="2" customFormat="1">
      <c r="A2067" s="39"/>
      <c r="B2067" s="40"/>
      <c r="C2067" s="41"/>
      <c r="D2067" s="226" t="s">
        <v>189</v>
      </c>
      <c r="E2067" s="41"/>
      <c r="F2067" s="227" t="s">
        <v>3484</v>
      </c>
      <c r="G2067" s="41"/>
      <c r="H2067" s="41"/>
      <c r="I2067" s="228"/>
      <c r="J2067" s="41"/>
      <c r="K2067" s="41"/>
      <c r="L2067" s="45"/>
      <c r="M2067" s="229"/>
      <c r="N2067" s="230"/>
      <c r="O2067" s="85"/>
      <c r="P2067" s="85"/>
      <c r="Q2067" s="85"/>
      <c r="R2067" s="85"/>
      <c r="S2067" s="85"/>
      <c r="T2067" s="86"/>
      <c r="U2067" s="39"/>
      <c r="V2067" s="39"/>
      <c r="W2067" s="39"/>
      <c r="X2067" s="39"/>
      <c r="Y2067" s="39"/>
      <c r="Z2067" s="39"/>
      <c r="AA2067" s="39"/>
      <c r="AB2067" s="39"/>
      <c r="AC2067" s="39"/>
      <c r="AD2067" s="39"/>
      <c r="AE2067" s="39"/>
      <c r="AT2067" s="18" t="s">
        <v>189</v>
      </c>
      <c r="AU2067" s="18" t="s">
        <v>83</v>
      </c>
    </row>
    <row r="2068" s="2" customFormat="1">
      <c r="A2068" s="39"/>
      <c r="B2068" s="40"/>
      <c r="C2068" s="41"/>
      <c r="D2068" s="231" t="s">
        <v>191</v>
      </c>
      <c r="E2068" s="41"/>
      <c r="F2068" s="232" t="s">
        <v>3485</v>
      </c>
      <c r="G2068" s="41"/>
      <c r="H2068" s="41"/>
      <c r="I2068" s="228"/>
      <c r="J2068" s="41"/>
      <c r="K2068" s="41"/>
      <c r="L2068" s="45"/>
      <c r="M2068" s="229"/>
      <c r="N2068" s="230"/>
      <c r="O2068" s="85"/>
      <c r="P2068" s="85"/>
      <c r="Q2068" s="85"/>
      <c r="R2068" s="85"/>
      <c r="S2068" s="85"/>
      <c r="T2068" s="86"/>
      <c r="U2068" s="39"/>
      <c r="V2068" s="39"/>
      <c r="W2068" s="39"/>
      <c r="X2068" s="39"/>
      <c r="Y2068" s="39"/>
      <c r="Z2068" s="39"/>
      <c r="AA2068" s="39"/>
      <c r="AB2068" s="39"/>
      <c r="AC2068" s="39"/>
      <c r="AD2068" s="39"/>
      <c r="AE2068" s="39"/>
      <c r="AT2068" s="18" t="s">
        <v>191</v>
      </c>
      <c r="AU2068" s="18" t="s">
        <v>83</v>
      </c>
    </row>
    <row r="2069" s="2" customFormat="1" ht="16.5" customHeight="1">
      <c r="A2069" s="39"/>
      <c r="B2069" s="40"/>
      <c r="C2069" s="213" t="s">
        <v>3486</v>
      </c>
      <c r="D2069" s="213" t="s">
        <v>183</v>
      </c>
      <c r="E2069" s="214" t="s">
        <v>3487</v>
      </c>
      <c r="F2069" s="215" t="s">
        <v>3488</v>
      </c>
      <c r="G2069" s="216" t="s">
        <v>449</v>
      </c>
      <c r="H2069" s="217">
        <v>4</v>
      </c>
      <c r="I2069" s="218"/>
      <c r="J2069" s="219">
        <f>ROUND(I2069*H2069,2)</f>
        <v>0</v>
      </c>
      <c r="K2069" s="215" t="s">
        <v>187</v>
      </c>
      <c r="L2069" s="45"/>
      <c r="M2069" s="220" t="s">
        <v>19</v>
      </c>
      <c r="N2069" s="221" t="s">
        <v>44</v>
      </c>
      <c r="O2069" s="85"/>
      <c r="P2069" s="222">
        <f>O2069*H2069</f>
        <v>0</v>
      </c>
      <c r="Q2069" s="222">
        <v>0.00021000000000000001</v>
      </c>
      <c r="R2069" s="222">
        <f>Q2069*H2069</f>
        <v>0.00084000000000000003</v>
      </c>
      <c r="S2069" s="222">
        <v>0</v>
      </c>
      <c r="T2069" s="223">
        <f>S2069*H2069</f>
        <v>0</v>
      </c>
      <c r="U2069" s="39"/>
      <c r="V2069" s="39"/>
      <c r="W2069" s="39"/>
      <c r="X2069" s="39"/>
      <c r="Y2069" s="39"/>
      <c r="Z2069" s="39"/>
      <c r="AA2069" s="39"/>
      <c r="AB2069" s="39"/>
      <c r="AC2069" s="39"/>
      <c r="AD2069" s="39"/>
      <c r="AE2069" s="39"/>
      <c r="AR2069" s="224" t="s">
        <v>300</v>
      </c>
      <c r="AT2069" s="224" t="s">
        <v>183</v>
      </c>
      <c r="AU2069" s="224" t="s">
        <v>83</v>
      </c>
      <c r="AY2069" s="18" t="s">
        <v>181</v>
      </c>
      <c r="BE2069" s="225">
        <f>IF(N2069="základní",J2069,0)</f>
        <v>0</v>
      </c>
      <c r="BF2069" s="225">
        <f>IF(N2069="snížená",J2069,0)</f>
        <v>0</v>
      </c>
      <c r="BG2069" s="225">
        <f>IF(N2069="zákl. přenesená",J2069,0)</f>
        <v>0</v>
      </c>
      <c r="BH2069" s="225">
        <f>IF(N2069="sníž. přenesená",J2069,0)</f>
        <v>0</v>
      </c>
      <c r="BI2069" s="225">
        <f>IF(N2069="nulová",J2069,0)</f>
        <v>0</v>
      </c>
      <c r="BJ2069" s="18" t="s">
        <v>81</v>
      </c>
      <c r="BK2069" s="225">
        <f>ROUND(I2069*H2069,2)</f>
        <v>0</v>
      </c>
      <c r="BL2069" s="18" t="s">
        <v>300</v>
      </c>
      <c r="BM2069" s="224" t="s">
        <v>3489</v>
      </c>
    </row>
    <row r="2070" s="2" customFormat="1">
      <c r="A2070" s="39"/>
      <c r="B2070" s="40"/>
      <c r="C2070" s="41"/>
      <c r="D2070" s="226" t="s">
        <v>189</v>
      </c>
      <c r="E2070" s="41"/>
      <c r="F2070" s="227" t="s">
        <v>3490</v>
      </c>
      <c r="G2070" s="41"/>
      <c r="H2070" s="41"/>
      <c r="I2070" s="228"/>
      <c r="J2070" s="41"/>
      <c r="K2070" s="41"/>
      <c r="L2070" s="45"/>
      <c r="M2070" s="229"/>
      <c r="N2070" s="230"/>
      <c r="O2070" s="85"/>
      <c r="P2070" s="85"/>
      <c r="Q2070" s="85"/>
      <c r="R2070" s="85"/>
      <c r="S2070" s="85"/>
      <c r="T2070" s="86"/>
      <c r="U2070" s="39"/>
      <c r="V2070" s="39"/>
      <c r="W2070" s="39"/>
      <c r="X2070" s="39"/>
      <c r="Y2070" s="39"/>
      <c r="Z2070" s="39"/>
      <c r="AA2070" s="39"/>
      <c r="AB2070" s="39"/>
      <c r="AC2070" s="39"/>
      <c r="AD2070" s="39"/>
      <c r="AE2070" s="39"/>
      <c r="AT2070" s="18" t="s">
        <v>189</v>
      </c>
      <c r="AU2070" s="18" t="s">
        <v>83</v>
      </c>
    </row>
    <row r="2071" s="2" customFormat="1">
      <c r="A2071" s="39"/>
      <c r="B2071" s="40"/>
      <c r="C2071" s="41"/>
      <c r="D2071" s="231" t="s">
        <v>191</v>
      </c>
      <c r="E2071" s="41"/>
      <c r="F2071" s="232" t="s">
        <v>3491</v>
      </c>
      <c r="G2071" s="41"/>
      <c r="H2071" s="41"/>
      <c r="I2071" s="228"/>
      <c r="J2071" s="41"/>
      <c r="K2071" s="41"/>
      <c r="L2071" s="45"/>
      <c r="M2071" s="229"/>
      <c r="N2071" s="230"/>
      <c r="O2071" s="85"/>
      <c r="P2071" s="85"/>
      <c r="Q2071" s="85"/>
      <c r="R2071" s="85"/>
      <c r="S2071" s="85"/>
      <c r="T2071" s="86"/>
      <c r="U2071" s="39"/>
      <c r="V2071" s="39"/>
      <c r="W2071" s="39"/>
      <c r="X2071" s="39"/>
      <c r="Y2071" s="39"/>
      <c r="Z2071" s="39"/>
      <c r="AA2071" s="39"/>
      <c r="AB2071" s="39"/>
      <c r="AC2071" s="39"/>
      <c r="AD2071" s="39"/>
      <c r="AE2071" s="39"/>
      <c r="AT2071" s="18" t="s">
        <v>191</v>
      </c>
      <c r="AU2071" s="18" t="s">
        <v>83</v>
      </c>
    </row>
    <row r="2072" s="2" customFormat="1" ht="16.5" customHeight="1">
      <c r="A2072" s="39"/>
      <c r="B2072" s="40"/>
      <c r="C2072" s="213" t="s">
        <v>3492</v>
      </c>
      <c r="D2072" s="213" t="s">
        <v>183</v>
      </c>
      <c r="E2072" s="214" t="s">
        <v>3493</v>
      </c>
      <c r="F2072" s="215" t="s">
        <v>3494</v>
      </c>
      <c r="G2072" s="216" t="s">
        <v>263</v>
      </c>
      <c r="H2072" s="217">
        <v>9</v>
      </c>
      <c r="I2072" s="218"/>
      <c r="J2072" s="219">
        <f>ROUND(I2072*H2072,2)</f>
        <v>0</v>
      </c>
      <c r="K2072" s="215" t="s">
        <v>187</v>
      </c>
      <c r="L2072" s="45"/>
      <c r="M2072" s="220" t="s">
        <v>19</v>
      </c>
      <c r="N2072" s="221" t="s">
        <v>44</v>
      </c>
      <c r="O2072" s="85"/>
      <c r="P2072" s="222">
        <f>O2072*H2072</f>
        <v>0</v>
      </c>
      <c r="Q2072" s="222">
        <v>0.00032200000000000002</v>
      </c>
      <c r="R2072" s="222">
        <f>Q2072*H2072</f>
        <v>0.0028980000000000004</v>
      </c>
      <c r="S2072" s="222">
        <v>0</v>
      </c>
      <c r="T2072" s="223">
        <f>S2072*H2072</f>
        <v>0</v>
      </c>
      <c r="U2072" s="39"/>
      <c r="V2072" s="39"/>
      <c r="W2072" s="39"/>
      <c r="X2072" s="39"/>
      <c r="Y2072" s="39"/>
      <c r="Z2072" s="39"/>
      <c r="AA2072" s="39"/>
      <c r="AB2072" s="39"/>
      <c r="AC2072" s="39"/>
      <c r="AD2072" s="39"/>
      <c r="AE2072" s="39"/>
      <c r="AR2072" s="224" t="s">
        <v>300</v>
      </c>
      <c r="AT2072" s="224" t="s">
        <v>183</v>
      </c>
      <c r="AU2072" s="224" t="s">
        <v>83</v>
      </c>
      <c r="AY2072" s="18" t="s">
        <v>181</v>
      </c>
      <c r="BE2072" s="225">
        <f>IF(N2072="základní",J2072,0)</f>
        <v>0</v>
      </c>
      <c r="BF2072" s="225">
        <f>IF(N2072="snížená",J2072,0)</f>
        <v>0</v>
      </c>
      <c r="BG2072" s="225">
        <f>IF(N2072="zákl. přenesená",J2072,0)</f>
        <v>0</v>
      </c>
      <c r="BH2072" s="225">
        <f>IF(N2072="sníž. přenesená",J2072,0)</f>
        <v>0</v>
      </c>
      <c r="BI2072" s="225">
        <f>IF(N2072="nulová",J2072,0)</f>
        <v>0</v>
      </c>
      <c r="BJ2072" s="18" t="s">
        <v>81</v>
      </c>
      <c r="BK2072" s="225">
        <f>ROUND(I2072*H2072,2)</f>
        <v>0</v>
      </c>
      <c r="BL2072" s="18" t="s">
        <v>300</v>
      </c>
      <c r="BM2072" s="224" t="s">
        <v>3495</v>
      </c>
    </row>
    <row r="2073" s="2" customFormat="1">
      <c r="A2073" s="39"/>
      <c r="B2073" s="40"/>
      <c r="C2073" s="41"/>
      <c r="D2073" s="226" t="s">
        <v>189</v>
      </c>
      <c r="E2073" s="41"/>
      <c r="F2073" s="227" t="s">
        <v>3496</v>
      </c>
      <c r="G2073" s="41"/>
      <c r="H2073" s="41"/>
      <c r="I2073" s="228"/>
      <c r="J2073" s="41"/>
      <c r="K2073" s="41"/>
      <c r="L2073" s="45"/>
      <c r="M2073" s="229"/>
      <c r="N2073" s="230"/>
      <c r="O2073" s="85"/>
      <c r="P2073" s="85"/>
      <c r="Q2073" s="85"/>
      <c r="R2073" s="85"/>
      <c r="S2073" s="85"/>
      <c r="T2073" s="86"/>
      <c r="U2073" s="39"/>
      <c r="V2073" s="39"/>
      <c r="W2073" s="39"/>
      <c r="X2073" s="39"/>
      <c r="Y2073" s="39"/>
      <c r="Z2073" s="39"/>
      <c r="AA2073" s="39"/>
      <c r="AB2073" s="39"/>
      <c r="AC2073" s="39"/>
      <c r="AD2073" s="39"/>
      <c r="AE2073" s="39"/>
      <c r="AT2073" s="18" t="s">
        <v>189</v>
      </c>
      <c r="AU2073" s="18" t="s">
        <v>83</v>
      </c>
    </row>
    <row r="2074" s="2" customFormat="1">
      <c r="A2074" s="39"/>
      <c r="B2074" s="40"/>
      <c r="C2074" s="41"/>
      <c r="D2074" s="231" t="s">
        <v>191</v>
      </c>
      <c r="E2074" s="41"/>
      <c r="F2074" s="232" t="s">
        <v>3497</v>
      </c>
      <c r="G2074" s="41"/>
      <c r="H2074" s="41"/>
      <c r="I2074" s="228"/>
      <c r="J2074" s="41"/>
      <c r="K2074" s="41"/>
      <c r="L2074" s="45"/>
      <c r="M2074" s="229"/>
      <c r="N2074" s="230"/>
      <c r="O2074" s="85"/>
      <c r="P2074" s="85"/>
      <c r="Q2074" s="85"/>
      <c r="R2074" s="85"/>
      <c r="S2074" s="85"/>
      <c r="T2074" s="86"/>
      <c r="U2074" s="39"/>
      <c r="V2074" s="39"/>
      <c r="W2074" s="39"/>
      <c r="X2074" s="39"/>
      <c r="Y2074" s="39"/>
      <c r="Z2074" s="39"/>
      <c r="AA2074" s="39"/>
      <c r="AB2074" s="39"/>
      <c r="AC2074" s="39"/>
      <c r="AD2074" s="39"/>
      <c r="AE2074" s="39"/>
      <c r="AT2074" s="18" t="s">
        <v>191</v>
      </c>
      <c r="AU2074" s="18" t="s">
        <v>83</v>
      </c>
    </row>
    <row r="2075" s="13" customFormat="1">
      <c r="A2075" s="13"/>
      <c r="B2075" s="233"/>
      <c r="C2075" s="234"/>
      <c r="D2075" s="226" t="s">
        <v>193</v>
      </c>
      <c r="E2075" s="235" t="s">
        <v>19</v>
      </c>
      <c r="F2075" s="236" t="s">
        <v>3498</v>
      </c>
      <c r="G2075" s="234"/>
      <c r="H2075" s="237">
        <v>9</v>
      </c>
      <c r="I2075" s="238"/>
      <c r="J2075" s="234"/>
      <c r="K2075" s="234"/>
      <c r="L2075" s="239"/>
      <c r="M2075" s="240"/>
      <c r="N2075" s="241"/>
      <c r="O2075" s="241"/>
      <c r="P2075" s="241"/>
      <c r="Q2075" s="241"/>
      <c r="R2075" s="241"/>
      <c r="S2075" s="241"/>
      <c r="T2075" s="242"/>
      <c r="U2075" s="13"/>
      <c r="V2075" s="13"/>
      <c r="W2075" s="13"/>
      <c r="X2075" s="13"/>
      <c r="Y2075" s="13"/>
      <c r="Z2075" s="13"/>
      <c r="AA2075" s="13"/>
      <c r="AB2075" s="13"/>
      <c r="AC2075" s="13"/>
      <c r="AD2075" s="13"/>
      <c r="AE2075" s="13"/>
      <c r="AT2075" s="243" t="s">
        <v>193</v>
      </c>
      <c r="AU2075" s="243" t="s">
        <v>83</v>
      </c>
      <c r="AV2075" s="13" t="s">
        <v>83</v>
      </c>
      <c r="AW2075" s="13" t="s">
        <v>33</v>
      </c>
      <c r="AX2075" s="13" t="s">
        <v>73</v>
      </c>
      <c r="AY2075" s="243" t="s">
        <v>181</v>
      </c>
    </row>
    <row r="2076" s="2" customFormat="1" ht="16.5" customHeight="1">
      <c r="A2076" s="39"/>
      <c r="B2076" s="40"/>
      <c r="C2076" s="213" t="s">
        <v>3499</v>
      </c>
      <c r="D2076" s="213" t="s">
        <v>183</v>
      </c>
      <c r="E2076" s="214" t="s">
        <v>3500</v>
      </c>
      <c r="F2076" s="215" t="s">
        <v>3501</v>
      </c>
      <c r="G2076" s="216" t="s">
        <v>377</v>
      </c>
      <c r="H2076" s="217">
        <v>4.601</v>
      </c>
      <c r="I2076" s="218"/>
      <c r="J2076" s="219">
        <f>ROUND(I2076*H2076,2)</f>
        <v>0</v>
      </c>
      <c r="K2076" s="215" t="s">
        <v>187</v>
      </c>
      <c r="L2076" s="45"/>
      <c r="M2076" s="220" t="s">
        <v>19</v>
      </c>
      <c r="N2076" s="221" t="s">
        <v>44</v>
      </c>
      <c r="O2076" s="85"/>
      <c r="P2076" s="222">
        <f>O2076*H2076</f>
        <v>0</v>
      </c>
      <c r="Q2076" s="222">
        <v>0</v>
      </c>
      <c r="R2076" s="222">
        <f>Q2076*H2076</f>
        <v>0</v>
      </c>
      <c r="S2076" s="222">
        <v>0</v>
      </c>
      <c r="T2076" s="223">
        <f>S2076*H2076</f>
        <v>0</v>
      </c>
      <c r="U2076" s="39"/>
      <c r="V2076" s="39"/>
      <c r="W2076" s="39"/>
      <c r="X2076" s="39"/>
      <c r="Y2076" s="39"/>
      <c r="Z2076" s="39"/>
      <c r="AA2076" s="39"/>
      <c r="AB2076" s="39"/>
      <c r="AC2076" s="39"/>
      <c r="AD2076" s="39"/>
      <c r="AE2076" s="39"/>
      <c r="AR2076" s="224" t="s">
        <v>300</v>
      </c>
      <c r="AT2076" s="224" t="s">
        <v>183</v>
      </c>
      <c r="AU2076" s="224" t="s">
        <v>83</v>
      </c>
      <c r="AY2076" s="18" t="s">
        <v>181</v>
      </c>
      <c r="BE2076" s="225">
        <f>IF(N2076="základní",J2076,0)</f>
        <v>0</v>
      </c>
      <c r="BF2076" s="225">
        <f>IF(N2076="snížená",J2076,0)</f>
        <v>0</v>
      </c>
      <c r="BG2076" s="225">
        <f>IF(N2076="zákl. přenesená",J2076,0)</f>
        <v>0</v>
      </c>
      <c r="BH2076" s="225">
        <f>IF(N2076="sníž. přenesená",J2076,0)</f>
        <v>0</v>
      </c>
      <c r="BI2076" s="225">
        <f>IF(N2076="nulová",J2076,0)</f>
        <v>0</v>
      </c>
      <c r="BJ2076" s="18" t="s">
        <v>81</v>
      </c>
      <c r="BK2076" s="225">
        <f>ROUND(I2076*H2076,2)</f>
        <v>0</v>
      </c>
      <c r="BL2076" s="18" t="s">
        <v>300</v>
      </c>
      <c r="BM2076" s="224" t="s">
        <v>3502</v>
      </c>
    </row>
    <row r="2077" s="2" customFormat="1">
      <c r="A2077" s="39"/>
      <c r="B2077" s="40"/>
      <c r="C2077" s="41"/>
      <c r="D2077" s="226" t="s">
        <v>189</v>
      </c>
      <c r="E2077" s="41"/>
      <c r="F2077" s="227" t="s">
        <v>3503</v>
      </c>
      <c r="G2077" s="41"/>
      <c r="H2077" s="41"/>
      <c r="I2077" s="228"/>
      <c r="J2077" s="41"/>
      <c r="K2077" s="41"/>
      <c r="L2077" s="45"/>
      <c r="M2077" s="229"/>
      <c r="N2077" s="230"/>
      <c r="O2077" s="85"/>
      <c r="P2077" s="85"/>
      <c r="Q2077" s="85"/>
      <c r="R2077" s="85"/>
      <c r="S2077" s="85"/>
      <c r="T2077" s="86"/>
      <c r="U2077" s="39"/>
      <c r="V2077" s="39"/>
      <c r="W2077" s="39"/>
      <c r="X2077" s="39"/>
      <c r="Y2077" s="39"/>
      <c r="Z2077" s="39"/>
      <c r="AA2077" s="39"/>
      <c r="AB2077" s="39"/>
      <c r="AC2077" s="39"/>
      <c r="AD2077" s="39"/>
      <c r="AE2077" s="39"/>
      <c r="AT2077" s="18" t="s">
        <v>189</v>
      </c>
      <c r="AU2077" s="18" t="s">
        <v>83</v>
      </c>
    </row>
    <row r="2078" s="2" customFormat="1">
      <c r="A2078" s="39"/>
      <c r="B2078" s="40"/>
      <c r="C2078" s="41"/>
      <c r="D2078" s="231" t="s">
        <v>191</v>
      </c>
      <c r="E2078" s="41"/>
      <c r="F2078" s="232" t="s">
        <v>3504</v>
      </c>
      <c r="G2078" s="41"/>
      <c r="H2078" s="41"/>
      <c r="I2078" s="228"/>
      <c r="J2078" s="41"/>
      <c r="K2078" s="41"/>
      <c r="L2078" s="45"/>
      <c r="M2078" s="229"/>
      <c r="N2078" s="230"/>
      <c r="O2078" s="85"/>
      <c r="P2078" s="85"/>
      <c r="Q2078" s="85"/>
      <c r="R2078" s="85"/>
      <c r="S2078" s="85"/>
      <c r="T2078" s="86"/>
      <c r="U2078" s="39"/>
      <c r="V2078" s="39"/>
      <c r="W2078" s="39"/>
      <c r="X2078" s="39"/>
      <c r="Y2078" s="39"/>
      <c r="Z2078" s="39"/>
      <c r="AA2078" s="39"/>
      <c r="AB2078" s="39"/>
      <c r="AC2078" s="39"/>
      <c r="AD2078" s="39"/>
      <c r="AE2078" s="39"/>
      <c r="AT2078" s="18" t="s">
        <v>191</v>
      </c>
      <c r="AU2078" s="18" t="s">
        <v>83</v>
      </c>
    </row>
    <row r="2079" s="12" customFormat="1" ht="22.8" customHeight="1">
      <c r="A2079" s="12"/>
      <c r="B2079" s="197"/>
      <c r="C2079" s="198"/>
      <c r="D2079" s="199" t="s">
        <v>72</v>
      </c>
      <c r="E2079" s="211" t="s">
        <v>3505</v>
      </c>
      <c r="F2079" s="211" t="s">
        <v>3506</v>
      </c>
      <c r="G2079" s="198"/>
      <c r="H2079" s="198"/>
      <c r="I2079" s="201"/>
      <c r="J2079" s="212">
        <f>BK2079</f>
        <v>0</v>
      </c>
      <c r="K2079" s="198"/>
      <c r="L2079" s="203"/>
      <c r="M2079" s="204"/>
      <c r="N2079" s="205"/>
      <c r="O2079" s="205"/>
      <c r="P2079" s="206">
        <f>SUM(P2080:P2156)</f>
        <v>0</v>
      </c>
      <c r="Q2079" s="205"/>
      <c r="R2079" s="206">
        <f>SUM(R2080:R2156)</f>
        <v>3.5031927321200009</v>
      </c>
      <c r="S2079" s="205"/>
      <c r="T2079" s="207">
        <f>SUM(T2080:T2156)</f>
        <v>0</v>
      </c>
      <c r="U2079" s="12"/>
      <c r="V2079" s="12"/>
      <c r="W2079" s="12"/>
      <c r="X2079" s="12"/>
      <c r="Y2079" s="12"/>
      <c r="Z2079" s="12"/>
      <c r="AA2079" s="12"/>
      <c r="AB2079" s="12"/>
      <c r="AC2079" s="12"/>
      <c r="AD2079" s="12"/>
      <c r="AE2079" s="12"/>
      <c r="AR2079" s="208" t="s">
        <v>83</v>
      </c>
      <c r="AT2079" s="209" t="s">
        <v>72</v>
      </c>
      <c r="AU2079" s="209" t="s">
        <v>81</v>
      </c>
      <c r="AY2079" s="208" t="s">
        <v>181</v>
      </c>
      <c r="BK2079" s="210">
        <f>SUM(BK2080:BK2156)</f>
        <v>0</v>
      </c>
    </row>
    <row r="2080" s="2" customFormat="1" ht="16.5" customHeight="1">
      <c r="A2080" s="39"/>
      <c r="B2080" s="40"/>
      <c r="C2080" s="213" t="s">
        <v>3507</v>
      </c>
      <c r="D2080" s="213" t="s">
        <v>183</v>
      </c>
      <c r="E2080" s="214" t="s">
        <v>3508</v>
      </c>
      <c r="F2080" s="215" t="s">
        <v>3509</v>
      </c>
      <c r="G2080" s="216" t="s">
        <v>253</v>
      </c>
      <c r="H2080" s="217">
        <v>303.10000000000002</v>
      </c>
      <c r="I2080" s="218"/>
      <c r="J2080" s="219">
        <f>ROUND(I2080*H2080,2)</f>
        <v>0</v>
      </c>
      <c r="K2080" s="215" t="s">
        <v>187</v>
      </c>
      <c r="L2080" s="45"/>
      <c r="M2080" s="220" t="s">
        <v>19</v>
      </c>
      <c r="N2080" s="221" t="s">
        <v>44</v>
      </c>
      <c r="O2080" s="85"/>
      <c r="P2080" s="222">
        <f>O2080*H2080</f>
        <v>0</v>
      </c>
      <c r="Q2080" s="222">
        <v>4.4799999999999999E-07</v>
      </c>
      <c r="R2080" s="222">
        <f>Q2080*H2080</f>
        <v>0.0001357888</v>
      </c>
      <c r="S2080" s="222">
        <v>0</v>
      </c>
      <c r="T2080" s="223">
        <f>S2080*H2080</f>
        <v>0</v>
      </c>
      <c r="U2080" s="39"/>
      <c r="V2080" s="39"/>
      <c r="W2080" s="39"/>
      <c r="X2080" s="39"/>
      <c r="Y2080" s="39"/>
      <c r="Z2080" s="39"/>
      <c r="AA2080" s="39"/>
      <c r="AB2080" s="39"/>
      <c r="AC2080" s="39"/>
      <c r="AD2080" s="39"/>
      <c r="AE2080" s="39"/>
      <c r="AR2080" s="224" t="s">
        <v>300</v>
      </c>
      <c r="AT2080" s="224" t="s">
        <v>183</v>
      </c>
      <c r="AU2080" s="224" t="s">
        <v>83</v>
      </c>
      <c r="AY2080" s="18" t="s">
        <v>181</v>
      </c>
      <c r="BE2080" s="225">
        <f>IF(N2080="základní",J2080,0)</f>
        <v>0</v>
      </c>
      <c r="BF2080" s="225">
        <f>IF(N2080="snížená",J2080,0)</f>
        <v>0</v>
      </c>
      <c r="BG2080" s="225">
        <f>IF(N2080="zákl. přenesená",J2080,0)</f>
        <v>0</v>
      </c>
      <c r="BH2080" s="225">
        <f>IF(N2080="sníž. přenesená",J2080,0)</f>
        <v>0</v>
      </c>
      <c r="BI2080" s="225">
        <f>IF(N2080="nulová",J2080,0)</f>
        <v>0</v>
      </c>
      <c r="BJ2080" s="18" t="s">
        <v>81</v>
      </c>
      <c r="BK2080" s="225">
        <f>ROUND(I2080*H2080,2)</f>
        <v>0</v>
      </c>
      <c r="BL2080" s="18" t="s">
        <v>300</v>
      </c>
      <c r="BM2080" s="224" t="s">
        <v>3510</v>
      </c>
    </row>
    <row r="2081" s="2" customFormat="1">
      <c r="A2081" s="39"/>
      <c r="B2081" s="40"/>
      <c r="C2081" s="41"/>
      <c r="D2081" s="226" t="s">
        <v>189</v>
      </c>
      <c r="E2081" s="41"/>
      <c r="F2081" s="227" t="s">
        <v>3511</v>
      </c>
      <c r="G2081" s="41"/>
      <c r="H2081" s="41"/>
      <c r="I2081" s="228"/>
      <c r="J2081" s="41"/>
      <c r="K2081" s="41"/>
      <c r="L2081" s="45"/>
      <c r="M2081" s="229"/>
      <c r="N2081" s="230"/>
      <c r="O2081" s="85"/>
      <c r="P2081" s="85"/>
      <c r="Q2081" s="85"/>
      <c r="R2081" s="85"/>
      <c r="S2081" s="85"/>
      <c r="T2081" s="86"/>
      <c r="U2081" s="39"/>
      <c r="V2081" s="39"/>
      <c r="W2081" s="39"/>
      <c r="X2081" s="39"/>
      <c r="Y2081" s="39"/>
      <c r="Z2081" s="39"/>
      <c r="AA2081" s="39"/>
      <c r="AB2081" s="39"/>
      <c r="AC2081" s="39"/>
      <c r="AD2081" s="39"/>
      <c r="AE2081" s="39"/>
      <c r="AT2081" s="18" t="s">
        <v>189</v>
      </c>
      <c r="AU2081" s="18" t="s">
        <v>83</v>
      </c>
    </row>
    <row r="2082" s="2" customFormat="1">
      <c r="A2082" s="39"/>
      <c r="B2082" s="40"/>
      <c r="C2082" s="41"/>
      <c r="D2082" s="231" t="s">
        <v>191</v>
      </c>
      <c r="E2082" s="41"/>
      <c r="F2082" s="232" t="s">
        <v>3512</v>
      </c>
      <c r="G2082" s="41"/>
      <c r="H2082" s="41"/>
      <c r="I2082" s="228"/>
      <c r="J2082" s="41"/>
      <c r="K2082" s="41"/>
      <c r="L2082" s="45"/>
      <c r="M2082" s="229"/>
      <c r="N2082" s="230"/>
      <c r="O2082" s="85"/>
      <c r="P2082" s="85"/>
      <c r="Q2082" s="85"/>
      <c r="R2082" s="85"/>
      <c r="S2082" s="85"/>
      <c r="T2082" s="86"/>
      <c r="U2082" s="39"/>
      <c r="V2082" s="39"/>
      <c r="W2082" s="39"/>
      <c r="X2082" s="39"/>
      <c r="Y2082" s="39"/>
      <c r="Z2082" s="39"/>
      <c r="AA2082" s="39"/>
      <c r="AB2082" s="39"/>
      <c r="AC2082" s="39"/>
      <c r="AD2082" s="39"/>
      <c r="AE2082" s="39"/>
      <c r="AT2082" s="18" t="s">
        <v>191</v>
      </c>
      <c r="AU2082" s="18" t="s">
        <v>83</v>
      </c>
    </row>
    <row r="2083" s="13" customFormat="1">
      <c r="A2083" s="13"/>
      <c r="B2083" s="233"/>
      <c r="C2083" s="234"/>
      <c r="D2083" s="226" t="s">
        <v>193</v>
      </c>
      <c r="E2083" s="235" t="s">
        <v>19</v>
      </c>
      <c r="F2083" s="236" t="s">
        <v>3513</v>
      </c>
      <c r="G2083" s="234"/>
      <c r="H2083" s="237">
        <v>303.10000000000002</v>
      </c>
      <c r="I2083" s="238"/>
      <c r="J2083" s="234"/>
      <c r="K2083" s="234"/>
      <c r="L2083" s="239"/>
      <c r="M2083" s="240"/>
      <c r="N2083" s="241"/>
      <c r="O2083" s="241"/>
      <c r="P2083" s="241"/>
      <c r="Q2083" s="241"/>
      <c r="R2083" s="241"/>
      <c r="S2083" s="241"/>
      <c r="T2083" s="242"/>
      <c r="U2083" s="13"/>
      <c r="V2083" s="13"/>
      <c r="W2083" s="13"/>
      <c r="X2083" s="13"/>
      <c r="Y2083" s="13"/>
      <c r="Z2083" s="13"/>
      <c r="AA2083" s="13"/>
      <c r="AB2083" s="13"/>
      <c r="AC2083" s="13"/>
      <c r="AD2083" s="13"/>
      <c r="AE2083" s="13"/>
      <c r="AT2083" s="243" t="s">
        <v>193</v>
      </c>
      <c r="AU2083" s="243" t="s">
        <v>83</v>
      </c>
      <c r="AV2083" s="13" t="s">
        <v>83</v>
      </c>
      <c r="AW2083" s="13" t="s">
        <v>33</v>
      </c>
      <c r="AX2083" s="13" t="s">
        <v>73</v>
      </c>
      <c r="AY2083" s="243" t="s">
        <v>181</v>
      </c>
    </row>
    <row r="2084" s="2" customFormat="1" ht="16.5" customHeight="1">
      <c r="A2084" s="39"/>
      <c r="B2084" s="40"/>
      <c r="C2084" s="213" t="s">
        <v>3514</v>
      </c>
      <c r="D2084" s="213" t="s">
        <v>183</v>
      </c>
      <c r="E2084" s="214" t="s">
        <v>3515</v>
      </c>
      <c r="F2084" s="215" t="s">
        <v>3516</v>
      </c>
      <c r="G2084" s="216" t="s">
        <v>253</v>
      </c>
      <c r="H2084" s="217">
        <v>303.10000000000002</v>
      </c>
      <c r="I2084" s="218"/>
      <c r="J2084" s="219">
        <f>ROUND(I2084*H2084,2)</f>
        <v>0</v>
      </c>
      <c r="K2084" s="215" t="s">
        <v>187</v>
      </c>
      <c r="L2084" s="45"/>
      <c r="M2084" s="220" t="s">
        <v>19</v>
      </c>
      <c r="N2084" s="221" t="s">
        <v>44</v>
      </c>
      <c r="O2084" s="85"/>
      <c r="P2084" s="222">
        <f>O2084*H2084</f>
        <v>0</v>
      </c>
      <c r="Q2084" s="222">
        <v>0</v>
      </c>
      <c r="R2084" s="222">
        <f>Q2084*H2084</f>
        <v>0</v>
      </c>
      <c r="S2084" s="222">
        <v>0</v>
      </c>
      <c r="T2084" s="223">
        <f>S2084*H2084</f>
        <v>0</v>
      </c>
      <c r="U2084" s="39"/>
      <c r="V2084" s="39"/>
      <c r="W2084" s="39"/>
      <c r="X2084" s="39"/>
      <c r="Y2084" s="39"/>
      <c r="Z2084" s="39"/>
      <c r="AA2084" s="39"/>
      <c r="AB2084" s="39"/>
      <c r="AC2084" s="39"/>
      <c r="AD2084" s="39"/>
      <c r="AE2084" s="39"/>
      <c r="AR2084" s="224" t="s">
        <v>300</v>
      </c>
      <c r="AT2084" s="224" t="s">
        <v>183</v>
      </c>
      <c r="AU2084" s="224" t="s">
        <v>83</v>
      </c>
      <c r="AY2084" s="18" t="s">
        <v>181</v>
      </c>
      <c r="BE2084" s="225">
        <f>IF(N2084="základní",J2084,0)</f>
        <v>0</v>
      </c>
      <c r="BF2084" s="225">
        <f>IF(N2084="snížená",J2084,0)</f>
        <v>0</v>
      </c>
      <c r="BG2084" s="225">
        <f>IF(N2084="zákl. přenesená",J2084,0)</f>
        <v>0</v>
      </c>
      <c r="BH2084" s="225">
        <f>IF(N2084="sníž. přenesená",J2084,0)</f>
        <v>0</v>
      </c>
      <c r="BI2084" s="225">
        <f>IF(N2084="nulová",J2084,0)</f>
        <v>0</v>
      </c>
      <c r="BJ2084" s="18" t="s">
        <v>81</v>
      </c>
      <c r="BK2084" s="225">
        <f>ROUND(I2084*H2084,2)</f>
        <v>0</v>
      </c>
      <c r="BL2084" s="18" t="s">
        <v>300</v>
      </c>
      <c r="BM2084" s="224" t="s">
        <v>3517</v>
      </c>
    </row>
    <row r="2085" s="2" customFormat="1">
      <c r="A2085" s="39"/>
      <c r="B2085" s="40"/>
      <c r="C2085" s="41"/>
      <c r="D2085" s="226" t="s">
        <v>189</v>
      </c>
      <c r="E2085" s="41"/>
      <c r="F2085" s="227" t="s">
        <v>3518</v>
      </c>
      <c r="G2085" s="41"/>
      <c r="H2085" s="41"/>
      <c r="I2085" s="228"/>
      <c r="J2085" s="41"/>
      <c r="K2085" s="41"/>
      <c r="L2085" s="45"/>
      <c r="M2085" s="229"/>
      <c r="N2085" s="230"/>
      <c r="O2085" s="85"/>
      <c r="P2085" s="85"/>
      <c r="Q2085" s="85"/>
      <c r="R2085" s="85"/>
      <c r="S2085" s="85"/>
      <c r="T2085" s="86"/>
      <c r="U2085" s="39"/>
      <c r="V2085" s="39"/>
      <c r="W2085" s="39"/>
      <c r="X2085" s="39"/>
      <c r="Y2085" s="39"/>
      <c r="Z2085" s="39"/>
      <c r="AA2085" s="39"/>
      <c r="AB2085" s="39"/>
      <c r="AC2085" s="39"/>
      <c r="AD2085" s="39"/>
      <c r="AE2085" s="39"/>
      <c r="AT2085" s="18" t="s">
        <v>189</v>
      </c>
      <c r="AU2085" s="18" t="s">
        <v>83</v>
      </c>
    </row>
    <row r="2086" s="2" customFormat="1">
      <c r="A2086" s="39"/>
      <c r="B2086" s="40"/>
      <c r="C2086" s="41"/>
      <c r="D2086" s="231" t="s">
        <v>191</v>
      </c>
      <c r="E2086" s="41"/>
      <c r="F2086" s="232" t="s">
        <v>3519</v>
      </c>
      <c r="G2086" s="41"/>
      <c r="H2086" s="41"/>
      <c r="I2086" s="228"/>
      <c r="J2086" s="41"/>
      <c r="K2086" s="41"/>
      <c r="L2086" s="45"/>
      <c r="M2086" s="229"/>
      <c r="N2086" s="230"/>
      <c r="O2086" s="85"/>
      <c r="P2086" s="85"/>
      <c r="Q2086" s="85"/>
      <c r="R2086" s="85"/>
      <c r="S2086" s="85"/>
      <c r="T2086" s="86"/>
      <c r="U2086" s="39"/>
      <c r="V2086" s="39"/>
      <c r="W2086" s="39"/>
      <c r="X2086" s="39"/>
      <c r="Y2086" s="39"/>
      <c r="Z2086" s="39"/>
      <c r="AA2086" s="39"/>
      <c r="AB2086" s="39"/>
      <c r="AC2086" s="39"/>
      <c r="AD2086" s="39"/>
      <c r="AE2086" s="39"/>
      <c r="AT2086" s="18" t="s">
        <v>191</v>
      </c>
      <c r="AU2086" s="18" t="s">
        <v>83</v>
      </c>
    </row>
    <row r="2087" s="2" customFormat="1" ht="16.5" customHeight="1">
      <c r="A2087" s="39"/>
      <c r="B2087" s="40"/>
      <c r="C2087" s="213" t="s">
        <v>3520</v>
      </c>
      <c r="D2087" s="213" t="s">
        <v>183</v>
      </c>
      <c r="E2087" s="214" t="s">
        <v>3521</v>
      </c>
      <c r="F2087" s="215" t="s">
        <v>3522</v>
      </c>
      <c r="G2087" s="216" t="s">
        <v>253</v>
      </c>
      <c r="H2087" s="217">
        <v>303.10000000000002</v>
      </c>
      <c r="I2087" s="218"/>
      <c r="J2087" s="219">
        <f>ROUND(I2087*H2087,2)</f>
        <v>0</v>
      </c>
      <c r="K2087" s="215" t="s">
        <v>187</v>
      </c>
      <c r="L2087" s="45"/>
      <c r="M2087" s="220" t="s">
        <v>19</v>
      </c>
      <c r="N2087" s="221" t="s">
        <v>44</v>
      </c>
      <c r="O2087" s="85"/>
      <c r="P2087" s="222">
        <f>O2087*H2087</f>
        <v>0</v>
      </c>
      <c r="Q2087" s="222">
        <v>3.3000000000000003E-05</v>
      </c>
      <c r="R2087" s="222">
        <f>Q2087*H2087</f>
        <v>0.010002300000000002</v>
      </c>
      <c r="S2087" s="222">
        <v>0</v>
      </c>
      <c r="T2087" s="223">
        <f>S2087*H2087</f>
        <v>0</v>
      </c>
      <c r="U2087" s="39"/>
      <c r="V2087" s="39"/>
      <c r="W2087" s="39"/>
      <c r="X2087" s="39"/>
      <c r="Y2087" s="39"/>
      <c r="Z2087" s="39"/>
      <c r="AA2087" s="39"/>
      <c r="AB2087" s="39"/>
      <c r="AC2087" s="39"/>
      <c r="AD2087" s="39"/>
      <c r="AE2087" s="39"/>
      <c r="AR2087" s="224" t="s">
        <v>300</v>
      </c>
      <c r="AT2087" s="224" t="s">
        <v>183</v>
      </c>
      <c r="AU2087" s="224" t="s">
        <v>83</v>
      </c>
      <c r="AY2087" s="18" t="s">
        <v>181</v>
      </c>
      <c r="BE2087" s="225">
        <f>IF(N2087="základní",J2087,0)</f>
        <v>0</v>
      </c>
      <c r="BF2087" s="225">
        <f>IF(N2087="snížená",J2087,0)</f>
        <v>0</v>
      </c>
      <c r="BG2087" s="225">
        <f>IF(N2087="zákl. přenesená",J2087,0)</f>
        <v>0</v>
      </c>
      <c r="BH2087" s="225">
        <f>IF(N2087="sníž. přenesená",J2087,0)</f>
        <v>0</v>
      </c>
      <c r="BI2087" s="225">
        <f>IF(N2087="nulová",J2087,0)</f>
        <v>0</v>
      </c>
      <c r="BJ2087" s="18" t="s">
        <v>81</v>
      </c>
      <c r="BK2087" s="225">
        <f>ROUND(I2087*H2087,2)</f>
        <v>0</v>
      </c>
      <c r="BL2087" s="18" t="s">
        <v>300</v>
      </c>
      <c r="BM2087" s="224" t="s">
        <v>3523</v>
      </c>
    </row>
    <row r="2088" s="2" customFormat="1">
      <c r="A2088" s="39"/>
      <c r="B2088" s="40"/>
      <c r="C2088" s="41"/>
      <c r="D2088" s="226" t="s">
        <v>189</v>
      </c>
      <c r="E2088" s="41"/>
      <c r="F2088" s="227" t="s">
        <v>3524</v>
      </c>
      <c r="G2088" s="41"/>
      <c r="H2088" s="41"/>
      <c r="I2088" s="228"/>
      <c r="J2088" s="41"/>
      <c r="K2088" s="41"/>
      <c r="L2088" s="45"/>
      <c r="M2088" s="229"/>
      <c r="N2088" s="230"/>
      <c r="O2088" s="85"/>
      <c r="P2088" s="85"/>
      <c r="Q2088" s="85"/>
      <c r="R2088" s="85"/>
      <c r="S2088" s="85"/>
      <c r="T2088" s="86"/>
      <c r="U2088" s="39"/>
      <c r="V2088" s="39"/>
      <c r="W2088" s="39"/>
      <c r="X2088" s="39"/>
      <c r="Y2088" s="39"/>
      <c r="Z2088" s="39"/>
      <c r="AA2088" s="39"/>
      <c r="AB2088" s="39"/>
      <c r="AC2088" s="39"/>
      <c r="AD2088" s="39"/>
      <c r="AE2088" s="39"/>
      <c r="AT2088" s="18" t="s">
        <v>189</v>
      </c>
      <c r="AU2088" s="18" t="s">
        <v>83</v>
      </c>
    </row>
    <row r="2089" s="2" customFormat="1">
      <c r="A2089" s="39"/>
      <c r="B2089" s="40"/>
      <c r="C2089" s="41"/>
      <c r="D2089" s="231" t="s">
        <v>191</v>
      </c>
      <c r="E2089" s="41"/>
      <c r="F2089" s="232" t="s">
        <v>3525</v>
      </c>
      <c r="G2089" s="41"/>
      <c r="H2089" s="41"/>
      <c r="I2089" s="228"/>
      <c r="J2089" s="41"/>
      <c r="K2089" s="41"/>
      <c r="L2089" s="45"/>
      <c r="M2089" s="229"/>
      <c r="N2089" s="230"/>
      <c r="O2089" s="85"/>
      <c r="P2089" s="85"/>
      <c r="Q2089" s="85"/>
      <c r="R2089" s="85"/>
      <c r="S2089" s="85"/>
      <c r="T2089" s="86"/>
      <c r="U2089" s="39"/>
      <c r="V2089" s="39"/>
      <c r="W2089" s="39"/>
      <c r="X2089" s="39"/>
      <c r="Y2089" s="39"/>
      <c r="Z2089" s="39"/>
      <c r="AA2089" s="39"/>
      <c r="AB2089" s="39"/>
      <c r="AC2089" s="39"/>
      <c r="AD2089" s="39"/>
      <c r="AE2089" s="39"/>
      <c r="AT2089" s="18" t="s">
        <v>191</v>
      </c>
      <c r="AU2089" s="18" t="s">
        <v>83</v>
      </c>
    </row>
    <row r="2090" s="2" customFormat="1" ht="21.75" customHeight="1">
      <c r="A2090" s="39"/>
      <c r="B2090" s="40"/>
      <c r="C2090" s="213" t="s">
        <v>3526</v>
      </c>
      <c r="D2090" s="213" t="s">
        <v>183</v>
      </c>
      <c r="E2090" s="214" t="s">
        <v>3527</v>
      </c>
      <c r="F2090" s="215" t="s">
        <v>3528</v>
      </c>
      <c r="G2090" s="216" t="s">
        <v>253</v>
      </c>
      <c r="H2090" s="217">
        <v>303.10000000000002</v>
      </c>
      <c r="I2090" s="218"/>
      <c r="J2090" s="219">
        <f>ROUND(I2090*H2090,2)</f>
        <v>0</v>
      </c>
      <c r="K2090" s="215" t="s">
        <v>187</v>
      </c>
      <c r="L2090" s="45"/>
      <c r="M2090" s="220" t="s">
        <v>19</v>
      </c>
      <c r="N2090" s="221" t="s">
        <v>44</v>
      </c>
      <c r="O2090" s="85"/>
      <c r="P2090" s="222">
        <f>O2090*H2090</f>
        <v>0</v>
      </c>
      <c r="Q2090" s="222">
        <v>0.0075820000000000002</v>
      </c>
      <c r="R2090" s="222">
        <f>Q2090*H2090</f>
        <v>2.2981042</v>
      </c>
      <c r="S2090" s="222">
        <v>0</v>
      </c>
      <c r="T2090" s="223">
        <f>S2090*H2090</f>
        <v>0</v>
      </c>
      <c r="U2090" s="39"/>
      <c r="V2090" s="39"/>
      <c r="W2090" s="39"/>
      <c r="X2090" s="39"/>
      <c r="Y2090" s="39"/>
      <c r="Z2090" s="39"/>
      <c r="AA2090" s="39"/>
      <c r="AB2090" s="39"/>
      <c r="AC2090" s="39"/>
      <c r="AD2090" s="39"/>
      <c r="AE2090" s="39"/>
      <c r="AR2090" s="224" t="s">
        <v>300</v>
      </c>
      <c r="AT2090" s="224" t="s">
        <v>183</v>
      </c>
      <c r="AU2090" s="224" t="s">
        <v>83</v>
      </c>
      <c r="AY2090" s="18" t="s">
        <v>181</v>
      </c>
      <c r="BE2090" s="225">
        <f>IF(N2090="základní",J2090,0)</f>
        <v>0</v>
      </c>
      <c r="BF2090" s="225">
        <f>IF(N2090="snížená",J2090,0)</f>
        <v>0</v>
      </c>
      <c r="BG2090" s="225">
        <f>IF(N2090="zákl. přenesená",J2090,0)</f>
        <v>0</v>
      </c>
      <c r="BH2090" s="225">
        <f>IF(N2090="sníž. přenesená",J2090,0)</f>
        <v>0</v>
      </c>
      <c r="BI2090" s="225">
        <f>IF(N2090="nulová",J2090,0)</f>
        <v>0</v>
      </c>
      <c r="BJ2090" s="18" t="s">
        <v>81</v>
      </c>
      <c r="BK2090" s="225">
        <f>ROUND(I2090*H2090,2)</f>
        <v>0</v>
      </c>
      <c r="BL2090" s="18" t="s">
        <v>300</v>
      </c>
      <c r="BM2090" s="224" t="s">
        <v>3529</v>
      </c>
    </row>
    <row r="2091" s="2" customFormat="1">
      <c r="A2091" s="39"/>
      <c r="B2091" s="40"/>
      <c r="C2091" s="41"/>
      <c r="D2091" s="226" t="s">
        <v>189</v>
      </c>
      <c r="E2091" s="41"/>
      <c r="F2091" s="227" t="s">
        <v>3530</v>
      </c>
      <c r="G2091" s="41"/>
      <c r="H2091" s="41"/>
      <c r="I2091" s="228"/>
      <c r="J2091" s="41"/>
      <c r="K2091" s="41"/>
      <c r="L2091" s="45"/>
      <c r="M2091" s="229"/>
      <c r="N2091" s="230"/>
      <c r="O2091" s="85"/>
      <c r="P2091" s="85"/>
      <c r="Q2091" s="85"/>
      <c r="R2091" s="85"/>
      <c r="S2091" s="85"/>
      <c r="T2091" s="86"/>
      <c r="U2091" s="39"/>
      <c r="V2091" s="39"/>
      <c r="W2091" s="39"/>
      <c r="X2091" s="39"/>
      <c r="Y2091" s="39"/>
      <c r="Z2091" s="39"/>
      <c r="AA2091" s="39"/>
      <c r="AB2091" s="39"/>
      <c r="AC2091" s="39"/>
      <c r="AD2091" s="39"/>
      <c r="AE2091" s="39"/>
      <c r="AT2091" s="18" t="s">
        <v>189</v>
      </c>
      <c r="AU2091" s="18" t="s">
        <v>83</v>
      </c>
    </row>
    <row r="2092" s="2" customFormat="1">
      <c r="A2092" s="39"/>
      <c r="B2092" s="40"/>
      <c r="C2092" s="41"/>
      <c r="D2092" s="231" t="s">
        <v>191</v>
      </c>
      <c r="E2092" s="41"/>
      <c r="F2092" s="232" t="s">
        <v>3531</v>
      </c>
      <c r="G2092" s="41"/>
      <c r="H2092" s="41"/>
      <c r="I2092" s="228"/>
      <c r="J2092" s="41"/>
      <c r="K2092" s="41"/>
      <c r="L2092" s="45"/>
      <c r="M2092" s="229"/>
      <c r="N2092" s="230"/>
      <c r="O2092" s="85"/>
      <c r="P2092" s="85"/>
      <c r="Q2092" s="85"/>
      <c r="R2092" s="85"/>
      <c r="S2092" s="85"/>
      <c r="T2092" s="86"/>
      <c r="U2092" s="39"/>
      <c r="V2092" s="39"/>
      <c r="W2092" s="39"/>
      <c r="X2092" s="39"/>
      <c r="Y2092" s="39"/>
      <c r="Z2092" s="39"/>
      <c r="AA2092" s="39"/>
      <c r="AB2092" s="39"/>
      <c r="AC2092" s="39"/>
      <c r="AD2092" s="39"/>
      <c r="AE2092" s="39"/>
      <c r="AT2092" s="18" t="s">
        <v>191</v>
      </c>
      <c r="AU2092" s="18" t="s">
        <v>83</v>
      </c>
    </row>
    <row r="2093" s="2" customFormat="1" ht="16.5" customHeight="1">
      <c r="A2093" s="39"/>
      <c r="B2093" s="40"/>
      <c r="C2093" s="213" t="s">
        <v>3532</v>
      </c>
      <c r="D2093" s="213" t="s">
        <v>183</v>
      </c>
      <c r="E2093" s="214" t="s">
        <v>3533</v>
      </c>
      <c r="F2093" s="215" t="s">
        <v>3534</v>
      </c>
      <c r="G2093" s="216" t="s">
        <v>253</v>
      </c>
      <c r="H2093" s="217">
        <v>120.94</v>
      </c>
      <c r="I2093" s="218"/>
      <c r="J2093" s="219">
        <f>ROUND(I2093*H2093,2)</f>
        <v>0</v>
      </c>
      <c r="K2093" s="215" t="s">
        <v>187</v>
      </c>
      <c r="L2093" s="45"/>
      <c r="M2093" s="220" t="s">
        <v>19</v>
      </c>
      <c r="N2093" s="221" t="s">
        <v>44</v>
      </c>
      <c r="O2093" s="85"/>
      <c r="P2093" s="222">
        <f>O2093*H2093</f>
        <v>0</v>
      </c>
      <c r="Q2093" s="222">
        <v>0.00040000000000000002</v>
      </c>
      <c r="R2093" s="222">
        <f>Q2093*H2093</f>
        <v>0.048376000000000002</v>
      </c>
      <c r="S2093" s="222">
        <v>0</v>
      </c>
      <c r="T2093" s="223">
        <f>S2093*H2093</f>
        <v>0</v>
      </c>
      <c r="U2093" s="39"/>
      <c r="V2093" s="39"/>
      <c r="W2093" s="39"/>
      <c r="X2093" s="39"/>
      <c r="Y2093" s="39"/>
      <c r="Z2093" s="39"/>
      <c r="AA2093" s="39"/>
      <c r="AB2093" s="39"/>
      <c r="AC2093" s="39"/>
      <c r="AD2093" s="39"/>
      <c r="AE2093" s="39"/>
      <c r="AR2093" s="224" t="s">
        <v>300</v>
      </c>
      <c r="AT2093" s="224" t="s">
        <v>183</v>
      </c>
      <c r="AU2093" s="224" t="s">
        <v>83</v>
      </c>
      <c r="AY2093" s="18" t="s">
        <v>181</v>
      </c>
      <c r="BE2093" s="225">
        <f>IF(N2093="základní",J2093,0)</f>
        <v>0</v>
      </c>
      <c r="BF2093" s="225">
        <f>IF(N2093="snížená",J2093,0)</f>
        <v>0</v>
      </c>
      <c r="BG2093" s="225">
        <f>IF(N2093="zákl. přenesená",J2093,0)</f>
        <v>0</v>
      </c>
      <c r="BH2093" s="225">
        <f>IF(N2093="sníž. přenesená",J2093,0)</f>
        <v>0</v>
      </c>
      <c r="BI2093" s="225">
        <f>IF(N2093="nulová",J2093,0)</f>
        <v>0</v>
      </c>
      <c r="BJ2093" s="18" t="s">
        <v>81</v>
      </c>
      <c r="BK2093" s="225">
        <f>ROUND(I2093*H2093,2)</f>
        <v>0</v>
      </c>
      <c r="BL2093" s="18" t="s">
        <v>300</v>
      </c>
      <c r="BM2093" s="224" t="s">
        <v>3535</v>
      </c>
    </row>
    <row r="2094" s="2" customFormat="1">
      <c r="A2094" s="39"/>
      <c r="B2094" s="40"/>
      <c r="C2094" s="41"/>
      <c r="D2094" s="226" t="s">
        <v>189</v>
      </c>
      <c r="E2094" s="41"/>
      <c r="F2094" s="227" t="s">
        <v>3536</v>
      </c>
      <c r="G2094" s="41"/>
      <c r="H2094" s="41"/>
      <c r="I2094" s="228"/>
      <c r="J2094" s="41"/>
      <c r="K2094" s="41"/>
      <c r="L2094" s="45"/>
      <c r="M2094" s="229"/>
      <c r="N2094" s="230"/>
      <c r="O2094" s="85"/>
      <c r="P2094" s="85"/>
      <c r="Q2094" s="85"/>
      <c r="R2094" s="85"/>
      <c r="S2094" s="85"/>
      <c r="T2094" s="86"/>
      <c r="U2094" s="39"/>
      <c r="V2094" s="39"/>
      <c r="W2094" s="39"/>
      <c r="X2094" s="39"/>
      <c r="Y2094" s="39"/>
      <c r="Z2094" s="39"/>
      <c r="AA2094" s="39"/>
      <c r="AB2094" s="39"/>
      <c r="AC2094" s="39"/>
      <c r="AD2094" s="39"/>
      <c r="AE2094" s="39"/>
      <c r="AT2094" s="18" t="s">
        <v>189</v>
      </c>
      <c r="AU2094" s="18" t="s">
        <v>83</v>
      </c>
    </row>
    <row r="2095" s="2" customFormat="1">
      <c r="A2095" s="39"/>
      <c r="B2095" s="40"/>
      <c r="C2095" s="41"/>
      <c r="D2095" s="231" t="s">
        <v>191</v>
      </c>
      <c r="E2095" s="41"/>
      <c r="F2095" s="232" t="s">
        <v>3537</v>
      </c>
      <c r="G2095" s="41"/>
      <c r="H2095" s="41"/>
      <c r="I2095" s="228"/>
      <c r="J2095" s="41"/>
      <c r="K2095" s="41"/>
      <c r="L2095" s="45"/>
      <c r="M2095" s="229"/>
      <c r="N2095" s="230"/>
      <c r="O2095" s="85"/>
      <c r="P2095" s="85"/>
      <c r="Q2095" s="85"/>
      <c r="R2095" s="85"/>
      <c r="S2095" s="85"/>
      <c r="T2095" s="86"/>
      <c r="U2095" s="39"/>
      <c r="V2095" s="39"/>
      <c r="W2095" s="39"/>
      <c r="X2095" s="39"/>
      <c r="Y2095" s="39"/>
      <c r="Z2095" s="39"/>
      <c r="AA2095" s="39"/>
      <c r="AB2095" s="39"/>
      <c r="AC2095" s="39"/>
      <c r="AD2095" s="39"/>
      <c r="AE2095" s="39"/>
      <c r="AT2095" s="18" t="s">
        <v>191</v>
      </c>
      <c r="AU2095" s="18" t="s">
        <v>83</v>
      </c>
    </row>
    <row r="2096" s="13" customFormat="1">
      <c r="A2096" s="13"/>
      <c r="B2096" s="233"/>
      <c r="C2096" s="234"/>
      <c r="D2096" s="226" t="s">
        <v>193</v>
      </c>
      <c r="E2096" s="235" t="s">
        <v>19</v>
      </c>
      <c r="F2096" s="236" t="s">
        <v>3538</v>
      </c>
      <c r="G2096" s="234"/>
      <c r="H2096" s="237">
        <v>120.94</v>
      </c>
      <c r="I2096" s="238"/>
      <c r="J2096" s="234"/>
      <c r="K2096" s="234"/>
      <c r="L2096" s="239"/>
      <c r="M2096" s="240"/>
      <c r="N2096" s="241"/>
      <c r="O2096" s="241"/>
      <c r="P2096" s="241"/>
      <c r="Q2096" s="241"/>
      <c r="R2096" s="241"/>
      <c r="S2096" s="241"/>
      <c r="T2096" s="242"/>
      <c r="U2096" s="13"/>
      <c r="V2096" s="13"/>
      <c r="W2096" s="13"/>
      <c r="X2096" s="13"/>
      <c r="Y2096" s="13"/>
      <c r="Z2096" s="13"/>
      <c r="AA2096" s="13"/>
      <c r="AB2096" s="13"/>
      <c r="AC2096" s="13"/>
      <c r="AD2096" s="13"/>
      <c r="AE2096" s="13"/>
      <c r="AT2096" s="243" t="s">
        <v>193</v>
      </c>
      <c r="AU2096" s="243" t="s">
        <v>83</v>
      </c>
      <c r="AV2096" s="13" t="s">
        <v>83</v>
      </c>
      <c r="AW2096" s="13" t="s">
        <v>33</v>
      </c>
      <c r="AX2096" s="13" t="s">
        <v>73</v>
      </c>
      <c r="AY2096" s="243" t="s">
        <v>181</v>
      </c>
    </row>
    <row r="2097" s="2" customFormat="1" ht="24.15" customHeight="1">
      <c r="A2097" s="39"/>
      <c r="B2097" s="40"/>
      <c r="C2097" s="254" t="s">
        <v>3539</v>
      </c>
      <c r="D2097" s="254" t="s">
        <v>308</v>
      </c>
      <c r="E2097" s="255" t="s">
        <v>3540</v>
      </c>
      <c r="F2097" s="256" t="s">
        <v>3541</v>
      </c>
      <c r="G2097" s="257" t="s">
        <v>253</v>
      </c>
      <c r="H2097" s="258">
        <v>133.03399999999999</v>
      </c>
      <c r="I2097" s="259"/>
      <c r="J2097" s="260">
        <f>ROUND(I2097*H2097,2)</f>
        <v>0</v>
      </c>
      <c r="K2097" s="256" t="s">
        <v>187</v>
      </c>
      <c r="L2097" s="261"/>
      <c r="M2097" s="262" t="s">
        <v>19</v>
      </c>
      <c r="N2097" s="263" t="s">
        <v>44</v>
      </c>
      <c r="O2097" s="85"/>
      <c r="P2097" s="222">
        <f>O2097*H2097</f>
        <v>0</v>
      </c>
      <c r="Q2097" s="222">
        <v>0.00132</v>
      </c>
      <c r="R2097" s="222">
        <f>Q2097*H2097</f>
        <v>0.17560487999999999</v>
      </c>
      <c r="S2097" s="222">
        <v>0</v>
      </c>
      <c r="T2097" s="223">
        <f>S2097*H2097</f>
        <v>0</v>
      </c>
      <c r="U2097" s="39"/>
      <c r="V2097" s="39"/>
      <c r="W2097" s="39"/>
      <c r="X2097" s="39"/>
      <c r="Y2097" s="39"/>
      <c r="Z2097" s="39"/>
      <c r="AA2097" s="39"/>
      <c r="AB2097" s="39"/>
      <c r="AC2097" s="39"/>
      <c r="AD2097" s="39"/>
      <c r="AE2097" s="39"/>
      <c r="AR2097" s="224" t="s">
        <v>423</v>
      </c>
      <c r="AT2097" s="224" t="s">
        <v>308</v>
      </c>
      <c r="AU2097" s="224" t="s">
        <v>83</v>
      </c>
      <c r="AY2097" s="18" t="s">
        <v>181</v>
      </c>
      <c r="BE2097" s="225">
        <f>IF(N2097="základní",J2097,0)</f>
        <v>0</v>
      </c>
      <c r="BF2097" s="225">
        <f>IF(N2097="snížená",J2097,0)</f>
        <v>0</v>
      </c>
      <c r="BG2097" s="225">
        <f>IF(N2097="zákl. přenesená",J2097,0)</f>
        <v>0</v>
      </c>
      <c r="BH2097" s="225">
        <f>IF(N2097="sníž. přenesená",J2097,0)</f>
        <v>0</v>
      </c>
      <c r="BI2097" s="225">
        <f>IF(N2097="nulová",J2097,0)</f>
        <v>0</v>
      </c>
      <c r="BJ2097" s="18" t="s">
        <v>81</v>
      </c>
      <c r="BK2097" s="225">
        <f>ROUND(I2097*H2097,2)</f>
        <v>0</v>
      </c>
      <c r="BL2097" s="18" t="s">
        <v>300</v>
      </c>
      <c r="BM2097" s="224" t="s">
        <v>3542</v>
      </c>
    </row>
    <row r="2098" s="2" customFormat="1">
      <c r="A2098" s="39"/>
      <c r="B2098" s="40"/>
      <c r="C2098" s="41"/>
      <c r="D2098" s="226" t="s">
        <v>189</v>
      </c>
      <c r="E2098" s="41"/>
      <c r="F2098" s="227" t="s">
        <v>3541</v>
      </c>
      <c r="G2098" s="41"/>
      <c r="H2098" s="41"/>
      <c r="I2098" s="228"/>
      <c r="J2098" s="41"/>
      <c r="K2098" s="41"/>
      <c r="L2098" s="45"/>
      <c r="M2098" s="229"/>
      <c r="N2098" s="230"/>
      <c r="O2098" s="85"/>
      <c r="P2098" s="85"/>
      <c r="Q2098" s="85"/>
      <c r="R2098" s="85"/>
      <c r="S2098" s="85"/>
      <c r="T2098" s="86"/>
      <c r="U2098" s="39"/>
      <c r="V2098" s="39"/>
      <c r="W2098" s="39"/>
      <c r="X2098" s="39"/>
      <c r="Y2098" s="39"/>
      <c r="Z2098" s="39"/>
      <c r="AA2098" s="39"/>
      <c r="AB2098" s="39"/>
      <c r="AC2098" s="39"/>
      <c r="AD2098" s="39"/>
      <c r="AE2098" s="39"/>
      <c r="AT2098" s="18" t="s">
        <v>189</v>
      </c>
      <c r="AU2098" s="18" t="s">
        <v>83</v>
      </c>
    </row>
    <row r="2099" s="13" customFormat="1">
      <c r="A2099" s="13"/>
      <c r="B2099" s="233"/>
      <c r="C2099" s="234"/>
      <c r="D2099" s="226" t="s">
        <v>193</v>
      </c>
      <c r="E2099" s="235" t="s">
        <v>19</v>
      </c>
      <c r="F2099" s="236" t="s">
        <v>3543</v>
      </c>
      <c r="G2099" s="234"/>
      <c r="H2099" s="237">
        <v>120.94</v>
      </c>
      <c r="I2099" s="238"/>
      <c r="J2099" s="234"/>
      <c r="K2099" s="234"/>
      <c r="L2099" s="239"/>
      <c r="M2099" s="240"/>
      <c r="N2099" s="241"/>
      <c r="O2099" s="241"/>
      <c r="P2099" s="241"/>
      <c r="Q2099" s="241"/>
      <c r="R2099" s="241"/>
      <c r="S2099" s="241"/>
      <c r="T2099" s="242"/>
      <c r="U2099" s="13"/>
      <c r="V2099" s="13"/>
      <c r="W2099" s="13"/>
      <c r="X2099" s="13"/>
      <c r="Y2099" s="13"/>
      <c r="Z2099" s="13"/>
      <c r="AA2099" s="13"/>
      <c r="AB2099" s="13"/>
      <c r="AC2099" s="13"/>
      <c r="AD2099" s="13"/>
      <c r="AE2099" s="13"/>
      <c r="AT2099" s="243" t="s">
        <v>193</v>
      </c>
      <c r="AU2099" s="243" t="s">
        <v>83</v>
      </c>
      <c r="AV2099" s="13" t="s">
        <v>83</v>
      </c>
      <c r="AW2099" s="13" t="s">
        <v>33</v>
      </c>
      <c r="AX2099" s="13" t="s">
        <v>73</v>
      </c>
      <c r="AY2099" s="243" t="s">
        <v>181</v>
      </c>
    </row>
    <row r="2100" s="13" customFormat="1">
      <c r="A2100" s="13"/>
      <c r="B2100" s="233"/>
      <c r="C2100" s="234"/>
      <c r="D2100" s="226" t="s">
        <v>193</v>
      </c>
      <c r="E2100" s="234"/>
      <c r="F2100" s="236" t="s">
        <v>3544</v>
      </c>
      <c r="G2100" s="234"/>
      <c r="H2100" s="237">
        <v>133.03399999999999</v>
      </c>
      <c r="I2100" s="238"/>
      <c r="J2100" s="234"/>
      <c r="K2100" s="234"/>
      <c r="L2100" s="239"/>
      <c r="M2100" s="240"/>
      <c r="N2100" s="241"/>
      <c r="O2100" s="241"/>
      <c r="P2100" s="241"/>
      <c r="Q2100" s="241"/>
      <c r="R2100" s="241"/>
      <c r="S2100" s="241"/>
      <c r="T2100" s="242"/>
      <c r="U2100" s="13"/>
      <c r="V2100" s="13"/>
      <c r="W2100" s="13"/>
      <c r="X2100" s="13"/>
      <c r="Y2100" s="13"/>
      <c r="Z2100" s="13"/>
      <c r="AA2100" s="13"/>
      <c r="AB2100" s="13"/>
      <c r="AC2100" s="13"/>
      <c r="AD2100" s="13"/>
      <c r="AE2100" s="13"/>
      <c r="AT2100" s="243" t="s">
        <v>193</v>
      </c>
      <c r="AU2100" s="243" t="s">
        <v>83</v>
      </c>
      <c r="AV2100" s="13" t="s">
        <v>83</v>
      </c>
      <c r="AW2100" s="13" t="s">
        <v>4</v>
      </c>
      <c r="AX2100" s="13" t="s">
        <v>81</v>
      </c>
      <c r="AY2100" s="243" t="s">
        <v>181</v>
      </c>
    </row>
    <row r="2101" s="2" customFormat="1" ht="16.5" customHeight="1">
      <c r="A2101" s="39"/>
      <c r="B2101" s="40"/>
      <c r="C2101" s="213" t="s">
        <v>3545</v>
      </c>
      <c r="D2101" s="213" t="s">
        <v>183</v>
      </c>
      <c r="E2101" s="214" t="s">
        <v>3546</v>
      </c>
      <c r="F2101" s="215" t="s">
        <v>3547</v>
      </c>
      <c r="G2101" s="216" t="s">
        <v>253</v>
      </c>
      <c r="H2101" s="217">
        <v>182.16</v>
      </c>
      <c r="I2101" s="218"/>
      <c r="J2101" s="219">
        <f>ROUND(I2101*H2101,2)</f>
        <v>0</v>
      </c>
      <c r="K2101" s="215" t="s">
        <v>187</v>
      </c>
      <c r="L2101" s="45"/>
      <c r="M2101" s="220" t="s">
        <v>19</v>
      </c>
      <c r="N2101" s="221" t="s">
        <v>44</v>
      </c>
      <c r="O2101" s="85"/>
      <c r="P2101" s="222">
        <f>O2101*H2101</f>
        <v>0</v>
      </c>
      <c r="Q2101" s="222">
        <v>0.00029999999999999997</v>
      </c>
      <c r="R2101" s="222">
        <f>Q2101*H2101</f>
        <v>0.054647999999999995</v>
      </c>
      <c r="S2101" s="222">
        <v>0</v>
      </c>
      <c r="T2101" s="223">
        <f>S2101*H2101</f>
        <v>0</v>
      </c>
      <c r="U2101" s="39"/>
      <c r="V2101" s="39"/>
      <c r="W2101" s="39"/>
      <c r="X2101" s="39"/>
      <c r="Y2101" s="39"/>
      <c r="Z2101" s="39"/>
      <c r="AA2101" s="39"/>
      <c r="AB2101" s="39"/>
      <c r="AC2101" s="39"/>
      <c r="AD2101" s="39"/>
      <c r="AE2101" s="39"/>
      <c r="AR2101" s="224" t="s">
        <v>300</v>
      </c>
      <c r="AT2101" s="224" t="s">
        <v>183</v>
      </c>
      <c r="AU2101" s="224" t="s">
        <v>83</v>
      </c>
      <c r="AY2101" s="18" t="s">
        <v>181</v>
      </c>
      <c r="BE2101" s="225">
        <f>IF(N2101="základní",J2101,0)</f>
        <v>0</v>
      </c>
      <c r="BF2101" s="225">
        <f>IF(N2101="snížená",J2101,0)</f>
        <v>0</v>
      </c>
      <c r="BG2101" s="225">
        <f>IF(N2101="zákl. přenesená",J2101,0)</f>
        <v>0</v>
      </c>
      <c r="BH2101" s="225">
        <f>IF(N2101="sníž. přenesená",J2101,0)</f>
        <v>0</v>
      </c>
      <c r="BI2101" s="225">
        <f>IF(N2101="nulová",J2101,0)</f>
        <v>0</v>
      </c>
      <c r="BJ2101" s="18" t="s">
        <v>81</v>
      </c>
      <c r="BK2101" s="225">
        <f>ROUND(I2101*H2101,2)</f>
        <v>0</v>
      </c>
      <c r="BL2101" s="18" t="s">
        <v>300</v>
      </c>
      <c r="BM2101" s="224" t="s">
        <v>3548</v>
      </c>
    </row>
    <row r="2102" s="2" customFormat="1">
      <c r="A2102" s="39"/>
      <c r="B2102" s="40"/>
      <c r="C2102" s="41"/>
      <c r="D2102" s="226" t="s">
        <v>189</v>
      </c>
      <c r="E2102" s="41"/>
      <c r="F2102" s="227" t="s">
        <v>3549</v>
      </c>
      <c r="G2102" s="41"/>
      <c r="H2102" s="41"/>
      <c r="I2102" s="228"/>
      <c r="J2102" s="41"/>
      <c r="K2102" s="41"/>
      <c r="L2102" s="45"/>
      <c r="M2102" s="229"/>
      <c r="N2102" s="230"/>
      <c r="O2102" s="85"/>
      <c r="P2102" s="85"/>
      <c r="Q2102" s="85"/>
      <c r="R2102" s="85"/>
      <c r="S2102" s="85"/>
      <c r="T2102" s="86"/>
      <c r="U2102" s="39"/>
      <c r="V2102" s="39"/>
      <c r="W2102" s="39"/>
      <c r="X2102" s="39"/>
      <c r="Y2102" s="39"/>
      <c r="Z2102" s="39"/>
      <c r="AA2102" s="39"/>
      <c r="AB2102" s="39"/>
      <c r="AC2102" s="39"/>
      <c r="AD2102" s="39"/>
      <c r="AE2102" s="39"/>
      <c r="AT2102" s="18" t="s">
        <v>189</v>
      </c>
      <c r="AU2102" s="18" t="s">
        <v>83</v>
      </c>
    </row>
    <row r="2103" s="2" customFormat="1">
      <c r="A2103" s="39"/>
      <c r="B2103" s="40"/>
      <c r="C2103" s="41"/>
      <c r="D2103" s="231" t="s">
        <v>191</v>
      </c>
      <c r="E2103" s="41"/>
      <c r="F2103" s="232" t="s">
        <v>3550</v>
      </c>
      <c r="G2103" s="41"/>
      <c r="H2103" s="41"/>
      <c r="I2103" s="228"/>
      <c r="J2103" s="41"/>
      <c r="K2103" s="41"/>
      <c r="L2103" s="45"/>
      <c r="M2103" s="229"/>
      <c r="N2103" s="230"/>
      <c r="O2103" s="85"/>
      <c r="P2103" s="85"/>
      <c r="Q2103" s="85"/>
      <c r="R2103" s="85"/>
      <c r="S2103" s="85"/>
      <c r="T2103" s="86"/>
      <c r="U2103" s="39"/>
      <c r="V2103" s="39"/>
      <c r="W2103" s="39"/>
      <c r="X2103" s="39"/>
      <c r="Y2103" s="39"/>
      <c r="Z2103" s="39"/>
      <c r="AA2103" s="39"/>
      <c r="AB2103" s="39"/>
      <c r="AC2103" s="39"/>
      <c r="AD2103" s="39"/>
      <c r="AE2103" s="39"/>
      <c r="AT2103" s="18" t="s">
        <v>191</v>
      </c>
      <c r="AU2103" s="18" t="s">
        <v>83</v>
      </c>
    </row>
    <row r="2104" s="14" customFormat="1">
      <c r="A2104" s="14"/>
      <c r="B2104" s="244"/>
      <c r="C2104" s="245"/>
      <c r="D2104" s="226" t="s">
        <v>193</v>
      </c>
      <c r="E2104" s="246" t="s">
        <v>19</v>
      </c>
      <c r="F2104" s="247" t="s">
        <v>1102</v>
      </c>
      <c r="G2104" s="245"/>
      <c r="H2104" s="246" t="s">
        <v>19</v>
      </c>
      <c r="I2104" s="248"/>
      <c r="J2104" s="245"/>
      <c r="K2104" s="245"/>
      <c r="L2104" s="249"/>
      <c r="M2104" s="250"/>
      <c r="N2104" s="251"/>
      <c r="O2104" s="251"/>
      <c r="P2104" s="251"/>
      <c r="Q2104" s="251"/>
      <c r="R2104" s="251"/>
      <c r="S2104" s="251"/>
      <c r="T2104" s="252"/>
      <c r="U2104" s="14"/>
      <c r="V2104" s="14"/>
      <c r="W2104" s="14"/>
      <c r="X2104" s="14"/>
      <c r="Y2104" s="14"/>
      <c r="Z2104" s="14"/>
      <c r="AA2104" s="14"/>
      <c r="AB2104" s="14"/>
      <c r="AC2104" s="14"/>
      <c r="AD2104" s="14"/>
      <c r="AE2104" s="14"/>
      <c r="AT2104" s="253" t="s">
        <v>193</v>
      </c>
      <c r="AU2104" s="253" t="s">
        <v>83</v>
      </c>
      <c r="AV2104" s="14" t="s">
        <v>81</v>
      </c>
      <c r="AW2104" s="14" t="s">
        <v>33</v>
      </c>
      <c r="AX2104" s="14" t="s">
        <v>73</v>
      </c>
      <c r="AY2104" s="253" t="s">
        <v>181</v>
      </c>
    </row>
    <row r="2105" s="13" customFormat="1">
      <c r="A2105" s="13"/>
      <c r="B2105" s="233"/>
      <c r="C2105" s="234"/>
      <c r="D2105" s="226" t="s">
        <v>193</v>
      </c>
      <c r="E2105" s="235" t="s">
        <v>19</v>
      </c>
      <c r="F2105" s="236" t="s">
        <v>3551</v>
      </c>
      <c r="G2105" s="234"/>
      <c r="H2105" s="237">
        <v>95.769999999999996</v>
      </c>
      <c r="I2105" s="238"/>
      <c r="J2105" s="234"/>
      <c r="K2105" s="234"/>
      <c r="L2105" s="239"/>
      <c r="M2105" s="240"/>
      <c r="N2105" s="241"/>
      <c r="O2105" s="241"/>
      <c r="P2105" s="241"/>
      <c r="Q2105" s="241"/>
      <c r="R2105" s="241"/>
      <c r="S2105" s="241"/>
      <c r="T2105" s="242"/>
      <c r="U2105" s="13"/>
      <c r="V2105" s="13"/>
      <c r="W2105" s="13"/>
      <c r="X2105" s="13"/>
      <c r="Y2105" s="13"/>
      <c r="Z2105" s="13"/>
      <c r="AA2105" s="13"/>
      <c r="AB2105" s="13"/>
      <c r="AC2105" s="13"/>
      <c r="AD2105" s="13"/>
      <c r="AE2105" s="13"/>
      <c r="AT2105" s="243" t="s">
        <v>193</v>
      </c>
      <c r="AU2105" s="243" t="s">
        <v>83</v>
      </c>
      <c r="AV2105" s="13" t="s">
        <v>83</v>
      </c>
      <c r="AW2105" s="13" t="s">
        <v>33</v>
      </c>
      <c r="AX2105" s="13" t="s">
        <v>73</v>
      </c>
      <c r="AY2105" s="243" t="s">
        <v>181</v>
      </c>
    </row>
    <row r="2106" s="14" customFormat="1">
      <c r="A2106" s="14"/>
      <c r="B2106" s="244"/>
      <c r="C2106" s="245"/>
      <c r="D2106" s="226" t="s">
        <v>193</v>
      </c>
      <c r="E2106" s="246" t="s">
        <v>19</v>
      </c>
      <c r="F2106" s="247" t="s">
        <v>1104</v>
      </c>
      <c r="G2106" s="245"/>
      <c r="H2106" s="246" t="s">
        <v>19</v>
      </c>
      <c r="I2106" s="248"/>
      <c r="J2106" s="245"/>
      <c r="K2106" s="245"/>
      <c r="L2106" s="249"/>
      <c r="M2106" s="250"/>
      <c r="N2106" s="251"/>
      <c r="O2106" s="251"/>
      <c r="P2106" s="251"/>
      <c r="Q2106" s="251"/>
      <c r="R2106" s="251"/>
      <c r="S2106" s="251"/>
      <c r="T2106" s="252"/>
      <c r="U2106" s="14"/>
      <c r="V2106" s="14"/>
      <c r="W2106" s="14"/>
      <c r="X2106" s="14"/>
      <c r="Y2106" s="14"/>
      <c r="Z2106" s="14"/>
      <c r="AA2106" s="14"/>
      <c r="AB2106" s="14"/>
      <c r="AC2106" s="14"/>
      <c r="AD2106" s="14"/>
      <c r="AE2106" s="14"/>
      <c r="AT2106" s="253" t="s">
        <v>193</v>
      </c>
      <c r="AU2106" s="253" t="s">
        <v>83</v>
      </c>
      <c r="AV2106" s="14" t="s">
        <v>81</v>
      </c>
      <c r="AW2106" s="14" t="s">
        <v>33</v>
      </c>
      <c r="AX2106" s="14" t="s">
        <v>73</v>
      </c>
      <c r="AY2106" s="253" t="s">
        <v>181</v>
      </c>
    </row>
    <row r="2107" s="13" customFormat="1">
      <c r="A2107" s="13"/>
      <c r="B2107" s="233"/>
      <c r="C2107" s="234"/>
      <c r="D2107" s="226" t="s">
        <v>193</v>
      </c>
      <c r="E2107" s="235" t="s">
        <v>19</v>
      </c>
      <c r="F2107" s="236" t="s">
        <v>3552</v>
      </c>
      <c r="G2107" s="234"/>
      <c r="H2107" s="237">
        <v>86.390000000000001</v>
      </c>
      <c r="I2107" s="238"/>
      <c r="J2107" s="234"/>
      <c r="K2107" s="234"/>
      <c r="L2107" s="239"/>
      <c r="M2107" s="240"/>
      <c r="N2107" s="241"/>
      <c r="O2107" s="241"/>
      <c r="P2107" s="241"/>
      <c r="Q2107" s="241"/>
      <c r="R2107" s="241"/>
      <c r="S2107" s="241"/>
      <c r="T2107" s="242"/>
      <c r="U2107" s="13"/>
      <c r="V2107" s="13"/>
      <c r="W2107" s="13"/>
      <c r="X2107" s="13"/>
      <c r="Y2107" s="13"/>
      <c r="Z2107" s="13"/>
      <c r="AA2107" s="13"/>
      <c r="AB2107" s="13"/>
      <c r="AC2107" s="13"/>
      <c r="AD2107" s="13"/>
      <c r="AE2107" s="13"/>
      <c r="AT2107" s="243" t="s">
        <v>193</v>
      </c>
      <c r="AU2107" s="243" t="s">
        <v>83</v>
      </c>
      <c r="AV2107" s="13" t="s">
        <v>83</v>
      </c>
      <c r="AW2107" s="13" t="s">
        <v>33</v>
      </c>
      <c r="AX2107" s="13" t="s">
        <v>73</v>
      </c>
      <c r="AY2107" s="243" t="s">
        <v>181</v>
      </c>
    </row>
    <row r="2108" s="2" customFormat="1" ht="24.15" customHeight="1">
      <c r="A2108" s="39"/>
      <c r="B2108" s="40"/>
      <c r="C2108" s="254" t="s">
        <v>3553</v>
      </c>
      <c r="D2108" s="254" t="s">
        <v>308</v>
      </c>
      <c r="E2108" s="255" t="s">
        <v>3554</v>
      </c>
      <c r="F2108" s="256" t="s">
        <v>3555</v>
      </c>
      <c r="G2108" s="257" t="s">
        <v>253</v>
      </c>
      <c r="H2108" s="258">
        <v>200.37600000000001</v>
      </c>
      <c r="I2108" s="259"/>
      <c r="J2108" s="260">
        <f>ROUND(I2108*H2108,2)</f>
        <v>0</v>
      </c>
      <c r="K2108" s="256" t="s">
        <v>187</v>
      </c>
      <c r="L2108" s="261"/>
      <c r="M2108" s="262" t="s">
        <v>19</v>
      </c>
      <c r="N2108" s="263" t="s">
        <v>44</v>
      </c>
      <c r="O2108" s="85"/>
      <c r="P2108" s="222">
        <f>O2108*H2108</f>
        <v>0</v>
      </c>
      <c r="Q2108" s="222">
        <v>0.0042900000000000004</v>
      </c>
      <c r="R2108" s="222">
        <f>Q2108*H2108</f>
        <v>0.85961304000000005</v>
      </c>
      <c r="S2108" s="222">
        <v>0</v>
      </c>
      <c r="T2108" s="223">
        <f>S2108*H2108</f>
        <v>0</v>
      </c>
      <c r="U2108" s="39"/>
      <c r="V2108" s="39"/>
      <c r="W2108" s="39"/>
      <c r="X2108" s="39"/>
      <c r="Y2108" s="39"/>
      <c r="Z2108" s="39"/>
      <c r="AA2108" s="39"/>
      <c r="AB2108" s="39"/>
      <c r="AC2108" s="39"/>
      <c r="AD2108" s="39"/>
      <c r="AE2108" s="39"/>
      <c r="AR2108" s="224" t="s">
        <v>423</v>
      </c>
      <c r="AT2108" s="224" t="s">
        <v>308</v>
      </c>
      <c r="AU2108" s="224" t="s">
        <v>83</v>
      </c>
      <c r="AY2108" s="18" t="s">
        <v>181</v>
      </c>
      <c r="BE2108" s="225">
        <f>IF(N2108="základní",J2108,0)</f>
        <v>0</v>
      </c>
      <c r="BF2108" s="225">
        <f>IF(N2108="snížená",J2108,0)</f>
        <v>0</v>
      </c>
      <c r="BG2108" s="225">
        <f>IF(N2108="zákl. přenesená",J2108,0)</f>
        <v>0</v>
      </c>
      <c r="BH2108" s="225">
        <f>IF(N2108="sníž. přenesená",J2108,0)</f>
        <v>0</v>
      </c>
      <c r="BI2108" s="225">
        <f>IF(N2108="nulová",J2108,0)</f>
        <v>0</v>
      </c>
      <c r="BJ2108" s="18" t="s">
        <v>81</v>
      </c>
      <c r="BK2108" s="225">
        <f>ROUND(I2108*H2108,2)</f>
        <v>0</v>
      </c>
      <c r="BL2108" s="18" t="s">
        <v>300</v>
      </c>
      <c r="BM2108" s="224" t="s">
        <v>3556</v>
      </c>
    </row>
    <row r="2109" s="2" customFormat="1">
      <c r="A2109" s="39"/>
      <c r="B2109" s="40"/>
      <c r="C2109" s="41"/>
      <c r="D2109" s="226" t="s">
        <v>189</v>
      </c>
      <c r="E2109" s="41"/>
      <c r="F2109" s="227" t="s">
        <v>3555</v>
      </c>
      <c r="G2109" s="41"/>
      <c r="H2109" s="41"/>
      <c r="I2109" s="228"/>
      <c r="J2109" s="41"/>
      <c r="K2109" s="41"/>
      <c r="L2109" s="45"/>
      <c r="M2109" s="229"/>
      <c r="N2109" s="230"/>
      <c r="O2109" s="85"/>
      <c r="P2109" s="85"/>
      <c r="Q2109" s="85"/>
      <c r="R2109" s="85"/>
      <c r="S2109" s="85"/>
      <c r="T2109" s="86"/>
      <c r="U2109" s="39"/>
      <c r="V2109" s="39"/>
      <c r="W2109" s="39"/>
      <c r="X2109" s="39"/>
      <c r="Y2109" s="39"/>
      <c r="Z2109" s="39"/>
      <c r="AA2109" s="39"/>
      <c r="AB2109" s="39"/>
      <c r="AC2109" s="39"/>
      <c r="AD2109" s="39"/>
      <c r="AE2109" s="39"/>
      <c r="AT2109" s="18" t="s">
        <v>189</v>
      </c>
      <c r="AU2109" s="18" t="s">
        <v>83</v>
      </c>
    </row>
    <row r="2110" s="13" customFormat="1">
      <c r="A2110" s="13"/>
      <c r="B2110" s="233"/>
      <c r="C2110" s="234"/>
      <c r="D2110" s="226" t="s">
        <v>193</v>
      </c>
      <c r="E2110" s="234"/>
      <c r="F2110" s="236" t="s">
        <v>3557</v>
      </c>
      <c r="G2110" s="234"/>
      <c r="H2110" s="237">
        <v>200.37600000000001</v>
      </c>
      <c r="I2110" s="238"/>
      <c r="J2110" s="234"/>
      <c r="K2110" s="234"/>
      <c r="L2110" s="239"/>
      <c r="M2110" s="240"/>
      <c r="N2110" s="241"/>
      <c r="O2110" s="241"/>
      <c r="P2110" s="241"/>
      <c r="Q2110" s="241"/>
      <c r="R2110" s="241"/>
      <c r="S2110" s="241"/>
      <c r="T2110" s="242"/>
      <c r="U2110" s="13"/>
      <c r="V2110" s="13"/>
      <c r="W2110" s="13"/>
      <c r="X2110" s="13"/>
      <c r="Y2110" s="13"/>
      <c r="Z2110" s="13"/>
      <c r="AA2110" s="13"/>
      <c r="AB2110" s="13"/>
      <c r="AC2110" s="13"/>
      <c r="AD2110" s="13"/>
      <c r="AE2110" s="13"/>
      <c r="AT2110" s="243" t="s">
        <v>193</v>
      </c>
      <c r="AU2110" s="243" t="s">
        <v>83</v>
      </c>
      <c r="AV2110" s="13" t="s">
        <v>83</v>
      </c>
      <c r="AW2110" s="13" t="s">
        <v>4</v>
      </c>
      <c r="AX2110" s="13" t="s">
        <v>81</v>
      </c>
      <c r="AY2110" s="243" t="s">
        <v>181</v>
      </c>
    </row>
    <row r="2111" s="2" customFormat="1" ht="16.5" customHeight="1">
      <c r="A2111" s="39"/>
      <c r="B2111" s="40"/>
      <c r="C2111" s="213" t="s">
        <v>3558</v>
      </c>
      <c r="D2111" s="213" t="s">
        <v>183</v>
      </c>
      <c r="E2111" s="214" t="s">
        <v>3559</v>
      </c>
      <c r="F2111" s="215" t="s">
        <v>3560</v>
      </c>
      <c r="G2111" s="216" t="s">
        <v>263</v>
      </c>
      <c r="H2111" s="217">
        <v>107.56</v>
      </c>
      <c r="I2111" s="218"/>
      <c r="J2111" s="219">
        <f>ROUND(I2111*H2111,2)</f>
        <v>0</v>
      </c>
      <c r="K2111" s="215" t="s">
        <v>187</v>
      </c>
      <c r="L2111" s="45"/>
      <c r="M2111" s="220" t="s">
        <v>19</v>
      </c>
      <c r="N2111" s="221" t="s">
        <v>44</v>
      </c>
      <c r="O2111" s="85"/>
      <c r="P2111" s="222">
        <f>O2111*H2111</f>
        <v>0</v>
      </c>
      <c r="Q2111" s="222">
        <v>1.4935E-05</v>
      </c>
      <c r="R2111" s="222">
        <f>Q2111*H2111</f>
        <v>0.0016064086000000001</v>
      </c>
      <c r="S2111" s="222">
        <v>0</v>
      </c>
      <c r="T2111" s="223">
        <f>S2111*H2111</f>
        <v>0</v>
      </c>
      <c r="U2111" s="39"/>
      <c r="V2111" s="39"/>
      <c r="W2111" s="39"/>
      <c r="X2111" s="39"/>
      <c r="Y2111" s="39"/>
      <c r="Z2111" s="39"/>
      <c r="AA2111" s="39"/>
      <c r="AB2111" s="39"/>
      <c r="AC2111" s="39"/>
      <c r="AD2111" s="39"/>
      <c r="AE2111" s="39"/>
      <c r="AR2111" s="224" t="s">
        <v>300</v>
      </c>
      <c r="AT2111" s="224" t="s">
        <v>183</v>
      </c>
      <c r="AU2111" s="224" t="s">
        <v>83</v>
      </c>
      <c r="AY2111" s="18" t="s">
        <v>181</v>
      </c>
      <c r="BE2111" s="225">
        <f>IF(N2111="základní",J2111,0)</f>
        <v>0</v>
      </c>
      <c r="BF2111" s="225">
        <f>IF(N2111="snížená",J2111,0)</f>
        <v>0</v>
      </c>
      <c r="BG2111" s="225">
        <f>IF(N2111="zákl. přenesená",J2111,0)</f>
        <v>0</v>
      </c>
      <c r="BH2111" s="225">
        <f>IF(N2111="sníž. přenesená",J2111,0)</f>
        <v>0</v>
      </c>
      <c r="BI2111" s="225">
        <f>IF(N2111="nulová",J2111,0)</f>
        <v>0</v>
      </c>
      <c r="BJ2111" s="18" t="s">
        <v>81</v>
      </c>
      <c r="BK2111" s="225">
        <f>ROUND(I2111*H2111,2)</f>
        <v>0</v>
      </c>
      <c r="BL2111" s="18" t="s">
        <v>300</v>
      </c>
      <c r="BM2111" s="224" t="s">
        <v>3561</v>
      </c>
    </row>
    <row r="2112" s="2" customFormat="1">
      <c r="A2112" s="39"/>
      <c r="B2112" s="40"/>
      <c r="C2112" s="41"/>
      <c r="D2112" s="226" t="s">
        <v>189</v>
      </c>
      <c r="E2112" s="41"/>
      <c r="F2112" s="227" t="s">
        <v>3562</v>
      </c>
      <c r="G2112" s="41"/>
      <c r="H2112" s="41"/>
      <c r="I2112" s="228"/>
      <c r="J2112" s="41"/>
      <c r="K2112" s="41"/>
      <c r="L2112" s="45"/>
      <c r="M2112" s="229"/>
      <c r="N2112" s="230"/>
      <c r="O2112" s="85"/>
      <c r="P2112" s="85"/>
      <c r="Q2112" s="85"/>
      <c r="R2112" s="85"/>
      <c r="S2112" s="85"/>
      <c r="T2112" s="86"/>
      <c r="U2112" s="39"/>
      <c r="V2112" s="39"/>
      <c r="W2112" s="39"/>
      <c r="X2112" s="39"/>
      <c r="Y2112" s="39"/>
      <c r="Z2112" s="39"/>
      <c r="AA2112" s="39"/>
      <c r="AB2112" s="39"/>
      <c r="AC2112" s="39"/>
      <c r="AD2112" s="39"/>
      <c r="AE2112" s="39"/>
      <c r="AT2112" s="18" t="s">
        <v>189</v>
      </c>
      <c r="AU2112" s="18" t="s">
        <v>83</v>
      </c>
    </row>
    <row r="2113" s="2" customFormat="1">
      <c r="A2113" s="39"/>
      <c r="B2113" s="40"/>
      <c r="C2113" s="41"/>
      <c r="D2113" s="231" t="s">
        <v>191</v>
      </c>
      <c r="E2113" s="41"/>
      <c r="F2113" s="232" t="s">
        <v>3563</v>
      </c>
      <c r="G2113" s="41"/>
      <c r="H2113" s="41"/>
      <c r="I2113" s="228"/>
      <c r="J2113" s="41"/>
      <c r="K2113" s="41"/>
      <c r="L2113" s="45"/>
      <c r="M2113" s="229"/>
      <c r="N2113" s="230"/>
      <c r="O2113" s="85"/>
      <c r="P2113" s="85"/>
      <c r="Q2113" s="85"/>
      <c r="R2113" s="85"/>
      <c r="S2113" s="85"/>
      <c r="T2113" s="86"/>
      <c r="U2113" s="39"/>
      <c r="V2113" s="39"/>
      <c r="W2113" s="39"/>
      <c r="X2113" s="39"/>
      <c r="Y2113" s="39"/>
      <c r="Z2113" s="39"/>
      <c r="AA2113" s="39"/>
      <c r="AB2113" s="39"/>
      <c r="AC2113" s="39"/>
      <c r="AD2113" s="39"/>
      <c r="AE2113" s="39"/>
      <c r="AT2113" s="18" t="s">
        <v>191</v>
      </c>
      <c r="AU2113" s="18" t="s">
        <v>83</v>
      </c>
    </row>
    <row r="2114" s="14" customFormat="1">
      <c r="A2114" s="14"/>
      <c r="B2114" s="244"/>
      <c r="C2114" s="245"/>
      <c r="D2114" s="226" t="s">
        <v>193</v>
      </c>
      <c r="E2114" s="246" t="s">
        <v>19</v>
      </c>
      <c r="F2114" s="247" t="s">
        <v>1102</v>
      </c>
      <c r="G2114" s="245"/>
      <c r="H2114" s="246" t="s">
        <v>19</v>
      </c>
      <c r="I2114" s="248"/>
      <c r="J2114" s="245"/>
      <c r="K2114" s="245"/>
      <c r="L2114" s="249"/>
      <c r="M2114" s="250"/>
      <c r="N2114" s="251"/>
      <c r="O2114" s="251"/>
      <c r="P2114" s="251"/>
      <c r="Q2114" s="251"/>
      <c r="R2114" s="251"/>
      <c r="S2114" s="251"/>
      <c r="T2114" s="252"/>
      <c r="U2114" s="14"/>
      <c r="V2114" s="14"/>
      <c r="W2114" s="14"/>
      <c r="X2114" s="14"/>
      <c r="Y2114" s="14"/>
      <c r="Z2114" s="14"/>
      <c r="AA2114" s="14"/>
      <c r="AB2114" s="14"/>
      <c r="AC2114" s="14"/>
      <c r="AD2114" s="14"/>
      <c r="AE2114" s="14"/>
      <c r="AT2114" s="253" t="s">
        <v>193</v>
      </c>
      <c r="AU2114" s="253" t="s">
        <v>83</v>
      </c>
      <c r="AV2114" s="14" t="s">
        <v>81</v>
      </c>
      <c r="AW2114" s="14" t="s">
        <v>33</v>
      </c>
      <c r="AX2114" s="14" t="s">
        <v>73</v>
      </c>
      <c r="AY2114" s="253" t="s">
        <v>181</v>
      </c>
    </row>
    <row r="2115" s="14" customFormat="1">
      <c r="A2115" s="14"/>
      <c r="B2115" s="244"/>
      <c r="C2115" s="245"/>
      <c r="D2115" s="226" t="s">
        <v>193</v>
      </c>
      <c r="E2115" s="246" t="s">
        <v>19</v>
      </c>
      <c r="F2115" s="247" t="s">
        <v>779</v>
      </c>
      <c r="G2115" s="245"/>
      <c r="H2115" s="246" t="s">
        <v>19</v>
      </c>
      <c r="I2115" s="248"/>
      <c r="J2115" s="245"/>
      <c r="K2115" s="245"/>
      <c r="L2115" s="249"/>
      <c r="M2115" s="250"/>
      <c r="N2115" s="251"/>
      <c r="O2115" s="251"/>
      <c r="P2115" s="251"/>
      <c r="Q2115" s="251"/>
      <c r="R2115" s="251"/>
      <c r="S2115" s="251"/>
      <c r="T2115" s="252"/>
      <c r="U2115" s="14"/>
      <c r="V2115" s="14"/>
      <c r="W2115" s="14"/>
      <c r="X2115" s="14"/>
      <c r="Y2115" s="14"/>
      <c r="Z2115" s="14"/>
      <c r="AA2115" s="14"/>
      <c r="AB2115" s="14"/>
      <c r="AC2115" s="14"/>
      <c r="AD2115" s="14"/>
      <c r="AE2115" s="14"/>
      <c r="AT2115" s="253" t="s">
        <v>193</v>
      </c>
      <c r="AU2115" s="253" t="s">
        <v>83</v>
      </c>
      <c r="AV2115" s="14" t="s">
        <v>81</v>
      </c>
      <c r="AW2115" s="14" t="s">
        <v>33</v>
      </c>
      <c r="AX2115" s="14" t="s">
        <v>73</v>
      </c>
      <c r="AY2115" s="253" t="s">
        <v>181</v>
      </c>
    </row>
    <row r="2116" s="13" customFormat="1">
      <c r="A2116" s="13"/>
      <c r="B2116" s="233"/>
      <c r="C2116" s="234"/>
      <c r="D2116" s="226" t="s">
        <v>193</v>
      </c>
      <c r="E2116" s="235" t="s">
        <v>19</v>
      </c>
      <c r="F2116" s="236" t="s">
        <v>3564</v>
      </c>
      <c r="G2116" s="234"/>
      <c r="H2116" s="237">
        <v>14.550000000000001</v>
      </c>
      <c r="I2116" s="238"/>
      <c r="J2116" s="234"/>
      <c r="K2116" s="234"/>
      <c r="L2116" s="239"/>
      <c r="M2116" s="240"/>
      <c r="N2116" s="241"/>
      <c r="O2116" s="241"/>
      <c r="P2116" s="241"/>
      <c r="Q2116" s="241"/>
      <c r="R2116" s="241"/>
      <c r="S2116" s="241"/>
      <c r="T2116" s="242"/>
      <c r="U2116" s="13"/>
      <c r="V2116" s="13"/>
      <c r="W2116" s="13"/>
      <c r="X2116" s="13"/>
      <c r="Y2116" s="13"/>
      <c r="Z2116" s="13"/>
      <c r="AA2116" s="13"/>
      <c r="AB2116" s="13"/>
      <c r="AC2116" s="13"/>
      <c r="AD2116" s="13"/>
      <c r="AE2116" s="13"/>
      <c r="AT2116" s="243" t="s">
        <v>193</v>
      </c>
      <c r="AU2116" s="243" t="s">
        <v>83</v>
      </c>
      <c r="AV2116" s="13" t="s">
        <v>83</v>
      </c>
      <c r="AW2116" s="13" t="s">
        <v>33</v>
      </c>
      <c r="AX2116" s="13" t="s">
        <v>73</v>
      </c>
      <c r="AY2116" s="243" t="s">
        <v>181</v>
      </c>
    </row>
    <row r="2117" s="14" customFormat="1">
      <c r="A2117" s="14"/>
      <c r="B2117" s="244"/>
      <c r="C2117" s="245"/>
      <c r="D2117" s="226" t="s">
        <v>193</v>
      </c>
      <c r="E2117" s="246" t="s">
        <v>19</v>
      </c>
      <c r="F2117" s="247" t="s">
        <v>769</v>
      </c>
      <c r="G2117" s="245"/>
      <c r="H2117" s="246" t="s">
        <v>19</v>
      </c>
      <c r="I2117" s="248"/>
      <c r="J2117" s="245"/>
      <c r="K2117" s="245"/>
      <c r="L2117" s="249"/>
      <c r="M2117" s="250"/>
      <c r="N2117" s="251"/>
      <c r="O2117" s="251"/>
      <c r="P2117" s="251"/>
      <c r="Q2117" s="251"/>
      <c r="R2117" s="251"/>
      <c r="S2117" s="251"/>
      <c r="T2117" s="252"/>
      <c r="U2117" s="14"/>
      <c r="V2117" s="14"/>
      <c r="W2117" s="14"/>
      <c r="X2117" s="14"/>
      <c r="Y2117" s="14"/>
      <c r="Z2117" s="14"/>
      <c r="AA2117" s="14"/>
      <c r="AB2117" s="14"/>
      <c r="AC2117" s="14"/>
      <c r="AD2117" s="14"/>
      <c r="AE2117" s="14"/>
      <c r="AT2117" s="253" t="s">
        <v>193</v>
      </c>
      <c r="AU2117" s="253" t="s">
        <v>83</v>
      </c>
      <c r="AV2117" s="14" t="s">
        <v>81</v>
      </c>
      <c r="AW2117" s="14" t="s">
        <v>33</v>
      </c>
      <c r="AX2117" s="14" t="s">
        <v>73</v>
      </c>
      <c r="AY2117" s="253" t="s">
        <v>181</v>
      </c>
    </row>
    <row r="2118" s="13" customFormat="1">
      <c r="A2118" s="13"/>
      <c r="B2118" s="233"/>
      <c r="C2118" s="234"/>
      <c r="D2118" s="226" t="s">
        <v>193</v>
      </c>
      <c r="E2118" s="235" t="s">
        <v>19</v>
      </c>
      <c r="F2118" s="236" t="s">
        <v>3565</v>
      </c>
      <c r="G2118" s="234"/>
      <c r="H2118" s="237">
        <v>12.859999999999999</v>
      </c>
      <c r="I2118" s="238"/>
      <c r="J2118" s="234"/>
      <c r="K2118" s="234"/>
      <c r="L2118" s="239"/>
      <c r="M2118" s="240"/>
      <c r="N2118" s="241"/>
      <c r="O2118" s="241"/>
      <c r="P2118" s="241"/>
      <c r="Q2118" s="241"/>
      <c r="R2118" s="241"/>
      <c r="S2118" s="241"/>
      <c r="T2118" s="242"/>
      <c r="U2118" s="13"/>
      <c r="V2118" s="13"/>
      <c r="W2118" s="13"/>
      <c r="X2118" s="13"/>
      <c r="Y2118" s="13"/>
      <c r="Z2118" s="13"/>
      <c r="AA2118" s="13"/>
      <c r="AB2118" s="13"/>
      <c r="AC2118" s="13"/>
      <c r="AD2118" s="13"/>
      <c r="AE2118" s="13"/>
      <c r="AT2118" s="243" t="s">
        <v>193</v>
      </c>
      <c r="AU2118" s="243" t="s">
        <v>83</v>
      </c>
      <c r="AV2118" s="13" t="s">
        <v>83</v>
      </c>
      <c r="AW2118" s="13" t="s">
        <v>33</v>
      </c>
      <c r="AX2118" s="13" t="s">
        <v>73</v>
      </c>
      <c r="AY2118" s="243" t="s">
        <v>181</v>
      </c>
    </row>
    <row r="2119" s="14" customFormat="1">
      <c r="A2119" s="14"/>
      <c r="B2119" s="244"/>
      <c r="C2119" s="245"/>
      <c r="D2119" s="226" t="s">
        <v>193</v>
      </c>
      <c r="E2119" s="246" t="s">
        <v>19</v>
      </c>
      <c r="F2119" s="247" t="s">
        <v>767</v>
      </c>
      <c r="G2119" s="245"/>
      <c r="H2119" s="246" t="s">
        <v>19</v>
      </c>
      <c r="I2119" s="248"/>
      <c r="J2119" s="245"/>
      <c r="K2119" s="245"/>
      <c r="L2119" s="249"/>
      <c r="M2119" s="250"/>
      <c r="N2119" s="251"/>
      <c r="O2119" s="251"/>
      <c r="P2119" s="251"/>
      <c r="Q2119" s="251"/>
      <c r="R2119" s="251"/>
      <c r="S2119" s="251"/>
      <c r="T2119" s="252"/>
      <c r="U2119" s="14"/>
      <c r="V2119" s="14"/>
      <c r="W2119" s="14"/>
      <c r="X2119" s="14"/>
      <c r="Y2119" s="14"/>
      <c r="Z2119" s="14"/>
      <c r="AA2119" s="14"/>
      <c r="AB2119" s="14"/>
      <c r="AC2119" s="14"/>
      <c r="AD2119" s="14"/>
      <c r="AE2119" s="14"/>
      <c r="AT2119" s="253" t="s">
        <v>193</v>
      </c>
      <c r="AU2119" s="253" t="s">
        <v>83</v>
      </c>
      <c r="AV2119" s="14" t="s">
        <v>81</v>
      </c>
      <c r="AW2119" s="14" t="s">
        <v>33</v>
      </c>
      <c r="AX2119" s="14" t="s">
        <v>73</v>
      </c>
      <c r="AY2119" s="253" t="s">
        <v>181</v>
      </c>
    </row>
    <row r="2120" s="13" customFormat="1">
      <c r="A2120" s="13"/>
      <c r="B2120" s="233"/>
      <c r="C2120" s="234"/>
      <c r="D2120" s="226" t="s">
        <v>193</v>
      </c>
      <c r="E2120" s="235" t="s">
        <v>19</v>
      </c>
      <c r="F2120" s="236" t="s">
        <v>3566</v>
      </c>
      <c r="G2120" s="234"/>
      <c r="H2120" s="237">
        <v>13.050000000000001</v>
      </c>
      <c r="I2120" s="238"/>
      <c r="J2120" s="234"/>
      <c r="K2120" s="234"/>
      <c r="L2120" s="239"/>
      <c r="M2120" s="240"/>
      <c r="N2120" s="241"/>
      <c r="O2120" s="241"/>
      <c r="P2120" s="241"/>
      <c r="Q2120" s="241"/>
      <c r="R2120" s="241"/>
      <c r="S2120" s="241"/>
      <c r="T2120" s="242"/>
      <c r="U2120" s="13"/>
      <c r="V2120" s="13"/>
      <c r="W2120" s="13"/>
      <c r="X2120" s="13"/>
      <c r="Y2120" s="13"/>
      <c r="Z2120" s="13"/>
      <c r="AA2120" s="13"/>
      <c r="AB2120" s="13"/>
      <c r="AC2120" s="13"/>
      <c r="AD2120" s="13"/>
      <c r="AE2120" s="13"/>
      <c r="AT2120" s="243" t="s">
        <v>193</v>
      </c>
      <c r="AU2120" s="243" t="s">
        <v>83</v>
      </c>
      <c r="AV2120" s="13" t="s">
        <v>83</v>
      </c>
      <c r="AW2120" s="13" t="s">
        <v>33</v>
      </c>
      <c r="AX2120" s="13" t="s">
        <v>73</v>
      </c>
      <c r="AY2120" s="243" t="s">
        <v>181</v>
      </c>
    </row>
    <row r="2121" s="14" customFormat="1">
      <c r="A2121" s="14"/>
      <c r="B2121" s="244"/>
      <c r="C2121" s="245"/>
      <c r="D2121" s="226" t="s">
        <v>193</v>
      </c>
      <c r="E2121" s="246" t="s">
        <v>19</v>
      </c>
      <c r="F2121" s="247" t="s">
        <v>771</v>
      </c>
      <c r="G2121" s="245"/>
      <c r="H2121" s="246" t="s">
        <v>19</v>
      </c>
      <c r="I2121" s="248"/>
      <c r="J2121" s="245"/>
      <c r="K2121" s="245"/>
      <c r="L2121" s="249"/>
      <c r="M2121" s="250"/>
      <c r="N2121" s="251"/>
      <c r="O2121" s="251"/>
      <c r="P2121" s="251"/>
      <c r="Q2121" s="251"/>
      <c r="R2121" s="251"/>
      <c r="S2121" s="251"/>
      <c r="T2121" s="252"/>
      <c r="U2121" s="14"/>
      <c r="V2121" s="14"/>
      <c r="W2121" s="14"/>
      <c r="X2121" s="14"/>
      <c r="Y2121" s="14"/>
      <c r="Z2121" s="14"/>
      <c r="AA2121" s="14"/>
      <c r="AB2121" s="14"/>
      <c r="AC2121" s="14"/>
      <c r="AD2121" s="14"/>
      <c r="AE2121" s="14"/>
      <c r="AT2121" s="253" t="s">
        <v>193</v>
      </c>
      <c r="AU2121" s="253" t="s">
        <v>83</v>
      </c>
      <c r="AV2121" s="14" t="s">
        <v>81</v>
      </c>
      <c r="AW2121" s="14" t="s">
        <v>33</v>
      </c>
      <c r="AX2121" s="14" t="s">
        <v>73</v>
      </c>
      <c r="AY2121" s="253" t="s">
        <v>181</v>
      </c>
    </row>
    <row r="2122" s="13" customFormat="1">
      <c r="A2122" s="13"/>
      <c r="B2122" s="233"/>
      <c r="C2122" s="234"/>
      <c r="D2122" s="226" t="s">
        <v>193</v>
      </c>
      <c r="E2122" s="235" t="s">
        <v>19</v>
      </c>
      <c r="F2122" s="236" t="s">
        <v>3567</v>
      </c>
      <c r="G2122" s="234"/>
      <c r="H2122" s="237">
        <v>19.75</v>
      </c>
      <c r="I2122" s="238"/>
      <c r="J2122" s="234"/>
      <c r="K2122" s="234"/>
      <c r="L2122" s="239"/>
      <c r="M2122" s="240"/>
      <c r="N2122" s="241"/>
      <c r="O2122" s="241"/>
      <c r="P2122" s="241"/>
      <c r="Q2122" s="241"/>
      <c r="R2122" s="241"/>
      <c r="S2122" s="241"/>
      <c r="T2122" s="242"/>
      <c r="U2122" s="13"/>
      <c r="V2122" s="13"/>
      <c r="W2122" s="13"/>
      <c r="X2122" s="13"/>
      <c r="Y2122" s="13"/>
      <c r="Z2122" s="13"/>
      <c r="AA2122" s="13"/>
      <c r="AB2122" s="13"/>
      <c r="AC2122" s="13"/>
      <c r="AD2122" s="13"/>
      <c r="AE2122" s="13"/>
      <c r="AT2122" s="243" t="s">
        <v>193</v>
      </c>
      <c r="AU2122" s="243" t="s">
        <v>83</v>
      </c>
      <c r="AV2122" s="13" t="s">
        <v>83</v>
      </c>
      <c r="AW2122" s="13" t="s">
        <v>33</v>
      </c>
      <c r="AX2122" s="13" t="s">
        <v>73</v>
      </c>
      <c r="AY2122" s="243" t="s">
        <v>181</v>
      </c>
    </row>
    <row r="2123" s="14" customFormat="1">
      <c r="A2123" s="14"/>
      <c r="B2123" s="244"/>
      <c r="C2123" s="245"/>
      <c r="D2123" s="226" t="s">
        <v>193</v>
      </c>
      <c r="E2123" s="246" t="s">
        <v>19</v>
      </c>
      <c r="F2123" s="247" t="s">
        <v>1104</v>
      </c>
      <c r="G2123" s="245"/>
      <c r="H2123" s="246" t="s">
        <v>19</v>
      </c>
      <c r="I2123" s="248"/>
      <c r="J2123" s="245"/>
      <c r="K2123" s="245"/>
      <c r="L2123" s="249"/>
      <c r="M2123" s="250"/>
      <c r="N2123" s="251"/>
      <c r="O2123" s="251"/>
      <c r="P2123" s="251"/>
      <c r="Q2123" s="251"/>
      <c r="R2123" s="251"/>
      <c r="S2123" s="251"/>
      <c r="T2123" s="252"/>
      <c r="U2123" s="14"/>
      <c r="V2123" s="14"/>
      <c r="W2123" s="14"/>
      <c r="X2123" s="14"/>
      <c r="Y2123" s="14"/>
      <c r="Z2123" s="14"/>
      <c r="AA2123" s="14"/>
      <c r="AB2123" s="14"/>
      <c r="AC2123" s="14"/>
      <c r="AD2123" s="14"/>
      <c r="AE2123" s="14"/>
      <c r="AT2123" s="253" t="s">
        <v>193</v>
      </c>
      <c r="AU2123" s="253" t="s">
        <v>83</v>
      </c>
      <c r="AV2123" s="14" t="s">
        <v>81</v>
      </c>
      <c r="AW2123" s="14" t="s">
        <v>33</v>
      </c>
      <c r="AX2123" s="14" t="s">
        <v>73</v>
      </c>
      <c r="AY2123" s="253" t="s">
        <v>181</v>
      </c>
    </row>
    <row r="2124" s="14" customFormat="1">
      <c r="A2124" s="14"/>
      <c r="B2124" s="244"/>
      <c r="C2124" s="245"/>
      <c r="D2124" s="226" t="s">
        <v>193</v>
      </c>
      <c r="E2124" s="246" t="s">
        <v>19</v>
      </c>
      <c r="F2124" s="247" t="s">
        <v>779</v>
      </c>
      <c r="G2124" s="245"/>
      <c r="H2124" s="246" t="s">
        <v>19</v>
      </c>
      <c r="I2124" s="248"/>
      <c r="J2124" s="245"/>
      <c r="K2124" s="245"/>
      <c r="L2124" s="249"/>
      <c r="M2124" s="250"/>
      <c r="N2124" s="251"/>
      <c r="O2124" s="251"/>
      <c r="P2124" s="251"/>
      <c r="Q2124" s="251"/>
      <c r="R2124" s="251"/>
      <c r="S2124" s="251"/>
      <c r="T2124" s="252"/>
      <c r="U2124" s="14"/>
      <c r="V2124" s="14"/>
      <c r="W2124" s="14"/>
      <c r="X2124" s="14"/>
      <c r="Y2124" s="14"/>
      <c r="Z2124" s="14"/>
      <c r="AA2124" s="14"/>
      <c r="AB2124" s="14"/>
      <c r="AC2124" s="14"/>
      <c r="AD2124" s="14"/>
      <c r="AE2124" s="14"/>
      <c r="AT2124" s="253" t="s">
        <v>193</v>
      </c>
      <c r="AU2124" s="253" t="s">
        <v>83</v>
      </c>
      <c r="AV2124" s="14" t="s">
        <v>81</v>
      </c>
      <c r="AW2124" s="14" t="s">
        <v>33</v>
      </c>
      <c r="AX2124" s="14" t="s">
        <v>73</v>
      </c>
      <c r="AY2124" s="253" t="s">
        <v>181</v>
      </c>
    </row>
    <row r="2125" s="13" customFormat="1">
      <c r="A2125" s="13"/>
      <c r="B2125" s="233"/>
      <c r="C2125" s="234"/>
      <c r="D2125" s="226" t="s">
        <v>193</v>
      </c>
      <c r="E2125" s="235" t="s">
        <v>19</v>
      </c>
      <c r="F2125" s="236" t="s">
        <v>3564</v>
      </c>
      <c r="G2125" s="234"/>
      <c r="H2125" s="237">
        <v>14.550000000000001</v>
      </c>
      <c r="I2125" s="238"/>
      <c r="J2125" s="234"/>
      <c r="K2125" s="234"/>
      <c r="L2125" s="239"/>
      <c r="M2125" s="240"/>
      <c r="N2125" s="241"/>
      <c r="O2125" s="241"/>
      <c r="P2125" s="241"/>
      <c r="Q2125" s="241"/>
      <c r="R2125" s="241"/>
      <c r="S2125" s="241"/>
      <c r="T2125" s="242"/>
      <c r="U2125" s="13"/>
      <c r="V2125" s="13"/>
      <c r="W2125" s="13"/>
      <c r="X2125" s="13"/>
      <c r="Y2125" s="13"/>
      <c r="Z2125" s="13"/>
      <c r="AA2125" s="13"/>
      <c r="AB2125" s="13"/>
      <c r="AC2125" s="13"/>
      <c r="AD2125" s="13"/>
      <c r="AE2125" s="13"/>
      <c r="AT2125" s="243" t="s">
        <v>193</v>
      </c>
      <c r="AU2125" s="243" t="s">
        <v>83</v>
      </c>
      <c r="AV2125" s="13" t="s">
        <v>83</v>
      </c>
      <c r="AW2125" s="13" t="s">
        <v>33</v>
      </c>
      <c r="AX2125" s="13" t="s">
        <v>73</v>
      </c>
      <c r="AY2125" s="243" t="s">
        <v>181</v>
      </c>
    </row>
    <row r="2126" s="14" customFormat="1">
      <c r="A2126" s="14"/>
      <c r="B2126" s="244"/>
      <c r="C2126" s="245"/>
      <c r="D2126" s="226" t="s">
        <v>193</v>
      </c>
      <c r="E2126" s="246" t="s">
        <v>19</v>
      </c>
      <c r="F2126" s="247" t="s">
        <v>771</v>
      </c>
      <c r="G2126" s="245"/>
      <c r="H2126" s="246" t="s">
        <v>19</v>
      </c>
      <c r="I2126" s="248"/>
      <c r="J2126" s="245"/>
      <c r="K2126" s="245"/>
      <c r="L2126" s="249"/>
      <c r="M2126" s="250"/>
      <c r="N2126" s="251"/>
      <c r="O2126" s="251"/>
      <c r="P2126" s="251"/>
      <c r="Q2126" s="251"/>
      <c r="R2126" s="251"/>
      <c r="S2126" s="251"/>
      <c r="T2126" s="252"/>
      <c r="U2126" s="14"/>
      <c r="V2126" s="14"/>
      <c r="W2126" s="14"/>
      <c r="X2126" s="14"/>
      <c r="Y2126" s="14"/>
      <c r="Z2126" s="14"/>
      <c r="AA2126" s="14"/>
      <c r="AB2126" s="14"/>
      <c r="AC2126" s="14"/>
      <c r="AD2126" s="14"/>
      <c r="AE2126" s="14"/>
      <c r="AT2126" s="253" t="s">
        <v>193</v>
      </c>
      <c r="AU2126" s="253" t="s">
        <v>83</v>
      </c>
      <c r="AV2126" s="14" t="s">
        <v>81</v>
      </c>
      <c r="AW2126" s="14" t="s">
        <v>33</v>
      </c>
      <c r="AX2126" s="14" t="s">
        <v>73</v>
      </c>
      <c r="AY2126" s="253" t="s">
        <v>181</v>
      </c>
    </row>
    <row r="2127" s="13" customFormat="1">
      <c r="A2127" s="13"/>
      <c r="B2127" s="233"/>
      <c r="C2127" s="234"/>
      <c r="D2127" s="226" t="s">
        <v>193</v>
      </c>
      <c r="E2127" s="235" t="s">
        <v>19</v>
      </c>
      <c r="F2127" s="236" t="s">
        <v>3567</v>
      </c>
      <c r="G2127" s="234"/>
      <c r="H2127" s="237">
        <v>19.75</v>
      </c>
      <c r="I2127" s="238"/>
      <c r="J2127" s="234"/>
      <c r="K2127" s="234"/>
      <c r="L2127" s="239"/>
      <c r="M2127" s="240"/>
      <c r="N2127" s="241"/>
      <c r="O2127" s="241"/>
      <c r="P2127" s="241"/>
      <c r="Q2127" s="241"/>
      <c r="R2127" s="241"/>
      <c r="S2127" s="241"/>
      <c r="T2127" s="242"/>
      <c r="U2127" s="13"/>
      <c r="V2127" s="13"/>
      <c r="W2127" s="13"/>
      <c r="X2127" s="13"/>
      <c r="Y2127" s="13"/>
      <c r="Z2127" s="13"/>
      <c r="AA2127" s="13"/>
      <c r="AB2127" s="13"/>
      <c r="AC2127" s="13"/>
      <c r="AD2127" s="13"/>
      <c r="AE2127" s="13"/>
      <c r="AT2127" s="243" t="s">
        <v>193</v>
      </c>
      <c r="AU2127" s="243" t="s">
        <v>83</v>
      </c>
      <c r="AV2127" s="13" t="s">
        <v>83</v>
      </c>
      <c r="AW2127" s="13" t="s">
        <v>33</v>
      </c>
      <c r="AX2127" s="13" t="s">
        <v>73</v>
      </c>
      <c r="AY2127" s="243" t="s">
        <v>181</v>
      </c>
    </row>
    <row r="2128" s="14" customFormat="1">
      <c r="A2128" s="14"/>
      <c r="B2128" s="244"/>
      <c r="C2128" s="245"/>
      <c r="D2128" s="226" t="s">
        <v>193</v>
      </c>
      <c r="E2128" s="246" t="s">
        <v>19</v>
      </c>
      <c r="F2128" s="247" t="s">
        <v>767</v>
      </c>
      <c r="G2128" s="245"/>
      <c r="H2128" s="246" t="s">
        <v>19</v>
      </c>
      <c r="I2128" s="248"/>
      <c r="J2128" s="245"/>
      <c r="K2128" s="245"/>
      <c r="L2128" s="249"/>
      <c r="M2128" s="250"/>
      <c r="N2128" s="251"/>
      <c r="O2128" s="251"/>
      <c r="P2128" s="251"/>
      <c r="Q2128" s="251"/>
      <c r="R2128" s="251"/>
      <c r="S2128" s="251"/>
      <c r="T2128" s="252"/>
      <c r="U2128" s="14"/>
      <c r="V2128" s="14"/>
      <c r="W2128" s="14"/>
      <c r="X2128" s="14"/>
      <c r="Y2128" s="14"/>
      <c r="Z2128" s="14"/>
      <c r="AA2128" s="14"/>
      <c r="AB2128" s="14"/>
      <c r="AC2128" s="14"/>
      <c r="AD2128" s="14"/>
      <c r="AE2128" s="14"/>
      <c r="AT2128" s="253" t="s">
        <v>193</v>
      </c>
      <c r="AU2128" s="253" t="s">
        <v>83</v>
      </c>
      <c r="AV2128" s="14" t="s">
        <v>81</v>
      </c>
      <c r="AW2128" s="14" t="s">
        <v>33</v>
      </c>
      <c r="AX2128" s="14" t="s">
        <v>73</v>
      </c>
      <c r="AY2128" s="253" t="s">
        <v>181</v>
      </c>
    </row>
    <row r="2129" s="13" customFormat="1">
      <c r="A2129" s="13"/>
      <c r="B2129" s="233"/>
      <c r="C2129" s="234"/>
      <c r="D2129" s="226" t="s">
        <v>193</v>
      </c>
      <c r="E2129" s="235" t="s">
        <v>19</v>
      </c>
      <c r="F2129" s="236" t="s">
        <v>3566</v>
      </c>
      <c r="G2129" s="234"/>
      <c r="H2129" s="237">
        <v>13.050000000000001</v>
      </c>
      <c r="I2129" s="238"/>
      <c r="J2129" s="234"/>
      <c r="K2129" s="234"/>
      <c r="L2129" s="239"/>
      <c r="M2129" s="240"/>
      <c r="N2129" s="241"/>
      <c r="O2129" s="241"/>
      <c r="P2129" s="241"/>
      <c r="Q2129" s="241"/>
      <c r="R2129" s="241"/>
      <c r="S2129" s="241"/>
      <c r="T2129" s="242"/>
      <c r="U2129" s="13"/>
      <c r="V2129" s="13"/>
      <c r="W2129" s="13"/>
      <c r="X2129" s="13"/>
      <c r="Y2129" s="13"/>
      <c r="Z2129" s="13"/>
      <c r="AA2129" s="13"/>
      <c r="AB2129" s="13"/>
      <c r="AC2129" s="13"/>
      <c r="AD2129" s="13"/>
      <c r="AE2129" s="13"/>
      <c r="AT2129" s="243" t="s">
        <v>193</v>
      </c>
      <c r="AU2129" s="243" t="s">
        <v>83</v>
      </c>
      <c r="AV2129" s="13" t="s">
        <v>83</v>
      </c>
      <c r="AW2129" s="13" t="s">
        <v>33</v>
      </c>
      <c r="AX2129" s="13" t="s">
        <v>73</v>
      </c>
      <c r="AY2129" s="243" t="s">
        <v>181</v>
      </c>
    </row>
    <row r="2130" s="2" customFormat="1" ht="16.5" customHeight="1">
      <c r="A2130" s="39"/>
      <c r="B2130" s="40"/>
      <c r="C2130" s="254" t="s">
        <v>3568</v>
      </c>
      <c r="D2130" s="254" t="s">
        <v>308</v>
      </c>
      <c r="E2130" s="255" t="s">
        <v>3569</v>
      </c>
      <c r="F2130" s="256" t="s">
        <v>3570</v>
      </c>
      <c r="G2130" s="257" t="s">
        <v>263</v>
      </c>
      <c r="H2130" s="258">
        <v>109.711</v>
      </c>
      <c r="I2130" s="259"/>
      <c r="J2130" s="260">
        <f>ROUND(I2130*H2130,2)</f>
        <v>0</v>
      </c>
      <c r="K2130" s="256" t="s">
        <v>187</v>
      </c>
      <c r="L2130" s="261"/>
      <c r="M2130" s="262" t="s">
        <v>19</v>
      </c>
      <c r="N2130" s="263" t="s">
        <v>44</v>
      </c>
      <c r="O2130" s="85"/>
      <c r="P2130" s="222">
        <f>O2130*H2130</f>
        <v>0</v>
      </c>
      <c r="Q2130" s="222">
        <v>0.00027999999999999998</v>
      </c>
      <c r="R2130" s="222">
        <f>Q2130*H2130</f>
        <v>0.030719079999999996</v>
      </c>
      <c r="S2130" s="222">
        <v>0</v>
      </c>
      <c r="T2130" s="223">
        <f>S2130*H2130</f>
        <v>0</v>
      </c>
      <c r="U2130" s="39"/>
      <c r="V2130" s="39"/>
      <c r="W2130" s="39"/>
      <c r="X2130" s="39"/>
      <c r="Y2130" s="39"/>
      <c r="Z2130" s="39"/>
      <c r="AA2130" s="39"/>
      <c r="AB2130" s="39"/>
      <c r="AC2130" s="39"/>
      <c r="AD2130" s="39"/>
      <c r="AE2130" s="39"/>
      <c r="AR2130" s="224" t="s">
        <v>423</v>
      </c>
      <c r="AT2130" s="224" t="s">
        <v>308</v>
      </c>
      <c r="AU2130" s="224" t="s">
        <v>83</v>
      </c>
      <c r="AY2130" s="18" t="s">
        <v>181</v>
      </c>
      <c r="BE2130" s="225">
        <f>IF(N2130="základní",J2130,0)</f>
        <v>0</v>
      </c>
      <c r="BF2130" s="225">
        <f>IF(N2130="snížená",J2130,0)</f>
        <v>0</v>
      </c>
      <c r="BG2130" s="225">
        <f>IF(N2130="zákl. přenesená",J2130,0)</f>
        <v>0</v>
      </c>
      <c r="BH2130" s="225">
        <f>IF(N2130="sníž. přenesená",J2130,0)</f>
        <v>0</v>
      </c>
      <c r="BI2130" s="225">
        <f>IF(N2130="nulová",J2130,0)</f>
        <v>0</v>
      </c>
      <c r="BJ2130" s="18" t="s">
        <v>81</v>
      </c>
      <c r="BK2130" s="225">
        <f>ROUND(I2130*H2130,2)</f>
        <v>0</v>
      </c>
      <c r="BL2130" s="18" t="s">
        <v>300</v>
      </c>
      <c r="BM2130" s="224" t="s">
        <v>3571</v>
      </c>
    </row>
    <row r="2131" s="2" customFormat="1">
      <c r="A2131" s="39"/>
      <c r="B2131" s="40"/>
      <c r="C2131" s="41"/>
      <c r="D2131" s="226" t="s">
        <v>189</v>
      </c>
      <c r="E2131" s="41"/>
      <c r="F2131" s="227" t="s">
        <v>3570</v>
      </c>
      <c r="G2131" s="41"/>
      <c r="H2131" s="41"/>
      <c r="I2131" s="228"/>
      <c r="J2131" s="41"/>
      <c r="K2131" s="41"/>
      <c r="L2131" s="45"/>
      <c r="M2131" s="229"/>
      <c r="N2131" s="230"/>
      <c r="O2131" s="85"/>
      <c r="P2131" s="85"/>
      <c r="Q2131" s="85"/>
      <c r="R2131" s="85"/>
      <c r="S2131" s="85"/>
      <c r="T2131" s="86"/>
      <c r="U2131" s="39"/>
      <c r="V2131" s="39"/>
      <c r="W2131" s="39"/>
      <c r="X2131" s="39"/>
      <c r="Y2131" s="39"/>
      <c r="Z2131" s="39"/>
      <c r="AA2131" s="39"/>
      <c r="AB2131" s="39"/>
      <c r="AC2131" s="39"/>
      <c r="AD2131" s="39"/>
      <c r="AE2131" s="39"/>
      <c r="AT2131" s="18" t="s">
        <v>189</v>
      </c>
      <c r="AU2131" s="18" t="s">
        <v>83</v>
      </c>
    </row>
    <row r="2132" s="13" customFormat="1">
      <c r="A2132" s="13"/>
      <c r="B2132" s="233"/>
      <c r="C2132" s="234"/>
      <c r="D2132" s="226" t="s">
        <v>193</v>
      </c>
      <c r="E2132" s="234"/>
      <c r="F2132" s="236" t="s">
        <v>3572</v>
      </c>
      <c r="G2132" s="234"/>
      <c r="H2132" s="237">
        <v>109.711</v>
      </c>
      <c r="I2132" s="238"/>
      <c r="J2132" s="234"/>
      <c r="K2132" s="234"/>
      <c r="L2132" s="239"/>
      <c r="M2132" s="240"/>
      <c r="N2132" s="241"/>
      <c r="O2132" s="241"/>
      <c r="P2132" s="241"/>
      <c r="Q2132" s="241"/>
      <c r="R2132" s="241"/>
      <c r="S2132" s="241"/>
      <c r="T2132" s="242"/>
      <c r="U2132" s="13"/>
      <c r="V2132" s="13"/>
      <c r="W2132" s="13"/>
      <c r="X2132" s="13"/>
      <c r="Y2132" s="13"/>
      <c r="Z2132" s="13"/>
      <c r="AA2132" s="13"/>
      <c r="AB2132" s="13"/>
      <c r="AC2132" s="13"/>
      <c r="AD2132" s="13"/>
      <c r="AE2132" s="13"/>
      <c r="AT2132" s="243" t="s">
        <v>193</v>
      </c>
      <c r="AU2132" s="243" t="s">
        <v>83</v>
      </c>
      <c r="AV2132" s="13" t="s">
        <v>83</v>
      </c>
      <c r="AW2132" s="13" t="s">
        <v>4</v>
      </c>
      <c r="AX2132" s="13" t="s">
        <v>81</v>
      </c>
      <c r="AY2132" s="243" t="s">
        <v>181</v>
      </c>
    </row>
    <row r="2133" s="2" customFormat="1" ht="16.5" customHeight="1">
      <c r="A2133" s="39"/>
      <c r="B2133" s="40"/>
      <c r="C2133" s="213" t="s">
        <v>3573</v>
      </c>
      <c r="D2133" s="213" t="s">
        <v>183</v>
      </c>
      <c r="E2133" s="214" t="s">
        <v>3574</v>
      </c>
      <c r="F2133" s="215" t="s">
        <v>3575</v>
      </c>
      <c r="G2133" s="216" t="s">
        <v>263</v>
      </c>
      <c r="H2133" s="217">
        <v>52.799999999999997</v>
      </c>
      <c r="I2133" s="218"/>
      <c r="J2133" s="219">
        <f>ROUND(I2133*H2133,2)</f>
        <v>0</v>
      </c>
      <c r="K2133" s="215" t="s">
        <v>187</v>
      </c>
      <c r="L2133" s="45"/>
      <c r="M2133" s="220" t="s">
        <v>19</v>
      </c>
      <c r="N2133" s="221" t="s">
        <v>44</v>
      </c>
      <c r="O2133" s="85"/>
      <c r="P2133" s="222">
        <f>O2133*H2133</f>
        <v>0</v>
      </c>
      <c r="Q2133" s="222">
        <v>1.26999E-05</v>
      </c>
      <c r="R2133" s="222">
        <f>Q2133*H2133</f>
        <v>0.00067055472000000001</v>
      </c>
      <c r="S2133" s="222">
        <v>0</v>
      </c>
      <c r="T2133" s="223">
        <f>S2133*H2133</f>
        <v>0</v>
      </c>
      <c r="U2133" s="39"/>
      <c r="V2133" s="39"/>
      <c r="W2133" s="39"/>
      <c r="X2133" s="39"/>
      <c r="Y2133" s="39"/>
      <c r="Z2133" s="39"/>
      <c r="AA2133" s="39"/>
      <c r="AB2133" s="39"/>
      <c r="AC2133" s="39"/>
      <c r="AD2133" s="39"/>
      <c r="AE2133" s="39"/>
      <c r="AR2133" s="224" t="s">
        <v>300</v>
      </c>
      <c r="AT2133" s="224" t="s">
        <v>183</v>
      </c>
      <c r="AU2133" s="224" t="s">
        <v>83</v>
      </c>
      <c r="AY2133" s="18" t="s">
        <v>181</v>
      </c>
      <c r="BE2133" s="225">
        <f>IF(N2133="základní",J2133,0)</f>
        <v>0</v>
      </c>
      <c r="BF2133" s="225">
        <f>IF(N2133="snížená",J2133,0)</f>
        <v>0</v>
      </c>
      <c r="BG2133" s="225">
        <f>IF(N2133="zákl. přenesená",J2133,0)</f>
        <v>0</v>
      </c>
      <c r="BH2133" s="225">
        <f>IF(N2133="sníž. přenesená",J2133,0)</f>
        <v>0</v>
      </c>
      <c r="BI2133" s="225">
        <f>IF(N2133="nulová",J2133,0)</f>
        <v>0</v>
      </c>
      <c r="BJ2133" s="18" t="s">
        <v>81</v>
      </c>
      <c r="BK2133" s="225">
        <f>ROUND(I2133*H2133,2)</f>
        <v>0</v>
      </c>
      <c r="BL2133" s="18" t="s">
        <v>300</v>
      </c>
      <c r="BM2133" s="224" t="s">
        <v>3576</v>
      </c>
    </row>
    <row r="2134" s="2" customFormat="1">
      <c r="A2134" s="39"/>
      <c r="B2134" s="40"/>
      <c r="C2134" s="41"/>
      <c r="D2134" s="226" t="s">
        <v>189</v>
      </c>
      <c r="E2134" s="41"/>
      <c r="F2134" s="227" t="s">
        <v>3577</v>
      </c>
      <c r="G2134" s="41"/>
      <c r="H2134" s="41"/>
      <c r="I2134" s="228"/>
      <c r="J2134" s="41"/>
      <c r="K2134" s="41"/>
      <c r="L2134" s="45"/>
      <c r="M2134" s="229"/>
      <c r="N2134" s="230"/>
      <c r="O2134" s="85"/>
      <c r="P2134" s="85"/>
      <c r="Q2134" s="85"/>
      <c r="R2134" s="85"/>
      <c r="S2134" s="85"/>
      <c r="T2134" s="86"/>
      <c r="U2134" s="39"/>
      <c r="V2134" s="39"/>
      <c r="W2134" s="39"/>
      <c r="X2134" s="39"/>
      <c r="Y2134" s="39"/>
      <c r="Z2134" s="39"/>
      <c r="AA2134" s="39"/>
      <c r="AB2134" s="39"/>
      <c r="AC2134" s="39"/>
      <c r="AD2134" s="39"/>
      <c r="AE2134" s="39"/>
      <c r="AT2134" s="18" t="s">
        <v>189</v>
      </c>
      <c r="AU2134" s="18" t="s">
        <v>83</v>
      </c>
    </row>
    <row r="2135" s="2" customFormat="1">
      <c r="A2135" s="39"/>
      <c r="B2135" s="40"/>
      <c r="C2135" s="41"/>
      <c r="D2135" s="231" t="s">
        <v>191</v>
      </c>
      <c r="E2135" s="41"/>
      <c r="F2135" s="232" t="s">
        <v>3578</v>
      </c>
      <c r="G2135" s="41"/>
      <c r="H2135" s="41"/>
      <c r="I2135" s="228"/>
      <c r="J2135" s="41"/>
      <c r="K2135" s="41"/>
      <c r="L2135" s="45"/>
      <c r="M2135" s="229"/>
      <c r="N2135" s="230"/>
      <c r="O2135" s="85"/>
      <c r="P2135" s="85"/>
      <c r="Q2135" s="85"/>
      <c r="R2135" s="85"/>
      <c r="S2135" s="85"/>
      <c r="T2135" s="86"/>
      <c r="U2135" s="39"/>
      <c r="V2135" s="39"/>
      <c r="W2135" s="39"/>
      <c r="X2135" s="39"/>
      <c r="Y2135" s="39"/>
      <c r="Z2135" s="39"/>
      <c r="AA2135" s="39"/>
      <c r="AB2135" s="39"/>
      <c r="AC2135" s="39"/>
      <c r="AD2135" s="39"/>
      <c r="AE2135" s="39"/>
      <c r="AT2135" s="18" t="s">
        <v>191</v>
      </c>
      <c r="AU2135" s="18" t="s">
        <v>83</v>
      </c>
    </row>
    <row r="2136" s="13" customFormat="1">
      <c r="A2136" s="13"/>
      <c r="B2136" s="233"/>
      <c r="C2136" s="234"/>
      <c r="D2136" s="226" t="s">
        <v>193</v>
      </c>
      <c r="E2136" s="235" t="s">
        <v>19</v>
      </c>
      <c r="F2136" s="236" t="s">
        <v>3579</v>
      </c>
      <c r="G2136" s="234"/>
      <c r="H2136" s="237">
        <v>26.399999999999999</v>
      </c>
      <c r="I2136" s="238"/>
      <c r="J2136" s="234"/>
      <c r="K2136" s="234"/>
      <c r="L2136" s="239"/>
      <c r="M2136" s="240"/>
      <c r="N2136" s="241"/>
      <c r="O2136" s="241"/>
      <c r="P2136" s="241"/>
      <c r="Q2136" s="241"/>
      <c r="R2136" s="241"/>
      <c r="S2136" s="241"/>
      <c r="T2136" s="242"/>
      <c r="U2136" s="13"/>
      <c r="V2136" s="13"/>
      <c r="W2136" s="13"/>
      <c r="X2136" s="13"/>
      <c r="Y2136" s="13"/>
      <c r="Z2136" s="13"/>
      <c r="AA2136" s="13"/>
      <c r="AB2136" s="13"/>
      <c r="AC2136" s="13"/>
      <c r="AD2136" s="13"/>
      <c r="AE2136" s="13"/>
      <c r="AT2136" s="243" t="s">
        <v>193</v>
      </c>
      <c r="AU2136" s="243" t="s">
        <v>83</v>
      </c>
      <c r="AV2136" s="13" t="s">
        <v>83</v>
      </c>
      <c r="AW2136" s="13" t="s">
        <v>33</v>
      </c>
      <c r="AX2136" s="13" t="s">
        <v>73</v>
      </c>
      <c r="AY2136" s="243" t="s">
        <v>181</v>
      </c>
    </row>
    <row r="2137" s="14" customFormat="1">
      <c r="A2137" s="14"/>
      <c r="B2137" s="244"/>
      <c r="C2137" s="245"/>
      <c r="D2137" s="226" t="s">
        <v>193</v>
      </c>
      <c r="E2137" s="246" t="s">
        <v>19</v>
      </c>
      <c r="F2137" s="247" t="s">
        <v>3580</v>
      </c>
      <c r="G2137" s="245"/>
      <c r="H2137" s="246" t="s">
        <v>19</v>
      </c>
      <c r="I2137" s="248"/>
      <c r="J2137" s="245"/>
      <c r="K2137" s="245"/>
      <c r="L2137" s="249"/>
      <c r="M2137" s="250"/>
      <c r="N2137" s="251"/>
      <c r="O2137" s="251"/>
      <c r="P2137" s="251"/>
      <c r="Q2137" s="251"/>
      <c r="R2137" s="251"/>
      <c r="S2137" s="251"/>
      <c r="T2137" s="252"/>
      <c r="U2137" s="14"/>
      <c r="V2137" s="14"/>
      <c r="W2137" s="14"/>
      <c r="X2137" s="14"/>
      <c r="Y2137" s="14"/>
      <c r="Z2137" s="14"/>
      <c r="AA2137" s="14"/>
      <c r="AB2137" s="14"/>
      <c r="AC2137" s="14"/>
      <c r="AD2137" s="14"/>
      <c r="AE2137" s="14"/>
      <c r="AT2137" s="253" t="s">
        <v>193</v>
      </c>
      <c r="AU2137" s="253" t="s">
        <v>83</v>
      </c>
      <c r="AV2137" s="14" t="s">
        <v>81</v>
      </c>
      <c r="AW2137" s="14" t="s">
        <v>33</v>
      </c>
      <c r="AX2137" s="14" t="s">
        <v>73</v>
      </c>
      <c r="AY2137" s="253" t="s">
        <v>181</v>
      </c>
    </row>
    <row r="2138" s="13" customFormat="1">
      <c r="A2138" s="13"/>
      <c r="B2138" s="233"/>
      <c r="C2138" s="234"/>
      <c r="D2138" s="226" t="s">
        <v>193</v>
      </c>
      <c r="E2138" s="235" t="s">
        <v>19</v>
      </c>
      <c r="F2138" s="236" t="s">
        <v>3581</v>
      </c>
      <c r="G2138" s="234"/>
      <c r="H2138" s="237">
        <v>26.399999999999999</v>
      </c>
      <c r="I2138" s="238"/>
      <c r="J2138" s="234"/>
      <c r="K2138" s="234"/>
      <c r="L2138" s="239"/>
      <c r="M2138" s="240"/>
      <c r="N2138" s="241"/>
      <c r="O2138" s="241"/>
      <c r="P2138" s="241"/>
      <c r="Q2138" s="241"/>
      <c r="R2138" s="241"/>
      <c r="S2138" s="241"/>
      <c r="T2138" s="242"/>
      <c r="U2138" s="13"/>
      <c r="V2138" s="13"/>
      <c r="W2138" s="13"/>
      <c r="X2138" s="13"/>
      <c r="Y2138" s="13"/>
      <c r="Z2138" s="13"/>
      <c r="AA2138" s="13"/>
      <c r="AB2138" s="13"/>
      <c r="AC2138" s="13"/>
      <c r="AD2138" s="13"/>
      <c r="AE2138" s="13"/>
      <c r="AT2138" s="243" t="s">
        <v>193</v>
      </c>
      <c r="AU2138" s="243" t="s">
        <v>83</v>
      </c>
      <c r="AV2138" s="13" t="s">
        <v>83</v>
      </c>
      <c r="AW2138" s="13" t="s">
        <v>33</v>
      </c>
      <c r="AX2138" s="13" t="s">
        <v>73</v>
      </c>
      <c r="AY2138" s="243" t="s">
        <v>181</v>
      </c>
    </row>
    <row r="2139" s="2" customFormat="1" ht="16.5" customHeight="1">
      <c r="A2139" s="39"/>
      <c r="B2139" s="40"/>
      <c r="C2139" s="254" t="s">
        <v>3582</v>
      </c>
      <c r="D2139" s="254" t="s">
        <v>308</v>
      </c>
      <c r="E2139" s="255" t="s">
        <v>3583</v>
      </c>
      <c r="F2139" s="256" t="s">
        <v>3584</v>
      </c>
      <c r="G2139" s="257" t="s">
        <v>263</v>
      </c>
      <c r="H2139" s="258">
        <v>53.856000000000002</v>
      </c>
      <c r="I2139" s="259"/>
      <c r="J2139" s="260">
        <f>ROUND(I2139*H2139,2)</f>
        <v>0</v>
      </c>
      <c r="K2139" s="256" t="s">
        <v>187</v>
      </c>
      <c r="L2139" s="261"/>
      <c r="M2139" s="262" t="s">
        <v>19</v>
      </c>
      <c r="N2139" s="263" t="s">
        <v>44</v>
      </c>
      <c r="O2139" s="85"/>
      <c r="P2139" s="222">
        <f>O2139*H2139</f>
        <v>0</v>
      </c>
      <c r="Q2139" s="222">
        <v>0.00020000000000000001</v>
      </c>
      <c r="R2139" s="222">
        <f>Q2139*H2139</f>
        <v>0.010771200000000002</v>
      </c>
      <c r="S2139" s="222">
        <v>0</v>
      </c>
      <c r="T2139" s="223">
        <f>S2139*H2139</f>
        <v>0</v>
      </c>
      <c r="U2139" s="39"/>
      <c r="V2139" s="39"/>
      <c r="W2139" s="39"/>
      <c r="X2139" s="39"/>
      <c r="Y2139" s="39"/>
      <c r="Z2139" s="39"/>
      <c r="AA2139" s="39"/>
      <c r="AB2139" s="39"/>
      <c r="AC2139" s="39"/>
      <c r="AD2139" s="39"/>
      <c r="AE2139" s="39"/>
      <c r="AR2139" s="224" t="s">
        <v>423</v>
      </c>
      <c r="AT2139" s="224" t="s">
        <v>308</v>
      </c>
      <c r="AU2139" s="224" t="s">
        <v>83</v>
      </c>
      <c r="AY2139" s="18" t="s">
        <v>181</v>
      </c>
      <c r="BE2139" s="225">
        <f>IF(N2139="základní",J2139,0)</f>
        <v>0</v>
      </c>
      <c r="BF2139" s="225">
        <f>IF(N2139="snížená",J2139,0)</f>
        <v>0</v>
      </c>
      <c r="BG2139" s="225">
        <f>IF(N2139="zákl. přenesená",J2139,0)</f>
        <v>0</v>
      </c>
      <c r="BH2139" s="225">
        <f>IF(N2139="sníž. přenesená",J2139,0)</f>
        <v>0</v>
      </c>
      <c r="BI2139" s="225">
        <f>IF(N2139="nulová",J2139,0)</f>
        <v>0</v>
      </c>
      <c r="BJ2139" s="18" t="s">
        <v>81</v>
      </c>
      <c r="BK2139" s="225">
        <f>ROUND(I2139*H2139,2)</f>
        <v>0</v>
      </c>
      <c r="BL2139" s="18" t="s">
        <v>300</v>
      </c>
      <c r="BM2139" s="224" t="s">
        <v>3585</v>
      </c>
    </row>
    <row r="2140" s="2" customFormat="1">
      <c r="A2140" s="39"/>
      <c r="B2140" s="40"/>
      <c r="C2140" s="41"/>
      <c r="D2140" s="226" t="s">
        <v>189</v>
      </c>
      <c r="E2140" s="41"/>
      <c r="F2140" s="227" t="s">
        <v>3584</v>
      </c>
      <c r="G2140" s="41"/>
      <c r="H2140" s="41"/>
      <c r="I2140" s="228"/>
      <c r="J2140" s="41"/>
      <c r="K2140" s="41"/>
      <c r="L2140" s="45"/>
      <c r="M2140" s="229"/>
      <c r="N2140" s="230"/>
      <c r="O2140" s="85"/>
      <c r="P2140" s="85"/>
      <c r="Q2140" s="85"/>
      <c r="R2140" s="85"/>
      <c r="S2140" s="85"/>
      <c r="T2140" s="86"/>
      <c r="U2140" s="39"/>
      <c r="V2140" s="39"/>
      <c r="W2140" s="39"/>
      <c r="X2140" s="39"/>
      <c r="Y2140" s="39"/>
      <c r="Z2140" s="39"/>
      <c r="AA2140" s="39"/>
      <c r="AB2140" s="39"/>
      <c r="AC2140" s="39"/>
      <c r="AD2140" s="39"/>
      <c r="AE2140" s="39"/>
      <c r="AT2140" s="18" t="s">
        <v>189</v>
      </c>
      <c r="AU2140" s="18" t="s">
        <v>83</v>
      </c>
    </row>
    <row r="2141" s="13" customFormat="1">
      <c r="A2141" s="13"/>
      <c r="B2141" s="233"/>
      <c r="C2141" s="234"/>
      <c r="D2141" s="226" t="s">
        <v>193</v>
      </c>
      <c r="E2141" s="234"/>
      <c r="F2141" s="236" t="s">
        <v>3586</v>
      </c>
      <c r="G2141" s="234"/>
      <c r="H2141" s="237">
        <v>53.856000000000002</v>
      </c>
      <c r="I2141" s="238"/>
      <c r="J2141" s="234"/>
      <c r="K2141" s="234"/>
      <c r="L2141" s="239"/>
      <c r="M2141" s="240"/>
      <c r="N2141" s="241"/>
      <c r="O2141" s="241"/>
      <c r="P2141" s="241"/>
      <c r="Q2141" s="241"/>
      <c r="R2141" s="241"/>
      <c r="S2141" s="241"/>
      <c r="T2141" s="242"/>
      <c r="U2141" s="13"/>
      <c r="V2141" s="13"/>
      <c r="W2141" s="13"/>
      <c r="X2141" s="13"/>
      <c r="Y2141" s="13"/>
      <c r="Z2141" s="13"/>
      <c r="AA2141" s="13"/>
      <c r="AB2141" s="13"/>
      <c r="AC2141" s="13"/>
      <c r="AD2141" s="13"/>
      <c r="AE2141" s="13"/>
      <c r="AT2141" s="243" t="s">
        <v>193</v>
      </c>
      <c r="AU2141" s="243" t="s">
        <v>83</v>
      </c>
      <c r="AV2141" s="13" t="s">
        <v>83</v>
      </c>
      <c r="AW2141" s="13" t="s">
        <v>4</v>
      </c>
      <c r="AX2141" s="13" t="s">
        <v>81</v>
      </c>
      <c r="AY2141" s="243" t="s">
        <v>181</v>
      </c>
    </row>
    <row r="2142" s="2" customFormat="1" ht="16.5" customHeight="1">
      <c r="A2142" s="39"/>
      <c r="B2142" s="40"/>
      <c r="C2142" s="213" t="s">
        <v>3587</v>
      </c>
      <c r="D2142" s="213" t="s">
        <v>183</v>
      </c>
      <c r="E2142" s="214" t="s">
        <v>3588</v>
      </c>
      <c r="F2142" s="215" t="s">
        <v>3589</v>
      </c>
      <c r="G2142" s="216" t="s">
        <v>263</v>
      </c>
      <c r="H2142" s="217">
        <v>52.799999999999997</v>
      </c>
      <c r="I2142" s="218"/>
      <c r="J2142" s="219">
        <f>ROUND(I2142*H2142,2)</f>
        <v>0</v>
      </c>
      <c r="K2142" s="215" t="s">
        <v>187</v>
      </c>
      <c r="L2142" s="45"/>
      <c r="M2142" s="220" t="s">
        <v>19</v>
      </c>
      <c r="N2142" s="221" t="s">
        <v>44</v>
      </c>
      <c r="O2142" s="85"/>
      <c r="P2142" s="222">
        <f>O2142*H2142</f>
        <v>0</v>
      </c>
      <c r="Q2142" s="222">
        <v>0</v>
      </c>
      <c r="R2142" s="222">
        <f>Q2142*H2142</f>
        <v>0</v>
      </c>
      <c r="S2142" s="222">
        <v>0</v>
      </c>
      <c r="T2142" s="223">
        <f>S2142*H2142</f>
        <v>0</v>
      </c>
      <c r="U2142" s="39"/>
      <c r="V2142" s="39"/>
      <c r="W2142" s="39"/>
      <c r="X2142" s="39"/>
      <c r="Y2142" s="39"/>
      <c r="Z2142" s="39"/>
      <c r="AA2142" s="39"/>
      <c r="AB2142" s="39"/>
      <c r="AC2142" s="39"/>
      <c r="AD2142" s="39"/>
      <c r="AE2142" s="39"/>
      <c r="AR2142" s="224" t="s">
        <v>300</v>
      </c>
      <c r="AT2142" s="224" t="s">
        <v>183</v>
      </c>
      <c r="AU2142" s="224" t="s">
        <v>83</v>
      </c>
      <c r="AY2142" s="18" t="s">
        <v>181</v>
      </c>
      <c r="BE2142" s="225">
        <f>IF(N2142="základní",J2142,0)</f>
        <v>0</v>
      </c>
      <c r="BF2142" s="225">
        <f>IF(N2142="snížená",J2142,0)</f>
        <v>0</v>
      </c>
      <c r="BG2142" s="225">
        <f>IF(N2142="zákl. přenesená",J2142,0)</f>
        <v>0</v>
      </c>
      <c r="BH2142" s="225">
        <f>IF(N2142="sníž. přenesená",J2142,0)</f>
        <v>0</v>
      </c>
      <c r="BI2142" s="225">
        <f>IF(N2142="nulová",J2142,0)</f>
        <v>0</v>
      </c>
      <c r="BJ2142" s="18" t="s">
        <v>81</v>
      </c>
      <c r="BK2142" s="225">
        <f>ROUND(I2142*H2142,2)</f>
        <v>0</v>
      </c>
      <c r="BL2142" s="18" t="s">
        <v>300</v>
      </c>
      <c r="BM2142" s="224" t="s">
        <v>3590</v>
      </c>
    </row>
    <row r="2143" s="2" customFormat="1">
      <c r="A2143" s="39"/>
      <c r="B2143" s="40"/>
      <c r="C2143" s="41"/>
      <c r="D2143" s="226" t="s">
        <v>189</v>
      </c>
      <c r="E2143" s="41"/>
      <c r="F2143" s="227" t="s">
        <v>3591</v>
      </c>
      <c r="G2143" s="41"/>
      <c r="H2143" s="41"/>
      <c r="I2143" s="228"/>
      <c r="J2143" s="41"/>
      <c r="K2143" s="41"/>
      <c r="L2143" s="45"/>
      <c r="M2143" s="229"/>
      <c r="N2143" s="230"/>
      <c r="O2143" s="85"/>
      <c r="P2143" s="85"/>
      <c r="Q2143" s="85"/>
      <c r="R2143" s="85"/>
      <c r="S2143" s="85"/>
      <c r="T2143" s="86"/>
      <c r="U2143" s="39"/>
      <c r="V2143" s="39"/>
      <c r="W2143" s="39"/>
      <c r="X2143" s="39"/>
      <c r="Y2143" s="39"/>
      <c r="Z2143" s="39"/>
      <c r="AA2143" s="39"/>
      <c r="AB2143" s="39"/>
      <c r="AC2143" s="39"/>
      <c r="AD2143" s="39"/>
      <c r="AE2143" s="39"/>
      <c r="AT2143" s="18" t="s">
        <v>189</v>
      </c>
      <c r="AU2143" s="18" t="s">
        <v>83</v>
      </c>
    </row>
    <row r="2144" s="2" customFormat="1">
      <c r="A2144" s="39"/>
      <c r="B2144" s="40"/>
      <c r="C2144" s="41"/>
      <c r="D2144" s="231" t="s">
        <v>191</v>
      </c>
      <c r="E2144" s="41"/>
      <c r="F2144" s="232" t="s">
        <v>3592</v>
      </c>
      <c r="G2144" s="41"/>
      <c r="H2144" s="41"/>
      <c r="I2144" s="228"/>
      <c r="J2144" s="41"/>
      <c r="K2144" s="41"/>
      <c r="L2144" s="45"/>
      <c r="M2144" s="229"/>
      <c r="N2144" s="230"/>
      <c r="O2144" s="85"/>
      <c r="P2144" s="85"/>
      <c r="Q2144" s="85"/>
      <c r="R2144" s="85"/>
      <c r="S2144" s="85"/>
      <c r="T2144" s="86"/>
      <c r="U2144" s="39"/>
      <c r="V2144" s="39"/>
      <c r="W2144" s="39"/>
      <c r="X2144" s="39"/>
      <c r="Y2144" s="39"/>
      <c r="Z2144" s="39"/>
      <c r="AA2144" s="39"/>
      <c r="AB2144" s="39"/>
      <c r="AC2144" s="39"/>
      <c r="AD2144" s="39"/>
      <c r="AE2144" s="39"/>
      <c r="AT2144" s="18" t="s">
        <v>191</v>
      </c>
      <c r="AU2144" s="18" t="s">
        <v>83</v>
      </c>
    </row>
    <row r="2145" s="2" customFormat="1" ht="24.15" customHeight="1">
      <c r="A2145" s="39"/>
      <c r="B2145" s="40"/>
      <c r="C2145" s="254" t="s">
        <v>3593</v>
      </c>
      <c r="D2145" s="254" t="s">
        <v>308</v>
      </c>
      <c r="E2145" s="255" t="s">
        <v>3540</v>
      </c>
      <c r="F2145" s="256" t="s">
        <v>3541</v>
      </c>
      <c r="G2145" s="257" t="s">
        <v>253</v>
      </c>
      <c r="H2145" s="258">
        <v>2.9039999999999999</v>
      </c>
      <c r="I2145" s="259"/>
      <c r="J2145" s="260">
        <f>ROUND(I2145*H2145,2)</f>
        <v>0</v>
      </c>
      <c r="K2145" s="256" t="s">
        <v>187</v>
      </c>
      <c r="L2145" s="261"/>
      <c r="M2145" s="262" t="s">
        <v>19</v>
      </c>
      <c r="N2145" s="263" t="s">
        <v>44</v>
      </c>
      <c r="O2145" s="85"/>
      <c r="P2145" s="222">
        <f>O2145*H2145</f>
        <v>0</v>
      </c>
      <c r="Q2145" s="222">
        <v>0.00132</v>
      </c>
      <c r="R2145" s="222">
        <f>Q2145*H2145</f>
        <v>0.0038332799999999997</v>
      </c>
      <c r="S2145" s="222">
        <v>0</v>
      </c>
      <c r="T2145" s="223">
        <f>S2145*H2145</f>
        <v>0</v>
      </c>
      <c r="U2145" s="39"/>
      <c r="V2145" s="39"/>
      <c r="W2145" s="39"/>
      <c r="X2145" s="39"/>
      <c r="Y2145" s="39"/>
      <c r="Z2145" s="39"/>
      <c r="AA2145" s="39"/>
      <c r="AB2145" s="39"/>
      <c r="AC2145" s="39"/>
      <c r="AD2145" s="39"/>
      <c r="AE2145" s="39"/>
      <c r="AR2145" s="224" t="s">
        <v>423</v>
      </c>
      <c r="AT2145" s="224" t="s">
        <v>308</v>
      </c>
      <c r="AU2145" s="224" t="s">
        <v>83</v>
      </c>
      <c r="AY2145" s="18" t="s">
        <v>181</v>
      </c>
      <c r="BE2145" s="225">
        <f>IF(N2145="základní",J2145,0)</f>
        <v>0</v>
      </c>
      <c r="BF2145" s="225">
        <f>IF(N2145="snížená",J2145,0)</f>
        <v>0</v>
      </c>
      <c r="BG2145" s="225">
        <f>IF(N2145="zákl. přenesená",J2145,0)</f>
        <v>0</v>
      </c>
      <c r="BH2145" s="225">
        <f>IF(N2145="sníž. přenesená",J2145,0)</f>
        <v>0</v>
      </c>
      <c r="BI2145" s="225">
        <f>IF(N2145="nulová",J2145,0)</f>
        <v>0</v>
      </c>
      <c r="BJ2145" s="18" t="s">
        <v>81</v>
      </c>
      <c r="BK2145" s="225">
        <f>ROUND(I2145*H2145,2)</f>
        <v>0</v>
      </c>
      <c r="BL2145" s="18" t="s">
        <v>300</v>
      </c>
      <c r="BM2145" s="224" t="s">
        <v>3594</v>
      </c>
    </row>
    <row r="2146" s="2" customFormat="1">
      <c r="A2146" s="39"/>
      <c r="B2146" s="40"/>
      <c r="C2146" s="41"/>
      <c r="D2146" s="226" t="s">
        <v>189</v>
      </c>
      <c r="E2146" s="41"/>
      <c r="F2146" s="227" t="s">
        <v>3541</v>
      </c>
      <c r="G2146" s="41"/>
      <c r="H2146" s="41"/>
      <c r="I2146" s="228"/>
      <c r="J2146" s="41"/>
      <c r="K2146" s="41"/>
      <c r="L2146" s="45"/>
      <c r="M2146" s="229"/>
      <c r="N2146" s="230"/>
      <c r="O2146" s="85"/>
      <c r="P2146" s="85"/>
      <c r="Q2146" s="85"/>
      <c r="R2146" s="85"/>
      <c r="S2146" s="85"/>
      <c r="T2146" s="86"/>
      <c r="U2146" s="39"/>
      <c r="V2146" s="39"/>
      <c r="W2146" s="39"/>
      <c r="X2146" s="39"/>
      <c r="Y2146" s="39"/>
      <c r="Z2146" s="39"/>
      <c r="AA2146" s="39"/>
      <c r="AB2146" s="39"/>
      <c r="AC2146" s="39"/>
      <c r="AD2146" s="39"/>
      <c r="AE2146" s="39"/>
      <c r="AT2146" s="18" t="s">
        <v>189</v>
      </c>
      <c r="AU2146" s="18" t="s">
        <v>83</v>
      </c>
    </row>
    <row r="2147" s="13" customFormat="1">
      <c r="A2147" s="13"/>
      <c r="B2147" s="233"/>
      <c r="C2147" s="234"/>
      <c r="D2147" s="226" t="s">
        <v>193</v>
      </c>
      <c r="E2147" s="235" t="s">
        <v>19</v>
      </c>
      <c r="F2147" s="236" t="s">
        <v>3595</v>
      </c>
      <c r="G2147" s="234"/>
      <c r="H2147" s="237">
        <v>2.6400000000000001</v>
      </c>
      <c r="I2147" s="238"/>
      <c r="J2147" s="234"/>
      <c r="K2147" s="234"/>
      <c r="L2147" s="239"/>
      <c r="M2147" s="240"/>
      <c r="N2147" s="241"/>
      <c r="O2147" s="241"/>
      <c r="P2147" s="241"/>
      <c r="Q2147" s="241"/>
      <c r="R2147" s="241"/>
      <c r="S2147" s="241"/>
      <c r="T2147" s="242"/>
      <c r="U2147" s="13"/>
      <c r="V2147" s="13"/>
      <c r="W2147" s="13"/>
      <c r="X2147" s="13"/>
      <c r="Y2147" s="13"/>
      <c r="Z2147" s="13"/>
      <c r="AA2147" s="13"/>
      <c r="AB2147" s="13"/>
      <c r="AC2147" s="13"/>
      <c r="AD2147" s="13"/>
      <c r="AE2147" s="13"/>
      <c r="AT2147" s="243" t="s">
        <v>193</v>
      </c>
      <c r="AU2147" s="243" t="s">
        <v>83</v>
      </c>
      <c r="AV2147" s="13" t="s">
        <v>83</v>
      </c>
      <c r="AW2147" s="13" t="s">
        <v>33</v>
      </c>
      <c r="AX2147" s="13" t="s">
        <v>73</v>
      </c>
      <c r="AY2147" s="243" t="s">
        <v>181</v>
      </c>
    </row>
    <row r="2148" s="13" customFormat="1">
      <c r="A2148" s="13"/>
      <c r="B2148" s="233"/>
      <c r="C2148" s="234"/>
      <c r="D2148" s="226" t="s">
        <v>193</v>
      </c>
      <c r="E2148" s="234"/>
      <c r="F2148" s="236" t="s">
        <v>3596</v>
      </c>
      <c r="G2148" s="234"/>
      <c r="H2148" s="237">
        <v>2.9039999999999999</v>
      </c>
      <c r="I2148" s="238"/>
      <c r="J2148" s="234"/>
      <c r="K2148" s="234"/>
      <c r="L2148" s="239"/>
      <c r="M2148" s="240"/>
      <c r="N2148" s="241"/>
      <c r="O2148" s="241"/>
      <c r="P2148" s="241"/>
      <c r="Q2148" s="241"/>
      <c r="R2148" s="241"/>
      <c r="S2148" s="241"/>
      <c r="T2148" s="242"/>
      <c r="U2148" s="13"/>
      <c r="V2148" s="13"/>
      <c r="W2148" s="13"/>
      <c r="X2148" s="13"/>
      <c r="Y2148" s="13"/>
      <c r="Z2148" s="13"/>
      <c r="AA2148" s="13"/>
      <c r="AB2148" s="13"/>
      <c r="AC2148" s="13"/>
      <c r="AD2148" s="13"/>
      <c r="AE2148" s="13"/>
      <c r="AT2148" s="243" t="s">
        <v>193</v>
      </c>
      <c r="AU2148" s="243" t="s">
        <v>83</v>
      </c>
      <c r="AV2148" s="13" t="s">
        <v>83</v>
      </c>
      <c r="AW2148" s="13" t="s">
        <v>4</v>
      </c>
      <c r="AX2148" s="13" t="s">
        <v>81</v>
      </c>
      <c r="AY2148" s="243" t="s">
        <v>181</v>
      </c>
    </row>
    <row r="2149" s="2" customFormat="1" ht="21.75" customHeight="1">
      <c r="A2149" s="39"/>
      <c r="B2149" s="40"/>
      <c r="C2149" s="213" t="s">
        <v>3597</v>
      </c>
      <c r="D2149" s="213" t="s">
        <v>183</v>
      </c>
      <c r="E2149" s="214" t="s">
        <v>3598</v>
      </c>
      <c r="F2149" s="215" t="s">
        <v>3599</v>
      </c>
      <c r="G2149" s="216" t="s">
        <v>253</v>
      </c>
      <c r="H2149" s="217">
        <v>182.16</v>
      </c>
      <c r="I2149" s="218"/>
      <c r="J2149" s="219">
        <f>ROUND(I2149*H2149,2)</f>
        <v>0</v>
      </c>
      <c r="K2149" s="215" t="s">
        <v>187</v>
      </c>
      <c r="L2149" s="45"/>
      <c r="M2149" s="220" t="s">
        <v>19</v>
      </c>
      <c r="N2149" s="221" t="s">
        <v>44</v>
      </c>
      <c r="O2149" s="85"/>
      <c r="P2149" s="222">
        <f>O2149*H2149</f>
        <v>0</v>
      </c>
      <c r="Q2149" s="222">
        <v>5.0000000000000002E-05</v>
      </c>
      <c r="R2149" s="222">
        <f>Q2149*H2149</f>
        <v>0.0091079999999999998</v>
      </c>
      <c r="S2149" s="222">
        <v>0</v>
      </c>
      <c r="T2149" s="223">
        <f>S2149*H2149</f>
        <v>0</v>
      </c>
      <c r="U2149" s="39"/>
      <c r="V2149" s="39"/>
      <c r="W2149" s="39"/>
      <c r="X2149" s="39"/>
      <c r="Y2149" s="39"/>
      <c r="Z2149" s="39"/>
      <c r="AA2149" s="39"/>
      <c r="AB2149" s="39"/>
      <c r="AC2149" s="39"/>
      <c r="AD2149" s="39"/>
      <c r="AE2149" s="39"/>
      <c r="AR2149" s="224" t="s">
        <v>300</v>
      </c>
      <c r="AT2149" s="224" t="s">
        <v>183</v>
      </c>
      <c r="AU2149" s="224" t="s">
        <v>83</v>
      </c>
      <c r="AY2149" s="18" t="s">
        <v>181</v>
      </c>
      <c r="BE2149" s="225">
        <f>IF(N2149="základní",J2149,0)</f>
        <v>0</v>
      </c>
      <c r="BF2149" s="225">
        <f>IF(N2149="snížená",J2149,0)</f>
        <v>0</v>
      </c>
      <c r="BG2149" s="225">
        <f>IF(N2149="zákl. přenesená",J2149,0)</f>
        <v>0</v>
      </c>
      <c r="BH2149" s="225">
        <f>IF(N2149="sníž. přenesená",J2149,0)</f>
        <v>0</v>
      </c>
      <c r="BI2149" s="225">
        <f>IF(N2149="nulová",J2149,0)</f>
        <v>0</v>
      </c>
      <c r="BJ2149" s="18" t="s">
        <v>81</v>
      </c>
      <c r="BK2149" s="225">
        <f>ROUND(I2149*H2149,2)</f>
        <v>0</v>
      </c>
      <c r="BL2149" s="18" t="s">
        <v>300</v>
      </c>
      <c r="BM2149" s="224" t="s">
        <v>3600</v>
      </c>
    </row>
    <row r="2150" s="2" customFormat="1">
      <c r="A2150" s="39"/>
      <c r="B2150" s="40"/>
      <c r="C2150" s="41"/>
      <c r="D2150" s="226" t="s">
        <v>189</v>
      </c>
      <c r="E2150" s="41"/>
      <c r="F2150" s="227" t="s">
        <v>3601</v>
      </c>
      <c r="G2150" s="41"/>
      <c r="H2150" s="41"/>
      <c r="I2150" s="228"/>
      <c r="J2150" s="41"/>
      <c r="K2150" s="41"/>
      <c r="L2150" s="45"/>
      <c r="M2150" s="229"/>
      <c r="N2150" s="230"/>
      <c r="O2150" s="85"/>
      <c r="P2150" s="85"/>
      <c r="Q2150" s="85"/>
      <c r="R2150" s="85"/>
      <c r="S2150" s="85"/>
      <c r="T2150" s="86"/>
      <c r="U2150" s="39"/>
      <c r="V2150" s="39"/>
      <c r="W2150" s="39"/>
      <c r="X2150" s="39"/>
      <c r="Y2150" s="39"/>
      <c r="Z2150" s="39"/>
      <c r="AA2150" s="39"/>
      <c r="AB2150" s="39"/>
      <c r="AC2150" s="39"/>
      <c r="AD2150" s="39"/>
      <c r="AE2150" s="39"/>
      <c r="AT2150" s="18" t="s">
        <v>189</v>
      </c>
      <c r="AU2150" s="18" t="s">
        <v>83</v>
      </c>
    </row>
    <row r="2151" s="2" customFormat="1">
      <c r="A2151" s="39"/>
      <c r="B2151" s="40"/>
      <c r="C2151" s="41"/>
      <c r="D2151" s="231" t="s">
        <v>191</v>
      </c>
      <c r="E2151" s="41"/>
      <c r="F2151" s="232" t="s">
        <v>3602</v>
      </c>
      <c r="G2151" s="41"/>
      <c r="H2151" s="41"/>
      <c r="I2151" s="228"/>
      <c r="J2151" s="41"/>
      <c r="K2151" s="41"/>
      <c r="L2151" s="45"/>
      <c r="M2151" s="229"/>
      <c r="N2151" s="230"/>
      <c r="O2151" s="85"/>
      <c r="P2151" s="85"/>
      <c r="Q2151" s="85"/>
      <c r="R2151" s="85"/>
      <c r="S2151" s="85"/>
      <c r="T2151" s="86"/>
      <c r="U2151" s="39"/>
      <c r="V2151" s="39"/>
      <c r="W2151" s="39"/>
      <c r="X2151" s="39"/>
      <c r="Y2151" s="39"/>
      <c r="Z2151" s="39"/>
      <c r="AA2151" s="39"/>
      <c r="AB2151" s="39"/>
      <c r="AC2151" s="39"/>
      <c r="AD2151" s="39"/>
      <c r="AE2151" s="39"/>
      <c r="AT2151" s="18" t="s">
        <v>191</v>
      </c>
      <c r="AU2151" s="18" t="s">
        <v>83</v>
      </c>
    </row>
    <row r="2152" s="2" customFormat="1" ht="16.5" customHeight="1">
      <c r="A2152" s="39"/>
      <c r="B2152" s="40"/>
      <c r="C2152" s="213" t="s">
        <v>3603</v>
      </c>
      <c r="D2152" s="213" t="s">
        <v>183</v>
      </c>
      <c r="E2152" s="214" t="s">
        <v>3604</v>
      </c>
      <c r="F2152" s="215" t="s">
        <v>3605</v>
      </c>
      <c r="G2152" s="216" t="s">
        <v>449</v>
      </c>
      <c r="H2152" s="217">
        <v>2</v>
      </c>
      <c r="I2152" s="218"/>
      <c r="J2152" s="219">
        <f>ROUND(I2152*H2152,2)</f>
        <v>0</v>
      </c>
      <c r="K2152" s="215" t="s">
        <v>394</v>
      </c>
      <c r="L2152" s="45"/>
      <c r="M2152" s="220" t="s">
        <v>19</v>
      </c>
      <c r="N2152" s="221" t="s">
        <v>44</v>
      </c>
      <c r="O2152" s="85"/>
      <c r="P2152" s="222">
        <f>O2152*H2152</f>
        <v>0</v>
      </c>
      <c r="Q2152" s="222">
        <v>0</v>
      </c>
      <c r="R2152" s="222">
        <f>Q2152*H2152</f>
        <v>0</v>
      </c>
      <c r="S2152" s="222">
        <v>0</v>
      </c>
      <c r="T2152" s="223">
        <f>S2152*H2152</f>
        <v>0</v>
      </c>
      <c r="U2152" s="39"/>
      <c r="V2152" s="39"/>
      <c r="W2152" s="39"/>
      <c r="X2152" s="39"/>
      <c r="Y2152" s="39"/>
      <c r="Z2152" s="39"/>
      <c r="AA2152" s="39"/>
      <c r="AB2152" s="39"/>
      <c r="AC2152" s="39"/>
      <c r="AD2152" s="39"/>
      <c r="AE2152" s="39"/>
      <c r="AR2152" s="224" t="s">
        <v>300</v>
      </c>
      <c r="AT2152" s="224" t="s">
        <v>183</v>
      </c>
      <c r="AU2152" s="224" t="s">
        <v>83</v>
      </c>
      <c r="AY2152" s="18" t="s">
        <v>181</v>
      </c>
      <c r="BE2152" s="225">
        <f>IF(N2152="základní",J2152,0)</f>
        <v>0</v>
      </c>
      <c r="BF2152" s="225">
        <f>IF(N2152="snížená",J2152,0)</f>
        <v>0</v>
      </c>
      <c r="BG2152" s="225">
        <f>IF(N2152="zákl. přenesená",J2152,0)</f>
        <v>0</v>
      </c>
      <c r="BH2152" s="225">
        <f>IF(N2152="sníž. přenesená",J2152,0)</f>
        <v>0</v>
      </c>
      <c r="BI2152" s="225">
        <f>IF(N2152="nulová",J2152,0)</f>
        <v>0</v>
      </c>
      <c r="BJ2152" s="18" t="s">
        <v>81</v>
      </c>
      <c r="BK2152" s="225">
        <f>ROUND(I2152*H2152,2)</f>
        <v>0</v>
      </c>
      <c r="BL2152" s="18" t="s">
        <v>300</v>
      </c>
      <c r="BM2152" s="224" t="s">
        <v>3606</v>
      </c>
    </row>
    <row r="2153" s="2" customFormat="1">
      <c r="A2153" s="39"/>
      <c r="B2153" s="40"/>
      <c r="C2153" s="41"/>
      <c r="D2153" s="226" t="s">
        <v>189</v>
      </c>
      <c r="E2153" s="41"/>
      <c r="F2153" s="227" t="s">
        <v>3605</v>
      </c>
      <c r="G2153" s="41"/>
      <c r="H2153" s="41"/>
      <c r="I2153" s="228"/>
      <c r="J2153" s="41"/>
      <c r="K2153" s="41"/>
      <c r="L2153" s="45"/>
      <c r="M2153" s="229"/>
      <c r="N2153" s="230"/>
      <c r="O2153" s="85"/>
      <c r="P2153" s="85"/>
      <c r="Q2153" s="85"/>
      <c r="R2153" s="85"/>
      <c r="S2153" s="85"/>
      <c r="T2153" s="86"/>
      <c r="U2153" s="39"/>
      <c r="V2153" s="39"/>
      <c r="W2153" s="39"/>
      <c r="X2153" s="39"/>
      <c r="Y2153" s="39"/>
      <c r="Z2153" s="39"/>
      <c r="AA2153" s="39"/>
      <c r="AB2153" s="39"/>
      <c r="AC2153" s="39"/>
      <c r="AD2153" s="39"/>
      <c r="AE2153" s="39"/>
      <c r="AT2153" s="18" t="s">
        <v>189</v>
      </c>
      <c r="AU2153" s="18" t="s">
        <v>83</v>
      </c>
    </row>
    <row r="2154" s="2" customFormat="1" ht="16.5" customHeight="1">
      <c r="A2154" s="39"/>
      <c r="B2154" s="40"/>
      <c r="C2154" s="213" t="s">
        <v>3607</v>
      </c>
      <c r="D2154" s="213" t="s">
        <v>183</v>
      </c>
      <c r="E2154" s="214" t="s">
        <v>3608</v>
      </c>
      <c r="F2154" s="215" t="s">
        <v>3609</v>
      </c>
      <c r="G2154" s="216" t="s">
        <v>377</v>
      </c>
      <c r="H2154" s="217">
        <v>3.5030000000000001</v>
      </c>
      <c r="I2154" s="218"/>
      <c r="J2154" s="219">
        <f>ROUND(I2154*H2154,2)</f>
        <v>0</v>
      </c>
      <c r="K2154" s="215" t="s">
        <v>187</v>
      </c>
      <c r="L2154" s="45"/>
      <c r="M2154" s="220" t="s">
        <v>19</v>
      </c>
      <c r="N2154" s="221" t="s">
        <v>44</v>
      </c>
      <c r="O2154" s="85"/>
      <c r="P2154" s="222">
        <f>O2154*H2154</f>
        <v>0</v>
      </c>
      <c r="Q2154" s="222">
        <v>0</v>
      </c>
      <c r="R2154" s="222">
        <f>Q2154*H2154</f>
        <v>0</v>
      </c>
      <c r="S2154" s="222">
        <v>0</v>
      </c>
      <c r="T2154" s="223">
        <f>S2154*H2154</f>
        <v>0</v>
      </c>
      <c r="U2154" s="39"/>
      <c r="V2154" s="39"/>
      <c r="W2154" s="39"/>
      <c r="X2154" s="39"/>
      <c r="Y2154" s="39"/>
      <c r="Z2154" s="39"/>
      <c r="AA2154" s="39"/>
      <c r="AB2154" s="39"/>
      <c r="AC2154" s="39"/>
      <c r="AD2154" s="39"/>
      <c r="AE2154" s="39"/>
      <c r="AR2154" s="224" t="s">
        <v>300</v>
      </c>
      <c r="AT2154" s="224" t="s">
        <v>183</v>
      </c>
      <c r="AU2154" s="224" t="s">
        <v>83</v>
      </c>
      <c r="AY2154" s="18" t="s">
        <v>181</v>
      </c>
      <c r="BE2154" s="225">
        <f>IF(N2154="základní",J2154,0)</f>
        <v>0</v>
      </c>
      <c r="BF2154" s="225">
        <f>IF(N2154="snížená",J2154,0)</f>
        <v>0</v>
      </c>
      <c r="BG2154" s="225">
        <f>IF(N2154="zákl. přenesená",J2154,0)</f>
        <v>0</v>
      </c>
      <c r="BH2154" s="225">
        <f>IF(N2154="sníž. přenesená",J2154,0)</f>
        <v>0</v>
      </c>
      <c r="BI2154" s="225">
        <f>IF(N2154="nulová",J2154,0)</f>
        <v>0</v>
      </c>
      <c r="BJ2154" s="18" t="s">
        <v>81</v>
      </c>
      <c r="BK2154" s="225">
        <f>ROUND(I2154*H2154,2)</f>
        <v>0</v>
      </c>
      <c r="BL2154" s="18" t="s">
        <v>300</v>
      </c>
      <c r="BM2154" s="224" t="s">
        <v>3610</v>
      </c>
    </row>
    <row r="2155" s="2" customFormat="1">
      <c r="A2155" s="39"/>
      <c r="B2155" s="40"/>
      <c r="C2155" s="41"/>
      <c r="D2155" s="226" t="s">
        <v>189</v>
      </c>
      <c r="E2155" s="41"/>
      <c r="F2155" s="227" t="s">
        <v>3611</v>
      </c>
      <c r="G2155" s="41"/>
      <c r="H2155" s="41"/>
      <c r="I2155" s="228"/>
      <c r="J2155" s="41"/>
      <c r="K2155" s="41"/>
      <c r="L2155" s="45"/>
      <c r="M2155" s="229"/>
      <c r="N2155" s="230"/>
      <c r="O2155" s="85"/>
      <c r="P2155" s="85"/>
      <c r="Q2155" s="85"/>
      <c r="R2155" s="85"/>
      <c r="S2155" s="85"/>
      <c r="T2155" s="86"/>
      <c r="U2155" s="39"/>
      <c r="V2155" s="39"/>
      <c r="W2155" s="39"/>
      <c r="X2155" s="39"/>
      <c r="Y2155" s="39"/>
      <c r="Z2155" s="39"/>
      <c r="AA2155" s="39"/>
      <c r="AB2155" s="39"/>
      <c r="AC2155" s="39"/>
      <c r="AD2155" s="39"/>
      <c r="AE2155" s="39"/>
      <c r="AT2155" s="18" t="s">
        <v>189</v>
      </c>
      <c r="AU2155" s="18" t="s">
        <v>83</v>
      </c>
    </row>
    <row r="2156" s="2" customFormat="1">
      <c r="A2156" s="39"/>
      <c r="B2156" s="40"/>
      <c r="C2156" s="41"/>
      <c r="D2156" s="231" t="s">
        <v>191</v>
      </c>
      <c r="E2156" s="41"/>
      <c r="F2156" s="232" t="s">
        <v>3612</v>
      </c>
      <c r="G2156" s="41"/>
      <c r="H2156" s="41"/>
      <c r="I2156" s="228"/>
      <c r="J2156" s="41"/>
      <c r="K2156" s="41"/>
      <c r="L2156" s="45"/>
      <c r="M2156" s="229"/>
      <c r="N2156" s="230"/>
      <c r="O2156" s="85"/>
      <c r="P2156" s="85"/>
      <c r="Q2156" s="85"/>
      <c r="R2156" s="85"/>
      <c r="S2156" s="85"/>
      <c r="T2156" s="86"/>
      <c r="U2156" s="39"/>
      <c r="V2156" s="39"/>
      <c r="W2156" s="39"/>
      <c r="X2156" s="39"/>
      <c r="Y2156" s="39"/>
      <c r="Z2156" s="39"/>
      <c r="AA2156" s="39"/>
      <c r="AB2156" s="39"/>
      <c r="AC2156" s="39"/>
      <c r="AD2156" s="39"/>
      <c r="AE2156" s="39"/>
      <c r="AT2156" s="18" t="s">
        <v>191</v>
      </c>
      <c r="AU2156" s="18" t="s">
        <v>83</v>
      </c>
    </row>
    <row r="2157" s="12" customFormat="1" ht="22.8" customHeight="1">
      <c r="A2157" s="12"/>
      <c r="B2157" s="197"/>
      <c r="C2157" s="198"/>
      <c r="D2157" s="199" t="s">
        <v>72</v>
      </c>
      <c r="E2157" s="211" t="s">
        <v>3613</v>
      </c>
      <c r="F2157" s="211" t="s">
        <v>3614</v>
      </c>
      <c r="G2157" s="198"/>
      <c r="H2157" s="198"/>
      <c r="I2157" s="201"/>
      <c r="J2157" s="212">
        <f>BK2157</f>
        <v>0</v>
      </c>
      <c r="K2157" s="198"/>
      <c r="L2157" s="203"/>
      <c r="M2157" s="204"/>
      <c r="N2157" s="205"/>
      <c r="O2157" s="205"/>
      <c r="P2157" s="206">
        <f>SUM(P2158:P2248)</f>
        <v>0</v>
      </c>
      <c r="Q2157" s="205"/>
      <c r="R2157" s="206">
        <f>SUM(R2158:R2248)</f>
        <v>3.8345951999999999</v>
      </c>
      <c r="S2157" s="205"/>
      <c r="T2157" s="207">
        <f>SUM(T2158:T2248)</f>
        <v>0</v>
      </c>
      <c r="U2157" s="12"/>
      <c r="V2157" s="12"/>
      <c r="W2157" s="12"/>
      <c r="X2157" s="12"/>
      <c r="Y2157" s="12"/>
      <c r="Z2157" s="12"/>
      <c r="AA2157" s="12"/>
      <c r="AB2157" s="12"/>
      <c r="AC2157" s="12"/>
      <c r="AD2157" s="12"/>
      <c r="AE2157" s="12"/>
      <c r="AR2157" s="208" t="s">
        <v>83</v>
      </c>
      <c r="AT2157" s="209" t="s">
        <v>72</v>
      </c>
      <c r="AU2157" s="209" t="s">
        <v>81</v>
      </c>
      <c r="AY2157" s="208" t="s">
        <v>181</v>
      </c>
      <c r="BK2157" s="210">
        <f>SUM(BK2158:BK2248)</f>
        <v>0</v>
      </c>
    </row>
    <row r="2158" s="2" customFormat="1" ht="21.75" customHeight="1">
      <c r="A2158" s="39"/>
      <c r="B2158" s="40"/>
      <c r="C2158" s="213" t="s">
        <v>3615</v>
      </c>
      <c r="D2158" s="213" t="s">
        <v>183</v>
      </c>
      <c r="E2158" s="214" t="s">
        <v>3616</v>
      </c>
      <c r="F2158" s="215" t="s">
        <v>3617</v>
      </c>
      <c r="G2158" s="216" t="s">
        <v>253</v>
      </c>
      <c r="H2158" s="217">
        <v>194.26400000000001</v>
      </c>
      <c r="I2158" s="218"/>
      <c r="J2158" s="219">
        <f>ROUND(I2158*H2158,2)</f>
        <v>0</v>
      </c>
      <c r="K2158" s="215" t="s">
        <v>187</v>
      </c>
      <c r="L2158" s="45"/>
      <c r="M2158" s="220" t="s">
        <v>19</v>
      </c>
      <c r="N2158" s="221" t="s">
        <v>44</v>
      </c>
      <c r="O2158" s="85"/>
      <c r="P2158" s="222">
        <f>O2158*H2158</f>
        <v>0</v>
      </c>
      <c r="Q2158" s="222">
        <v>0.0053</v>
      </c>
      <c r="R2158" s="222">
        <f>Q2158*H2158</f>
        <v>1.0295992000000001</v>
      </c>
      <c r="S2158" s="222">
        <v>0</v>
      </c>
      <c r="T2158" s="223">
        <f>S2158*H2158</f>
        <v>0</v>
      </c>
      <c r="U2158" s="39"/>
      <c r="V2158" s="39"/>
      <c r="W2158" s="39"/>
      <c r="X2158" s="39"/>
      <c r="Y2158" s="39"/>
      <c r="Z2158" s="39"/>
      <c r="AA2158" s="39"/>
      <c r="AB2158" s="39"/>
      <c r="AC2158" s="39"/>
      <c r="AD2158" s="39"/>
      <c r="AE2158" s="39"/>
      <c r="AR2158" s="224" t="s">
        <v>300</v>
      </c>
      <c r="AT2158" s="224" t="s">
        <v>183</v>
      </c>
      <c r="AU2158" s="224" t="s">
        <v>83</v>
      </c>
      <c r="AY2158" s="18" t="s">
        <v>181</v>
      </c>
      <c r="BE2158" s="225">
        <f>IF(N2158="základní",J2158,0)</f>
        <v>0</v>
      </c>
      <c r="BF2158" s="225">
        <f>IF(N2158="snížená",J2158,0)</f>
        <v>0</v>
      </c>
      <c r="BG2158" s="225">
        <f>IF(N2158="zákl. přenesená",J2158,0)</f>
        <v>0</v>
      </c>
      <c r="BH2158" s="225">
        <f>IF(N2158="sníž. přenesená",J2158,0)</f>
        <v>0</v>
      </c>
      <c r="BI2158" s="225">
        <f>IF(N2158="nulová",J2158,0)</f>
        <v>0</v>
      </c>
      <c r="BJ2158" s="18" t="s">
        <v>81</v>
      </c>
      <c r="BK2158" s="225">
        <f>ROUND(I2158*H2158,2)</f>
        <v>0</v>
      </c>
      <c r="BL2158" s="18" t="s">
        <v>300</v>
      </c>
      <c r="BM2158" s="224" t="s">
        <v>3618</v>
      </c>
    </row>
    <row r="2159" s="2" customFormat="1">
      <c r="A2159" s="39"/>
      <c r="B2159" s="40"/>
      <c r="C2159" s="41"/>
      <c r="D2159" s="226" t="s">
        <v>189</v>
      </c>
      <c r="E2159" s="41"/>
      <c r="F2159" s="227" t="s">
        <v>3619</v>
      </c>
      <c r="G2159" s="41"/>
      <c r="H2159" s="41"/>
      <c r="I2159" s="228"/>
      <c r="J2159" s="41"/>
      <c r="K2159" s="41"/>
      <c r="L2159" s="45"/>
      <c r="M2159" s="229"/>
      <c r="N2159" s="230"/>
      <c r="O2159" s="85"/>
      <c r="P2159" s="85"/>
      <c r="Q2159" s="85"/>
      <c r="R2159" s="85"/>
      <c r="S2159" s="85"/>
      <c r="T2159" s="86"/>
      <c r="U2159" s="39"/>
      <c r="V2159" s="39"/>
      <c r="W2159" s="39"/>
      <c r="X2159" s="39"/>
      <c r="Y2159" s="39"/>
      <c r="Z2159" s="39"/>
      <c r="AA2159" s="39"/>
      <c r="AB2159" s="39"/>
      <c r="AC2159" s="39"/>
      <c r="AD2159" s="39"/>
      <c r="AE2159" s="39"/>
      <c r="AT2159" s="18" t="s">
        <v>189</v>
      </c>
      <c r="AU2159" s="18" t="s">
        <v>83</v>
      </c>
    </row>
    <row r="2160" s="2" customFormat="1">
      <c r="A2160" s="39"/>
      <c r="B2160" s="40"/>
      <c r="C2160" s="41"/>
      <c r="D2160" s="231" t="s">
        <v>191</v>
      </c>
      <c r="E2160" s="41"/>
      <c r="F2160" s="232" t="s">
        <v>3620</v>
      </c>
      <c r="G2160" s="41"/>
      <c r="H2160" s="41"/>
      <c r="I2160" s="228"/>
      <c r="J2160" s="41"/>
      <c r="K2160" s="41"/>
      <c r="L2160" s="45"/>
      <c r="M2160" s="229"/>
      <c r="N2160" s="230"/>
      <c r="O2160" s="85"/>
      <c r="P2160" s="85"/>
      <c r="Q2160" s="85"/>
      <c r="R2160" s="85"/>
      <c r="S2160" s="85"/>
      <c r="T2160" s="86"/>
      <c r="U2160" s="39"/>
      <c r="V2160" s="39"/>
      <c r="W2160" s="39"/>
      <c r="X2160" s="39"/>
      <c r="Y2160" s="39"/>
      <c r="Z2160" s="39"/>
      <c r="AA2160" s="39"/>
      <c r="AB2160" s="39"/>
      <c r="AC2160" s="39"/>
      <c r="AD2160" s="39"/>
      <c r="AE2160" s="39"/>
      <c r="AT2160" s="18" t="s">
        <v>191</v>
      </c>
      <c r="AU2160" s="18" t="s">
        <v>83</v>
      </c>
    </row>
    <row r="2161" s="14" customFormat="1">
      <c r="A2161" s="14"/>
      <c r="B2161" s="244"/>
      <c r="C2161" s="245"/>
      <c r="D2161" s="226" t="s">
        <v>193</v>
      </c>
      <c r="E2161" s="246" t="s">
        <v>19</v>
      </c>
      <c r="F2161" s="247" t="s">
        <v>429</v>
      </c>
      <c r="G2161" s="245"/>
      <c r="H2161" s="246" t="s">
        <v>19</v>
      </c>
      <c r="I2161" s="248"/>
      <c r="J2161" s="245"/>
      <c r="K2161" s="245"/>
      <c r="L2161" s="249"/>
      <c r="M2161" s="250"/>
      <c r="N2161" s="251"/>
      <c r="O2161" s="251"/>
      <c r="P2161" s="251"/>
      <c r="Q2161" s="251"/>
      <c r="R2161" s="251"/>
      <c r="S2161" s="251"/>
      <c r="T2161" s="252"/>
      <c r="U2161" s="14"/>
      <c r="V2161" s="14"/>
      <c r="W2161" s="14"/>
      <c r="X2161" s="14"/>
      <c r="Y2161" s="14"/>
      <c r="Z2161" s="14"/>
      <c r="AA2161" s="14"/>
      <c r="AB2161" s="14"/>
      <c r="AC2161" s="14"/>
      <c r="AD2161" s="14"/>
      <c r="AE2161" s="14"/>
      <c r="AT2161" s="253" t="s">
        <v>193</v>
      </c>
      <c r="AU2161" s="253" t="s">
        <v>83</v>
      </c>
      <c r="AV2161" s="14" t="s">
        <v>81</v>
      </c>
      <c r="AW2161" s="14" t="s">
        <v>33</v>
      </c>
      <c r="AX2161" s="14" t="s">
        <v>73</v>
      </c>
      <c r="AY2161" s="253" t="s">
        <v>181</v>
      </c>
    </row>
    <row r="2162" s="14" customFormat="1">
      <c r="A2162" s="14"/>
      <c r="B2162" s="244"/>
      <c r="C2162" s="245"/>
      <c r="D2162" s="226" t="s">
        <v>193</v>
      </c>
      <c r="E2162" s="246" t="s">
        <v>19</v>
      </c>
      <c r="F2162" s="247" t="s">
        <v>3621</v>
      </c>
      <c r="G2162" s="245"/>
      <c r="H2162" s="246" t="s">
        <v>19</v>
      </c>
      <c r="I2162" s="248"/>
      <c r="J2162" s="245"/>
      <c r="K2162" s="245"/>
      <c r="L2162" s="249"/>
      <c r="M2162" s="250"/>
      <c r="N2162" s="251"/>
      <c r="O2162" s="251"/>
      <c r="P2162" s="251"/>
      <c r="Q2162" s="251"/>
      <c r="R2162" s="251"/>
      <c r="S2162" s="251"/>
      <c r="T2162" s="252"/>
      <c r="U2162" s="14"/>
      <c r="V2162" s="14"/>
      <c r="W2162" s="14"/>
      <c r="X2162" s="14"/>
      <c r="Y2162" s="14"/>
      <c r="Z2162" s="14"/>
      <c r="AA2162" s="14"/>
      <c r="AB2162" s="14"/>
      <c r="AC2162" s="14"/>
      <c r="AD2162" s="14"/>
      <c r="AE2162" s="14"/>
      <c r="AT2162" s="253" t="s">
        <v>193</v>
      </c>
      <c r="AU2162" s="253" t="s">
        <v>83</v>
      </c>
      <c r="AV2162" s="14" t="s">
        <v>81</v>
      </c>
      <c r="AW2162" s="14" t="s">
        <v>33</v>
      </c>
      <c r="AX2162" s="14" t="s">
        <v>73</v>
      </c>
      <c r="AY2162" s="253" t="s">
        <v>181</v>
      </c>
    </row>
    <row r="2163" s="13" customFormat="1">
      <c r="A2163" s="13"/>
      <c r="B2163" s="233"/>
      <c r="C2163" s="234"/>
      <c r="D2163" s="226" t="s">
        <v>193</v>
      </c>
      <c r="E2163" s="235" t="s">
        <v>19</v>
      </c>
      <c r="F2163" s="236" t="s">
        <v>3622</v>
      </c>
      <c r="G2163" s="234"/>
      <c r="H2163" s="237">
        <v>10.087999999999999</v>
      </c>
      <c r="I2163" s="238"/>
      <c r="J2163" s="234"/>
      <c r="K2163" s="234"/>
      <c r="L2163" s="239"/>
      <c r="M2163" s="240"/>
      <c r="N2163" s="241"/>
      <c r="O2163" s="241"/>
      <c r="P2163" s="241"/>
      <c r="Q2163" s="241"/>
      <c r="R2163" s="241"/>
      <c r="S2163" s="241"/>
      <c r="T2163" s="242"/>
      <c r="U2163" s="13"/>
      <c r="V2163" s="13"/>
      <c r="W2163" s="13"/>
      <c r="X2163" s="13"/>
      <c r="Y2163" s="13"/>
      <c r="Z2163" s="13"/>
      <c r="AA2163" s="13"/>
      <c r="AB2163" s="13"/>
      <c r="AC2163" s="13"/>
      <c r="AD2163" s="13"/>
      <c r="AE2163" s="13"/>
      <c r="AT2163" s="243" t="s">
        <v>193</v>
      </c>
      <c r="AU2163" s="243" t="s">
        <v>83</v>
      </c>
      <c r="AV2163" s="13" t="s">
        <v>83</v>
      </c>
      <c r="AW2163" s="13" t="s">
        <v>33</v>
      </c>
      <c r="AX2163" s="13" t="s">
        <v>73</v>
      </c>
      <c r="AY2163" s="243" t="s">
        <v>181</v>
      </c>
    </row>
    <row r="2164" s="14" customFormat="1">
      <c r="A2164" s="14"/>
      <c r="B2164" s="244"/>
      <c r="C2164" s="245"/>
      <c r="D2164" s="226" t="s">
        <v>193</v>
      </c>
      <c r="E2164" s="246" t="s">
        <v>19</v>
      </c>
      <c r="F2164" s="247" t="s">
        <v>781</v>
      </c>
      <c r="G2164" s="245"/>
      <c r="H2164" s="246" t="s">
        <v>19</v>
      </c>
      <c r="I2164" s="248"/>
      <c r="J2164" s="245"/>
      <c r="K2164" s="245"/>
      <c r="L2164" s="249"/>
      <c r="M2164" s="250"/>
      <c r="N2164" s="251"/>
      <c r="O2164" s="251"/>
      <c r="P2164" s="251"/>
      <c r="Q2164" s="251"/>
      <c r="R2164" s="251"/>
      <c r="S2164" s="251"/>
      <c r="T2164" s="252"/>
      <c r="U2164" s="14"/>
      <c r="V2164" s="14"/>
      <c r="W2164" s="14"/>
      <c r="X2164" s="14"/>
      <c r="Y2164" s="14"/>
      <c r="Z2164" s="14"/>
      <c r="AA2164" s="14"/>
      <c r="AB2164" s="14"/>
      <c r="AC2164" s="14"/>
      <c r="AD2164" s="14"/>
      <c r="AE2164" s="14"/>
      <c r="AT2164" s="253" t="s">
        <v>193</v>
      </c>
      <c r="AU2164" s="253" t="s">
        <v>83</v>
      </c>
      <c r="AV2164" s="14" t="s">
        <v>81</v>
      </c>
      <c r="AW2164" s="14" t="s">
        <v>33</v>
      </c>
      <c r="AX2164" s="14" t="s">
        <v>73</v>
      </c>
      <c r="AY2164" s="253" t="s">
        <v>181</v>
      </c>
    </row>
    <row r="2165" s="13" customFormat="1">
      <c r="A2165" s="13"/>
      <c r="B2165" s="233"/>
      <c r="C2165" s="234"/>
      <c r="D2165" s="226" t="s">
        <v>193</v>
      </c>
      <c r="E2165" s="235" t="s">
        <v>19</v>
      </c>
      <c r="F2165" s="236" t="s">
        <v>3623</v>
      </c>
      <c r="G2165" s="234"/>
      <c r="H2165" s="237">
        <v>33.137999999999998</v>
      </c>
      <c r="I2165" s="238"/>
      <c r="J2165" s="234"/>
      <c r="K2165" s="234"/>
      <c r="L2165" s="239"/>
      <c r="M2165" s="240"/>
      <c r="N2165" s="241"/>
      <c r="O2165" s="241"/>
      <c r="P2165" s="241"/>
      <c r="Q2165" s="241"/>
      <c r="R2165" s="241"/>
      <c r="S2165" s="241"/>
      <c r="T2165" s="242"/>
      <c r="U2165" s="13"/>
      <c r="V2165" s="13"/>
      <c r="W2165" s="13"/>
      <c r="X2165" s="13"/>
      <c r="Y2165" s="13"/>
      <c r="Z2165" s="13"/>
      <c r="AA2165" s="13"/>
      <c r="AB2165" s="13"/>
      <c r="AC2165" s="13"/>
      <c r="AD2165" s="13"/>
      <c r="AE2165" s="13"/>
      <c r="AT2165" s="243" t="s">
        <v>193</v>
      </c>
      <c r="AU2165" s="243" t="s">
        <v>83</v>
      </c>
      <c r="AV2165" s="13" t="s">
        <v>83</v>
      </c>
      <c r="AW2165" s="13" t="s">
        <v>33</v>
      </c>
      <c r="AX2165" s="13" t="s">
        <v>73</v>
      </c>
      <c r="AY2165" s="243" t="s">
        <v>181</v>
      </c>
    </row>
    <row r="2166" s="14" customFormat="1">
      <c r="A2166" s="14"/>
      <c r="B2166" s="244"/>
      <c r="C2166" s="245"/>
      <c r="D2166" s="226" t="s">
        <v>193</v>
      </c>
      <c r="E2166" s="246" t="s">
        <v>19</v>
      </c>
      <c r="F2166" s="247" t="s">
        <v>783</v>
      </c>
      <c r="G2166" s="245"/>
      <c r="H2166" s="246" t="s">
        <v>19</v>
      </c>
      <c r="I2166" s="248"/>
      <c r="J2166" s="245"/>
      <c r="K2166" s="245"/>
      <c r="L2166" s="249"/>
      <c r="M2166" s="250"/>
      <c r="N2166" s="251"/>
      <c r="O2166" s="251"/>
      <c r="P2166" s="251"/>
      <c r="Q2166" s="251"/>
      <c r="R2166" s="251"/>
      <c r="S2166" s="251"/>
      <c r="T2166" s="252"/>
      <c r="U2166" s="14"/>
      <c r="V2166" s="14"/>
      <c r="W2166" s="14"/>
      <c r="X2166" s="14"/>
      <c r="Y2166" s="14"/>
      <c r="Z2166" s="14"/>
      <c r="AA2166" s="14"/>
      <c r="AB2166" s="14"/>
      <c r="AC2166" s="14"/>
      <c r="AD2166" s="14"/>
      <c r="AE2166" s="14"/>
      <c r="AT2166" s="253" t="s">
        <v>193</v>
      </c>
      <c r="AU2166" s="253" t="s">
        <v>83</v>
      </c>
      <c r="AV2166" s="14" t="s">
        <v>81</v>
      </c>
      <c r="AW2166" s="14" t="s">
        <v>33</v>
      </c>
      <c r="AX2166" s="14" t="s">
        <v>73</v>
      </c>
      <c r="AY2166" s="253" t="s">
        <v>181</v>
      </c>
    </row>
    <row r="2167" s="13" customFormat="1">
      <c r="A2167" s="13"/>
      <c r="B2167" s="233"/>
      <c r="C2167" s="234"/>
      <c r="D2167" s="226" t="s">
        <v>193</v>
      </c>
      <c r="E2167" s="235" t="s">
        <v>19</v>
      </c>
      <c r="F2167" s="236" t="s">
        <v>3624</v>
      </c>
      <c r="G2167" s="234"/>
      <c r="H2167" s="237">
        <v>13.968</v>
      </c>
      <c r="I2167" s="238"/>
      <c r="J2167" s="234"/>
      <c r="K2167" s="234"/>
      <c r="L2167" s="239"/>
      <c r="M2167" s="240"/>
      <c r="N2167" s="241"/>
      <c r="O2167" s="241"/>
      <c r="P2167" s="241"/>
      <c r="Q2167" s="241"/>
      <c r="R2167" s="241"/>
      <c r="S2167" s="241"/>
      <c r="T2167" s="242"/>
      <c r="U2167" s="13"/>
      <c r="V2167" s="13"/>
      <c r="W2167" s="13"/>
      <c r="X2167" s="13"/>
      <c r="Y2167" s="13"/>
      <c r="Z2167" s="13"/>
      <c r="AA2167" s="13"/>
      <c r="AB2167" s="13"/>
      <c r="AC2167" s="13"/>
      <c r="AD2167" s="13"/>
      <c r="AE2167" s="13"/>
      <c r="AT2167" s="243" t="s">
        <v>193</v>
      </c>
      <c r="AU2167" s="243" t="s">
        <v>83</v>
      </c>
      <c r="AV2167" s="13" t="s">
        <v>83</v>
      </c>
      <c r="AW2167" s="13" t="s">
        <v>33</v>
      </c>
      <c r="AX2167" s="13" t="s">
        <v>73</v>
      </c>
      <c r="AY2167" s="243" t="s">
        <v>181</v>
      </c>
    </row>
    <row r="2168" s="14" customFormat="1">
      <c r="A2168" s="14"/>
      <c r="B2168" s="244"/>
      <c r="C2168" s="245"/>
      <c r="D2168" s="226" t="s">
        <v>193</v>
      </c>
      <c r="E2168" s="246" t="s">
        <v>19</v>
      </c>
      <c r="F2168" s="247" t="s">
        <v>787</v>
      </c>
      <c r="G2168" s="245"/>
      <c r="H2168" s="246" t="s">
        <v>19</v>
      </c>
      <c r="I2168" s="248"/>
      <c r="J2168" s="245"/>
      <c r="K2168" s="245"/>
      <c r="L2168" s="249"/>
      <c r="M2168" s="250"/>
      <c r="N2168" s="251"/>
      <c r="O2168" s="251"/>
      <c r="P2168" s="251"/>
      <c r="Q2168" s="251"/>
      <c r="R2168" s="251"/>
      <c r="S2168" s="251"/>
      <c r="T2168" s="252"/>
      <c r="U2168" s="14"/>
      <c r="V2168" s="14"/>
      <c r="W2168" s="14"/>
      <c r="X2168" s="14"/>
      <c r="Y2168" s="14"/>
      <c r="Z2168" s="14"/>
      <c r="AA2168" s="14"/>
      <c r="AB2168" s="14"/>
      <c r="AC2168" s="14"/>
      <c r="AD2168" s="14"/>
      <c r="AE2168" s="14"/>
      <c r="AT2168" s="253" t="s">
        <v>193</v>
      </c>
      <c r="AU2168" s="253" t="s">
        <v>83</v>
      </c>
      <c r="AV2168" s="14" t="s">
        <v>81</v>
      </c>
      <c r="AW2168" s="14" t="s">
        <v>33</v>
      </c>
      <c r="AX2168" s="14" t="s">
        <v>73</v>
      </c>
      <c r="AY2168" s="253" t="s">
        <v>181</v>
      </c>
    </row>
    <row r="2169" s="13" customFormat="1">
      <c r="A2169" s="13"/>
      <c r="B2169" s="233"/>
      <c r="C2169" s="234"/>
      <c r="D2169" s="226" t="s">
        <v>193</v>
      </c>
      <c r="E2169" s="235" t="s">
        <v>19</v>
      </c>
      <c r="F2169" s="236" t="s">
        <v>3625</v>
      </c>
      <c r="G2169" s="234"/>
      <c r="H2169" s="237">
        <v>15.768000000000001</v>
      </c>
      <c r="I2169" s="238"/>
      <c r="J2169" s="234"/>
      <c r="K2169" s="234"/>
      <c r="L2169" s="239"/>
      <c r="M2169" s="240"/>
      <c r="N2169" s="241"/>
      <c r="O2169" s="241"/>
      <c r="P2169" s="241"/>
      <c r="Q2169" s="241"/>
      <c r="R2169" s="241"/>
      <c r="S2169" s="241"/>
      <c r="T2169" s="242"/>
      <c r="U2169" s="13"/>
      <c r="V2169" s="13"/>
      <c r="W2169" s="13"/>
      <c r="X2169" s="13"/>
      <c r="Y2169" s="13"/>
      <c r="Z2169" s="13"/>
      <c r="AA2169" s="13"/>
      <c r="AB2169" s="13"/>
      <c r="AC2169" s="13"/>
      <c r="AD2169" s="13"/>
      <c r="AE2169" s="13"/>
      <c r="AT2169" s="243" t="s">
        <v>193</v>
      </c>
      <c r="AU2169" s="243" t="s">
        <v>83</v>
      </c>
      <c r="AV2169" s="13" t="s">
        <v>83</v>
      </c>
      <c r="AW2169" s="13" t="s">
        <v>33</v>
      </c>
      <c r="AX2169" s="13" t="s">
        <v>73</v>
      </c>
      <c r="AY2169" s="243" t="s">
        <v>181</v>
      </c>
    </row>
    <row r="2170" s="14" customFormat="1">
      <c r="A2170" s="14"/>
      <c r="B2170" s="244"/>
      <c r="C2170" s="245"/>
      <c r="D2170" s="226" t="s">
        <v>193</v>
      </c>
      <c r="E2170" s="246" t="s">
        <v>19</v>
      </c>
      <c r="F2170" s="247" t="s">
        <v>785</v>
      </c>
      <c r="G2170" s="245"/>
      <c r="H2170" s="246" t="s">
        <v>19</v>
      </c>
      <c r="I2170" s="248"/>
      <c r="J2170" s="245"/>
      <c r="K2170" s="245"/>
      <c r="L2170" s="249"/>
      <c r="M2170" s="250"/>
      <c r="N2170" s="251"/>
      <c r="O2170" s="251"/>
      <c r="P2170" s="251"/>
      <c r="Q2170" s="251"/>
      <c r="R2170" s="251"/>
      <c r="S2170" s="251"/>
      <c r="T2170" s="252"/>
      <c r="U2170" s="14"/>
      <c r="V2170" s="14"/>
      <c r="W2170" s="14"/>
      <c r="X2170" s="14"/>
      <c r="Y2170" s="14"/>
      <c r="Z2170" s="14"/>
      <c r="AA2170" s="14"/>
      <c r="AB2170" s="14"/>
      <c r="AC2170" s="14"/>
      <c r="AD2170" s="14"/>
      <c r="AE2170" s="14"/>
      <c r="AT2170" s="253" t="s">
        <v>193</v>
      </c>
      <c r="AU2170" s="253" t="s">
        <v>83</v>
      </c>
      <c r="AV2170" s="14" t="s">
        <v>81</v>
      </c>
      <c r="AW2170" s="14" t="s">
        <v>33</v>
      </c>
      <c r="AX2170" s="14" t="s">
        <v>73</v>
      </c>
      <c r="AY2170" s="253" t="s">
        <v>181</v>
      </c>
    </row>
    <row r="2171" s="13" customFormat="1">
      <c r="A2171" s="13"/>
      <c r="B2171" s="233"/>
      <c r="C2171" s="234"/>
      <c r="D2171" s="226" t="s">
        <v>193</v>
      </c>
      <c r="E2171" s="235" t="s">
        <v>19</v>
      </c>
      <c r="F2171" s="236" t="s">
        <v>3626</v>
      </c>
      <c r="G2171" s="234"/>
      <c r="H2171" s="237">
        <v>24.170000000000002</v>
      </c>
      <c r="I2171" s="238"/>
      <c r="J2171" s="234"/>
      <c r="K2171" s="234"/>
      <c r="L2171" s="239"/>
      <c r="M2171" s="240"/>
      <c r="N2171" s="241"/>
      <c r="O2171" s="241"/>
      <c r="P2171" s="241"/>
      <c r="Q2171" s="241"/>
      <c r="R2171" s="241"/>
      <c r="S2171" s="241"/>
      <c r="T2171" s="242"/>
      <c r="U2171" s="13"/>
      <c r="V2171" s="13"/>
      <c r="W2171" s="13"/>
      <c r="X2171" s="13"/>
      <c r="Y2171" s="13"/>
      <c r="Z2171" s="13"/>
      <c r="AA2171" s="13"/>
      <c r="AB2171" s="13"/>
      <c r="AC2171" s="13"/>
      <c r="AD2171" s="13"/>
      <c r="AE2171" s="13"/>
      <c r="AT2171" s="243" t="s">
        <v>193</v>
      </c>
      <c r="AU2171" s="243" t="s">
        <v>83</v>
      </c>
      <c r="AV2171" s="13" t="s">
        <v>83</v>
      </c>
      <c r="AW2171" s="13" t="s">
        <v>33</v>
      </c>
      <c r="AX2171" s="13" t="s">
        <v>73</v>
      </c>
      <c r="AY2171" s="243" t="s">
        <v>181</v>
      </c>
    </row>
    <row r="2172" s="14" customFormat="1">
      <c r="A2172" s="14"/>
      <c r="B2172" s="244"/>
      <c r="C2172" s="245"/>
      <c r="D2172" s="226" t="s">
        <v>193</v>
      </c>
      <c r="E2172" s="246" t="s">
        <v>19</v>
      </c>
      <c r="F2172" s="247" t="s">
        <v>433</v>
      </c>
      <c r="G2172" s="245"/>
      <c r="H2172" s="246" t="s">
        <v>19</v>
      </c>
      <c r="I2172" s="248"/>
      <c r="J2172" s="245"/>
      <c r="K2172" s="245"/>
      <c r="L2172" s="249"/>
      <c r="M2172" s="250"/>
      <c r="N2172" s="251"/>
      <c r="O2172" s="251"/>
      <c r="P2172" s="251"/>
      <c r="Q2172" s="251"/>
      <c r="R2172" s="251"/>
      <c r="S2172" s="251"/>
      <c r="T2172" s="252"/>
      <c r="U2172" s="14"/>
      <c r="V2172" s="14"/>
      <c r="W2172" s="14"/>
      <c r="X2172" s="14"/>
      <c r="Y2172" s="14"/>
      <c r="Z2172" s="14"/>
      <c r="AA2172" s="14"/>
      <c r="AB2172" s="14"/>
      <c r="AC2172" s="14"/>
      <c r="AD2172" s="14"/>
      <c r="AE2172" s="14"/>
      <c r="AT2172" s="253" t="s">
        <v>193</v>
      </c>
      <c r="AU2172" s="253" t="s">
        <v>83</v>
      </c>
      <c r="AV2172" s="14" t="s">
        <v>81</v>
      </c>
      <c r="AW2172" s="14" t="s">
        <v>33</v>
      </c>
      <c r="AX2172" s="14" t="s">
        <v>73</v>
      </c>
      <c r="AY2172" s="253" t="s">
        <v>181</v>
      </c>
    </row>
    <row r="2173" s="14" customFormat="1">
      <c r="A2173" s="14"/>
      <c r="B2173" s="244"/>
      <c r="C2173" s="245"/>
      <c r="D2173" s="226" t="s">
        <v>193</v>
      </c>
      <c r="E2173" s="246" t="s">
        <v>19</v>
      </c>
      <c r="F2173" s="247" t="s">
        <v>3621</v>
      </c>
      <c r="G2173" s="245"/>
      <c r="H2173" s="246" t="s">
        <v>19</v>
      </c>
      <c r="I2173" s="248"/>
      <c r="J2173" s="245"/>
      <c r="K2173" s="245"/>
      <c r="L2173" s="249"/>
      <c r="M2173" s="250"/>
      <c r="N2173" s="251"/>
      <c r="O2173" s="251"/>
      <c r="P2173" s="251"/>
      <c r="Q2173" s="251"/>
      <c r="R2173" s="251"/>
      <c r="S2173" s="251"/>
      <c r="T2173" s="252"/>
      <c r="U2173" s="14"/>
      <c r="V2173" s="14"/>
      <c r="W2173" s="14"/>
      <c r="X2173" s="14"/>
      <c r="Y2173" s="14"/>
      <c r="Z2173" s="14"/>
      <c r="AA2173" s="14"/>
      <c r="AB2173" s="14"/>
      <c r="AC2173" s="14"/>
      <c r="AD2173" s="14"/>
      <c r="AE2173" s="14"/>
      <c r="AT2173" s="253" t="s">
        <v>193</v>
      </c>
      <c r="AU2173" s="253" t="s">
        <v>83</v>
      </c>
      <c r="AV2173" s="14" t="s">
        <v>81</v>
      </c>
      <c r="AW2173" s="14" t="s">
        <v>33</v>
      </c>
      <c r="AX2173" s="14" t="s">
        <v>73</v>
      </c>
      <c r="AY2173" s="253" t="s">
        <v>181</v>
      </c>
    </row>
    <row r="2174" s="13" customFormat="1">
      <c r="A2174" s="13"/>
      <c r="B2174" s="233"/>
      <c r="C2174" s="234"/>
      <c r="D2174" s="226" t="s">
        <v>193</v>
      </c>
      <c r="E2174" s="235" t="s">
        <v>19</v>
      </c>
      <c r="F2174" s="236" t="s">
        <v>3622</v>
      </c>
      <c r="G2174" s="234"/>
      <c r="H2174" s="237">
        <v>10.087999999999999</v>
      </c>
      <c r="I2174" s="238"/>
      <c r="J2174" s="234"/>
      <c r="K2174" s="234"/>
      <c r="L2174" s="239"/>
      <c r="M2174" s="240"/>
      <c r="N2174" s="241"/>
      <c r="O2174" s="241"/>
      <c r="P2174" s="241"/>
      <c r="Q2174" s="241"/>
      <c r="R2174" s="241"/>
      <c r="S2174" s="241"/>
      <c r="T2174" s="242"/>
      <c r="U2174" s="13"/>
      <c r="V2174" s="13"/>
      <c r="W2174" s="13"/>
      <c r="X2174" s="13"/>
      <c r="Y2174" s="13"/>
      <c r="Z2174" s="13"/>
      <c r="AA2174" s="13"/>
      <c r="AB2174" s="13"/>
      <c r="AC2174" s="13"/>
      <c r="AD2174" s="13"/>
      <c r="AE2174" s="13"/>
      <c r="AT2174" s="243" t="s">
        <v>193</v>
      </c>
      <c r="AU2174" s="243" t="s">
        <v>83</v>
      </c>
      <c r="AV2174" s="13" t="s">
        <v>83</v>
      </c>
      <c r="AW2174" s="13" t="s">
        <v>33</v>
      </c>
      <c r="AX2174" s="13" t="s">
        <v>73</v>
      </c>
      <c r="AY2174" s="243" t="s">
        <v>181</v>
      </c>
    </row>
    <row r="2175" s="14" customFormat="1">
      <c r="A2175" s="14"/>
      <c r="B2175" s="244"/>
      <c r="C2175" s="245"/>
      <c r="D2175" s="226" t="s">
        <v>193</v>
      </c>
      <c r="E2175" s="246" t="s">
        <v>19</v>
      </c>
      <c r="F2175" s="247" t="s">
        <v>3627</v>
      </c>
      <c r="G2175" s="245"/>
      <c r="H2175" s="246" t="s">
        <v>19</v>
      </c>
      <c r="I2175" s="248"/>
      <c r="J2175" s="245"/>
      <c r="K2175" s="245"/>
      <c r="L2175" s="249"/>
      <c r="M2175" s="250"/>
      <c r="N2175" s="251"/>
      <c r="O2175" s="251"/>
      <c r="P2175" s="251"/>
      <c r="Q2175" s="251"/>
      <c r="R2175" s="251"/>
      <c r="S2175" s="251"/>
      <c r="T2175" s="252"/>
      <c r="U2175" s="14"/>
      <c r="V2175" s="14"/>
      <c r="W2175" s="14"/>
      <c r="X2175" s="14"/>
      <c r="Y2175" s="14"/>
      <c r="Z2175" s="14"/>
      <c r="AA2175" s="14"/>
      <c r="AB2175" s="14"/>
      <c r="AC2175" s="14"/>
      <c r="AD2175" s="14"/>
      <c r="AE2175" s="14"/>
      <c r="AT2175" s="253" t="s">
        <v>193</v>
      </c>
      <c r="AU2175" s="253" t="s">
        <v>83</v>
      </c>
      <c r="AV2175" s="14" t="s">
        <v>81</v>
      </c>
      <c r="AW2175" s="14" t="s">
        <v>33</v>
      </c>
      <c r="AX2175" s="14" t="s">
        <v>73</v>
      </c>
      <c r="AY2175" s="253" t="s">
        <v>181</v>
      </c>
    </row>
    <row r="2176" s="13" customFormat="1">
      <c r="A2176" s="13"/>
      <c r="B2176" s="233"/>
      <c r="C2176" s="234"/>
      <c r="D2176" s="226" t="s">
        <v>193</v>
      </c>
      <c r="E2176" s="235" t="s">
        <v>19</v>
      </c>
      <c r="F2176" s="236" t="s">
        <v>3628</v>
      </c>
      <c r="G2176" s="234"/>
      <c r="H2176" s="237">
        <v>33.137999999999998</v>
      </c>
      <c r="I2176" s="238"/>
      <c r="J2176" s="234"/>
      <c r="K2176" s="234"/>
      <c r="L2176" s="239"/>
      <c r="M2176" s="240"/>
      <c r="N2176" s="241"/>
      <c r="O2176" s="241"/>
      <c r="P2176" s="241"/>
      <c r="Q2176" s="241"/>
      <c r="R2176" s="241"/>
      <c r="S2176" s="241"/>
      <c r="T2176" s="242"/>
      <c r="U2176" s="13"/>
      <c r="V2176" s="13"/>
      <c r="W2176" s="13"/>
      <c r="X2176" s="13"/>
      <c r="Y2176" s="13"/>
      <c r="Z2176" s="13"/>
      <c r="AA2176" s="13"/>
      <c r="AB2176" s="13"/>
      <c r="AC2176" s="13"/>
      <c r="AD2176" s="13"/>
      <c r="AE2176" s="13"/>
      <c r="AT2176" s="243" t="s">
        <v>193</v>
      </c>
      <c r="AU2176" s="243" t="s">
        <v>83</v>
      </c>
      <c r="AV2176" s="13" t="s">
        <v>83</v>
      </c>
      <c r="AW2176" s="13" t="s">
        <v>33</v>
      </c>
      <c r="AX2176" s="13" t="s">
        <v>73</v>
      </c>
      <c r="AY2176" s="243" t="s">
        <v>181</v>
      </c>
    </row>
    <row r="2177" s="14" customFormat="1">
      <c r="A2177" s="14"/>
      <c r="B2177" s="244"/>
      <c r="C2177" s="245"/>
      <c r="D2177" s="226" t="s">
        <v>193</v>
      </c>
      <c r="E2177" s="246" t="s">
        <v>19</v>
      </c>
      <c r="F2177" s="247" t="s">
        <v>783</v>
      </c>
      <c r="G2177" s="245"/>
      <c r="H2177" s="246" t="s">
        <v>19</v>
      </c>
      <c r="I2177" s="248"/>
      <c r="J2177" s="245"/>
      <c r="K2177" s="245"/>
      <c r="L2177" s="249"/>
      <c r="M2177" s="250"/>
      <c r="N2177" s="251"/>
      <c r="O2177" s="251"/>
      <c r="P2177" s="251"/>
      <c r="Q2177" s="251"/>
      <c r="R2177" s="251"/>
      <c r="S2177" s="251"/>
      <c r="T2177" s="252"/>
      <c r="U2177" s="14"/>
      <c r="V2177" s="14"/>
      <c r="W2177" s="14"/>
      <c r="X2177" s="14"/>
      <c r="Y2177" s="14"/>
      <c r="Z2177" s="14"/>
      <c r="AA2177" s="14"/>
      <c r="AB2177" s="14"/>
      <c r="AC2177" s="14"/>
      <c r="AD2177" s="14"/>
      <c r="AE2177" s="14"/>
      <c r="AT2177" s="253" t="s">
        <v>193</v>
      </c>
      <c r="AU2177" s="253" t="s">
        <v>83</v>
      </c>
      <c r="AV2177" s="14" t="s">
        <v>81</v>
      </c>
      <c r="AW2177" s="14" t="s">
        <v>33</v>
      </c>
      <c r="AX2177" s="14" t="s">
        <v>73</v>
      </c>
      <c r="AY2177" s="253" t="s">
        <v>181</v>
      </c>
    </row>
    <row r="2178" s="13" customFormat="1">
      <c r="A2178" s="13"/>
      <c r="B2178" s="233"/>
      <c r="C2178" s="234"/>
      <c r="D2178" s="226" t="s">
        <v>193</v>
      </c>
      <c r="E2178" s="235" t="s">
        <v>19</v>
      </c>
      <c r="F2178" s="236" t="s">
        <v>3624</v>
      </c>
      <c r="G2178" s="234"/>
      <c r="H2178" s="237">
        <v>13.968</v>
      </c>
      <c r="I2178" s="238"/>
      <c r="J2178" s="234"/>
      <c r="K2178" s="234"/>
      <c r="L2178" s="239"/>
      <c r="M2178" s="240"/>
      <c r="N2178" s="241"/>
      <c r="O2178" s="241"/>
      <c r="P2178" s="241"/>
      <c r="Q2178" s="241"/>
      <c r="R2178" s="241"/>
      <c r="S2178" s="241"/>
      <c r="T2178" s="242"/>
      <c r="U2178" s="13"/>
      <c r="V2178" s="13"/>
      <c r="W2178" s="13"/>
      <c r="X2178" s="13"/>
      <c r="Y2178" s="13"/>
      <c r="Z2178" s="13"/>
      <c r="AA2178" s="13"/>
      <c r="AB2178" s="13"/>
      <c r="AC2178" s="13"/>
      <c r="AD2178" s="13"/>
      <c r="AE2178" s="13"/>
      <c r="AT2178" s="243" t="s">
        <v>193</v>
      </c>
      <c r="AU2178" s="243" t="s">
        <v>83</v>
      </c>
      <c r="AV2178" s="13" t="s">
        <v>83</v>
      </c>
      <c r="AW2178" s="13" t="s">
        <v>33</v>
      </c>
      <c r="AX2178" s="13" t="s">
        <v>73</v>
      </c>
      <c r="AY2178" s="243" t="s">
        <v>181</v>
      </c>
    </row>
    <row r="2179" s="14" customFormat="1">
      <c r="A2179" s="14"/>
      <c r="B2179" s="244"/>
      <c r="C2179" s="245"/>
      <c r="D2179" s="226" t="s">
        <v>193</v>
      </c>
      <c r="E2179" s="246" t="s">
        <v>19</v>
      </c>
      <c r="F2179" s="247" t="s">
        <v>787</v>
      </c>
      <c r="G2179" s="245"/>
      <c r="H2179" s="246" t="s">
        <v>19</v>
      </c>
      <c r="I2179" s="248"/>
      <c r="J2179" s="245"/>
      <c r="K2179" s="245"/>
      <c r="L2179" s="249"/>
      <c r="M2179" s="250"/>
      <c r="N2179" s="251"/>
      <c r="O2179" s="251"/>
      <c r="P2179" s="251"/>
      <c r="Q2179" s="251"/>
      <c r="R2179" s="251"/>
      <c r="S2179" s="251"/>
      <c r="T2179" s="252"/>
      <c r="U2179" s="14"/>
      <c r="V2179" s="14"/>
      <c r="W2179" s="14"/>
      <c r="X2179" s="14"/>
      <c r="Y2179" s="14"/>
      <c r="Z2179" s="14"/>
      <c r="AA2179" s="14"/>
      <c r="AB2179" s="14"/>
      <c r="AC2179" s="14"/>
      <c r="AD2179" s="14"/>
      <c r="AE2179" s="14"/>
      <c r="AT2179" s="253" t="s">
        <v>193</v>
      </c>
      <c r="AU2179" s="253" t="s">
        <v>83</v>
      </c>
      <c r="AV2179" s="14" t="s">
        <v>81</v>
      </c>
      <c r="AW2179" s="14" t="s">
        <v>33</v>
      </c>
      <c r="AX2179" s="14" t="s">
        <v>73</v>
      </c>
      <c r="AY2179" s="253" t="s">
        <v>181</v>
      </c>
    </row>
    <row r="2180" s="13" customFormat="1">
      <c r="A2180" s="13"/>
      <c r="B2180" s="233"/>
      <c r="C2180" s="234"/>
      <c r="D2180" s="226" t="s">
        <v>193</v>
      </c>
      <c r="E2180" s="235" t="s">
        <v>19</v>
      </c>
      <c r="F2180" s="236" t="s">
        <v>3625</v>
      </c>
      <c r="G2180" s="234"/>
      <c r="H2180" s="237">
        <v>15.768000000000001</v>
      </c>
      <c r="I2180" s="238"/>
      <c r="J2180" s="234"/>
      <c r="K2180" s="234"/>
      <c r="L2180" s="239"/>
      <c r="M2180" s="240"/>
      <c r="N2180" s="241"/>
      <c r="O2180" s="241"/>
      <c r="P2180" s="241"/>
      <c r="Q2180" s="241"/>
      <c r="R2180" s="241"/>
      <c r="S2180" s="241"/>
      <c r="T2180" s="242"/>
      <c r="U2180" s="13"/>
      <c r="V2180" s="13"/>
      <c r="W2180" s="13"/>
      <c r="X2180" s="13"/>
      <c r="Y2180" s="13"/>
      <c r="Z2180" s="13"/>
      <c r="AA2180" s="13"/>
      <c r="AB2180" s="13"/>
      <c r="AC2180" s="13"/>
      <c r="AD2180" s="13"/>
      <c r="AE2180" s="13"/>
      <c r="AT2180" s="243" t="s">
        <v>193</v>
      </c>
      <c r="AU2180" s="243" t="s">
        <v>83</v>
      </c>
      <c r="AV2180" s="13" t="s">
        <v>83</v>
      </c>
      <c r="AW2180" s="13" t="s">
        <v>33</v>
      </c>
      <c r="AX2180" s="13" t="s">
        <v>73</v>
      </c>
      <c r="AY2180" s="243" t="s">
        <v>181</v>
      </c>
    </row>
    <row r="2181" s="14" customFormat="1">
      <c r="A2181" s="14"/>
      <c r="B2181" s="244"/>
      <c r="C2181" s="245"/>
      <c r="D2181" s="226" t="s">
        <v>193</v>
      </c>
      <c r="E2181" s="246" t="s">
        <v>19</v>
      </c>
      <c r="F2181" s="247" t="s">
        <v>785</v>
      </c>
      <c r="G2181" s="245"/>
      <c r="H2181" s="246" t="s">
        <v>19</v>
      </c>
      <c r="I2181" s="248"/>
      <c r="J2181" s="245"/>
      <c r="K2181" s="245"/>
      <c r="L2181" s="249"/>
      <c r="M2181" s="250"/>
      <c r="N2181" s="251"/>
      <c r="O2181" s="251"/>
      <c r="P2181" s="251"/>
      <c r="Q2181" s="251"/>
      <c r="R2181" s="251"/>
      <c r="S2181" s="251"/>
      <c r="T2181" s="252"/>
      <c r="U2181" s="14"/>
      <c r="V2181" s="14"/>
      <c r="W2181" s="14"/>
      <c r="X2181" s="14"/>
      <c r="Y2181" s="14"/>
      <c r="Z2181" s="14"/>
      <c r="AA2181" s="14"/>
      <c r="AB2181" s="14"/>
      <c r="AC2181" s="14"/>
      <c r="AD2181" s="14"/>
      <c r="AE2181" s="14"/>
      <c r="AT2181" s="253" t="s">
        <v>193</v>
      </c>
      <c r="AU2181" s="253" t="s">
        <v>83</v>
      </c>
      <c r="AV2181" s="14" t="s">
        <v>81</v>
      </c>
      <c r="AW2181" s="14" t="s">
        <v>33</v>
      </c>
      <c r="AX2181" s="14" t="s">
        <v>73</v>
      </c>
      <c r="AY2181" s="253" t="s">
        <v>181</v>
      </c>
    </row>
    <row r="2182" s="13" customFormat="1">
      <c r="A2182" s="13"/>
      <c r="B2182" s="233"/>
      <c r="C2182" s="234"/>
      <c r="D2182" s="226" t="s">
        <v>193</v>
      </c>
      <c r="E2182" s="235" t="s">
        <v>19</v>
      </c>
      <c r="F2182" s="236" t="s">
        <v>3626</v>
      </c>
      <c r="G2182" s="234"/>
      <c r="H2182" s="237">
        <v>24.170000000000002</v>
      </c>
      <c r="I2182" s="238"/>
      <c r="J2182" s="234"/>
      <c r="K2182" s="234"/>
      <c r="L2182" s="239"/>
      <c r="M2182" s="240"/>
      <c r="N2182" s="241"/>
      <c r="O2182" s="241"/>
      <c r="P2182" s="241"/>
      <c r="Q2182" s="241"/>
      <c r="R2182" s="241"/>
      <c r="S2182" s="241"/>
      <c r="T2182" s="242"/>
      <c r="U2182" s="13"/>
      <c r="V2182" s="13"/>
      <c r="W2182" s="13"/>
      <c r="X2182" s="13"/>
      <c r="Y2182" s="13"/>
      <c r="Z2182" s="13"/>
      <c r="AA2182" s="13"/>
      <c r="AB2182" s="13"/>
      <c r="AC2182" s="13"/>
      <c r="AD2182" s="13"/>
      <c r="AE2182" s="13"/>
      <c r="AT2182" s="243" t="s">
        <v>193</v>
      </c>
      <c r="AU2182" s="243" t="s">
        <v>83</v>
      </c>
      <c r="AV2182" s="13" t="s">
        <v>83</v>
      </c>
      <c r="AW2182" s="13" t="s">
        <v>33</v>
      </c>
      <c r="AX2182" s="13" t="s">
        <v>73</v>
      </c>
      <c r="AY2182" s="243" t="s">
        <v>181</v>
      </c>
    </row>
    <row r="2183" s="2" customFormat="1" ht="16.5" customHeight="1">
      <c r="A2183" s="39"/>
      <c r="B2183" s="40"/>
      <c r="C2183" s="254" t="s">
        <v>3629</v>
      </c>
      <c r="D2183" s="254" t="s">
        <v>308</v>
      </c>
      <c r="E2183" s="255" t="s">
        <v>3630</v>
      </c>
      <c r="F2183" s="256" t="s">
        <v>3631</v>
      </c>
      <c r="G2183" s="257" t="s">
        <v>253</v>
      </c>
      <c r="H2183" s="258">
        <v>213.69</v>
      </c>
      <c r="I2183" s="259"/>
      <c r="J2183" s="260">
        <f>ROUND(I2183*H2183,2)</f>
        <v>0</v>
      </c>
      <c r="K2183" s="256" t="s">
        <v>187</v>
      </c>
      <c r="L2183" s="261"/>
      <c r="M2183" s="262" t="s">
        <v>19</v>
      </c>
      <c r="N2183" s="263" t="s">
        <v>44</v>
      </c>
      <c r="O2183" s="85"/>
      <c r="P2183" s="222">
        <f>O2183*H2183</f>
        <v>0</v>
      </c>
      <c r="Q2183" s="222">
        <v>0.0126</v>
      </c>
      <c r="R2183" s="222">
        <f>Q2183*H2183</f>
        <v>2.6924939999999999</v>
      </c>
      <c r="S2183" s="222">
        <v>0</v>
      </c>
      <c r="T2183" s="223">
        <f>S2183*H2183</f>
        <v>0</v>
      </c>
      <c r="U2183" s="39"/>
      <c r="V2183" s="39"/>
      <c r="W2183" s="39"/>
      <c r="X2183" s="39"/>
      <c r="Y2183" s="39"/>
      <c r="Z2183" s="39"/>
      <c r="AA2183" s="39"/>
      <c r="AB2183" s="39"/>
      <c r="AC2183" s="39"/>
      <c r="AD2183" s="39"/>
      <c r="AE2183" s="39"/>
      <c r="AR2183" s="224" t="s">
        <v>423</v>
      </c>
      <c r="AT2183" s="224" t="s">
        <v>308</v>
      </c>
      <c r="AU2183" s="224" t="s">
        <v>83</v>
      </c>
      <c r="AY2183" s="18" t="s">
        <v>181</v>
      </c>
      <c r="BE2183" s="225">
        <f>IF(N2183="základní",J2183,0)</f>
        <v>0</v>
      </c>
      <c r="BF2183" s="225">
        <f>IF(N2183="snížená",J2183,0)</f>
        <v>0</v>
      </c>
      <c r="BG2183" s="225">
        <f>IF(N2183="zákl. přenesená",J2183,0)</f>
        <v>0</v>
      </c>
      <c r="BH2183" s="225">
        <f>IF(N2183="sníž. přenesená",J2183,0)</f>
        <v>0</v>
      </c>
      <c r="BI2183" s="225">
        <f>IF(N2183="nulová",J2183,0)</f>
        <v>0</v>
      </c>
      <c r="BJ2183" s="18" t="s">
        <v>81</v>
      </c>
      <c r="BK2183" s="225">
        <f>ROUND(I2183*H2183,2)</f>
        <v>0</v>
      </c>
      <c r="BL2183" s="18" t="s">
        <v>300</v>
      </c>
      <c r="BM2183" s="224" t="s">
        <v>3632</v>
      </c>
    </row>
    <row r="2184" s="2" customFormat="1">
      <c r="A2184" s="39"/>
      <c r="B2184" s="40"/>
      <c r="C2184" s="41"/>
      <c r="D2184" s="226" t="s">
        <v>189</v>
      </c>
      <c r="E2184" s="41"/>
      <c r="F2184" s="227" t="s">
        <v>3631</v>
      </c>
      <c r="G2184" s="41"/>
      <c r="H2184" s="41"/>
      <c r="I2184" s="228"/>
      <c r="J2184" s="41"/>
      <c r="K2184" s="41"/>
      <c r="L2184" s="45"/>
      <c r="M2184" s="229"/>
      <c r="N2184" s="230"/>
      <c r="O2184" s="85"/>
      <c r="P2184" s="85"/>
      <c r="Q2184" s="85"/>
      <c r="R2184" s="85"/>
      <c r="S2184" s="85"/>
      <c r="T2184" s="86"/>
      <c r="U2184" s="39"/>
      <c r="V2184" s="39"/>
      <c r="W2184" s="39"/>
      <c r="X2184" s="39"/>
      <c r="Y2184" s="39"/>
      <c r="Z2184" s="39"/>
      <c r="AA2184" s="39"/>
      <c r="AB2184" s="39"/>
      <c r="AC2184" s="39"/>
      <c r="AD2184" s="39"/>
      <c r="AE2184" s="39"/>
      <c r="AT2184" s="18" t="s">
        <v>189</v>
      </c>
      <c r="AU2184" s="18" t="s">
        <v>83</v>
      </c>
    </row>
    <row r="2185" s="13" customFormat="1">
      <c r="A2185" s="13"/>
      <c r="B2185" s="233"/>
      <c r="C2185" s="234"/>
      <c r="D2185" s="226" t="s">
        <v>193</v>
      </c>
      <c r="E2185" s="234"/>
      <c r="F2185" s="236" t="s">
        <v>3633</v>
      </c>
      <c r="G2185" s="234"/>
      <c r="H2185" s="237">
        <v>213.69</v>
      </c>
      <c r="I2185" s="238"/>
      <c r="J2185" s="234"/>
      <c r="K2185" s="234"/>
      <c r="L2185" s="239"/>
      <c r="M2185" s="240"/>
      <c r="N2185" s="241"/>
      <c r="O2185" s="241"/>
      <c r="P2185" s="241"/>
      <c r="Q2185" s="241"/>
      <c r="R2185" s="241"/>
      <c r="S2185" s="241"/>
      <c r="T2185" s="242"/>
      <c r="U2185" s="13"/>
      <c r="V2185" s="13"/>
      <c r="W2185" s="13"/>
      <c r="X2185" s="13"/>
      <c r="Y2185" s="13"/>
      <c r="Z2185" s="13"/>
      <c r="AA2185" s="13"/>
      <c r="AB2185" s="13"/>
      <c r="AC2185" s="13"/>
      <c r="AD2185" s="13"/>
      <c r="AE2185" s="13"/>
      <c r="AT2185" s="243" t="s">
        <v>193</v>
      </c>
      <c r="AU2185" s="243" t="s">
        <v>83</v>
      </c>
      <c r="AV2185" s="13" t="s">
        <v>83</v>
      </c>
      <c r="AW2185" s="13" t="s">
        <v>4</v>
      </c>
      <c r="AX2185" s="13" t="s">
        <v>81</v>
      </c>
      <c r="AY2185" s="243" t="s">
        <v>181</v>
      </c>
    </row>
    <row r="2186" s="2" customFormat="1" ht="16.5" customHeight="1">
      <c r="A2186" s="39"/>
      <c r="B2186" s="40"/>
      <c r="C2186" s="213" t="s">
        <v>3634</v>
      </c>
      <c r="D2186" s="213" t="s">
        <v>183</v>
      </c>
      <c r="E2186" s="214" t="s">
        <v>3635</v>
      </c>
      <c r="F2186" s="215" t="s">
        <v>3636</v>
      </c>
      <c r="G2186" s="216" t="s">
        <v>263</v>
      </c>
      <c r="H2186" s="217">
        <v>103.49800000000001</v>
      </c>
      <c r="I2186" s="218"/>
      <c r="J2186" s="219">
        <f>ROUND(I2186*H2186,2)</f>
        <v>0</v>
      </c>
      <c r="K2186" s="215" t="s">
        <v>187</v>
      </c>
      <c r="L2186" s="45"/>
      <c r="M2186" s="220" t="s">
        <v>19</v>
      </c>
      <c r="N2186" s="221" t="s">
        <v>44</v>
      </c>
      <c r="O2186" s="85"/>
      <c r="P2186" s="222">
        <f>O2186*H2186</f>
        <v>0</v>
      </c>
      <c r="Q2186" s="222">
        <v>0.00050000000000000001</v>
      </c>
      <c r="R2186" s="222">
        <f>Q2186*H2186</f>
        <v>0.051749000000000003</v>
      </c>
      <c r="S2186" s="222">
        <v>0</v>
      </c>
      <c r="T2186" s="223">
        <f>S2186*H2186</f>
        <v>0</v>
      </c>
      <c r="U2186" s="39"/>
      <c r="V2186" s="39"/>
      <c r="W2186" s="39"/>
      <c r="X2186" s="39"/>
      <c r="Y2186" s="39"/>
      <c r="Z2186" s="39"/>
      <c r="AA2186" s="39"/>
      <c r="AB2186" s="39"/>
      <c r="AC2186" s="39"/>
      <c r="AD2186" s="39"/>
      <c r="AE2186" s="39"/>
      <c r="AR2186" s="224" t="s">
        <v>300</v>
      </c>
      <c r="AT2186" s="224" t="s">
        <v>183</v>
      </c>
      <c r="AU2186" s="224" t="s">
        <v>83</v>
      </c>
      <c r="AY2186" s="18" t="s">
        <v>181</v>
      </c>
      <c r="BE2186" s="225">
        <f>IF(N2186="základní",J2186,0)</f>
        <v>0</v>
      </c>
      <c r="BF2186" s="225">
        <f>IF(N2186="snížená",J2186,0)</f>
        <v>0</v>
      </c>
      <c r="BG2186" s="225">
        <f>IF(N2186="zákl. přenesená",J2186,0)</f>
        <v>0</v>
      </c>
      <c r="BH2186" s="225">
        <f>IF(N2186="sníž. přenesená",J2186,0)</f>
        <v>0</v>
      </c>
      <c r="BI2186" s="225">
        <f>IF(N2186="nulová",J2186,0)</f>
        <v>0</v>
      </c>
      <c r="BJ2186" s="18" t="s">
        <v>81</v>
      </c>
      <c r="BK2186" s="225">
        <f>ROUND(I2186*H2186,2)</f>
        <v>0</v>
      </c>
      <c r="BL2186" s="18" t="s">
        <v>300</v>
      </c>
      <c r="BM2186" s="224" t="s">
        <v>3637</v>
      </c>
    </row>
    <row r="2187" s="2" customFormat="1">
      <c r="A2187" s="39"/>
      <c r="B2187" s="40"/>
      <c r="C2187" s="41"/>
      <c r="D2187" s="226" t="s">
        <v>189</v>
      </c>
      <c r="E2187" s="41"/>
      <c r="F2187" s="227" t="s">
        <v>3638</v>
      </c>
      <c r="G2187" s="41"/>
      <c r="H2187" s="41"/>
      <c r="I2187" s="228"/>
      <c r="J2187" s="41"/>
      <c r="K2187" s="41"/>
      <c r="L2187" s="45"/>
      <c r="M2187" s="229"/>
      <c r="N2187" s="230"/>
      <c r="O2187" s="85"/>
      <c r="P2187" s="85"/>
      <c r="Q2187" s="85"/>
      <c r="R2187" s="85"/>
      <c r="S2187" s="85"/>
      <c r="T2187" s="86"/>
      <c r="U2187" s="39"/>
      <c r="V2187" s="39"/>
      <c r="W2187" s="39"/>
      <c r="X2187" s="39"/>
      <c r="Y2187" s="39"/>
      <c r="Z2187" s="39"/>
      <c r="AA2187" s="39"/>
      <c r="AB2187" s="39"/>
      <c r="AC2187" s="39"/>
      <c r="AD2187" s="39"/>
      <c r="AE2187" s="39"/>
      <c r="AT2187" s="18" t="s">
        <v>189</v>
      </c>
      <c r="AU2187" s="18" t="s">
        <v>83</v>
      </c>
    </row>
    <row r="2188" s="2" customFormat="1">
      <c r="A2188" s="39"/>
      <c r="B2188" s="40"/>
      <c r="C2188" s="41"/>
      <c r="D2188" s="231" t="s">
        <v>191</v>
      </c>
      <c r="E2188" s="41"/>
      <c r="F2188" s="232" t="s">
        <v>3639</v>
      </c>
      <c r="G2188" s="41"/>
      <c r="H2188" s="41"/>
      <c r="I2188" s="228"/>
      <c r="J2188" s="41"/>
      <c r="K2188" s="41"/>
      <c r="L2188" s="45"/>
      <c r="M2188" s="229"/>
      <c r="N2188" s="230"/>
      <c r="O2188" s="85"/>
      <c r="P2188" s="85"/>
      <c r="Q2188" s="85"/>
      <c r="R2188" s="85"/>
      <c r="S2188" s="85"/>
      <c r="T2188" s="86"/>
      <c r="U2188" s="39"/>
      <c r="V2188" s="39"/>
      <c r="W2188" s="39"/>
      <c r="X2188" s="39"/>
      <c r="Y2188" s="39"/>
      <c r="Z2188" s="39"/>
      <c r="AA2188" s="39"/>
      <c r="AB2188" s="39"/>
      <c r="AC2188" s="39"/>
      <c r="AD2188" s="39"/>
      <c r="AE2188" s="39"/>
      <c r="AT2188" s="18" t="s">
        <v>191</v>
      </c>
      <c r="AU2188" s="18" t="s">
        <v>83</v>
      </c>
    </row>
    <row r="2189" s="14" customFormat="1">
      <c r="A2189" s="14"/>
      <c r="B2189" s="244"/>
      <c r="C2189" s="245"/>
      <c r="D2189" s="226" t="s">
        <v>193</v>
      </c>
      <c r="E2189" s="246" t="s">
        <v>19</v>
      </c>
      <c r="F2189" s="247" t="s">
        <v>429</v>
      </c>
      <c r="G2189" s="245"/>
      <c r="H2189" s="246" t="s">
        <v>19</v>
      </c>
      <c r="I2189" s="248"/>
      <c r="J2189" s="245"/>
      <c r="K2189" s="245"/>
      <c r="L2189" s="249"/>
      <c r="M2189" s="250"/>
      <c r="N2189" s="251"/>
      <c r="O2189" s="251"/>
      <c r="P2189" s="251"/>
      <c r="Q2189" s="251"/>
      <c r="R2189" s="251"/>
      <c r="S2189" s="251"/>
      <c r="T2189" s="252"/>
      <c r="U2189" s="14"/>
      <c r="V2189" s="14"/>
      <c r="W2189" s="14"/>
      <c r="X2189" s="14"/>
      <c r="Y2189" s="14"/>
      <c r="Z2189" s="14"/>
      <c r="AA2189" s="14"/>
      <c r="AB2189" s="14"/>
      <c r="AC2189" s="14"/>
      <c r="AD2189" s="14"/>
      <c r="AE2189" s="14"/>
      <c r="AT2189" s="253" t="s">
        <v>193</v>
      </c>
      <c r="AU2189" s="253" t="s">
        <v>83</v>
      </c>
      <c r="AV2189" s="14" t="s">
        <v>81</v>
      </c>
      <c r="AW2189" s="14" t="s">
        <v>33</v>
      </c>
      <c r="AX2189" s="14" t="s">
        <v>73</v>
      </c>
      <c r="AY2189" s="253" t="s">
        <v>181</v>
      </c>
    </row>
    <row r="2190" s="14" customFormat="1">
      <c r="A2190" s="14"/>
      <c r="B2190" s="244"/>
      <c r="C2190" s="245"/>
      <c r="D2190" s="226" t="s">
        <v>193</v>
      </c>
      <c r="E2190" s="246" t="s">
        <v>19</v>
      </c>
      <c r="F2190" s="247" t="s">
        <v>3621</v>
      </c>
      <c r="G2190" s="245"/>
      <c r="H2190" s="246" t="s">
        <v>19</v>
      </c>
      <c r="I2190" s="248"/>
      <c r="J2190" s="245"/>
      <c r="K2190" s="245"/>
      <c r="L2190" s="249"/>
      <c r="M2190" s="250"/>
      <c r="N2190" s="251"/>
      <c r="O2190" s="251"/>
      <c r="P2190" s="251"/>
      <c r="Q2190" s="251"/>
      <c r="R2190" s="251"/>
      <c r="S2190" s="251"/>
      <c r="T2190" s="252"/>
      <c r="U2190" s="14"/>
      <c r="V2190" s="14"/>
      <c r="W2190" s="14"/>
      <c r="X2190" s="14"/>
      <c r="Y2190" s="14"/>
      <c r="Z2190" s="14"/>
      <c r="AA2190" s="14"/>
      <c r="AB2190" s="14"/>
      <c r="AC2190" s="14"/>
      <c r="AD2190" s="14"/>
      <c r="AE2190" s="14"/>
      <c r="AT2190" s="253" t="s">
        <v>193</v>
      </c>
      <c r="AU2190" s="253" t="s">
        <v>83</v>
      </c>
      <c r="AV2190" s="14" t="s">
        <v>81</v>
      </c>
      <c r="AW2190" s="14" t="s">
        <v>33</v>
      </c>
      <c r="AX2190" s="14" t="s">
        <v>73</v>
      </c>
      <c r="AY2190" s="253" t="s">
        <v>181</v>
      </c>
    </row>
    <row r="2191" s="13" customFormat="1">
      <c r="A2191" s="13"/>
      <c r="B2191" s="233"/>
      <c r="C2191" s="234"/>
      <c r="D2191" s="226" t="s">
        <v>193</v>
      </c>
      <c r="E2191" s="235" t="s">
        <v>19</v>
      </c>
      <c r="F2191" s="236" t="s">
        <v>3640</v>
      </c>
      <c r="G2191" s="234"/>
      <c r="H2191" s="237">
        <v>9.3000000000000007</v>
      </c>
      <c r="I2191" s="238"/>
      <c r="J2191" s="234"/>
      <c r="K2191" s="234"/>
      <c r="L2191" s="239"/>
      <c r="M2191" s="240"/>
      <c r="N2191" s="241"/>
      <c r="O2191" s="241"/>
      <c r="P2191" s="241"/>
      <c r="Q2191" s="241"/>
      <c r="R2191" s="241"/>
      <c r="S2191" s="241"/>
      <c r="T2191" s="242"/>
      <c r="U2191" s="13"/>
      <c r="V2191" s="13"/>
      <c r="W2191" s="13"/>
      <c r="X2191" s="13"/>
      <c r="Y2191" s="13"/>
      <c r="Z2191" s="13"/>
      <c r="AA2191" s="13"/>
      <c r="AB2191" s="13"/>
      <c r="AC2191" s="13"/>
      <c r="AD2191" s="13"/>
      <c r="AE2191" s="13"/>
      <c r="AT2191" s="243" t="s">
        <v>193</v>
      </c>
      <c r="AU2191" s="243" t="s">
        <v>83</v>
      </c>
      <c r="AV2191" s="13" t="s">
        <v>83</v>
      </c>
      <c r="AW2191" s="13" t="s">
        <v>33</v>
      </c>
      <c r="AX2191" s="13" t="s">
        <v>73</v>
      </c>
      <c r="AY2191" s="243" t="s">
        <v>181</v>
      </c>
    </row>
    <row r="2192" s="14" customFormat="1">
      <c r="A2192" s="14"/>
      <c r="B2192" s="244"/>
      <c r="C2192" s="245"/>
      <c r="D2192" s="226" t="s">
        <v>193</v>
      </c>
      <c r="E2192" s="246" t="s">
        <v>19</v>
      </c>
      <c r="F2192" s="247" t="s">
        <v>781</v>
      </c>
      <c r="G2192" s="245"/>
      <c r="H2192" s="246" t="s">
        <v>19</v>
      </c>
      <c r="I2192" s="248"/>
      <c r="J2192" s="245"/>
      <c r="K2192" s="245"/>
      <c r="L2192" s="249"/>
      <c r="M2192" s="250"/>
      <c r="N2192" s="251"/>
      <c r="O2192" s="251"/>
      <c r="P2192" s="251"/>
      <c r="Q2192" s="251"/>
      <c r="R2192" s="251"/>
      <c r="S2192" s="251"/>
      <c r="T2192" s="252"/>
      <c r="U2192" s="14"/>
      <c r="V2192" s="14"/>
      <c r="W2192" s="14"/>
      <c r="X2192" s="14"/>
      <c r="Y2192" s="14"/>
      <c r="Z2192" s="14"/>
      <c r="AA2192" s="14"/>
      <c r="AB2192" s="14"/>
      <c r="AC2192" s="14"/>
      <c r="AD2192" s="14"/>
      <c r="AE2192" s="14"/>
      <c r="AT2192" s="253" t="s">
        <v>193</v>
      </c>
      <c r="AU2192" s="253" t="s">
        <v>83</v>
      </c>
      <c r="AV2192" s="14" t="s">
        <v>81</v>
      </c>
      <c r="AW2192" s="14" t="s">
        <v>33</v>
      </c>
      <c r="AX2192" s="14" t="s">
        <v>73</v>
      </c>
      <c r="AY2192" s="253" t="s">
        <v>181</v>
      </c>
    </row>
    <row r="2193" s="13" customFormat="1">
      <c r="A2193" s="13"/>
      <c r="B2193" s="233"/>
      <c r="C2193" s="234"/>
      <c r="D2193" s="226" t="s">
        <v>193</v>
      </c>
      <c r="E2193" s="235" t="s">
        <v>19</v>
      </c>
      <c r="F2193" s="236" t="s">
        <v>3623</v>
      </c>
      <c r="G2193" s="234"/>
      <c r="H2193" s="237">
        <v>33.137999999999998</v>
      </c>
      <c r="I2193" s="238"/>
      <c r="J2193" s="234"/>
      <c r="K2193" s="234"/>
      <c r="L2193" s="239"/>
      <c r="M2193" s="240"/>
      <c r="N2193" s="241"/>
      <c r="O2193" s="241"/>
      <c r="P2193" s="241"/>
      <c r="Q2193" s="241"/>
      <c r="R2193" s="241"/>
      <c r="S2193" s="241"/>
      <c r="T2193" s="242"/>
      <c r="U2193" s="13"/>
      <c r="V2193" s="13"/>
      <c r="W2193" s="13"/>
      <c r="X2193" s="13"/>
      <c r="Y2193" s="13"/>
      <c r="Z2193" s="13"/>
      <c r="AA2193" s="13"/>
      <c r="AB2193" s="13"/>
      <c r="AC2193" s="13"/>
      <c r="AD2193" s="13"/>
      <c r="AE2193" s="13"/>
      <c r="AT2193" s="243" t="s">
        <v>193</v>
      </c>
      <c r="AU2193" s="243" t="s">
        <v>83</v>
      </c>
      <c r="AV2193" s="13" t="s">
        <v>83</v>
      </c>
      <c r="AW2193" s="13" t="s">
        <v>33</v>
      </c>
      <c r="AX2193" s="13" t="s">
        <v>73</v>
      </c>
      <c r="AY2193" s="243" t="s">
        <v>181</v>
      </c>
    </row>
    <row r="2194" s="14" customFormat="1">
      <c r="A2194" s="14"/>
      <c r="B2194" s="244"/>
      <c r="C2194" s="245"/>
      <c r="D2194" s="226" t="s">
        <v>193</v>
      </c>
      <c r="E2194" s="246" t="s">
        <v>19</v>
      </c>
      <c r="F2194" s="247" t="s">
        <v>783</v>
      </c>
      <c r="G2194" s="245"/>
      <c r="H2194" s="246" t="s">
        <v>19</v>
      </c>
      <c r="I2194" s="248"/>
      <c r="J2194" s="245"/>
      <c r="K2194" s="245"/>
      <c r="L2194" s="249"/>
      <c r="M2194" s="250"/>
      <c r="N2194" s="251"/>
      <c r="O2194" s="251"/>
      <c r="P2194" s="251"/>
      <c r="Q2194" s="251"/>
      <c r="R2194" s="251"/>
      <c r="S2194" s="251"/>
      <c r="T2194" s="252"/>
      <c r="U2194" s="14"/>
      <c r="V2194" s="14"/>
      <c r="W2194" s="14"/>
      <c r="X2194" s="14"/>
      <c r="Y2194" s="14"/>
      <c r="Z2194" s="14"/>
      <c r="AA2194" s="14"/>
      <c r="AB2194" s="14"/>
      <c r="AC2194" s="14"/>
      <c r="AD2194" s="14"/>
      <c r="AE2194" s="14"/>
      <c r="AT2194" s="253" t="s">
        <v>193</v>
      </c>
      <c r="AU2194" s="253" t="s">
        <v>83</v>
      </c>
      <c r="AV2194" s="14" t="s">
        <v>81</v>
      </c>
      <c r="AW2194" s="14" t="s">
        <v>33</v>
      </c>
      <c r="AX2194" s="14" t="s">
        <v>73</v>
      </c>
      <c r="AY2194" s="253" t="s">
        <v>181</v>
      </c>
    </row>
    <row r="2195" s="13" customFormat="1">
      <c r="A2195" s="13"/>
      <c r="B2195" s="233"/>
      <c r="C2195" s="234"/>
      <c r="D2195" s="226" t="s">
        <v>193</v>
      </c>
      <c r="E2195" s="235" t="s">
        <v>19</v>
      </c>
      <c r="F2195" s="236" t="s">
        <v>3641</v>
      </c>
      <c r="G2195" s="234"/>
      <c r="H2195" s="237">
        <v>6.1299999999999999</v>
      </c>
      <c r="I2195" s="238"/>
      <c r="J2195" s="234"/>
      <c r="K2195" s="234"/>
      <c r="L2195" s="239"/>
      <c r="M2195" s="240"/>
      <c r="N2195" s="241"/>
      <c r="O2195" s="241"/>
      <c r="P2195" s="241"/>
      <c r="Q2195" s="241"/>
      <c r="R2195" s="241"/>
      <c r="S2195" s="241"/>
      <c r="T2195" s="242"/>
      <c r="U2195" s="13"/>
      <c r="V2195" s="13"/>
      <c r="W2195" s="13"/>
      <c r="X2195" s="13"/>
      <c r="Y2195" s="13"/>
      <c r="Z2195" s="13"/>
      <c r="AA2195" s="13"/>
      <c r="AB2195" s="13"/>
      <c r="AC2195" s="13"/>
      <c r="AD2195" s="13"/>
      <c r="AE2195" s="13"/>
      <c r="AT2195" s="243" t="s">
        <v>193</v>
      </c>
      <c r="AU2195" s="243" t="s">
        <v>83</v>
      </c>
      <c r="AV2195" s="13" t="s">
        <v>83</v>
      </c>
      <c r="AW2195" s="13" t="s">
        <v>33</v>
      </c>
      <c r="AX2195" s="13" t="s">
        <v>73</v>
      </c>
      <c r="AY2195" s="243" t="s">
        <v>181</v>
      </c>
    </row>
    <row r="2196" s="14" customFormat="1">
      <c r="A2196" s="14"/>
      <c r="B2196" s="244"/>
      <c r="C2196" s="245"/>
      <c r="D2196" s="226" t="s">
        <v>193</v>
      </c>
      <c r="E2196" s="246" t="s">
        <v>19</v>
      </c>
      <c r="F2196" s="247" t="s">
        <v>787</v>
      </c>
      <c r="G2196" s="245"/>
      <c r="H2196" s="246" t="s">
        <v>19</v>
      </c>
      <c r="I2196" s="248"/>
      <c r="J2196" s="245"/>
      <c r="K2196" s="245"/>
      <c r="L2196" s="249"/>
      <c r="M2196" s="250"/>
      <c r="N2196" s="251"/>
      <c r="O2196" s="251"/>
      <c r="P2196" s="251"/>
      <c r="Q2196" s="251"/>
      <c r="R2196" s="251"/>
      <c r="S2196" s="251"/>
      <c r="T2196" s="252"/>
      <c r="U2196" s="14"/>
      <c r="V2196" s="14"/>
      <c r="W2196" s="14"/>
      <c r="X2196" s="14"/>
      <c r="Y2196" s="14"/>
      <c r="Z2196" s="14"/>
      <c r="AA2196" s="14"/>
      <c r="AB2196" s="14"/>
      <c r="AC2196" s="14"/>
      <c r="AD2196" s="14"/>
      <c r="AE2196" s="14"/>
      <c r="AT2196" s="253" t="s">
        <v>193</v>
      </c>
      <c r="AU2196" s="253" t="s">
        <v>83</v>
      </c>
      <c r="AV2196" s="14" t="s">
        <v>81</v>
      </c>
      <c r="AW2196" s="14" t="s">
        <v>33</v>
      </c>
      <c r="AX2196" s="14" t="s">
        <v>73</v>
      </c>
      <c r="AY2196" s="253" t="s">
        <v>181</v>
      </c>
    </row>
    <row r="2197" s="13" customFormat="1">
      <c r="A2197" s="13"/>
      <c r="B2197" s="233"/>
      <c r="C2197" s="234"/>
      <c r="D2197" s="226" t="s">
        <v>193</v>
      </c>
      <c r="E2197" s="235" t="s">
        <v>19</v>
      </c>
      <c r="F2197" s="236" t="s">
        <v>3642</v>
      </c>
      <c r="G2197" s="234"/>
      <c r="H2197" s="237">
        <v>6.9299999999999997</v>
      </c>
      <c r="I2197" s="238"/>
      <c r="J2197" s="234"/>
      <c r="K2197" s="234"/>
      <c r="L2197" s="239"/>
      <c r="M2197" s="240"/>
      <c r="N2197" s="241"/>
      <c r="O2197" s="241"/>
      <c r="P2197" s="241"/>
      <c r="Q2197" s="241"/>
      <c r="R2197" s="241"/>
      <c r="S2197" s="241"/>
      <c r="T2197" s="242"/>
      <c r="U2197" s="13"/>
      <c r="V2197" s="13"/>
      <c r="W2197" s="13"/>
      <c r="X2197" s="13"/>
      <c r="Y2197" s="13"/>
      <c r="Z2197" s="13"/>
      <c r="AA2197" s="13"/>
      <c r="AB2197" s="13"/>
      <c r="AC2197" s="13"/>
      <c r="AD2197" s="13"/>
      <c r="AE2197" s="13"/>
      <c r="AT2197" s="243" t="s">
        <v>193</v>
      </c>
      <c r="AU2197" s="243" t="s">
        <v>83</v>
      </c>
      <c r="AV2197" s="13" t="s">
        <v>83</v>
      </c>
      <c r="AW2197" s="13" t="s">
        <v>33</v>
      </c>
      <c r="AX2197" s="13" t="s">
        <v>73</v>
      </c>
      <c r="AY2197" s="243" t="s">
        <v>181</v>
      </c>
    </row>
    <row r="2198" s="14" customFormat="1">
      <c r="A2198" s="14"/>
      <c r="B2198" s="244"/>
      <c r="C2198" s="245"/>
      <c r="D2198" s="226" t="s">
        <v>193</v>
      </c>
      <c r="E2198" s="246" t="s">
        <v>19</v>
      </c>
      <c r="F2198" s="247" t="s">
        <v>785</v>
      </c>
      <c r="G2198" s="245"/>
      <c r="H2198" s="246" t="s">
        <v>19</v>
      </c>
      <c r="I2198" s="248"/>
      <c r="J2198" s="245"/>
      <c r="K2198" s="245"/>
      <c r="L2198" s="249"/>
      <c r="M2198" s="250"/>
      <c r="N2198" s="251"/>
      <c r="O2198" s="251"/>
      <c r="P2198" s="251"/>
      <c r="Q2198" s="251"/>
      <c r="R2198" s="251"/>
      <c r="S2198" s="251"/>
      <c r="T2198" s="252"/>
      <c r="U2198" s="14"/>
      <c r="V2198" s="14"/>
      <c r="W2198" s="14"/>
      <c r="X2198" s="14"/>
      <c r="Y2198" s="14"/>
      <c r="Z2198" s="14"/>
      <c r="AA2198" s="14"/>
      <c r="AB2198" s="14"/>
      <c r="AC2198" s="14"/>
      <c r="AD2198" s="14"/>
      <c r="AE2198" s="14"/>
      <c r="AT2198" s="253" t="s">
        <v>193</v>
      </c>
      <c r="AU2198" s="253" t="s">
        <v>83</v>
      </c>
      <c r="AV2198" s="14" t="s">
        <v>81</v>
      </c>
      <c r="AW2198" s="14" t="s">
        <v>33</v>
      </c>
      <c r="AX2198" s="14" t="s">
        <v>73</v>
      </c>
      <c r="AY2198" s="253" t="s">
        <v>181</v>
      </c>
    </row>
    <row r="2199" s="13" customFormat="1">
      <c r="A2199" s="13"/>
      <c r="B2199" s="233"/>
      <c r="C2199" s="234"/>
      <c r="D2199" s="226" t="s">
        <v>193</v>
      </c>
      <c r="E2199" s="235" t="s">
        <v>19</v>
      </c>
      <c r="F2199" s="236" t="s">
        <v>3643</v>
      </c>
      <c r="G2199" s="234"/>
      <c r="H2199" s="237">
        <v>12.119999999999999</v>
      </c>
      <c r="I2199" s="238"/>
      <c r="J2199" s="234"/>
      <c r="K2199" s="234"/>
      <c r="L2199" s="239"/>
      <c r="M2199" s="240"/>
      <c r="N2199" s="241"/>
      <c r="O2199" s="241"/>
      <c r="P2199" s="241"/>
      <c r="Q2199" s="241"/>
      <c r="R2199" s="241"/>
      <c r="S2199" s="241"/>
      <c r="T2199" s="242"/>
      <c r="U2199" s="13"/>
      <c r="V2199" s="13"/>
      <c r="W2199" s="13"/>
      <c r="X2199" s="13"/>
      <c r="Y2199" s="13"/>
      <c r="Z2199" s="13"/>
      <c r="AA2199" s="13"/>
      <c r="AB2199" s="13"/>
      <c r="AC2199" s="13"/>
      <c r="AD2199" s="13"/>
      <c r="AE2199" s="13"/>
      <c r="AT2199" s="243" t="s">
        <v>193</v>
      </c>
      <c r="AU2199" s="243" t="s">
        <v>83</v>
      </c>
      <c r="AV2199" s="13" t="s">
        <v>83</v>
      </c>
      <c r="AW2199" s="13" t="s">
        <v>33</v>
      </c>
      <c r="AX2199" s="13" t="s">
        <v>73</v>
      </c>
      <c r="AY2199" s="243" t="s">
        <v>181</v>
      </c>
    </row>
    <row r="2200" s="14" customFormat="1">
      <c r="A2200" s="14"/>
      <c r="B2200" s="244"/>
      <c r="C2200" s="245"/>
      <c r="D2200" s="226" t="s">
        <v>193</v>
      </c>
      <c r="E2200" s="246" t="s">
        <v>19</v>
      </c>
      <c r="F2200" s="247" t="s">
        <v>433</v>
      </c>
      <c r="G2200" s="245"/>
      <c r="H2200" s="246" t="s">
        <v>19</v>
      </c>
      <c r="I2200" s="248"/>
      <c r="J2200" s="245"/>
      <c r="K2200" s="245"/>
      <c r="L2200" s="249"/>
      <c r="M2200" s="250"/>
      <c r="N2200" s="251"/>
      <c r="O2200" s="251"/>
      <c r="P2200" s="251"/>
      <c r="Q2200" s="251"/>
      <c r="R2200" s="251"/>
      <c r="S2200" s="251"/>
      <c r="T2200" s="252"/>
      <c r="U2200" s="14"/>
      <c r="V2200" s="14"/>
      <c r="W2200" s="14"/>
      <c r="X2200" s="14"/>
      <c r="Y2200" s="14"/>
      <c r="Z2200" s="14"/>
      <c r="AA2200" s="14"/>
      <c r="AB2200" s="14"/>
      <c r="AC2200" s="14"/>
      <c r="AD2200" s="14"/>
      <c r="AE2200" s="14"/>
      <c r="AT2200" s="253" t="s">
        <v>193</v>
      </c>
      <c r="AU2200" s="253" t="s">
        <v>83</v>
      </c>
      <c r="AV2200" s="14" t="s">
        <v>81</v>
      </c>
      <c r="AW2200" s="14" t="s">
        <v>33</v>
      </c>
      <c r="AX2200" s="14" t="s">
        <v>73</v>
      </c>
      <c r="AY2200" s="253" t="s">
        <v>181</v>
      </c>
    </row>
    <row r="2201" s="14" customFormat="1">
      <c r="A2201" s="14"/>
      <c r="B2201" s="244"/>
      <c r="C2201" s="245"/>
      <c r="D2201" s="226" t="s">
        <v>193</v>
      </c>
      <c r="E2201" s="246" t="s">
        <v>19</v>
      </c>
      <c r="F2201" s="247" t="s">
        <v>3621</v>
      </c>
      <c r="G2201" s="245"/>
      <c r="H2201" s="246" t="s">
        <v>19</v>
      </c>
      <c r="I2201" s="248"/>
      <c r="J2201" s="245"/>
      <c r="K2201" s="245"/>
      <c r="L2201" s="249"/>
      <c r="M2201" s="250"/>
      <c r="N2201" s="251"/>
      <c r="O2201" s="251"/>
      <c r="P2201" s="251"/>
      <c r="Q2201" s="251"/>
      <c r="R2201" s="251"/>
      <c r="S2201" s="251"/>
      <c r="T2201" s="252"/>
      <c r="U2201" s="14"/>
      <c r="V2201" s="14"/>
      <c r="W2201" s="14"/>
      <c r="X2201" s="14"/>
      <c r="Y2201" s="14"/>
      <c r="Z2201" s="14"/>
      <c r="AA2201" s="14"/>
      <c r="AB2201" s="14"/>
      <c r="AC2201" s="14"/>
      <c r="AD2201" s="14"/>
      <c r="AE2201" s="14"/>
      <c r="AT2201" s="253" t="s">
        <v>193</v>
      </c>
      <c r="AU2201" s="253" t="s">
        <v>83</v>
      </c>
      <c r="AV2201" s="14" t="s">
        <v>81</v>
      </c>
      <c r="AW2201" s="14" t="s">
        <v>33</v>
      </c>
      <c r="AX2201" s="14" t="s">
        <v>73</v>
      </c>
      <c r="AY2201" s="253" t="s">
        <v>181</v>
      </c>
    </row>
    <row r="2202" s="13" customFormat="1">
      <c r="A2202" s="13"/>
      <c r="B2202" s="233"/>
      <c r="C2202" s="234"/>
      <c r="D2202" s="226" t="s">
        <v>193</v>
      </c>
      <c r="E2202" s="235" t="s">
        <v>19</v>
      </c>
      <c r="F2202" s="236" t="s">
        <v>3640</v>
      </c>
      <c r="G2202" s="234"/>
      <c r="H2202" s="237">
        <v>9.3000000000000007</v>
      </c>
      <c r="I2202" s="238"/>
      <c r="J2202" s="234"/>
      <c r="K2202" s="234"/>
      <c r="L2202" s="239"/>
      <c r="M2202" s="240"/>
      <c r="N2202" s="241"/>
      <c r="O2202" s="241"/>
      <c r="P2202" s="241"/>
      <c r="Q2202" s="241"/>
      <c r="R2202" s="241"/>
      <c r="S2202" s="241"/>
      <c r="T2202" s="242"/>
      <c r="U2202" s="13"/>
      <c r="V2202" s="13"/>
      <c r="W2202" s="13"/>
      <c r="X2202" s="13"/>
      <c r="Y2202" s="13"/>
      <c r="Z2202" s="13"/>
      <c r="AA2202" s="13"/>
      <c r="AB2202" s="13"/>
      <c r="AC2202" s="13"/>
      <c r="AD2202" s="13"/>
      <c r="AE2202" s="13"/>
      <c r="AT2202" s="243" t="s">
        <v>193</v>
      </c>
      <c r="AU2202" s="243" t="s">
        <v>83</v>
      </c>
      <c r="AV2202" s="13" t="s">
        <v>83</v>
      </c>
      <c r="AW2202" s="13" t="s">
        <v>33</v>
      </c>
      <c r="AX2202" s="13" t="s">
        <v>73</v>
      </c>
      <c r="AY2202" s="243" t="s">
        <v>181</v>
      </c>
    </row>
    <row r="2203" s="14" customFormat="1">
      <c r="A2203" s="14"/>
      <c r="B2203" s="244"/>
      <c r="C2203" s="245"/>
      <c r="D2203" s="226" t="s">
        <v>193</v>
      </c>
      <c r="E2203" s="246" t="s">
        <v>19</v>
      </c>
      <c r="F2203" s="247" t="s">
        <v>3627</v>
      </c>
      <c r="G2203" s="245"/>
      <c r="H2203" s="246" t="s">
        <v>19</v>
      </c>
      <c r="I2203" s="248"/>
      <c r="J2203" s="245"/>
      <c r="K2203" s="245"/>
      <c r="L2203" s="249"/>
      <c r="M2203" s="250"/>
      <c r="N2203" s="251"/>
      <c r="O2203" s="251"/>
      <c r="P2203" s="251"/>
      <c r="Q2203" s="251"/>
      <c r="R2203" s="251"/>
      <c r="S2203" s="251"/>
      <c r="T2203" s="252"/>
      <c r="U2203" s="14"/>
      <c r="V2203" s="14"/>
      <c r="W2203" s="14"/>
      <c r="X2203" s="14"/>
      <c r="Y2203" s="14"/>
      <c r="Z2203" s="14"/>
      <c r="AA2203" s="14"/>
      <c r="AB2203" s="14"/>
      <c r="AC2203" s="14"/>
      <c r="AD2203" s="14"/>
      <c r="AE2203" s="14"/>
      <c r="AT2203" s="253" t="s">
        <v>193</v>
      </c>
      <c r="AU2203" s="253" t="s">
        <v>83</v>
      </c>
      <c r="AV2203" s="14" t="s">
        <v>81</v>
      </c>
      <c r="AW2203" s="14" t="s">
        <v>33</v>
      </c>
      <c r="AX2203" s="14" t="s">
        <v>73</v>
      </c>
      <c r="AY2203" s="253" t="s">
        <v>181</v>
      </c>
    </row>
    <row r="2204" s="14" customFormat="1">
      <c r="A2204" s="14"/>
      <c r="B2204" s="244"/>
      <c r="C2204" s="245"/>
      <c r="D2204" s="226" t="s">
        <v>193</v>
      </c>
      <c r="E2204" s="246" t="s">
        <v>19</v>
      </c>
      <c r="F2204" s="247" t="s">
        <v>3644</v>
      </c>
      <c r="G2204" s="245"/>
      <c r="H2204" s="246" t="s">
        <v>19</v>
      </c>
      <c r="I2204" s="248"/>
      <c r="J2204" s="245"/>
      <c r="K2204" s="245"/>
      <c r="L2204" s="249"/>
      <c r="M2204" s="250"/>
      <c r="N2204" s="251"/>
      <c r="O2204" s="251"/>
      <c r="P2204" s="251"/>
      <c r="Q2204" s="251"/>
      <c r="R2204" s="251"/>
      <c r="S2204" s="251"/>
      <c r="T2204" s="252"/>
      <c r="U2204" s="14"/>
      <c r="V2204" s="14"/>
      <c r="W2204" s="14"/>
      <c r="X2204" s="14"/>
      <c r="Y2204" s="14"/>
      <c r="Z2204" s="14"/>
      <c r="AA2204" s="14"/>
      <c r="AB2204" s="14"/>
      <c r="AC2204" s="14"/>
      <c r="AD2204" s="14"/>
      <c r="AE2204" s="14"/>
      <c r="AT2204" s="253" t="s">
        <v>193</v>
      </c>
      <c r="AU2204" s="253" t="s">
        <v>83</v>
      </c>
      <c r="AV2204" s="14" t="s">
        <v>81</v>
      </c>
      <c r="AW2204" s="14" t="s">
        <v>33</v>
      </c>
      <c r="AX2204" s="14" t="s">
        <v>73</v>
      </c>
      <c r="AY2204" s="253" t="s">
        <v>181</v>
      </c>
    </row>
    <row r="2205" s="14" customFormat="1">
      <c r="A2205" s="14"/>
      <c r="B2205" s="244"/>
      <c r="C2205" s="245"/>
      <c r="D2205" s="226" t="s">
        <v>193</v>
      </c>
      <c r="E2205" s="246" t="s">
        <v>19</v>
      </c>
      <c r="F2205" s="247" t="s">
        <v>783</v>
      </c>
      <c r="G2205" s="245"/>
      <c r="H2205" s="246" t="s">
        <v>19</v>
      </c>
      <c r="I2205" s="248"/>
      <c r="J2205" s="245"/>
      <c r="K2205" s="245"/>
      <c r="L2205" s="249"/>
      <c r="M2205" s="250"/>
      <c r="N2205" s="251"/>
      <c r="O2205" s="251"/>
      <c r="P2205" s="251"/>
      <c r="Q2205" s="251"/>
      <c r="R2205" s="251"/>
      <c r="S2205" s="251"/>
      <c r="T2205" s="252"/>
      <c r="U2205" s="14"/>
      <c r="V2205" s="14"/>
      <c r="W2205" s="14"/>
      <c r="X2205" s="14"/>
      <c r="Y2205" s="14"/>
      <c r="Z2205" s="14"/>
      <c r="AA2205" s="14"/>
      <c r="AB2205" s="14"/>
      <c r="AC2205" s="14"/>
      <c r="AD2205" s="14"/>
      <c r="AE2205" s="14"/>
      <c r="AT2205" s="253" t="s">
        <v>193</v>
      </c>
      <c r="AU2205" s="253" t="s">
        <v>83</v>
      </c>
      <c r="AV2205" s="14" t="s">
        <v>81</v>
      </c>
      <c r="AW2205" s="14" t="s">
        <v>33</v>
      </c>
      <c r="AX2205" s="14" t="s">
        <v>73</v>
      </c>
      <c r="AY2205" s="253" t="s">
        <v>181</v>
      </c>
    </row>
    <row r="2206" s="13" customFormat="1">
      <c r="A2206" s="13"/>
      <c r="B2206" s="233"/>
      <c r="C2206" s="234"/>
      <c r="D2206" s="226" t="s">
        <v>193</v>
      </c>
      <c r="E2206" s="235" t="s">
        <v>19</v>
      </c>
      <c r="F2206" s="236" t="s">
        <v>3645</v>
      </c>
      <c r="G2206" s="234"/>
      <c r="H2206" s="237">
        <v>6.8300000000000001</v>
      </c>
      <c r="I2206" s="238"/>
      <c r="J2206" s="234"/>
      <c r="K2206" s="234"/>
      <c r="L2206" s="239"/>
      <c r="M2206" s="240"/>
      <c r="N2206" s="241"/>
      <c r="O2206" s="241"/>
      <c r="P2206" s="241"/>
      <c r="Q2206" s="241"/>
      <c r="R2206" s="241"/>
      <c r="S2206" s="241"/>
      <c r="T2206" s="242"/>
      <c r="U2206" s="13"/>
      <c r="V2206" s="13"/>
      <c r="W2206" s="13"/>
      <c r="X2206" s="13"/>
      <c r="Y2206" s="13"/>
      <c r="Z2206" s="13"/>
      <c r="AA2206" s="13"/>
      <c r="AB2206" s="13"/>
      <c r="AC2206" s="13"/>
      <c r="AD2206" s="13"/>
      <c r="AE2206" s="13"/>
      <c r="AT2206" s="243" t="s">
        <v>193</v>
      </c>
      <c r="AU2206" s="243" t="s">
        <v>83</v>
      </c>
      <c r="AV2206" s="13" t="s">
        <v>83</v>
      </c>
      <c r="AW2206" s="13" t="s">
        <v>33</v>
      </c>
      <c r="AX2206" s="13" t="s">
        <v>73</v>
      </c>
      <c r="AY2206" s="243" t="s">
        <v>181</v>
      </c>
    </row>
    <row r="2207" s="14" customFormat="1">
      <c r="A2207" s="14"/>
      <c r="B2207" s="244"/>
      <c r="C2207" s="245"/>
      <c r="D2207" s="226" t="s">
        <v>193</v>
      </c>
      <c r="E2207" s="246" t="s">
        <v>19</v>
      </c>
      <c r="F2207" s="247" t="s">
        <v>787</v>
      </c>
      <c r="G2207" s="245"/>
      <c r="H2207" s="246" t="s">
        <v>19</v>
      </c>
      <c r="I2207" s="248"/>
      <c r="J2207" s="245"/>
      <c r="K2207" s="245"/>
      <c r="L2207" s="249"/>
      <c r="M2207" s="250"/>
      <c r="N2207" s="251"/>
      <c r="O2207" s="251"/>
      <c r="P2207" s="251"/>
      <c r="Q2207" s="251"/>
      <c r="R2207" s="251"/>
      <c r="S2207" s="251"/>
      <c r="T2207" s="252"/>
      <c r="U2207" s="14"/>
      <c r="V2207" s="14"/>
      <c r="W2207" s="14"/>
      <c r="X2207" s="14"/>
      <c r="Y2207" s="14"/>
      <c r="Z2207" s="14"/>
      <c r="AA2207" s="14"/>
      <c r="AB2207" s="14"/>
      <c r="AC2207" s="14"/>
      <c r="AD2207" s="14"/>
      <c r="AE2207" s="14"/>
      <c r="AT2207" s="253" t="s">
        <v>193</v>
      </c>
      <c r="AU2207" s="253" t="s">
        <v>83</v>
      </c>
      <c r="AV2207" s="14" t="s">
        <v>81</v>
      </c>
      <c r="AW2207" s="14" t="s">
        <v>33</v>
      </c>
      <c r="AX2207" s="14" t="s">
        <v>73</v>
      </c>
      <c r="AY2207" s="253" t="s">
        <v>181</v>
      </c>
    </row>
    <row r="2208" s="13" customFormat="1">
      <c r="A2208" s="13"/>
      <c r="B2208" s="233"/>
      <c r="C2208" s="234"/>
      <c r="D2208" s="226" t="s">
        <v>193</v>
      </c>
      <c r="E2208" s="235" t="s">
        <v>19</v>
      </c>
      <c r="F2208" s="236" t="s">
        <v>3646</v>
      </c>
      <c r="G2208" s="234"/>
      <c r="H2208" s="237">
        <v>7.6299999999999999</v>
      </c>
      <c r="I2208" s="238"/>
      <c r="J2208" s="234"/>
      <c r="K2208" s="234"/>
      <c r="L2208" s="239"/>
      <c r="M2208" s="240"/>
      <c r="N2208" s="241"/>
      <c r="O2208" s="241"/>
      <c r="P2208" s="241"/>
      <c r="Q2208" s="241"/>
      <c r="R2208" s="241"/>
      <c r="S2208" s="241"/>
      <c r="T2208" s="242"/>
      <c r="U2208" s="13"/>
      <c r="V2208" s="13"/>
      <c r="W2208" s="13"/>
      <c r="X2208" s="13"/>
      <c r="Y2208" s="13"/>
      <c r="Z2208" s="13"/>
      <c r="AA2208" s="13"/>
      <c r="AB2208" s="13"/>
      <c r="AC2208" s="13"/>
      <c r="AD2208" s="13"/>
      <c r="AE2208" s="13"/>
      <c r="AT2208" s="243" t="s">
        <v>193</v>
      </c>
      <c r="AU2208" s="243" t="s">
        <v>83</v>
      </c>
      <c r="AV2208" s="13" t="s">
        <v>83</v>
      </c>
      <c r="AW2208" s="13" t="s">
        <v>33</v>
      </c>
      <c r="AX2208" s="13" t="s">
        <v>73</v>
      </c>
      <c r="AY2208" s="243" t="s">
        <v>181</v>
      </c>
    </row>
    <row r="2209" s="14" customFormat="1">
      <c r="A2209" s="14"/>
      <c r="B2209" s="244"/>
      <c r="C2209" s="245"/>
      <c r="D2209" s="226" t="s">
        <v>193</v>
      </c>
      <c r="E2209" s="246" t="s">
        <v>19</v>
      </c>
      <c r="F2209" s="247" t="s">
        <v>785</v>
      </c>
      <c r="G2209" s="245"/>
      <c r="H2209" s="246" t="s">
        <v>19</v>
      </c>
      <c r="I2209" s="248"/>
      <c r="J2209" s="245"/>
      <c r="K2209" s="245"/>
      <c r="L2209" s="249"/>
      <c r="M2209" s="250"/>
      <c r="N2209" s="251"/>
      <c r="O2209" s="251"/>
      <c r="P2209" s="251"/>
      <c r="Q2209" s="251"/>
      <c r="R2209" s="251"/>
      <c r="S2209" s="251"/>
      <c r="T2209" s="252"/>
      <c r="U2209" s="14"/>
      <c r="V2209" s="14"/>
      <c r="W2209" s="14"/>
      <c r="X2209" s="14"/>
      <c r="Y2209" s="14"/>
      <c r="Z2209" s="14"/>
      <c r="AA2209" s="14"/>
      <c r="AB2209" s="14"/>
      <c r="AC2209" s="14"/>
      <c r="AD2209" s="14"/>
      <c r="AE2209" s="14"/>
      <c r="AT2209" s="253" t="s">
        <v>193</v>
      </c>
      <c r="AU2209" s="253" t="s">
        <v>83</v>
      </c>
      <c r="AV2209" s="14" t="s">
        <v>81</v>
      </c>
      <c r="AW2209" s="14" t="s">
        <v>33</v>
      </c>
      <c r="AX2209" s="14" t="s">
        <v>73</v>
      </c>
      <c r="AY2209" s="253" t="s">
        <v>181</v>
      </c>
    </row>
    <row r="2210" s="13" customFormat="1">
      <c r="A2210" s="13"/>
      <c r="B2210" s="233"/>
      <c r="C2210" s="234"/>
      <c r="D2210" s="226" t="s">
        <v>193</v>
      </c>
      <c r="E2210" s="235" t="s">
        <v>19</v>
      </c>
      <c r="F2210" s="236" t="s">
        <v>3643</v>
      </c>
      <c r="G2210" s="234"/>
      <c r="H2210" s="237">
        <v>12.119999999999999</v>
      </c>
      <c r="I2210" s="238"/>
      <c r="J2210" s="234"/>
      <c r="K2210" s="234"/>
      <c r="L2210" s="239"/>
      <c r="M2210" s="240"/>
      <c r="N2210" s="241"/>
      <c r="O2210" s="241"/>
      <c r="P2210" s="241"/>
      <c r="Q2210" s="241"/>
      <c r="R2210" s="241"/>
      <c r="S2210" s="241"/>
      <c r="T2210" s="242"/>
      <c r="U2210" s="13"/>
      <c r="V2210" s="13"/>
      <c r="W2210" s="13"/>
      <c r="X2210" s="13"/>
      <c r="Y2210" s="13"/>
      <c r="Z2210" s="13"/>
      <c r="AA2210" s="13"/>
      <c r="AB2210" s="13"/>
      <c r="AC2210" s="13"/>
      <c r="AD2210" s="13"/>
      <c r="AE2210" s="13"/>
      <c r="AT2210" s="243" t="s">
        <v>193</v>
      </c>
      <c r="AU2210" s="243" t="s">
        <v>83</v>
      </c>
      <c r="AV2210" s="13" t="s">
        <v>83</v>
      </c>
      <c r="AW2210" s="13" t="s">
        <v>33</v>
      </c>
      <c r="AX2210" s="13" t="s">
        <v>73</v>
      </c>
      <c r="AY2210" s="243" t="s">
        <v>181</v>
      </c>
    </row>
    <row r="2211" s="2" customFormat="1" ht="16.5" customHeight="1">
      <c r="A2211" s="39"/>
      <c r="B2211" s="40"/>
      <c r="C2211" s="213" t="s">
        <v>3647</v>
      </c>
      <c r="D2211" s="213" t="s">
        <v>183</v>
      </c>
      <c r="E2211" s="214" t="s">
        <v>3648</v>
      </c>
      <c r="F2211" s="215" t="s">
        <v>3649</v>
      </c>
      <c r="G2211" s="216" t="s">
        <v>253</v>
      </c>
      <c r="H2211" s="217">
        <v>194.26400000000001</v>
      </c>
      <c r="I2211" s="218"/>
      <c r="J2211" s="219">
        <f>ROUND(I2211*H2211,2)</f>
        <v>0</v>
      </c>
      <c r="K2211" s="215" t="s">
        <v>187</v>
      </c>
      <c r="L2211" s="45"/>
      <c r="M2211" s="220" t="s">
        <v>19</v>
      </c>
      <c r="N2211" s="221" t="s">
        <v>44</v>
      </c>
      <c r="O2211" s="85"/>
      <c r="P2211" s="222">
        <f>O2211*H2211</f>
        <v>0</v>
      </c>
      <c r="Q2211" s="222">
        <v>0.00029999999999999997</v>
      </c>
      <c r="R2211" s="222">
        <f>Q2211*H2211</f>
        <v>0.058279199999999996</v>
      </c>
      <c r="S2211" s="222">
        <v>0</v>
      </c>
      <c r="T2211" s="223">
        <f>S2211*H2211</f>
        <v>0</v>
      </c>
      <c r="U2211" s="39"/>
      <c r="V2211" s="39"/>
      <c r="W2211" s="39"/>
      <c r="X2211" s="39"/>
      <c r="Y2211" s="39"/>
      <c r="Z2211" s="39"/>
      <c r="AA2211" s="39"/>
      <c r="AB2211" s="39"/>
      <c r="AC2211" s="39"/>
      <c r="AD2211" s="39"/>
      <c r="AE2211" s="39"/>
      <c r="AR2211" s="224" t="s">
        <v>300</v>
      </c>
      <c r="AT2211" s="224" t="s">
        <v>183</v>
      </c>
      <c r="AU2211" s="224" t="s">
        <v>83</v>
      </c>
      <c r="AY2211" s="18" t="s">
        <v>181</v>
      </c>
      <c r="BE2211" s="225">
        <f>IF(N2211="základní",J2211,0)</f>
        <v>0</v>
      </c>
      <c r="BF2211" s="225">
        <f>IF(N2211="snížená",J2211,0)</f>
        <v>0</v>
      </c>
      <c r="BG2211" s="225">
        <f>IF(N2211="zákl. přenesená",J2211,0)</f>
        <v>0</v>
      </c>
      <c r="BH2211" s="225">
        <f>IF(N2211="sníž. přenesená",J2211,0)</f>
        <v>0</v>
      </c>
      <c r="BI2211" s="225">
        <f>IF(N2211="nulová",J2211,0)</f>
        <v>0</v>
      </c>
      <c r="BJ2211" s="18" t="s">
        <v>81</v>
      </c>
      <c r="BK2211" s="225">
        <f>ROUND(I2211*H2211,2)</f>
        <v>0</v>
      </c>
      <c r="BL2211" s="18" t="s">
        <v>300</v>
      </c>
      <c r="BM2211" s="224" t="s">
        <v>3650</v>
      </c>
    </row>
    <row r="2212" s="2" customFormat="1">
      <c r="A2212" s="39"/>
      <c r="B2212" s="40"/>
      <c r="C2212" s="41"/>
      <c r="D2212" s="226" t="s">
        <v>189</v>
      </c>
      <c r="E2212" s="41"/>
      <c r="F2212" s="227" t="s">
        <v>3651</v>
      </c>
      <c r="G2212" s="41"/>
      <c r="H2212" s="41"/>
      <c r="I2212" s="228"/>
      <c r="J2212" s="41"/>
      <c r="K2212" s="41"/>
      <c r="L2212" s="45"/>
      <c r="M2212" s="229"/>
      <c r="N2212" s="230"/>
      <c r="O2212" s="85"/>
      <c r="P2212" s="85"/>
      <c r="Q2212" s="85"/>
      <c r="R2212" s="85"/>
      <c r="S2212" s="85"/>
      <c r="T2212" s="86"/>
      <c r="U2212" s="39"/>
      <c r="V2212" s="39"/>
      <c r="W2212" s="39"/>
      <c r="X2212" s="39"/>
      <c r="Y2212" s="39"/>
      <c r="Z2212" s="39"/>
      <c r="AA2212" s="39"/>
      <c r="AB2212" s="39"/>
      <c r="AC2212" s="39"/>
      <c r="AD2212" s="39"/>
      <c r="AE2212" s="39"/>
      <c r="AT2212" s="18" t="s">
        <v>189</v>
      </c>
      <c r="AU2212" s="18" t="s">
        <v>83</v>
      </c>
    </row>
    <row r="2213" s="2" customFormat="1">
      <c r="A2213" s="39"/>
      <c r="B2213" s="40"/>
      <c r="C2213" s="41"/>
      <c r="D2213" s="231" t="s">
        <v>191</v>
      </c>
      <c r="E2213" s="41"/>
      <c r="F2213" s="232" t="s">
        <v>3652</v>
      </c>
      <c r="G2213" s="41"/>
      <c r="H2213" s="41"/>
      <c r="I2213" s="228"/>
      <c r="J2213" s="41"/>
      <c r="K2213" s="41"/>
      <c r="L2213" s="45"/>
      <c r="M2213" s="229"/>
      <c r="N2213" s="230"/>
      <c r="O2213" s="85"/>
      <c r="P2213" s="85"/>
      <c r="Q2213" s="85"/>
      <c r="R2213" s="85"/>
      <c r="S2213" s="85"/>
      <c r="T2213" s="86"/>
      <c r="U2213" s="39"/>
      <c r="V2213" s="39"/>
      <c r="W2213" s="39"/>
      <c r="X2213" s="39"/>
      <c r="Y2213" s="39"/>
      <c r="Z2213" s="39"/>
      <c r="AA2213" s="39"/>
      <c r="AB2213" s="39"/>
      <c r="AC2213" s="39"/>
      <c r="AD2213" s="39"/>
      <c r="AE2213" s="39"/>
      <c r="AT2213" s="18" t="s">
        <v>191</v>
      </c>
      <c r="AU2213" s="18" t="s">
        <v>83</v>
      </c>
    </row>
    <row r="2214" s="2" customFormat="1" ht="16.5" customHeight="1">
      <c r="A2214" s="39"/>
      <c r="B2214" s="40"/>
      <c r="C2214" s="213" t="s">
        <v>3653</v>
      </c>
      <c r="D2214" s="213" t="s">
        <v>183</v>
      </c>
      <c r="E2214" s="214" t="s">
        <v>3654</v>
      </c>
      <c r="F2214" s="215" t="s">
        <v>3655</v>
      </c>
      <c r="G2214" s="216" t="s">
        <v>263</v>
      </c>
      <c r="H2214" s="217">
        <v>82.459999999999994</v>
      </c>
      <c r="I2214" s="218"/>
      <c r="J2214" s="219">
        <f>ROUND(I2214*H2214,2)</f>
        <v>0</v>
      </c>
      <c r="K2214" s="215" t="s">
        <v>187</v>
      </c>
      <c r="L2214" s="45"/>
      <c r="M2214" s="220" t="s">
        <v>19</v>
      </c>
      <c r="N2214" s="221" t="s">
        <v>44</v>
      </c>
      <c r="O2214" s="85"/>
      <c r="P2214" s="222">
        <f>O2214*H2214</f>
        <v>0</v>
      </c>
      <c r="Q2214" s="222">
        <v>3.0000000000000001E-05</v>
      </c>
      <c r="R2214" s="222">
        <f>Q2214*H2214</f>
        <v>0.0024738</v>
      </c>
      <c r="S2214" s="222">
        <v>0</v>
      </c>
      <c r="T2214" s="223">
        <f>S2214*H2214</f>
        <v>0</v>
      </c>
      <c r="U2214" s="39"/>
      <c r="V2214" s="39"/>
      <c r="W2214" s="39"/>
      <c r="X2214" s="39"/>
      <c r="Y2214" s="39"/>
      <c r="Z2214" s="39"/>
      <c r="AA2214" s="39"/>
      <c r="AB2214" s="39"/>
      <c r="AC2214" s="39"/>
      <c r="AD2214" s="39"/>
      <c r="AE2214" s="39"/>
      <c r="AR2214" s="224" t="s">
        <v>300</v>
      </c>
      <c r="AT2214" s="224" t="s">
        <v>183</v>
      </c>
      <c r="AU2214" s="224" t="s">
        <v>83</v>
      </c>
      <c r="AY2214" s="18" t="s">
        <v>181</v>
      </c>
      <c r="BE2214" s="225">
        <f>IF(N2214="základní",J2214,0)</f>
        <v>0</v>
      </c>
      <c r="BF2214" s="225">
        <f>IF(N2214="snížená",J2214,0)</f>
        <v>0</v>
      </c>
      <c r="BG2214" s="225">
        <f>IF(N2214="zákl. přenesená",J2214,0)</f>
        <v>0</v>
      </c>
      <c r="BH2214" s="225">
        <f>IF(N2214="sníž. přenesená",J2214,0)</f>
        <v>0</v>
      </c>
      <c r="BI2214" s="225">
        <f>IF(N2214="nulová",J2214,0)</f>
        <v>0</v>
      </c>
      <c r="BJ2214" s="18" t="s">
        <v>81</v>
      </c>
      <c r="BK2214" s="225">
        <f>ROUND(I2214*H2214,2)</f>
        <v>0</v>
      </c>
      <c r="BL2214" s="18" t="s">
        <v>300</v>
      </c>
      <c r="BM2214" s="224" t="s">
        <v>3656</v>
      </c>
    </row>
    <row r="2215" s="2" customFormat="1">
      <c r="A2215" s="39"/>
      <c r="B2215" s="40"/>
      <c r="C2215" s="41"/>
      <c r="D2215" s="226" t="s">
        <v>189</v>
      </c>
      <c r="E2215" s="41"/>
      <c r="F2215" s="227" t="s">
        <v>3657</v>
      </c>
      <c r="G2215" s="41"/>
      <c r="H2215" s="41"/>
      <c r="I2215" s="228"/>
      <c r="J2215" s="41"/>
      <c r="K2215" s="41"/>
      <c r="L2215" s="45"/>
      <c r="M2215" s="229"/>
      <c r="N2215" s="230"/>
      <c r="O2215" s="85"/>
      <c r="P2215" s="85"/>
      <c r="Q2215" s="85"/>
      <c r="R2215" s="85"/>
      <c r="S2215" s="85"/>
      <c r="T2215" s="86"/>
      <c r="U2215" s="39"/>
      <c r="V2215" s="39"/>
      <c r="W2215" s="39"/>
      <c r="X2215" s="39"/>
      <c r="Y2215" s="39"/>
      <c r="Z2215" s="39"/>
      <c r="AA2215" s="39"/>
      <c r="AB2215" s="39"/>
      <c r="AC2215" s="39"/>
      <c r="AD2215" s="39"/>
      <c r="AE2215" s="39"/>
      <c r="AT2215" s="18" t="s">
        <v>189</v>
      </c>
      <c r="AU2215" s="18" t="s">
        <v>83</v>
      </c>
    </row>
    <row r="2216" s="2" customFormat="1">
      <c r="A2216" s="39"/>
      <c r="B2216" s="40"/>
      <c r="C2216" s="41"/>
      <c r="D2216" s="231" t="s">
        <v>191</v>
      </c>
      <c r="E2216" s="41"/>
      <c r="F2216" s="232" t="s">
        <v>3658</v>
      </c>
      <c r="G2216" s="41"/>
      <c r="H2216" s="41"/>
      <c r="I2216" s="228"/>
      <c r="J2216" s="41"/>
      <c r="K2216" s="41"/>
      <c r="L2216" s="45"/>
      <c r="M2216" s="229"/>
      <c r="N2216" s="230"/>
      <c r="O2216" s="85"/>
      <c r="P2216" s="85"/>
      <c r="Q2216" s="85"/>
      <c r="R2216" s="85"/>
      <c r="S2216" s="85"/>
      <c r="T2216" s="86"/>
      <c r="U2216" s="39"/>
      <c r="V2216" s="39"/>
      <c r="W2216" s="39"/>
      <c r="X2216" s="39"/>
      <c r="Y2216" s="39"/>
      <c r="Z2216" s="39"/>
      <c r="AA2216" s="39"/>
      <c r="AB2216" s="39"/>
      <c r="AC2216" s="39"/>
      <c r="AD2216" s="39"/>
      <c r="AE2216" s="39"/>
      <c r="AT2216" s="18" t="s">
        <v>191</v>
      </c>
      <c r="AU2216" s="18" t="s">
        <v>83</v>
      </c>
    </row>
    <row r="2217" s="14" customFormat="1">
      <c r="A2217" s="14"/>
      <c r="B2217" s="244"/>
      <c r="C2217" s="245"/>
      <c r="D2217" s="226" t="s">
        <v>193</v>
      </c>
      <c r="E2217" s="246" t="s">
        <v>19</v>
      </c>
      <c r="F2217" s="247" t="s">
        <v>3659</v>
      </c>
      <c r="G2217" s="245"/>
      <c r="H2217" s="246" t="s">
        <v>19</v>
      </c>
      <c r="I2217" s="248"/>
      <c r="J2217" s="245"/>
      <c r="K2217" s="245"/>
      <c r="L2217" s="249"/>
      <c r="M2217" s="250"/>
      <c r="N2217" s="251"/>
      <c r="O2217" s="251"/>
      <c r="P2217" s="251"/>
      <c r="Q2217" s="251"/>
      <c r="R2217" s="251"/>
      <c r="S2217" s="251"/>
      <c r="T2217" s="252"/>
      <c r="U2217" s="14"/>
      <c r="V2217" s="14"/>
      <c r="W2217" s="14"/>
      <c r="X2217" s="14"/>
      <c r="Y2217" s="14"/>
      <c r="Z2217" s="14"/>
      <c r="AA2217" s="14"/>
      <c r="AB2217" s="14"/>
      <c r="AC2217" s="14"/>
      <c r="AD2217" s="14"/>
      <c r="AE2217" s="14"/>
      <c r="AT2217" s="253" t="s">
        <v>193</v>
      </c>
      <c r="AU2217" s="253" t="s">
        <v>83</v>
      </c>
      <c r="AV2217" s="14" t="s">
        <v>81</v>
      </c>
      <c r="AW2217" s="14" t="s">
        <v>33</v>
      </c>
      <c r="AX2217" s="14" t="s">
        <v>73</v>
      </c>
      <c r="AY2217" s="253" t="s">
        <v>181</v>
      </c>
    </row>
    <row r="2218" s="14" customFormat="1">
      <c r="A2218" s="14"/>
      <c r="B2218" s="244"/>
      <c r="C2218" s="245"/>
      <c r="D2218" s="226" t="s">
        <v>193</v>
      </c>
      <c r="E2218" s="246" t="s">
        <v>19</v>
      </c>
      <c r="F2218" s="247" t="s">
        <v>429</v>
      </c>
      <c r="G2218" s="245"/>
      <c r="H2218" s="246" t="s">
        <v>19</v>
      </c>
      <c r="I2218" s="248"/>
      <c r="J2218" s="245"/>
      <c r="K2218" s="245"/>
      <c r="L2218" s="249"/>
      <c r="M2218" s="250"/>
      <c r="N2218" s="251"/>
      <c r="O2218" s="251"/>
      <c r="P2218" s="251"/>
      <c r="Q2218" s="251"/>
      <c r="R2218" s="251"/>
      <c r="S2218" s="251"/>
      <c r="T2218" s="252"/>
      <c r="U2218" s="14"/>
      <c r="V2218" s="14"/>
      <c r="W2218" s="14"/>
      <c r="X2218" s="14"/>
      <c r="Y2218" s="14"/>
      <c r="Z2218" s="14"/>
      <c r="AA2218" s="14"/>
      <c r="AB2218" s="14"/>
      <c r="AC2218" s="14"/>
      <c r="AD2218" s="14"/>
      <c r="AE2218" s="14"/>
      <c r="AT2218" s="253" t="s">
        <v>193</v>
      </c>
      <c r="AU2218" s="253" t="s">
        <v>83</v>
      </c>
      <c r="AV2218" s="14" t="s">
        <v>81</v>
      </c>
      <c r="AW2218" s="14" t="s">
        <v>33</v>
      </c>
      <c r="AX2218" s="14" t="s">
        <v>73</v>
      </c>
      <c r="AY2218" s="253" t="s">
        <v>181</v>
      </c>
    </row>
    <row r="2219" s="14" customFormat="1">
      <c r="A2219" s="14"/>
      <c r="B2219" s="244"/>
      <c r="C2219" s="245"/>
      <c r="D2219" s="226" t="s">
        <v>193</v>
      </c>
      <c r="E2219" s="246" t="s">
        <v>19</v>
      </c>
      <c r="F2219" s="247" t="s">
        <v>3621</v>
      </c>
      <c r="G2219" s="245"/>
      <c r="H2219" s="246" t="s">
        <v>19</v>
      </c>
      <c r="I2219" s="248"/>
      <c r="J2219" s="245"/>
      <c r="K2219" s="245"/>
      <c r="L2219" s="249"/>
      <c r="M2219" s="250"/>
      <c r="N2219" s="251"/>
      <c r="O2219" s="251"/>
      <c r="P2219" s="251"/>
      <c r="Q2219" s="251"/>
      <c r="R2219" s="251"/>
      <c r="S2219" s="251"/>
      <c r="T2219" s="252"/>
      <c r="U2219" s="14"/>
      <c r="V2219" s="14"/>
      <c r="W2219" s="14"/>
      <c r="X2219" s="14"/>
      <c r="Y2219" s="14"/>
      <c r="Z2219" s="14"/>
      <c r="AA2219" s="14"/>
      <c r="AB2219" s="14"/>
      <c r="AC2219" s="14"/>
      <c r="AD2219" s="14"/>
      <c r="AE2219" s="14"/>
      <c r="AT2219" s="253" t="s">
        <v>193</v>
      </c>
      <c r="AU2219" s="253" t="s">
        <v>83</v>
      </c>
      <c r="AV2219" s="14" t="s">
        <v>81</v>
      </c>
      <c r="AW2219" s="14" t="s">
        <v>33</v>
      </c>
      <c r="AX2219" s="14" t="s">
        <v>73</v>
      </c>
      <c r="AY2219" s="253" t="s">
        <v>181</v>
      </c>
    </row>
    <row r="2220" s="13" customFormat="1">
      <c r="A2220" s="13"/>
      <c r="B2220" s="233"/>
      <c r="C2220" s="234"/>
      <c r="D2220" s="226" t="s">
        <v>193</v>
      </c>
      <c r="E2220" s="235" t="s">
        <v>19</v>
      </c>
      <c r="F2220" s="236" t="s">
        <v>3660</v>
      </c>
      <c r="G2220" s="234"/>
      <c r="H2220" s="237">
        <v>1.8</v>
      </c>
      <c r="I2220" s="238"/>
      <c r="J2220" s="234"/>
      <c r="K2220" s="234"/>
      <c r="L2220" s="239"/>
      <c r="M2220" s="240"/>
      <c r="N2220" s="241"/>
      <c r="O2220" s="241"/>
      <c r="P2220" s="241"/>
      <c r="Q2220" s="241"/>
      <c r="R2220" s="241"/>
      <c r="S2220" s="241"/>
      <c r="T2220" s="242"/>
      <c r="U2220" s="13"/>
      <c r="V2220" s="13"/>
      <c r="W2220" s="13"/>
      <c r="X2220" s="13"/>
      <c r="Y2220" s="13"/>
      <c r="Z2220" s="13"/>
      <c r="AA2220" s="13"/>
      <c r="AB2220" s="13"/>
      <c r="AC2220" s="13"/>
      <c r="AD2220" s="13"/>
      <c r="AE2220" s="13"/>
      <c r="AT2220" s="243" t="s">
        <v>193</v>
      </c>
      <c r="AU2220" s="243" t="s">
        <v>83</v>
      </c>
      <c r="AV2220" s="13" t="s">
        <v>83</v>
      </c>
      <c r="AW2220" s="13" t="s">
        <v>33</v>
      </c>
      <c r="AX2220" s="13" t="s">
        <v>73</v>
      </c>
      <c r="AY2220" s="243" t="s">
        <v>181</v>
      </c>
    </row>
    <row r="2221" s="14" customFormat="1">
      <c r="A2221" s="14"/>
      <c r="B2221" s="244"/>
      <c r="C2221" s="245"/>
      <c r="D2221" s="226" t="s">
        <v>193</v>
      </c>
      <c r="E2221" s="246" t="s">
        <v>19</v>
      </c>
      <c r="F2221" s="247" t="s">
        <v>781</v>
      </c>
      <c r="G2221" s="245"/>
      <c r="H2221" s="246" t="s">
        <v>19</v>
      </c>
      <c r="I2221" s="248"/>
      <c r="J2221" s="245"/>
      <c r="K2221" s="245"/>
      <c r="L2221" s="249"/>
      <c r="M2221" s="250"/>
      <c r="N2221" s="251"/>
      <c r="O2221" s="251"/>
      <c r="P2221" s="251"/>
      <c r="Q2221" s="251"/>
      <c r="R2221" s="251"/>
      <c r="S2221" s="251"/>
      <c r="T2221" s="252"/>
      <c r="U2221" s="14"/>
      <c r="V2221" s="14"/>
      <c r="W2221" s="14"/>
      <c r="X2221" s="14"/>
      <c r="Y2221" s="14"/>
      <c r="Z2221" s="14"/>
      <c r="AA2221" s="14"/>
      <c r="AB2221" s="14"/>
      <c r="AC2221" s="14"/>
      <c r="AD2221" s="14"/>
      <c r="AE2221" s="14"/>
      <c r="AT2221" s="253" t="s">
        <v>193</v>
      </c>
      <c r="AU2221" s="253" t="s">
        <v>83</v>
      </c>
      <c r="AV2221" s="14" t="s">
        <v>81</v>
      </c>
      <c r="AW2221" s="14" t="s">
        <v>33</v>
      </c>
      <c r="AX2221" s="14" t="s">
        <v>73</v>
      </c>
      <c r="AY2221" s="253" t="s">
        <v>181</v>
      </c>
    </row>
    <row r="2222" s="13" customFormat="1">
      <c r="A2222" s="13"/>
      <c r="B2222" s="233"/>
      <c r="C2222" s="234"/>
      <c r="D2222" s="226" t="s">
        <v>193</v>
      </c>
      <c r="E2222" s="235" t="s">
        <v>19</v>
      </c>
      <c r="F2222" s="236" t="s">
        <v>3661</v>
      </c>
      <c r="G2222" s="234"/>
      <c r="H2222" s="237">
        <v>15.050000000000001</v>
      </c>
      <c r="I2222" s="238"/>
      <c r="J2222" s="234"/>
      <c r="K2222" s="234"/>
      <c r="L2222" s="239"/>
      <c r="M2222" s="240"/>
      <c r="N2222" s="241"/>
      <c r="O2222" s="241"/>
      <c r="P2222" s="241"/>
      <c r="Q2222" s="241"/>
      <c r="R2222" s="241"/>
      <c r="S2222" s="241"/>
      <c r="T2222" s="242"/>
      <c r="U2222" s="13"/>
      <c r="V2222" s="13"/>
      <c r="W2222" s="13"/>
      <c r="X2222" s="13"/>
      <c r="Y2222" s="13"/>
      <c r="Z2222" s="13"/>
      <c r="AA2222" s="13"/>
      <c r="AB2222" s="13"/>
      <c r="AC2222" s="13"/>
      <c r="AD2222" s="13"/>
      <c r="AE2222" s="13"/>
      <c r="AT2222" s="243" t="s">
        <v>193</v>
      </c>
      <c r="AU2222" s="243" t="s">
        <v>83</v>
      </c>
      <c r="AV2222" s="13" t="s">
        <v>83</v>
      </c>
      <c r="AW2222" s="13" t="s">
        <v>33</v>
      </c>
      <c r="AX2222" s="13" t="s">
        <v>73</v>
      </c>
      <c r="AY2222" s="243" t="s">
        <v>181</v>
      </c>
    </row>
    <row r="2223" s="14" customFormat="1">
      <c r="A2223" s="14"/>
      <c r="B2223" s="244"/>
      <c r="C2223" s="245"/>
      <c r="D2223" s="226" t="s">
        <v>193</v>
      </c>
      <c r="E2223" s="246" t="s">
        <v>19</v>
      </c>
      <c r="F2223" s="247" t="s">
        <v>783</v>
      </c>
      <c r="G2223" s="245"/>
      <c r="H2223" s="246" t="s">
        <v>19</v>
      </c>
      <c r="I2223" s="248"/>
      <c r="J2223" s="245"/>
      <c r="K2223" s="245"/>
      <c r="L2223" s="249"/>
      <c r="M2223" s="250"/>
      <c r="N2223" s="251"/>
      <c r="O2223" s="251"/>
      <c r="P2223" s="251"/>
      <c r="Q2223" s="251"/>
      <c r="R2223" s="251"/>
      <c r="S2223" s="251"/>
      <c r="T2223" s="252"/>
      <c r="U2223" s="14"/>
      <c r="V2223" s="14"/>
      <c r="W2223" s="14"/>
      <c r="X2223" s="14"/>
      <c r="Y2223" s="14"/>
      <c r="Z2223" s="14"/>
      <c r="AA2223" s="14"/>
      <c r="AB2223" s="14"/>
      <c r="AC2223" s="14"/>
      <c r="AD2223" s="14"/>
      <c r="AE2223" s="14"/>
      <c r="AT2223" s="253" t="s">
        <v>193</v>
      </c>
      <c r="AU2223" s="253" t="s">
        <v>83</v>
      </c>
      <c r="AV2223" s="14" t="s">
        <v>81</v>
      </c>
      <c r="AW2223" s="14" t="s">
        <v>33</v>
      </c>
      <c r="AX2223" s="14" t="s">
        <v>73</v>
      </c>
      <c r="AY2223" s="253" t="s">
        <v>181</v>
      </c>
    </row>
    <row r="2224" s="13" customFormat="1">
      <c r="A2224" s="13"/>
      <c r="B2224" s="233"/>
      <c r="C2224" s="234"/>
      <c r="D2224" s="226" t="s">
        <v>193</v>
      </c>
      <c r="E2224" s="235" t="s">
        <v>19</v>
      </c>
      <c r="F2224" s="236" t="s">
        <v>3641</v>
      </c>
      <c r="G2224" s="234"/>
      <c r="H2224" s="237">
        <v>6.1299999999999999</v>
      </c>
      <c r="I2224" s="238"/>
      <c r="J2224" s="234"/>
      <c r="K2224" s="234"/>
      <c r="L2224" s="239"/>
      <c r="M2224" s="240"/>
      <c r="N2224" s="241"/>
      <c r="O2224" s="241"/>
      <c r="P2224" s="241"/>
      <c r="Q2224" s="241"/>
      <c r="R2224" s="241"/>
      <c r="S2224" s="241"/>
      <c r="T2224" s="242"/>
      <c r="U2224" s="13"/>
      <c r="V2224" s="13"/>
      <c r="W2224" s="13"/>
      <c r="X2224" s="13"/>
      <c r="Y2224" s="13"/>
      <c r="Z2224" s="13"/>
      <c r="AA2224" s="13"/>
      <c r="AB2224" s="13"/>
      <c r="AC2224" s="13"/>
      <c r="AD2224" s="13"/>
      <c r="AE2224" s="13"/>
      <c r="AT2224" s="243" t="s">
        <v>193</v>
      </c>
      <c r="AU2224" s="243" t="s">
        <v>83</v>
      </c>
      <c r="AV2224" s="13" t="s">
        <v>83</v>
      </c>
      <c r="AW2224" s="13" t="s">
        <v>33</v>
      </c>
      <c r="AX2224" s="13" t="s">
        <v>73</v>
      </c>
      <c r="AY2224" s="243" t="s">
        <v>181</v>
      </c>
    </row>
    <row r="2225" s="14" customFormat="1">
      <c r="A2225" s="14"/>
      <c r="B2225" s="244"/>
      <c r="C2225" s="245"/>
      <c r="D2225" s="226" t="s">
        <v>193</v>
      </c>
      <c r="E2225" s="246" t="s">
        <v>19</v>
      </c>
      <c r="F2225" s="247" t="s">
        <v>787</v>
      </c>
      <c r="G2225" s="245"/>
      <c r="H2225" s="246" t="s">
        <v>19</v>
      </c>
      <c r="I2225" s="248"/>
      <c r="J2225" s="245"/>
      <c r="K2225" s="245"/>
      <c r="L2225" s="249"/>
      <c r="M2225" s="250"/>
      <c r="N2225" s="251"/>
      <c r="O2225" s="251"/>
      <c r="P2225" s="251"/>
      <c r="Q2225" s="251"/>
      <c r="R2225" s="251"/>
      <c r="S2225" s="251"/>
      <c r="T2225" s="252"/>
      <c r="U2225" s="14"/>
      <c r="V2225" s="14"/>
      <c r="W2225" s="14"/>
      <c r="X2225" s="14"/>
      <c r="Y2225" s="14"/>
      <c r="Z2225" s="14"/>
      <c r="AA2225" s="14"/>
      <c r="AB2225" s="14"/>
      <c r="AC2225" s="14"/>
      <c r="AD2225" s="14"/>
      <c r="AE2225" s="14"/>
      <c r="AT2225" s="253" t="s">
        <v>193</v>
      </c>
      <c r="AU2225" s="253" t="s">
        <v>83</v>
      </c>
      <c r="AV2225" s="14" t="s">
        <v>81</v>
      </c>
      <c r="AW2225" s="14" t="s">
        <v>33</v>
      </c>
      <c r="AX2225" s="14" t="s">
        <v>73</v>
      </c>
      <c r="AY2225" s="253" t="s">
        <v>181</v>
      </c>
    </row>
    <row r="2226" s="13" customFormat="1">
      <c r="A2226" s="13"/>
      <c r="B2226" s="233"/>
      <c r="C2226" s="234"/>
      <c r="D2226" s="226" t="s">
        <v>193</v>
      </c>
      <c r="E2226" s="235" t="s">
        <v>19</v>
      </c>
      <c r="F2226" s="236" t="s">
        <v>3642</v>
      </c>
      <c r="G2226" s="234"/>
      <c r="H2226" s="237">
        <v>6.9299999999999997</v>
      </c>
      <c r="I2226" s="238"/>
      <c r="J2226" s="234"/>
      <c r="K2226" s="234"/>
      <c r="L2226" s="239"/>
      <c r="M2226" s="240"/>
      <c r="N2226" s="241"/>
      <c r="O2226" s="241"/>
      <c r="P2226" s="241"/>
      <c r="Q2226" s="241"/>
      <c r="R2226" s="241"/>
      <c r="S2226" s="241"/>
      <c r="T2226" s="242"/>
      <c r="U2226" s="13"/>
      <c r="V2226" s="13"/>
      <c r="W2226" s="13"/>
      <c r="X2226" s="13"/>
      <c r="Y2226" s="13"/>
      <c r="Z2226" s="13"/>
      <c r="AA2226" s="13"/>
      <c r="AB2226" s="13"/>
      <c r="AC2226" s="13"/>
      <c r="AD2226" s="13"/>
      <c r="AE2226" s="13"/>
      <c r="AT2226" s="243" t="s">
        <v>193</v>
      </c>
      <c r="AU2226" s="243" t="s">
        <v>83</v>
      </c>
      <c r="AV2226" s="13" t="s">
        <v>83</v>
      </c>
      <c r="AW2226" s="13" t="s">
        <v>33</v>
      </c>
      <c r="AX2226" s="13" t="s">
        <v>73</v>
      </c>
      <c r="AY2226" s="243" t="s">
        <v>181</v>
      </c>
    </row>
    <row r="2227" s="14" customFormat="1">
      <c r="A2227" s="14"/>
      <c r="B2227" s="244"/>
      <c r="C2227" s="245"/>
      <c r="D2227" s="226" t="s">
        <v>193</v>
      </c>
      <c r="E2227" s="246" t="s">
        <v>19</v>
      </c>
      <c r="F2227" s="247" t="s">
        <v>785</v>
      </c>
      <c r="G2227" s="245"/>
      <c r="H2227" s="246" t="s">
        <v>19</v>
      </c>
      <c r="I2227" s="248"/>
      <c r="J2227" s="245"/>
      <c r="K2227" s="245"/>
      <c r="L2227" s="249"/>
      <c r="M2227" s="250"/>
      <c r="N2227" s="251"/>
      <c r="O2227" s="251"/>
      <c r="P2227" s="251"/>
      <c r="Q2227" s="251"/>
      <c r="R2227" s="251"/>
      <c r="S2227" s="251"/>
      <c r="T2227" s="252"/>
      <c r="U2227" s="14"/>
      <c r="V2227" s="14"/>
      <c r="W2227" s="14"/>
      <c r="X2227" s="14"/>
      <c r="Y2227" s="14"/>
      <c r="Z2227" s="14"/>
      <c r="AA2227" s="14"/>
      <c r="AB2227" s="14"/>
      <c r="AC2227" s="14"/>
      <c r="AD2227" s="14"/>
      <c r="AE2227" s="14"/>
      <c r="AT2227" s="253" t="s">
        <v>193</v>
      </c>
      <c r="AU2227" s="253" t="s">
        <v>83</v>
      </c>
      <c r="AV2227" s="14" t="s">
        <v>81</v>
      </c>
      <c r="AW2227" s="14" t="s">
        <v>33</v>
      </c>
      <c r="AX2227" s="14" t="s">
        <v>73</v>
      </c>
      <c r="AY2227" s="253" t="s">
        <v>181</v>
      </c>
    </row>
    <row r="2228" s="13" customFormat="1">
      <c r="A2228" s="13"/>
      <c r="B2228" s="233"/>
      <c r="C2228" s="234"/>
      <c r="D2228" s="226" t="s">
        <v>193</v>
      </c>
      <c r="E2228" s="235" t="s">
        <v>19</v>
      </c>
      <c r="F2228" s="236" t="s">
        <v>3662</v>
      </c>
      <c r="G2228" s="234"/>
      <c r="H2228" s="237">
        <v>11.32</v>
      </c>
      <c r="I2228" s="238"/>
      <c r="J2228" s="234"/>
      <c r="K2228" s="234"/>
      <c r="L2228" s="239"/>
      <c r="M2228" s="240"/>
      <c r="N2228" s="241"/>
      <c r="O2228" s="241"/>
      <c r="P2228" s="241"/>
      <c r="Q2228" s="241"/>
      <c r="R2228" s="241"/>
      <c r="S2228" s="241"/>
      <c r="T2228" s="242"/>
      <c r="U2228" s="13"/>
      <c r="V2228" s="13"/>
      <c r="W2228" s="13"/>
      <c r="X2228" s="13"/>
      <c r="Y2228" s="13"/>
      <c r="Z2228" s="13"/>
      <c r="AA2228" s="13"/>
      <c r="AB2228" s="13"/>
      <c r="AC2228" s="13"/>
      <c r="AD2228" s="13"/>
      <c r="AE2228" s="13"/>
      <c r="AT2228" s="243" t="s">
        <v>193</v>
      </c>
      <c r="AU2228" s="243" t="s">
        <v>83</v>
      </c>
      <c r="AV2228" s="13" t="s">
        <v>83</v>
      </c>
      <c r="AW2228" s="13" t="s">
        <v>33</v>
      </c>
      <c r="AX2228" s="13" t="s">
        <v>73</v>
      </c>
      <c r="AY2228" s="243" t="s">
        <v>181</v>
      </c>
    </row>
    <row r="2229" s="14" customFormat="1">
      <c r="A2229" s="14"/>
      <c r="B2229" s="244"/>
      <c r="C2229" s="245"/>
      <c r="D2229" s="226" t="s">
        <v>193</v>
      </c>
      <c r="E2229" s="246" t="s">
        <v>19</v>
      </c>
      <c r="F2229" s="247" t="s">
        <v>433</v>
      </c>
      <c r="G2229" s="245"/>
      <c r="H2229" s="246" t="s">
        <v>19</v>
      </c>
      <c r="I2229" s="248"/>
      <c r="J2229" s="245"/>
      <c r="K2229" s="245"/>
      <c r="L2229" s="249"/>
      <c r="M2229" s="250"/>
      <c r="N2229" s="251"/>
      <c r="O2229" s="251"/>
      <c r="P2229" s="251"/>
      <c r="Q2229" s="251"/>
      <c r="R2229" s="251"/>
      <c r="S2229" s="251"/>
      <c r="T2229" s="252"/>
      <c r="U2229" s="14"/>
      <c r="V2229" s="14"/>
      <c r="W2229" s="14"/>
      <c r="X2229" s="14"/>
      <c r="Y2229" s="14"/>
      <c r="Z2229" s="14"/>
      <c r="AA2229" s="14"/>
      <c r="AB2229" s="14"/>
      <c r="AC2229" s="14"/>
      <c r="AD2229" s="14"/>
      <c r="AE2229" s="14"/>
      <c r="AT2229" s="253" t="s">
        <v>193</v>
      </c>
      <c r="AU2229" s="253" t="s">
        <v>83</v>
      </c>
      <c r="AV2229" s="14" t="s">
        <v>81</v>
      </c>
      <c r="AW2229" s="14" t="s">
        <v>33</v>
      </c>
      <c r="AX2229" s="14" t="s">
        <v>73</v>
      </c>
      <c r="AY2229" s="253" t="s">
        <v>181</v>
      </c>
    </row>
    <row r="2230" s="14" customFormat="1">
      <c r="A2230" s="14"/>
      <c r="B2230" s="244"/>
      <c r="C2230" s="245"/>
      <c r="D2230" s="226" t="s">
        <v>193</v>
      </c>
      <c r="E2230" s="246" t="s">
        <v>19</v>
      </c>
      <c r="F2230" s="247" t="s">
        <v>3621</v>
      </c>
      <c r="G2230" s="245"/>
      <c r="H2230" s="246" t="s">
        <v>19</v>
      </c>
      <c r="I2230" s="248"/>
      <c r="J2230" s="245"/>
      <c r="K2230" s="245"/>
      <c r="L2230" s="249"/>
      <c r="M2230" s="250"/>
      <c r="N2230" s="251"/>
      <c r="O2230" s="251"/>
      <c r="P2230" s="251"/>
      <c r="Q2230" s="251"/>
      <c r="R2230" s="251"/>
      <c r="S2230" s="251"/>
      <c r="T2230" s="252"/>
      <c r="U2230" s="14"/>
      <c r="V2230" s="14"/>
      <c r="W2230" s="14"/>
      <c r="X2230" s="14"/>
      <c r="Y2230" s="14"/>
      <c r="Z2230" s="14"/>
      <c r="AA2230" s="14"/>
      <c r="AB2230" s="14"/>
      <c r="AC2230" s="14"/>
      <c r="AD2230" s="14"/>
      <c r="AE2230" s="14"/>
      <c r="AT2230" s="253" t="s">
        <v>193</v>
      </c>
      <c r="AU2230" s="253" t="s">
        <v>83</v>
      </c>
      <c r="AV2230" s="14" t="s">
        <v>81</v>
      </c>
      <c r="AW2230" s="14" t="s">
        <v>33</v>
      </c>
      <c r="AX2230" s="14" t="s">
        <v>73</v>
      </c>
      <c r="AY2230" s="253" t="s">
        <v>181</v>
      </c>
    </row>
    <row r="2231" s="13" customFormat="1">
      <c r="A2231" s="13"/>
      <c r="B2231" s="233"/>
      <c r="C2231" s="234"/>
      <c r="D2231" s="226" t="s">
        <v>193</v>
      </c>
      <c r="E2231" s="235" t="s">
        <v>19</v>
      </c>
      <c r="F2231" s="236" t="s">
        <v>3660</v>
      </c>
      <c r="G2231" s="234"/>
      <c r="H2231" s="237">
        <v>1.8</v>
      </c>
      <c r="I2231" s="238"/>
      <c r="J2231" s="234"/>
      <c r="K2231" s="234"/>
      <c r="L2231" s="239"/>
      <c r="M2231" s="240"/>
      <c r="N2231" s="241"/>
      <c r="O2231" s="241"/>
      <c r="P2231" s="241"/>
      <c r="Q2231" s="241"/>
      <c r="R2231" s="241"/>
      <c r="S2231" s="241"/>
      <c r="T2231" s="242"/>
      <c r="U2231" s="13"/>
      <c r="V2231" s="13"/>
      <c r="W2231" s="13"/>
      <c r="X2231" s="13"/>
      <c r="Y2231" s="13"/>
      <c r="Z2231" s="13"/>
      <c r="AA2231" s="13"/>
      <c r="AB2231" s="13"/>
      <c r="AC2231" s="13"/>
      <c r="AD2231" s="13"/>
      <c r="AE2231" s="13"/>
      <c r="AT2231" s="243" t="s">
        <v>193</v>
      </c>
      <c r="AU2231" s="243" t="s">
        <v>83</v>
      </c>
      <c r="AV2231" s="13" t="s">
        <v>83</v>
      </c>
      <c r="AW2231" s="13" t="s">
        <v>33</v>
      </c>
      <c r="AX2231" s="13" t="s">
        <v>73</v>
      </c>
      <c r="AY2231" s="243" t="s">
        <v>181</v>
      </c>
    </row>
    <row r="2232" s="14" customFormat="1">
      <c r="A2232" s="14"/>
      <c r="B2232" s="244"/>
      <c r="C2232" s="245"/>
      <c r="D2232" s="226" t="s">
        <v>193</v>
      </c>
      <c r="E2232" s="246" t="s">
        <v>19</v>
      </c>
      <c r="F2232" s="247" t="s">
        <v>3627</v>
      </c>
      <c r="G2232" s="245"/>
      <c r="H2232" s="246" t="s">
        <v>19</v>
      </c>
      <c r="I2232" s="248"/>
      <c r="J2232" s="245"/>
      <c r="K2232" s="245"/>
      <c r="L2232" s="249"/>
      <c r="M2232" s="250"/>
      <c r="N2232" s="251"/>
      <c r="O2232" s="251"/>
      <c r="P2232" s="251"/>
      <c r="Q2232" s="251"/>
      <c r="R2232" s="251"/>
      <c r="S2232" s="251"/>
      <c r="T2232" s="252"/>
      <c r="U2232" s="14"/>
      <c r="V2232" s="14"/>
      <c r="W2232" s="14"/>
      <c r="X2232" s="14"/>
      <c r="Y2232" s="14"/>
      <c r="Z2232" s="14"/>
      <c r="AA2232" s="14"/>
      <c r="AB2232" s="14"/>
      <c r="AC2232" s="14"/>
      <c r="AD2232" s="14"/>
      <c r="AE2232" s="14"/>
      <c r="AT2232" s="253" t="s">
        <v>193</v>
      </c>
      <c r="AU2232" s="253" t="s">
        <v>83</v>
      </c>
      <c r="AV2232" s="14" t="s">
        <v>81</v>
      </c>
      <c r="AW2232" s="14" t="s">
        <v>33</v>
      </c>
      <c r="AX2232" s="14" t="s">
        <v>73</v>
      </c>
      <c r="AY2232" s="253" t="s">
        <v>181</v>
      </c>
    </row>
    <row r="2233" s="13" customFormat="1">
      <c r="A2233" s="13"/>
      <c r="B2233" s="233"/>
      <c r="C2233" s="234"/>
      <c r="D2233" s="226" t="s">
        <v>193</v>
      </c>
      <c r="E2233" s="235" t="s">
        <v>19</v>
      </c>
      <c r="F2233" s="236" t="s">
        <v>3663</v>
      </c>
      <c r="G2233" s="234"/>
      <c r="H2233" s="237">
        <v>15.050000000000001</v>
      </c>
      <c r="I2233" s="238"/>
      <c r="J2233" s="234"/>
      <c r="K2233" s="234"/>
      <c r="L2233" s="239"/>
      <c r="M2233" s="240"/>
      <c r="N2233" s="241"/>
      <c r="O2233" s="241"/>
      <c r="P2233" s="241"/>
      <c r="Q2233" s="241"/>
      <c r="R2233" s="241"/>
      <c r="S2233" s="241"/>
      <c r="T2233" s="242"/>
      <c r="U2233" s="13"/>
      <c r="V2233" s="13"/>
      <c r="W2233" s="13"/>
      <c r="X2233" s="13"/>
      <c r="Y2233" s="13"/>
      <c r="Z2233" s="13"/>
      <c r="AA2233" s="13"/>
      <c r="AB2233" s="13"/>
      <c r="AC2233" s="13"/>
      <c r="AD2233" s="13"/>
      <c r="AE2233" s="13"/>
      <c r="AT2233" s="243" t="s">
        <v>193</v>
      </c>
      <c r="AU2233" s="243" t="s">
        <v>83</v>
      </c>
      <c r="AV2233" s="13" t="s">
        <v>83</v>
      </c>
      <c r="AW2233" s="13" t="s">
        <v>33</v>
      </c>
      <c r="AX2233" s="13" t="s">
        <v>73</v>
      </c>
      <c r="AY2233" s="243" t="s">
        <v>181</v>
      </c>
    </row>
    <row r="2234" s="14" customFormat="1">
      <c r="A2234" s="14"/>
      <c r="B2234" s="244"/>
      <c r="C2234" s="245"/>
      <c r="D2234" s="226" t="s">
        <v>193</v>
      </c>
      <c r="E2234" s="246" t="s">
        <v>19</v>
      </c>
      <c r="F2234" s="247" t="s">
        <v>783</v>
      </c>
      <c r="G2234" s="245"/>
      <c r="H2234" s="246" t="s">
        <v>19</v>
      </c>
      <c r="I2234" s="248"/>
      <c r="J2234" s="245"/>
      <c r="K2234" s="245"/>
      <c r="L2234" s="249"/>
      <c r="M2234" s="250"/>
      <c r="N2234" s="251"/>
      <c r="O2234" s="251"/>
      <c r="P2234" s="251"/>
      <c r="Q2234" s="251"/>
      <c r="R2234" s="251"/>
      <c r="S2234" s="251"/>
      <c r="T2234" s="252"/>
      <c r="U2234" s="14"/>
      <c r="V2234" s="14"/>
      <c r="W2234" s="14"/>
      <c r="X2234" s="14"/>
      <c r="Y2234" s="14"/>
      <c r="Z2234" s="14"/>
      <c r="AA2234" s="14"/>
      <c r="AB2234" s="14"/>
      <c r="AC2234" s="14"/>
      <c r="AD2234" s="14"/>
      <c r="AE2234" s="14"/>
      <c r="AT2234" s="253" t="s">
        <v>193</v>
      </c>
      <c r="AU2234" s="253" t="s">
        <v>83</v>
      </c>
      <c r="AV2234" s="14" t="s">
        <v>81</v>
      </c>
      <c r="AW2234" s="14" t="s">
        <v>33</v>
      </c>
      <c r="AX2234" s="14" t="s">
        <v>73</v>
      </c>
      <c r="AY2234" s="253" t="s">
        <v>181</v>
      </c>
    </row>
    <row r="2235" s="13" customFormat="1">
      <c r="A2235" s="13"/>
      <c r="B2235" s="233"/>
      <c r="C2235" s="234"/>
      <c r="D2235" s="226" t="s">
        <v>193</v>
      </c>
      <c r="E2235" s="235" t="s">
        <v>19</v>
      </c>
      <c r="F2235" s="236" t="s">
        <v>3641</v>
      </c>
      <c r="G2235" s="234"/>
      <c r="H2235" s="237">
        <v>6.1299999999999999</v>
      </c>
      <c r="I2235" s="238"/>
      <c r="J2235" s="234"/>
      <c r="K2235" s="234"/>
      <c r="L2235" s="239"/>
      <c r="M2235" s="240"/>
      <c r="N2235" s="241"/>
      <c r="O2235" s="241"/>
      <c r="P2235" s="241"/>
      <c r="Q2235" s="241"/>
      <c r="R2235" s="241"/>
      <c r="S2235" s="241"/>
      <c r="T2235" s="242"/>
      <c r="U2235" s="13"/>
      <c r="V2235" s="13"/>
      <c r="W2235" s="13"/>
      <c r="X2235" s="13"/>
      <c r="Y2235" s="13"/>
      <c r="Z2235" s="13"/>
      <c r="AA2235" s="13"/>
      <c r="AB2235" s="13"/>
      <c r="AC2235" s="13"/>
      <c r="AD2235" s="13"/>
      <c r="AE2235" s="13"/>
      <c r="AT2235" s="243" t="s">
        <v>193</v>
      </c>
      <c r="AU2235" s="243" t="s">
        <v>83</v>
      </c>
      <c r="AV2235" s="13" t="s">
        <v>83</v>
      </c>
      <c r="AW2235" s="13" t="s">
        <v>33</v>
      </c>
      <c r="AX2235" s="13" t="s">
        <v>73</v>
      </c>
      <c r="AY2235" s="243" t="s">
        <v>181</v>
      </c>
    </row>
    <row r="2236" s="14" customFormat="1">
      <c r="A2236" s="14"/>
      <c r="B2236" s="244"/>
      <c r="C2236" s="245"/>
      <c r="D2236" s="226" t="s">
        <v>193</v>
      </c>
      <c r="E2236" s="246" t="s">
        <v>19</v>
      </c>
      <c r="F2236" s="247" t="s">
        <v>787</v>
      </c>
      <c r="G2236" s="245"/>
      <c r="H2236" s="246" t="s">
        <v>19</v>
      </c>
      <c r="I2236" s="248"/>
      <c r="J2236" s="245"/>
      <c r="K2236" s="245"/>
      <c r="L2236" s="249"/>
      <c r="M2236" s="250"/>
      <c r="N2236" s="251"/>
      <c r="O2236" s="251"/>
      <c r="P2236" s="251"/>
      <c r="Q2236" s="251"/>
      <c r="R2236" s="251"/>
      <c r="S2236" s="251"/>
      <c r="T2236" s="252"/>
      <c r="U2236" s="14"/>
      <c r="V2236" s="14"/>
      <c r="W2236" s="14"/>
      <c r="X2236" s="14"/>
      <c r="Y2236" s="14"/>
      <c r="Z2236" s="14"/>
      <c r="AA2236" s="14"/>
      <c r="AB2236" s="14"/>
      <c r="AC2236" s="14"/>
      <c r="AD2236" s="14"/>
      <c r="AE2236" s="14"/>
      <c r="AT2236" s="253" t="s">
        <v>193</v>
      </c>
      <c r="AU2236" s="253" t="s">
        <v>83</v>
      </c>
      <c r="AV2236" s="14" t="s">
        <v>81</v>
      </c>
      <c r="AW2236" s="14" t="s">
        <v>33</v>
      </c>
      <c r="AX2236" s="14" t="s">
        <v>73</v>
      </c>
      <c r="AY2236" s="253" t="s">
        <v>181</v>
      </c>
    </row>
    <row r="2237" s="13" customFormat="1">
      <c r="A2237" s="13"/>
      <c r="B2237" s="233"/>
      <c r="C2237" s="234"/>
      <c r="D2237" s="226" t="s">
        <v>193</v>
      </c>
      <c r="E2237" s="235" t="s">
        <v>19</v>
      </c>
      <c r="F2237" s="236" t="s">
        <v>3642</v>
      </c>
      <c r="G2237" s="234"/>
      <c r="H2237" s="237">
        <v>6.9299999999999997</v>
      </c>
      <c r="I2237" s="238"/>
      <c r="J2237" s="234"/>
      <c r="K2237" s="234"/>
      <c r="L2237" s="239"/>
      <c r="M2237" s="240"/>
      <c r="N2237" s="241"/>
      <c r="O2237" s="241"/>
      <c r="P2237" s="241"/>
      <c r="Q2237" s="241"/>
      <c r="R2237" s="241"/>
      <c r="S2237" s="241"/>
      <c r="T2237" s="242"/>
      <c r="U2237" s="13"/>
      <c r="V2237" s="13"/>
      <c r="W2237" s="13"/>
      <c r="X2237" s="13"/>
      <c r="Y2237" s="13"/>
      <c r="Z2237" s="13"/>
      <c r="AA2237" s="13"/>
      <c r="AB2237" s="13"/>
      <c r="AC2237" s="13"/>
      <c r="AD2237" s="13"/>
      <c r="AE2237" s="13"/>
      <c r="AT2237" s="243" t="s">
        <v>193</v>
      </c>
      <c r="AU2237" s="243" t="s">
        <v>83</v>
      </c>
      <c r="AV2237" s="13" t="s">
        <v>83</v>
      </c>
      <c r="AW2237" s="13" t="s">
        <v>33</v>
      </c>
      <c r="AX2237" s="13" t="s">
        <v>73</v>
      </c>
      <c r="AY2237" s="243" t="s">
        <v>181</v>
      </c>
    </row>
    <row r="2238" s="14" customFormat="1">
      <c r="A2238" s="14"/>
      <c r="B2238" s="244"/>
      <c r="C2238" s="245"/>
      <c r="D2238" s="226" t="s">
        <v>193</v>
      </c>
      <c r="E2238" s="246" t="s">
        <v>19</v>
      </c>
      <c r="F2238" s="247" t="s">
        <v>785</v>
      </c>
      <c r="G2238" s="245"/>
      <c r="H2238" s="246" t="s">
        <v>19</v>
      </c>
      <c r="I2238" s="248"/>
      <c r="J2238" s="245"/>
      <c r="K2238" s="245"/>
      <c r="L2238" s="249"/>
      <c r="M2238" s="250"/>
      <c r="N2238" s="251"/>
      <c r="O2238" s="251"/>
      <c r="P2238" s="251"/>
      <c r="Q2238" s="251"/>
      <c r="R2238" s="251"/>
      <c r="S2238" s="251"/>
      <c r="T2238" s="252"/>
      <c r="U2238" s="14"/>
      <c r="V2238" s="14"/>
      <c r="W2238" s="14"/>
      <c r="X2238" s="14"/>
      <c r="Y2238" s="14"/>
      <c r="Z2238" s="14"/>
      <c r="AA2238" s="14"/>
      <c r="AB2238" s="14"/>
      <c r="AC2238" s="14"/>
      <c r="AD2238" s="14"/>
      <c r="AE2238" s="14"/>
      <c r="AT2238" s="253" t="s">
        <v>193</v>
      </c>
      <c r="AU2238" s="253" t="s">
        <v>83</v>
      </c>
      <c r="AV2238" s="14" t="s">
        <v>81</v>
      </c>
      <c r="AW2238" s="14" t="s">
        <v>33</v>
      </c>
      <c r="AX2238" s="14" t="s">
        <v>73</v>
      </c>
      <c r="AY2238" s="253" t="s">
        <v>181</v>
      </c>
    </row>
    <row r="2239" s="13" customFormat="1">
      <c r="A2239" s="13"/>
      <c r="B2239" s="233"/>
      <c r="C2239" s="234"/>
      <c r="D2239" s="226" t="s">
        <v>193</v>
      </c>
      <c r="E2239" s="235" t="s">
        <v>19</v>
      </c>
      <c r="F2239" s="236" t="s">
        <v>3662</v>
      </c>
      <c r="G2239" s="234"/>
      <c r="H2239" s="237">
        <v>11.32</v>
      </c>
      <c r="I2239" s="238"/>
      <c r="J2239" s="234"/>
      <c r="K2239" s="234"/>
      <c r="L2239" s="239"/>
      <c r="M2239" s="240"/>
      <c r="N2239" s="241"/>
      <c r="O2239" s="241"/>
      <c r="P2239" s="241"/>
      <c r="Q2239" s="241"/>
      <c r="R2239" s="241"/>
      <c r="S2239" s="241"/>
      <c r="T2239" s="242"/>
      <c r="U2239" s="13"/>
      <c r="V2239" s="13"/>
      <c r="W2239" s="13"/>
      <c r="X2239" s="13"/>
      <c r="Y2239" s="13"/>
      <c r="Z2239" s="13"/>
      <c r="AA2239" s="13"/>
      <c r="AB2239" s="13"/>
      <c r="AC2239" s="13"/>
      <c r="AD2239" s="13"/>
      <c r="AE2239" s="13"/>
      <c r="AT2239" s="243" t="s">
        <v>193</v>
      </c>
      <c r="AU2239" s="243" t="s">
        <v>83</v>
      </c>
      <c r="AV2239" s="13" t="s">
        <v>83</v>
      </c>
      <c r="AW2239" s="13" t="s">
        <v>33</v>
      </c>
      <c r="AX2239" s="13" t="s">
        <v>73</v>
      </c>
      <c r="AY2239" s="243" t="s">
        <v>181</v>
      </c>
    </row>
    <row r="2240" s="2" customFormat="1" ht="16.5" customHeight="1">
      <c r="A2240" s="39"/>
      <c r="B2240" s="40"/>
      <c r="C2240" s="213" t="s">
        <v>3664</v>
      </c>
      <c r="D2240" s="213" t="s">
        <v>183</v>
      </c>
      <c r="E2240" s="214" t="s">
        <v>3665</v>
      </c>
      <c r="F2240" s="215" t="s">
        <v>3666</v>
      </c>
      <c r="G2240" s="216" t="s">
        <v>449</v>
      </c>
      <c r="H2240" s="217">
        <v>20</v>
      </c>
      <c r="I2240" s="218"/>
      <c r="J2240" s="219">
        <f>ROUND(I2240*H2240,2)</f>
        <v>0</v>
      </c>
      <c r="K2240" s="215" t="s">
        <v>187</v>
      </c>
      <c r="L2240" s="45"/>
      <c r="M2240" s="220" t="s">
        <v>19</v>
      </c>
      <c r="N2240" s="221" t="s">
        <v>44</v>
      </c>
      <c r="O2240" s="85"/>
      <c r="P2240" s="222">
        <f>O2240*H2240</f>
        <v>0</v>
      </c>
      <c r="Q2240" s="222">
        <v>0</v>
      </c>
      <c r="R2240" s="222">
        <f>Q2240*H2240</f>
        <v>0</v>
      </c>
      <c r="S2240" s="222">
        <v>0</v>
      </c>
      <c r="T2240" s="223">
        <f>S2240*H2240</f>
        <v>0</v>
      </c>
      <c r="U2240" s="39"/>
      <c r="V2240" s="39"/>
      <c r="W2240" s="39"/>
      <c r="X2240" s="39"/>
      <c r="Y2240" s="39"/>
      <c r="Z2240" s="39"/>
      <c r="AA2240" s="39"/>
      <c r="AB2240" s="39"/>
      <c r="AC2240" s="39"/>
      <c r="AD2240" s="39"/>
      <c r="AE2240" s="39"/>
      <c r="AR2240" s="224" t="s">
        <v>300</v>
      </c>
      <c r="AT2240" s="224" t="s">
        <v>183</v>
      </c>
      <c r="AU2240" s="224" t="s">
        <v>83</v>
      </c>
      <c r="AY2240" s="18" t="s">
        <v>181</v>
      </c>
      <c r="BE2240" s="225">
        <f>IF(N2240="základní",J2240,0)</f>
        <v>0</v>
      </c>
      <c r="BF2240" s="225">
        <f>IF(N2240="snížená",J2240,0)</f>
        <v>0</v>
      </c>
      <c r="BG2240" s="225">
        <f>IF(N2240="zákl. přenesená",J2240,0)</f>
        <v>0</v>
      </c>
      <c r="BH2240" s="225">
        <f>IF(N2240="sníž. přenesená",J2240,0)</f>
        <v>0</v>
      </c>
      <c r="BI2240" s="225">
        <f>IF(N2240="nulová",J2240,0)</f>
        <v>0</v>
      </c>
      <c r="BJ2240" s="18" t="s">
        <v>81</v>
      </c>
      <c r="BK2240" s="225">
        <f>ROUND(I2240*H2240,2)</f>
        <v>0</v>
      </c>
      <c r="BL2240" s="18" t="s">
        <v>300</v>
      </c>
      <c r="BM2240" s="224" t="s">
        <v>3667</v>
      </c>
    </row>
    <row r="2241" s="2" customFormat="1">
      <c r="A2241" s="39"/>
      <c r="B2241" s="40"/>
      <c r="C2241" s="41"/>
      <c r="D2241" s="226" t="s">
        <v>189</v>
      </c>
      <c r="E2241" s="41"/>
      <c r="F2241" s="227" t="s">
        <v>3668</v>
      </c>
      <c r="G2241" s="41"/>
      <c r="H2241" s="41"/>
      <c r="I2241" s="228"/>
      <c r="J2241" s="41"/>
      <c r="K2241" s="41"/>
      <c r="L2241" s="45"/>
      <c r="M2241" s="229"/>
      <c r="N2241" s="230"/>
      <c r="O2241" s="85"/>
      <c r="P2241" s="85"/>
      <c r="Q2241" s="85"/>
      <c r="R2241" s="85"/>
      <c r="S2241" s="85"/>
      <c r="T2241" s="86"/>
      <c r="U2241" s="39"/>
      <c r="V2241" s="39"/>
      <c r="W2241" s="39"/>
      <c r="X2241" s="39"/>
      <c r="Y2241" s="39"/>
      <c r="Z2241" s="39"/>
      <c r="AA2241" s="39"/>
      <c r="AB2241" s="39"/>
      <c r="AC2241" s="39"/>
      <c r="AD2241" s="39"/>
      <c r="AE2241" s="39"/>
      <c r="AT2241" s="18" t="s">
        <v>189</v>
      </c>
      <c r="AU2241" s="18" t="s">
        <v>83</v>
      </c>
    </row>
    <row r="2242" s="2" customFormat="1">
      <c r="A2242" s="39"/>
      <c r="B2242" s="40"/>
      <c r="C2242" s="41"/>
      <c r="D2242" s="231" t="s">
        <v>191</v>
      </c>
      <c r="E2242" s="41"/>
      <c r="F2242" s="232" t="s">
        <v>3669</v>
      </c>
      <c r="G2242" s="41"/>
      <c r="H2242" s="41"/>
      <c r="I2242" s="228"/>
      <c r="J2242" s="41"/>
      <c r="K2242" s="41"/>
      <c r="L2242" s="45"/>
      <c r="M2242" s="229"/>
      <c r="N2242" s="230"/>
      <c r="O2242" s="85"/>
      <c r="P2242" s="85"/>
      <c r="Q2242" s="85"/>
      <c r="R2242" s="85"/>
      <c r="S2242" s="85"/>
      <c r="T2242" s="86"/>
      <c r="U2242" s="39"/>
      <c r="V2242" s="39"/>
      <c r="W2242" s="39"/>
      <c r="X2242" s="39"/>
      <c r="Y2242" s="39"/>
      <c r="Z2242" s="39"/>
      <c r="AA2242" s="39"/>
      <c r="AB2242" s="39"/>
      <c r="AC2242" s="39"/>
      <c r="AD2242" s="39"/>
      <c r="AE2242" s="39"/>
      <c r="AT2242" s="18" t="s">
        <v>191</v>
      </c>
      <c r="AU2242" s="18" t="s">
        <v>83</v>
      </c>
    </row>
    <row r="2243" s="2" customFormat="1" ht="16.5" customHeight="1">
      <c r="A2243" s="39"/>
      <c r="B2243" s="40"/>
      <c r="C2243" s="213" t="s">
        <v>3670</v>
      </c>
      <c r="D2243" s="213" t="s">
        <v>183</v>
      </c>
      <c r="E2243" s="214" t="s">
        <v>3671</v>
      </c>
      <c r="F2243" s="215" t="s">
        <v>3672</v>
      </c>
      <c r="G2243" s="216" t="s">
        <v>263</v>
      </c>
      <c r="H2243" s="217">
        <v>20</v>
      </c>
      <c r="I2243" s="218"/>
      <c r="J2243" s="219">
        <f>ROUND(I2243*H2243,2)</f>
        <v>0</v>
      </c>
      <c r="K2243" s="215" t="s">
        <v>187</v>
      </c>
      <c r="L2243" s="45"/>
      <c r="M2243" s="220" t="s">
        <v>19</v>
      </c>
      <c r="N2243" s="221" t="s">
        <v>44</v>
      </c>
      <c r="O2243" s="85"/>
      <c r="P2243" s="222">
        <f>O2243*H2243</f>
        <v>0</v>
      </c>
      <c r="Q2243" s="222">
        <v>0</v>
      </c>
      <c r="R2243" s="222">
        <f>Q2243*H2243</f>
        <v>0</v>
      </c>
      <c r="S2243" s="222">
        <v>0</v>
      </c>
      <c r="T2243" s="223">
        <f>S2243*H2243</f>
        <v>0</v>
      </c>
      <c r="U2243" s="39"/>
      <c r="V2243" s="39"/>
      <c r="W2243" s="39"/>
      <c r="X2243" s="39"/>
      <c r="Y2243" s="39"/>
      <c r="Z2243" s="39"/>
      <c r="AA2243" s="39"/>
      <c r="AB2243" s="39"/>
      <c r="AC2243" s="39"/>
      <c r="AD2243" s="39"/>
      <c r="AE2243" s="39"/>
      <c r="AR2243" s="224" t="s">
        <v>300</v>
      </c>
      <c r="AT2243" s="224" t="s">
        <v>183</v>
      </c>
      <c r="AU2243" s="224" t="s">
        <v>83</v>
      </c>
      <c r="AY2243" s="18" t="s">
        <v>181</v>
      </c>
      <c r="BE2243" s="225">
        <f>IF(N2243="základní",J2243,0)</f>
        <v>0</v>
      </c>
      <c r="BF2243" s="225">
        <f>IF(N2243="snížená",J2243,0)</f>
        <v>0</v>
      </c>
      <c r="BG2243" s="225">
        <f>IF(N2243="zákl. přenesená",J2243,0)</f>
        <v>0</v>
      </c>
      <c r="BH2243" s="225">
        <f>IF(N2243="sníž. přenesená",J2243,0)</f>
        <v>0</v>
      </c>
      <c r="BI2243" s="225">
        <f>IF(N2243="nulová",J2243,0)</f>
        <v>0</v>
      </c>
      <c r="BJ2243" s="18" t="s">
        <v>81</v>
      </c>
      <c r="BK2243" s="225">
        <f>ROUND(I2243*H2243,2)</f>
        <v>0</v>
      </c>
      <c r="BL2243" s="18" t="s">
        <v>300</v>
      </c>
      <c r="BM2243" s="224" t="s">
        <v>3673</v>
      </c>
    </row>
    <row r="2244" s="2" customFormat="1">
      <c r="A2244" s="39"/>
      <c r="B2244" s="40"/>
      <c r="C2244" s="41"/>
      <c r="D2244" s="226" t="s">
        <v>189</v>
      </c>
      <c r="E2244" s="41"/>
      <c r="F2244" s="227" t="s">
        <v>3674</v>
      </c>
      <c r="G2244" s="41"/>
      <c r="H2244" s="41"/>
      <c r="I2244" s="228"/>
      <c r="J2244" s="41"/>
      <c r="K2244" s="41"/>
      <c r="L2244" s="45"/>
      <c r="M2244" s="229"/>
      <c r="N2244" s="230"/>
      <c r="O2244" s="85"/>
      <c r="P2244" s="85"/>
      <c r="Q2244" s="85"/>
      <c r="R2244" s="85"/>
      <c r="S2244" s="85"/>
      <c r="T2244" s="86"/>
      <c r="U2244" s="39"/>
      <c r="V2244" s="39"/>
      <c r="W2244" s="39"/>
      <c r="X2244" s="39"/>
      <c r="Y2244" s="39"/>
      <c r="Z2244" s="39"/>
      <c r="AA2244" s="39"/>
      <c r="AB2244" s="39"/>
      <c r="AC2244" s="39"/>
      <c r="AD2244" s="39"/>
      <c r="AE2244" s="39"/>
      <c r="AT2244" s="18" t="s">
        <v>189</v>
      </c>
      <c r="AU2244" s="18" t="s">
        <v>83</v>
      </c>
    </row>
    <row r="2245" s="2" customFormat="1">
      <c r="A2245" s="39"/>
      <c r="B2245" s="40"/>
      <c r="C2245" s="41"/>
      <c r="D2245" s="231" t="s">
        <v>191</v>
      </c>
      <c r="E2245" s="41"/>
      <c r="F2245" s="232" t="s">
        <v>3675</v>
      </c>
      <c r="G2245" s="41"/>
      <c r="H2245" s="41"/>
      <c r="I2245" s="228"/>
      <c r="J2245" s="41"/>
      <c r="K2245" s="41"/>
      <c r="L2245" s="45"/>
      <c r="M2245" s="229"/>
      <c r="N2245" s="230"/>
      <c r="O2245" s="85"/>
      <c r="P2245" s="85"/>
      <c r="Q2245" s="85"/>
      <c r="R2245" s="85"/>
      <c r="S2245" s="85"/>
      <c r="T2245" s="86"/>
      <c r="U2245" s="39"/>
      <c r="V2245" s="39"/>
      <c r="W2245" s="39"/>
      <c r="X2245" s="39"/>
      <c r="Y2245" s="39"/>
      <c r="Z2245" s="39"/>
      <c r="AA2245" s="39"/>
      <c r="AB2245" s="39"/>
      <c r="AC2245" s="39"/>
      <c r="AD2245" s="39"/>
      <c r="AE2245" s="39"/>
      <c r="AT2245" s="18" t="s">
        <v>191</v>
      </c>
      <c r="AU2245" s="18" t="s">
        <v>83</v>
      </c>
    </row>
    <row r="2246" s="2" customFormat="1" ht="16.5" customHeight="1">
      <c r="A2246" s="39"/>
      <c r="B2246" s="40"/>
      <c r="C2246" s="213" t="s">
        <v>3676</v>
      </c>
      <c r="D2246" s="213" t="s">
        <v>183</v>
      </c>
      <c r="E2246" s="214" t="s">
        <v>3677</v>
      </c>
      <c r="F2246" s="215" t="s">
        <v>3678</v>
      </c>
      <c r="G2246" s="216" t="s">
        <v>377</v>
      </c>
      <c r="H2246" s="217">
        <v>3.835</v>
      </c>
      <c r="I2246" s="218"/>
      <c r="J2246" s="219">
        <f>ROUND(I2246*H2246,2)</f>
        <v>0</v>
      </c>
      <c r="K2246" s="215" t="s">
        <v>187</v>
      </c>
      <c r="L2246" s="45"/>
      <c r="M2246" s="220" t="s">
        <v>19</v>
      </c>
      <c r="N2246" s="221" t="s">
        <v>44</v>
      </c>
      <c r="O2246" s="85"/>
      <c r="P2246" s="222">
        <f>O2246*H2246</f>
        <v>0</v>
      </c>
      <c r="Q2246" s="222">
        <v>0</v>
      </c>
      <c r="R2246" s="222">
        <f>Q2246*H2246</f>
        <v>0</v>
      </c>
      <c r="S2246" s="222">
        <v>0</v>
      </c>
      <c r="T2246" s="223">
        <f>S2246*H2246</f>
        <v>0</v>
      </c>
      <c r="U2246" s="39"/>
      <c r="V2246" s="39"/>
      <c r="W2246" s="39"/>
      <c r="X2246" s="39"/>
      <c r="Y2246" s="39"/>
      <c r="Z2246" s="39"/>
      <c r="AA2246" s="39"/>
      <c r="AB2246" s="39"/>
      <c r="AC2246" s="39"/>
      <c r="AD2246" s="39"/>
      <c r="AE2246" s="39"/>
      <c r="AR2246" s="224" t="s">
        <v>300</v>
      </c>
      <c r="AT2246" s="224" t="s">
        <v>183</v>
      </c>
      <c r="AU2246" s="224" t="s">
        <v>83</v>
      </c>
      <c r="AY2246" s="18" t="s">
        <v>181</v>
      </c>
      <c r="BE2246" s="225">
        <f>IF(N2246="základní",J2246,0)</f>
        <v>0</v>
      </c>
      <c r="BF2246" s="225">
        <f>IF(N2246="snížená",J2246,0)</f>
        <v>0</v>
      </c>
      <c r="BG2246" s="225">
        <f>IF(N2246="zákl. přenesená",J2246,0)</f>
        <v>0</v>
      </c>
      <c r="BH2246" s="225">
        <f>IF(N2246="sníž. přenesená",J2246,0)</f>
        <v>0</v>
      </c>
      <c r="BI2246" s="225">
        <f>IF(N2246="nulová",J2246,0)</f>
        <v>0</v>
      </c>
      <c r="BJ2246" s="18" t="s">
        <v>81</v>
      </c>
      <c r="BK2246" s="225">
        <f>ROUND(I2246*H2246,2)</f>
        <v>0</v>
      </c>
      <c r="BL2246" s="18" t="s">
        <v>300</v>
      </c>
      <c r="BM2246" s="224" t="s">
        <v>3679</v>
      </c>
    </row>
    <row r="2247" s="2" customFormat="1">
      <c r="A2247" s="39"/>
      <c r="B2247" s="40"/>
      <c r="C2247" s="41"/>
      <c r="D2247" s="226" t="s">
        <v>189</v>
      </c>
      <c r="E2247" s="41"/>
      <c r="F2247" s="227" t="s">
        <v>3680</v>
      </c>
      <c r="G2247" s="41"/>
      <c r="H2247" s="41"/>
      <c r="I2247" s="228"/>
      <c r="J2247" s="41"/>
      <c r="K2247" s="41"/>
      <c r="L2247" s="45"/>
      <c r="M2247" s="229"/>
      <c r="N2247" s="230"/>
      <c r="O2247" s="85"/>
      <c r="P2247" s="85"/>
      <c r="Q2247" s="85"/>
      <c r="R2247" s="85"/>
      <c r="S2247" s="85"/>
      <c r="T2247" s="86"/>
      <c r="U2247" s="39"/>
      <c r="V2247" s="39"/>
      <c r="W2247" s="39"/>
      <c r="X2247" s="39"/>
      <c r="Y2247" s="39"/>
      <c r="Z2247" s="39"/>
      <c r="AA2247" s="39"/>
      <c r="AB2247" s="39"/>
      <c r="AC2247" s="39"/>
      <c r="AD2247" s="39"/>
      <c r="AE2247" s="39"/>
      <c r="AT2247" s="18" t="s">
        <v>189</v>
      </c>
      <c r="AU2247" s="18" t="s">
        <v>83</v>
      </c>
    </row>
    <row r="2248" s="2" customFormat="1">
      <c r="A2248" s="39"/>
      <c r="B2248" s="40"/>
      <c r="C2248" s="41"/>
      <c r="D2248" s="231" t="s">
        <v>191</v>
      </c>
      <c r="E2248" s="41"/>
      <c r="F2248" s="232" t="s">
        <v>3681</v>
      </c>
      <c r="G2248" s="41"/>
      <c r="H2248" s="41"/>
      <c r="I2248" s="228"/>
      <c r="J2248" s="41"/>
      <c r="K2248" s="41"/>
      <c r="L2248" s="45"/>
      <c r="M2248" s="229"/>
      <c r="N2248" s="230"/>
      <c r="O2248" s="85"/>
      <c r="P2248" s="85"/>
      <c r="Q2248" s="85"/>
      <c r="R2248" s="85"/>
      <c r="S2248" s="85"/>
      <c r="T2248" s="86"/>
      <c r="U2248" s="39"/>
      <c r="V2248" s="39"/>
      <c r="W2248" s="39"/>
      <c r="X2248" s="39"/>
      <c r="Y2248" s="39"/>
      <c r="Z2248" s="39"/>
      <c r="AA2248" s="39"/>
      <c r="AB2248" s="39"/>
      <c r="AC2248" s="39"/>
      <c r="AD2248" s="39"/>
      <c r="AE2248" s="39"/>
      <c r="AT2248" s="18" t="s">
        <v>191</v>
      </c>
      <c r="AU2248" s="18" t="s">
        <v>83</v>
      </c>
    </row>
    <row r="2249" s="12" customFormat="1" ht="22.8" customHeight="1">
      <c r="A2249" s="12"/>
      <c r="B2249" s="197"/>
      <c r="C2249" s="198"/>
      <c r="D2249" s="199" t="s">
        <v>72</v>
      </c>
      <c r="E2249" s="211" t="s">
        <v>3682</v>
      </c>
      <c r="F2249" s="211" t="s">
        <v>3683</v>
      </c>
      <c r="G2249" s="198"/>
      <c r="H2249" s="198"/>
      <c r="I2249" s="201"/>
      <c r="J2249" s="212">
        <f>BK2249</f>
        <v>0</v>
      </c>
      <c r="K2249" s="198"/>
      <c r="L2249" s="203"/>
      <c r="M2249" s="204"/>
      <c r="N2249" s="205"/>
      <c r="O2249" s="205"/>
      <c r="P2249" s="206">
        <f>SUM(P2250:P2275)</f>
        <v>0</v>
      </c>
      <c r="Q2249" s="205"/>
      <c r="R2249" s="206">
        <f>SUM(R2250:R2275)</f>
        <v>0.018225089199999999</v>
      </c>
      <c r="S2249" s="205"/>
      <c r="T2249" s="207">
        <f>SUM(T2250:T2275)</f>
        <v>0</v>
      </c>
      <c r="U2249" s="12"/>
      <c r="V2249" s="12"/>
      <c r="W2249" s="12"/>
      <c r="X2249" s="12"/>
      <c r="Y2249" s="12"/>
      <c r="Z2249" s="12"/>
      <c r="AA2249" s="12"/>
      <c r="AB2249" s="12"/>
      <c r="AC2249" s="12"/>
      <c r="AD2249" s="12"/>
      <c r="AE2249" s="12"/>
      <c r="AR2249" s="208" t="s">
        <v>83</v>
      </c>
      <c r="AT2249" s="209" t="s">
        <v>72</v>
      </c>
      <c r="AU2249" s="209" t="s">
        <v>81</v>
      </c>
      <c r="AY2249" s="208" t="s">
        <v>181</v>
      </c>
      <c r="BK2249" s="210">
        <f>SUM(BK2250:BK2275)</f>
        <v>0</v>
      </c>
    </row>
    <row r="2250" s="2" customFormat="1" ht="16.5" customHeight="1">
      <c r="A2250" s="39"/>
      <c r="B2250" s="40"/>
      <c r="C2250" s="213" t="s">
        <v>3684</v>
      </c>
      <c r="D2250" s="213" t="s">
        <v>183</v>
      </c>
      <c r="E2250" s="214" t="s">
        <v>3685</v>
      </c>
      <c r="F2250" s="215" t="s">
        <v>3686</v>
      </c>
      <c r="G2250" s="216" t="s">
        <v>253</v>
      </c>
      <c r="H2250" s="217">
        <v>1</v>
      </c>
      <c r="I2250" s="218"/>
      <c r="J2250" s="219">
        <f>ROUND(I2250*H2250,2)</f>
        <v>0</v>
      </c>
      <c r="K2250" s="215" t="s">
        <v>187</v>
      </c>
      <c r="L2250" s="45"/>
      <c r="M2250" s="220" t="s">
        <v>19</v>
      </c>
      <c r="N2250" s="221" t="s">
        <v>44</v>
      </c>
      <c r="O2250" s="85"/>
      <c r="P2250" s="222">
        <f>O2250*H2250</f>
        <v>0</v>
      </c>
      <c r="Q2250" s="222">
        <v>8.0000000000000007E-05</v>
      </c>
      <c r="R2250" s="222">
        <f>Q2250*H2250</f>
        <v>8.0000000000000007E-05</v>
      </c>
      <c r="S2250" s="222">
        <v>0</v>
      </c>
      <c r="T2250" s="223">
        <f>S2250*H2250</f>
        <v>0</v>
      </c>
      <c r="U2250" s="39"/>
      <c r="V2250" s="39"/>
      <c r="W2250" s="39"/>
      <c r="X2250" s="39"/>
      <c r="Y2250" s="39"/>
      <c r="Z2250" s="39"/>
      <c r="AA2250" s="39"/>
      <c r="AB2250" s="39"/>
      <c r="AC2250" s="39"/>
      <c r="AD2250" s="39"/>
      <c r="AE2250" s="39"/>
      <c r="AR2250" s="224" t="s">
        <v>300</v>
      </c>
      <c r="AT2250" s="224" t="s">
        <v>183</v>
      </c>
      <c r="AU2250" s="224" t="s">
        <v>83</v>
      </c>
      <c r="AY2250" s="18" t="s">
        <v>181</v>
      </c>
      <c r="BE2250" s="225">
        <f>IF(N2250="základní",J2250,0)</f>
        <v>0</v>
      </c>
      <c r="BF2250" s="225">
        <f>IF(N2250="snížená",J2250,0)</f>
        <v>0</v>
      </c>
      <c r="BG2250" s="225">
        <f>IF(N2250="zákl. přenesená",J2250,0)</f>
        <v>0</v>
      </c>
      <c r="BH2250" s="225">
        <f>IF(N2250="sníž. přenesená",J2250,0)</f>
        <v>0</v>
      </c>
      <c r="BI2250" s="225">
        <f>IF(N2250="nulová",J2250,0)</f>
        <v>0</v>
      </c>
      <c r="BJ2250" s="18" t="s">
        <v>81</v>
      </c>
      <c r="BK2250" s="225">
        <f>ROUND(I2250*H2250,2)</f>
        <v>0</v>
      </c>
      <c r="BL2250" s="18" t="s">
        <v>300</v>
      </c>
      <c r="BM2250" s="224" t="s">
        <v>3687</v>
      </c>
    </row>
    <row r="2251" s="2" customFormat="1">
      <c r="A2251" s="39"/>
      <c r="B2251" s="40"/>
      <c r="C2251" s="41"/>
      <c r="D2251" s="226" t="s">
        <v>189</v>
      </c>
      <c r="E2251" s="41"/>
      <c r="F2251" s="227" t="s">
        <v>3688</v>
      </c>
      <c r="G2251" s="41"/>
      <c r="H2251" s="41"/>
      <c r="I2251" s="228"/>
      <c r="J2251" s="41"/>
      <c r="K2251" s="41"/>
      <c r="L2251" s="45"/>
      <c r="M2251" s="229"/>
      <c r="N2251" s="230"/>
      <c r="O2251" s="85"/>
      <c r="P2251" s="85"/>
      <c r="Q2251" s="85"/>
      <c r="R2251" s="85"/>
      <c r="S2251" s="85"/>
      <c r="T2251" s="86"/>
      <c r="U2251" s="39"/>
      <c r="V2251" s="39"/>
      <c r="W2251" s="39"/>
      <c r="X2251" s="39"/>
      <c r="Y2251" s="39"/>
      <c r="Z2251" s="39"/>
      <c r="AA2251" s="39"/>
      <c r="AB2251" s="39"/>
      <c r="AC2251" s="39"/>
      <c r="AD2251" s="39"/>
      <c r="AE2251" s="39"/>
      <c r="AT2251" s="18" t="s">
        <v>189</v>
      </c>
      <c r="AU2251" s="18" t="s">
        <v>83</v>
      </c>
    </row>
    <row r="2252" s="2" customFormat="1">
      <c r="A2252" s="39"/>
      <c r="B2252" s="40"/>
      <c r="C2252" s="41"/>
      <c r="D2252" s="231" t="s">
        <v>191</v>
      </c>
      <c r="E2252" s="41"/>
      <c r="F2252" s="232" t="s">
        <v>3689</v>
      </c>
      <c r="G2252" s="41"/>
      <c r="H2252" s="41"/>
      <c r="I2252" s="228"/>
      <c r="J2252" s="41"/>
      <c r="K2252" s="41"/>
      <c r="L2252" s="45"/>
      <c r="M2252" s="229"/>
      <c r="N2252" s="230"/>
      <c r="O2252" s="85"/>
      <c r="P2252" s="85"/>
      <c r="Q2252" s="85"/>
      <c r="R2252" s="85"/>
      <c r="S2252" s="85"/>
      <c r="T2252" s="86"/>
      <c r="U2252" s="39"/>
      <c r="V2252" s="39"/>
      <c r="W2252" s="39"/>
      <c r="X2252" s="39"/>
      <c r="Y2252" s="39"/>
      <c r="Z2252" s="39"/>
      <c r="AA2252" s="39"/>
      <c r="AB2252" s="39"/>
      <c r="AC2252" s="39"/>
      <c r="AD2252" s="39"/>
      <c r="AE2252" s="39"/>
      <c r="AT2252" s="18" t="s">
        <v>191</v>
      </c>
      <c r="AU2252" s="18" t="s">
        <v>83</v>
      </c>
    </row>
    <row r="2253" s="14" customFormat="1">
      <c r="A2253" s="14"/>
      <c r="B2253" s="244"/>
      <c r="C2253" s="245"/>
      <c r="D2253" s="226" t="s">
        <v>193</v>
      </c>
      <c r="E2253" s="246" t="s">
        <v>19</v>
      </c>
      <c r="F2253" s="247" t="s">
        <v>3690</v>
      </c>
      <c r="G2253" s="245"/>
      <c r="H2253" s="246" t="s">
        <v>19</v>
      </c>
      <c r="I2253" s="248"/>
      <c r="J2253" s="245"/>
      <c r="K2253" s="245"/>
      <c r="L2253" s="249"/>
      <c r="M2253" s="250"/>
      <c r="N2253" s="251"/>
      <c r="O2253" s="251"/>
      <c r="P2253" s="251"/>
      <c r="Q2253" s="251"/>
      <c r="R2253" s="251"/>
      <c r="S2253" s="251"/>
      <c r="T2253" s="252"/>
      <c r="U2253" s="14"/>
      <c r="V2253" s="14"/>
      <c r="W2253" s="14"/>
      <c r="X2253" s="14"/>
      <c r="Y2253" s="14"/>
      <c r="Z2253" s="14"/>
      <c r="AA2253" s="14"/>
      <c r="AB2253" s="14"/>
      <c r="AC2253" s="14"/>
      <c r="AD2253" s="14"/>
      <c r="AE2253" s="14"/>
      <c r="AT2253" s="253" t="s">
        <v>193</v>
      </c>
      <c r="AU2253" s="253" t="s">
        <v>83</v>
      </c>
      <c r="AV2253" s="14" t="s">
        <v>81</v>
      </c>
      <c r="AW2253" s="14" t="s">
        <v>33</v>
      </c>
      <c r="AX2253" s="14" t="s">
        <v>73</v>
      </c>
      <c r="AY2253" s="253" t="s">
        <v>181</v>
      </c>
    </row>
    <row r="2254" s="13" customFormat="1">
      <c r="A2254" s="13"/>
      <c r="B2254" s="233"/>
      <c r="C2254" s="234"/>
      <c r="D2254" s="226" t="s">
        <v>193</v>
      </c>
      <c r="E2254" s="235" t="s">
        <v>19</v>
      </c>
      <c r="F2254" s="236" t="s">
        <v>81</v>
      </c>
      <c r="G2254" s="234"/>
      <c r="H2254" s="237">
        <v>1</v>
      </c>
      <c r="I2254" s="238"/>
      <c r="J2254" s="234"/>
      <c r="K2254" s="234"/>
      <c r="L2254" s="239"/>
      <c r="M2254" s="240"/>
      <c r="N2254" s="241"/>
      <c r="O2254" s="241"/>
      <c r="P2254" s="241"/>
      <c r="Q2254" s="241"/>
      <c r="R2254" s="241"/>
      <c r="S2254" s="241"/>
      <c r="T2254" s="242"/>
      <c r="U2254" s="13"/>
      <c r="V2254" s="13"/>
      <c r="W2254" s="13"/>
      <c r="X2254" s="13"/>
      <c r="Y2254" s="13"/>
      <c r="Z2254" s="13"/>
      <c r="AA2254" s="13"/>
      <c r="AB2254" s="13"/>
      <c r="AC2254" s="13"/>
      <c r="AD2254" s="13"/>
      <c r="AE2254" s="13"/>
      <c r="AT2254" s="243" t="s">
        <v>193</v>
      </c>
      <c r="AU2254" s="243" t="s">
        <v>83</v>
      </c>
      <c r="AV2254" s="13" t="s">
        <v>83</v>
      </c>
      <c r="AW2254" s="13" t="s">
        <v>33</v>
      </c>
      <c r="AX2254" s="13" t="s">
        <v>73</v>
      </c>
      <c r="AY2254" s="243" t="s">
        <v>181</v>
      </c>
    </row>
    <row r="2255" s="2" customFormat="1" ht="16.5" customHeight="1">
      <c r="A2255" s="39"/>
      <c r="B2255" s="40"/>
      <c r="C2255" s="213" t="s">
        <v>3691</v>
      </c>
      <c r="D2255" s="213" t="s">
        <v>183</v>
      </c>
      <c r="E2255" s="214" t="s">
        <v>3692</v>
      </c>
      <c r="F2255" s="215" t="s">
        <v>3693</v>
      </c>
      <c r="G2255" s="216" t="s">
        <v>253</v>
      </c>
      <c r="H2255" s="217">
        <v>1</v>
      </c>
      <c r="I2255" s="218"/>
      <c r="J2255" s="219">
        <f>ROUND(I2255*H2255,2)</f>
        <v>0</v>
      </c>
      <c r="K2255" s="215" t="s">
        <v>187</v>
      </c>
      <c r="L2255" s="45"/>
      <c r="M2255" s="220" t="s">
        <v>19</v>
      </c>
      <c r="N2255" s="221" t="s">
        <v>44</v>
      </c>
      <c r="O2255" s="85"/>
      <c r="P2255" s="222">
        <f>O2255*H2255</f>
        <v>0</v>
      </c>
      <c r="Q2255" s="222">
        <v>0.00014352000000000001</v>
      </c>
      <c r="R2255" s="222">
        <f>Q2255*H2255</f>
        <v>0.00014352000000000001</v>
      </c>
      <c r="S2255" s="222">
        <v>0</v>
      </c>
      <c r="T2255" s="223">
        <f>S2255*H2255</f>
        <v>0</v>
      </c>
      <c r="U2255" s="39"/>
      <c r="V2255" s="39"/>
      <c r="W2255" s="39"/>
      <c r="X2255" s="39"/>
      <c r="Y2255" s="39"/>
      <c r="Z2255" s="39"/>
      <c r="AA2255" s="39"/>
      <c r="AB2255" s="39"/>
      <c r="AC2255" s="39"/>
      <c r="AD2255" s="39"/>
      <c r="AE2255" s="39"/>
      <c r="AR2255" s="224" t="s">
        <v>300</v>
      </c>
      <c r="AT2255" s="224" t="s">
        <v>183</v>
      </c>
      <c r="AU2255" s="224" t="s">
        <v>83</v>
      </c>
      <c r="AY2255" s="18" t="s">
        <v>181</v>
      </c>
      <c r="BE2255" s="225">
        <f>IF(N2255="základní",J2255,0)</f>
        <v>0</v>
      </c>
      <c r="BF2255" s="225">
        <f>IF(N2255="snížená",J2255,0)</f>
        <v>0</v>
      </c>
      <c r="BG2255" s="225">
        <f>IF(N2255="zákl. přenesená",J2255,0)</f>
        <v>0</v>
      </c>
      <c r="BH2255" s="225">
        <f>IF(N2255="sníž. přenesená",J2255,0)</f>
        <v>0</v>
      </c>
      <c r="BI2255" s="225">
        <f>IF(N2255="nulová",J2255,0)</f>
        <v>0</v>
      </c>
      <c r="BJ2255" s="18" t="s">
        <v>81</v>
      </c>
      <c r="BK2255" s="225">
        <f>ROUND(I2255*H2255,2)</f>
        <v>0</v>
      </c>
      <c r="BL2255" s="18" t="s">
        <v>300</v>
      </c>
      <c r="BM2255" s="224" t="s">
        <v>3694</v>
      </c>
    </row>
    <row r="2256" s="2" customFormat="1">
      <c r="A2256" s="39"/>
      <c r="B2256" s="40"/>
      <c r="C2256" s="41"/>
      <c r="D2256" s="226" t="s">
        <v>189</v>
      </c>
      <c r="E2256" s="41"/>
      <c r="F2256" s="227" t="s">
        <v>3695</v>
      </c>
      <c r="G2256" s="41"/>
      <c r="H2256" s="41"/>
      <c r="I2256" s="228"/>
      <c r="J2256" s="41"/>
      <c r="K2256" s="41"/>
      <c r="L2256" s="45"/>
      <c r="M2256" s="229"/>
      <c r="N2256" s="230"/>
      <c r="O2256" s="85"/>
      <c r="P2256" s="85"/>
      <c r="Q2256" s="85"/>
      <c r="R2256" s="85"/>
      <c r="S2256" s="85"/>
      <c r="T2256" s="86"/>
      <c r="U2256" s="39"/>
      <c r="V2256" s="39"/>
      <c r="W2256" s="39"/>
      <c r="X2256" s="39"/>
      <c r="Y2256" s="39"/>
      <c r="Z2256" s="39"/>
      <c r="AA2256" s="39"/>
      <c r="AB2256" s="39"/>
      <c r="AC2256" s="39"/>
      <c r="AD2256" s="39"/>
      <c r="AE2256" s="39"/>
      <c r="AT2256" s="18" t="s">
        <v>189</v>
      </c>
      <c r="AU2256" s="18" t="s">
        <v>83</v>
      </c>
    </row>
    <row r="2257" s="2" customFormat="1">
      <c r="A2257" s="39"/>
      <c r="B2257" s="40"/>
      <c r="C2257" s="41"/>
      <c r="D2257" s="231" t="s">
        <v>191</v>
      </c>
      <c r="E2257" s="41"/>
      <c r="F2257" s="232" t="s">
        <v>3696</v>
      </c>
      <c r="G2257" s="41"/>
      <c r="H2257" s="41"/>
      <c r="I2257" s="228"/>
      <c r="J2257" s="41"/>
      <c r="K2257" s="41"/>
      <c r="L2257" s="45"/>
      <c r="M2257" s="229"/>
      <c r="N2257" s="230"/>
      <c r="O2257" s="85"/>
      <c r="P2257" s="85"/>
      <c r="Q2257" s="85"/>
      <c r="R2257" s="85"/>
      <c r="S2257" s="85"/>
      <c r="T2257" s="86"/>
      <c r="U2257" s="39"/>
      <c r="V2257" s="39"/>
      <c r="W2257" s="39"/>
      <c r="X2257" s="39"/>
      <c r="Y2257" s="39"/>
      <c r="Z2257" s="39"/>
      <c r="AA2257" s="39"/>
      <c r="AB2257" s="39"/>
      <c r="AC2257" s="39"/>
      <c r="AD2257" s="39"/>
      <c r="AE2257" s="39"/>
      <c r="AT2257" s="18" t="s">
        <v>191</v>
      </c>
      <c r="AU2257" s="18" t="s">
        <v>83</v>
      </c>
    </row>
    <row r="2258" s="2" customFormat="1" ht="16.5" customHeight="1">
      <c r="A2258" s="39"/>
      <c r="B2258" s="40"/>
      <c r="C2258" s="213" t="s">
        <v>3697</v>
      </c>
      <c r="D2258" s="213" t="s">
        <v>183</v>
      </c>
      <c r="E2258" s="214" t="s">
        <v>3698</v>
      </c>
      <c r="F2258" s="215" t="s">
        <v>3699</v>
      </c>
      <c r="G2258" s="216" t="s">
        <v>253</v>
      </c>
      <c r="H2258" s="217">
        <v>1</v>
      </c>
      <c r="I2258" s="218"/>
      <c r="J2258" s="219">
        <f>ROUND(I2258*H2258,2)</f>
        <v>0</v>
      </c>
      <c r="K2258" s="215" t="s">
        <v>187</v>
      </c>
      <c r="L2258" s="45"/>
      <c r="M2258" s="220" t="s">
        <v>19</v>
      </c>
      <c r="N2258" s="221" t="s">
        <v>44</v>
      </c>
      <c r="O2258" s="85"/>
      <c r="P2258" s="222">
        <f>O2258*H2258</f>
        <v>0</v>
      </c>
      <c r="Q2258" s="222">
        <v>0.00023000000000000001</v>
      </c>
      <c r="R2258" s="222">
        <f>Q2258*H2258</f>
        <v>0.00023000000000000001</v>
      </c>
      <c r="S2258" s="222">
        <v>0</v>
      </c>
      <c r="T2258" s="223">
        <f>S2258*H2258</f>
        <v>0</v>
      </c>
      <c r="U2258" s="39"/>
      <c r="V2258" s="39"/>
      <c r="W2258" s="39"/>
      <c r="X2258" s="39"/>
      <c r="Y2258" s="39"/>
      <c r="Z2258" s="39"/>
      <c r="AA2258" s="39"/>
      <c r="AB2258" s="39"/>
      <c r="AC2258" s="39"/>
      <c r="AD2258" s="39"/>
      <c r="AE2258" s="39"/>
      <c r="AR2258" s="224" t="s">
        <v>300</v>
      </c>
      <c r="AT2258" s="224" t="s">
        <v>183</v>
      </c>
      <c r="AU2258" s="224" t="s">
        <v>83</v>
      </c>
      <c r="AY2258" s="18" t="s">
        <v>181</v>
      </c>
      <c r="BE2258" s="225">
        <f>IF(N2258="základní",J2258,0)</f>
        <v>0</v>
      </c>
      <c r="BF2258" s="225">
        <f>IF(N2258="snížená",J2258,0)</f>
        <v>0</v>
      </c>
      <c r="BG2258" s="225">
        <f>IF(N2258="zákl. přenesená",J2258,0)</f>
        <v>0</v>
      </c>
      <c r="BH2258" s="225">
        <f>IF(N2258="sníž. přenesená",J2258,0)</f>
        <v>0</v>
      </c>
      <c r="BI2258" s="225">
        <f>IF(N2258="nulová",J2258,0)</f>
        <v>0</v>
      </c>
      <c r="BJ2258" s="18" t="s">
        <v>81</v>
      </c>
      <c r="BK2258" s="225">
        <f>ROUND(I2258*H2258,2)</f>
        <v>0</v>
      </c>
      <c r="BL2258" s="18" t="s">
        <v>300</v>
      </c>
      <c r="BM2258" s="224" t="s">
        <v>3700</v>
      </c>
    </row>
    <row r="2259" s="2" customFormat="1">
      <c r="A2259" s="39"/>
      <c r="B2259" s="40"/>
      <c r="C2259" s="41"/>
      <c r="D2259" s="226" t="s">
        <v>189</v>
      </c>
      <c r="E2259" s="41"/>
      <c r="F2259" s="227" t="s">
        <v>3701</v>
      </c>
      <c r="G2259" s="41"/>
      <c r="H2259" s="41"/>
      <c r="I2259" s="228"/>
      <c r="J2259" s="41"/>
      <c r="K2259" s="41"/>
      <c r="L2259" s="45"/>
      <c r="M2259" s="229"/>
      <c r="N2259" s="230"/>
      <c r="O2259" s="85"/>
      <c r="P2259" s="85"/>
      <c r="Q2259" s="85"/>
      <c r="R2259" s="85"/>
      <c r="S2259" s="85"/>
      <c r="T2259" s="86"/>
      <c r="U2259" s="39"/>
      <c r="V2259" s="39"/>
      <c r="W2259" s="39"/>
      <c r="X2259" s="39"/>
      <c r="Y2259" s="39"/>
      <c r="Z2259" s="39"/>
      <c r="AA2259" s="39"/>
      <c r="AB2259" s="39"/>
      <c r="AC2259" s="39"/>
      <c r="AD2259" s="39"/>
      <c r="AE2259" s="39"/>
      <c r="AT2259" s="18" t="s">
        <v>189</v>
      </c>
      <c r="AU2259" s="18" t="s">
        <v>83</v>
      </c>
    </row>
    <row r="2260" s="2" customFormat="1">
      <c r="A2260" s="39"/>
      <c r="B2260" s="40"/>
      <c r="C2260" s="41"/>
      <c r="D2260" s="231" t="s">
        <v>191</v>
      </c>
      <c r="E2260" s="41"/>
      <c r="F2260" s="232" t="s">
        <v>3702</v>
      </c>
      <c r="G2260" s="41"/>
      <c r="H2260" s="41"/>
      <c r="I2260" s="228"/>
      <c r="J2260" s="41"/>
      <c r="K2260" s="41"/>
      <c r="L2260" s="45"/>
      <c r="M2260" s="229"/>
      <c r="N2260" s="230"/>
      <c r="O2260" s="85"/>
      <c r="P2260" s="85"/>
      <c r="Q2260" s="85"/>
      <c r="R2260" s="85"/>
      <c r="S2260" s="85"/>
      <c r="T2260" s="86"/>
      <c r="U2260" s="39"/>
      <c r="V2260" s="39"/>
      <c r="W2260" s="39"/>
      <c r="X2260" s="39"/>
      <c r="Y2260" s="39"/>
      <c r="Z2260" s="39"/>
      <c r="AA2260" s="39"/>
      <c r="AB2260" s="39"/>
      <c r="AC2260" s="39"/>
      <c r="AD2260" s="39"/>
      <c r="AE2260" s="39"/>
      <c r="AT2260" s="18" t="s">
        <v>191</v>
      </c>
      <c r="AU2260" s="18" t="s">
        <v>83</v>
      </c>
    </row>
    <row r="2261" s="2" customFormat="1" ht="16.5" customHeight="1">
      <c r="A2261" s="39"/>
      <c r="B2261" s="40"/>
      <c r="C2261" s="213" t="s">
        <v>3703</v>
      </c>
      <c r="D2261" s="213" t="s">
        <v>183</v>
      </c>
      <c r="E2261" s="214" t="s">
        <v>3704</v>
      </c>
      <c r="F2261" s="215" t="s">
        <v>3705</v>
      </c>
      <c r="G2261" s="216" t="s">
        <v>253</v>
      </c>
      <c r="H2261" s="217">
        <v>80.519999999999996</v>
      </c>
      <c r="I2261" s="218"/>
      <c r="J2261" s="219">
        <f>ROUND(I2261*H2261,2)</f>
        <v>0</v>
      </c>
      <c r="K2261" s="215" t="s">
        <v>187</v>
      </c>
      <c r="L2261" s="45"/>
      <c r="M2261" s="220" t="s">
        <v>19</v>
      </c>
      <c r="N2261" s="221" t="s">
        <v>44</v>
      </c>
      <c r="O2261" s="85"/>
      <c r="P2261" s="222">
        <f>O2261*H2261</f>
        <v>0</v>
      </c>
      <c r="Q2261" s="222">
        <v>2.08E-06</v>
      </c>
      <c r="R2261" s="222">
        <f>Q2261*H2261</f>
        <v>0.00016748159999999999</v>
      </c>
      <c r="S2261" s="222">
        <v>0</v>
      </c>
      <c r="T2261" s="223">
        <f>S2261*H2261</f>
        <v>0</v>
      </c>
      <c r="U2261" s="39"/>
      <c r="V2261" s="39"/>
      <c r="W2261" s="39"/>
      <c r="X2261" s="39"/>
      <c r="Y2261" s="39"/>
      <c r="Z2261" s="39"/>
      <c r="AA2261" s="39"/>
      <c r="AB2261" s="39"/>
      <c r="AC2261" s="39"/>
      <c r="AD2261" s="39"/>
      <c r="AE2261" s="39"/>
      <c r="AR2261" s="224" t="s">
        <v>300</v>
      </c>
      <c r="AT2261" s="224" t="s">
        <v>183</v>
      </c>
      <c r="AU2261" s="224" t="s">
        <v>83</v>
      </c>
      <c r="AY2261" s="18" t="s">
        <v>181</v>
      </c>
      <c r="BE2261" s="225">
        <f>IF(N2261="základní",J2261,0)</f>
        <v>0</v>
      </c>
      <c r="BF2261" s="225">
        <f>IF(N2261="snížená",J2261,0)</f>
        <v>0</v>
      </c>
      <c r="BG2261" s="225">
        <f>IF(N2261="zákl. přenesená",J2261,0)</f>
        <v>0</v>
      </c>
      <c r="BH2261" s="225">
        <f>IF(N2261="sníž. přenesená",J2261,0)</f>
        <v>0</v>
      </c>
      <c r="BI2261" s="225">
        <f>IF(N2261="nulová",J2261,0)</f>
        <v>0</v>
      </c>
      <c r="BJ2261" s="18" t="s">
        <v>81</v>
      </c>
      <c r="BK2261" s="225">
        <f>ROUND(I2261*H2261,2)</f>
        <v>0</v>
      </c>
      <c r="BL2261" s="18" t="s">
        <v>300</v>
      </c>
      <c r="BM2261" s="224" t="s">
        <v>3706</v>
      </c>
    </row>
    <row r="2262" s="2" customFormat="1">
      <c r="A2262" s="39"/>
      <c r="B2262" s="40"/>
      <c r="C2262" s="41"/>
      <c r="D2262" s="226" t="s">
        <v>189</v>
      </c>
      <c r="E2262" s="41"/>
      <c r="F2262" s="227" t="s">
        <v>3707</v>
      </c>
      <c r="G2262" s="41"/>
      <c r="H2262" s="41"/>
      <c r="I2262" s="228"/>
      <c r="J2262" s="41"/>
      <c r="K2262" s="41"/>
      <c r="L2262" s="45"/>
      <c r="M2262" s="229"/>
      <c r="N2262" s="230"/>
      <c r="O2262" s="85"/>
      <c r="P2262" s="85"/>
      <c r="Q2262" s="85"/>
      <c r="R2262" s="85"/>
      <c r="S2262" s="85"/>
      <c r="T2262" s="86"/>
      <c r="U2262" s="39"/>
      <c r="V2262" s="39"/>
      <c r="W2262" s="39"/>
      <c r="X2262" s="39"/>
      <c r="Y2262" s="39"/>
      <c r="Z2262" s="39"/>
      <c r="AA2262" s="39"/>
      <c r="AB2262" s="39"/>
      <c r="AC2262" s="39"/>
      <c r="AD2262" s="39"/>
      <c r="AE2262" s="39"/>
      <c r="AT2262" s="18" t="s">
        <v>189</v>
      </c>
      <c r="AU2262" s="18" t="s">
        <v>83</v>
      </c>
    </row>
    <row r="2263" s="2" customFormat="1">
      <c r="A2263" s="39"/>
      <c r="B2263" s="40"/>
      <c r="C2263" s="41"/>
      <c r="D2263" s="231" t="s">
        <v>191</v>
      </c>
      <c r="E2263" s="41"/>
      <c r="F2263" s="232" t="s">
        <v>3708</v>
      </c>
      <c r="G2263" s="41"/>
      <c r="H2263" s="41"/>
      <c r="I2263" s="228"/>
      <c r="J2263" s="41"/>
      <c r="K2263" s="41"/>
      <c r="L2263" s="45"/>
      <c r="M2263" s="229"/>
      <c r="N2263" s="230"/>
      <c r="O2263" s="85"/>
      <c r="P2263" s="85"/>
      <c r="Q2263" s="85"/>
      <c r="R2263" s="85"/>
      <c r="S2263" s="85"/>
      <c r="T2263" s="86"/>
      <c r="U2263" s="39"/>
      <c r="V2263" s="39"/>
      <c r="W2263" s="39"/>
      <c r="X2263" s="39"/>
      <c r="Y2263" s="39"/>
      <c r="Z2263" s="39"/>
      <c r="AA2263" s="39"/>
      <c r="AB2263" s="39"/>
      <c r="AC2263" s="39"/>
      <c r="AD2263" s="39"/>
      <c r="AE2263" s="39"/>
      <c r="AT2263" s="18" t="s">
        <v>191</v>
      </c>
      <c r="AU2263" s="18" t="s">
        <v>83</v>
      </c>
    </row>
    <row r="2264" s="13" customFormat="1">
      <c r="A2264" s="13"/>
      <c r="B2264" s="233"/>
      <c r="C2264" s="234"/>
      <c r="D2264" s="226" t="s">
        <v>193</v>
      </c>
      <c r="E2264" s="235" t="s">
        <v>19</v>
      </c>
      <c r="F2264" s="236" t="s">
        <v>3709</v>
      </c>
      <c r="G2264" s="234"/>
      <c r="H2264" s="237">
        <v>29.969999999999999</v>
      </c>
      <c r="I2264" s="238"/>
      <c r="J2264" s="234"/>
      <c r="K2264" s="234"/>
      <c r="L2264" s="239"/>
      <c r="M2264" s="240"/>
      <c r="N2264" s="241"/>
      <c r="O2264" s="241"/>
      <c r="P2264" s="241"/>
      <c r="Q2264" s="241"/>
      <c r="R2264" s="241"/>
      <c r="S2264" s="241"/>
      <c r="T2264" s="242"/>
      <c r="U2264" s="13"/>
      <c r="V2264" s="13"/>
      <c r="W2264" s="13"/>
      <c r="X2264" s="13"/>
      <c r="Y2264" s="13"/>
      <c r="Z2264" s="13"/>
      <c r="AA2264" s="13"/>
      <c r="AB2264" s="13"/>
      <c r="AC2264" s="13"/>
      <c r="AD2264" s="13"/>
      <c r="AE2264" s="13"/>
      <c r="AT2264" s="243" t="s">
        <v>193</v>
      </c>
      <c r="AU2264" s="243" t="s">
        <v>83</v>
      </c>
      <c r="AV2264" s="13" t="s">
        <v>83</v>
      </c>
      <c r="AW2264" s="13" t="s">
        <v>33</v>
      </c>
      <c r="AX2264" s="13" t="s">
        <v>73</v>
      </c>
      <c r="AY2264" s="243" t="s">
        <v>181</v>
      </c>
    </row>
    <row r="2265" s="13" customFormat="1">
      <c r="A2265" s="13"/>
      <c r="B2265" s="233"/>
      <c r="C2265" s="234"/>
      <c r="D2265" s="226" t="s">
        <v>193</v>
      </c>
      <c r="E2265" s="235" t="s">
        <v>19</v>
      </c>
      <c r="F2265" s="236" t="s">
        <v>3710</v>
      </c>
      <c r="G2265" s="234"/>
      <c r="H2265" s="237">
        <v>23.550000000000001</v>
      </c>
      <c r="I2265" s="238"/>
      <c r="J2265" s="234"/>
      <c r="K2265" s="234"/>
      <c r="L2265" s="239"/>
      <c r="M2265" s="240"/>
      <c r="N2265" s="241"/>
      <c r="O2265" s="241"/>
      <c r="P2265" s="241"/>
      <c r="Q2265" s="241"/>
      <c r="R2265" s="241"/>
      <c r="S2265" s="241"/>
      <c r="T2265" s="242"/>
      <c r="U2265" s="13"/>
      <c r="V2265" s="13"/>
      <c r="W2265" s="13"/>
      <c r="X2265" s="13"/>
      <c r="Y2265" s="13"/>
      <c r="Z2265" s="13"/>
      <c r="AA2265" s="13"/>
      <c r="AB2265" s="13"/>
      <c r="AC2265" s="13"/>
      <c r="AD2265" s="13"/>
      <c r="AE2265" s="13"/>
      <c r="AT2265" s="243" t="s">
        <v>193</v>
      </c>
      <c r="AU2265" s="243" t="s">
        <v>83</v>
      </c>
      <c r="AV2265" s="13" t="s">
        <v>83</v>
      </c>
      <c r="AW2265" s="13" t="s">
        <v>33</v>
      </c>
      <c r="AX2265" s="13" t="s">
        <v>73</v>
      </c>
      <c r="AY2265" s="243" t="s">
        <v>181</v>
      </c>
    </row>
    <row r="2266" s="13" customFormat="1">
      <c r="A2266" s="13"/>
      <c r="B2266" s="233"/>
      <c r="C2266" s="234"/>
      <c r="D2266" s="226" t="s">
        <v>193</v>
      </c>
      <c r="E2266" s="235" t="s">
        <v>19</v>
      </c>
      <c r="F2266" s="236" t="s">
        <v>3711</v>
      </c>
      <c r="G2266" s="234"/>
      <c r="H2266" s="237">
        <v>27</v>
      </c>
      <c r="I2266" s="238"/>
      <c r="J2266" s="234"/>
      <c r="K2266" s="234"/>
      <c r="L2266" s="239"/>
      <c r="M2266" s="240"/>
      <c r="N2266" s="241"/>
      <c r="O2266" s="241"/>
      <c r="P2266" s="241"/>
      <c r="Q2266" s="241"/>
      <c r="R2266" s="241"/>
      <c r="S2266" s="241"/>
      <c r="T2266" s="242"/>
      <c r="U2266" s="13"/>
      <c r="V2266" s="13"/>
      <c r="W2266" s="13"/>
      <c r="X2266" s="13"/>
      <c r="Y2266" s="13"/>
      <c r="Z2266" s="13"/>
      <c r="AA2266" s="13"/>
      <c r="AB2266" s="13"/>
      <c r="AC2266" s="13"/>
      <c r="AD2266" s="13"/>
      <c r="AE2266" s="13"/>
      <c r="AT2266" s="243" t="s">
        <v>193</v>
      </c>
      <c r="AU2266" s="243" t="s">
        <v>83</v>
      </c>
      <c r="AV2266" s="13" t="s">
        <v>83</v>
      </c>
      <c r="AW2266" s="13" t="s">
        <v>33</v>
      </c>
      <c r="AX2266" s="13" t="s">
        <v>73</v>
      </c>
      <c r="AY2266" s="243" t="s">
        <v>181</v>
      </c>
    </row>
    <row r="2267" s="2" customFormat="1" ht="16.5" customHeight="1">
      <c r="A2267" s="39"/>
      <c r="B2267" s="40"/>
      <c r="C2267" s="213" t="s">
        <v>3712</v>
      </c>
      <c r="D2267" s="213" t="s">
        <v>183</v>
      </c>
      <c r="E2267" s="214" t="s">
        <v>3713</v>
      </c>
      <c r="F2267" s="215" t="s">
        <v>3714</v>
      </c>
      <c r="G2267" s="216" t="s">
        <v>253</v>
      </c>
      <c r="H2267" s="217">
        <v>80.519999999999996</v>
      </c>
      <c r="I2267" s="218"/>
      <c r="J2267" s="219">
        <f>ROUND(I2267*H2267,2)</f>
        <v>0</v>
      </c>
      <c r="K2267" s="215" t="s">
        <v>187</v>
      </c>
      <c r="L2267" s="45"/>
      <c r="M2267" s="220" t="s">
        <v>19</v>
      </c>
      <c r="N2267" s="221" t="s">
        <v>44</v>
      </c>
      <c r="O2267" s="85"/>
      <c r="P2267" s="222">
        <f>O2267*H2267</f>
        <v>0</v>
      </c>
      <c r="Q2267" s="222">
        <v>0.00019588</v>
      </c>
      <c r="R2267" s="222">
        <f>Q2267*H2267</f>
        <v>0.015772257599999999</v>
      </c>
      <c r="S2267" s="222">
        <v>0</v>
      </c>
      <c r="T2267" s="223">
        <f>S2267*H2267</f>
        <v>0</v>
      </c>
      <c r="U2267" s="39"/>
      <c r="V2267" s="39"/>
      <c r="W2267" s="39"/>
      <c r="X2267" s="39"/>
      <c r="Y2267" s="39"/>
      <c r="Z2267" s="39"/>
      <c r="AA2267" s="39"/>
      <c r="AB2267" s="39"/>
      <c r="AC2267" s="39"/>
      <c r="AD2267" s="39"/>
      <c r="AE2267" s="39"/>
      <c r="AR2267" s="224" t="s">
        <v>300</v>
      </c>
      <c r="AT2267" s="224" t="s">
        <v>183</v>
      </c>
      <c r="AU2267" s="224" t="s">
        <v>83</v>
      </c>
      <c r="AY2267" s="18" t="s">
        <v>181</v>
      </c>
      <c r="BE2267" s="225">
        <f>IF(N2267="základní",J2267,0)</f>
        <v>0</v>
      </c>
      <c r="BF2267" s="225">
        <f>IF(N2267="snížená",J2267,0)</f>
        <v>0</v>
      </c>
      <c r="BG2267" s="225">
        <f>IF(N2267="zákl. přenesená",J2267,0)</f>
        <v>0</v>
      </c>
      <c r="BH2267" s="225">
        <f>IF(N2267="sníž. přenesená",J2267,0)</f>
        <v>0</v>
      </c>
      <c r="BI2267" s="225">
        <f>IF(N2267="nulová",J2267,0)</f>
        <v>0</v>
      </c>
      <c r="BJ2267" s="18" t="s">
        <v>81</v>
      </c>
      <c r="BK2267" s="225">
        <f>ROUND(I2267*H2267,2)</f>
        <v>0</v>
      </c>
      <c r="BL2267" s="18" t="s">
        <v>300</v>
      </c>
      <c r="BM2267" s="224" t="s">
        <v>3715</v>
      </c>
    </row>
    <row r="2268" s="2" customFormat="1">
      <c r="A2268" s="39"/>
      <c r="B2268" s="40"/>
      <c r="C2268" s="41"/>
      <c r="D2268" s="226" t="s">
        <v>189</v>
      </c>
      <c r="E2268" s="41"/>
      <c r="F2268" s="227" t="s">
        <v>3716</v>
      </c>
      <c r="G2268" s="41"/>
      <c r="H2268" s="41"/>
      <c r="I2268" s="228"/>
      <c r="J2268" s="41"/>
      <c r="K2268" s="41"/>
      <c r="L2268" s="45"/>
      <c r="M2268" s="229"/>
      <c r="N2268" s="230"/>
      <c r="O2268" s="85"/>
      <c r="P2268" s="85"/>
      <c r="Q2268" s="85"/>
      <c r="R2268" s="85"/>
      <c r="S2268" s="85"/>
      <c r="T2268" s="86"/>
      <c r="U2268" s="39"/>
      <c r="V2268" s="39"/>
      <c r="W2268" s="39"/>
      <c r="X2268" s="39"/>
      <c r="Y2268" s="39"/>
      <c r="Z2268" s="39"/>
      <c r="AA2268" s="39"/>
      <c r="AB2268" s="39"/>
      <c r="AC2268" s="39"/>
      <c r="AD2268" s="39"/>
      <c r="AE2268" s="39"/>
      <c r="AT2268" s="18" t="s">
        <v>189</v>
      </c>
      <c r="AU2268" s="18" t="s">
        <v>83</v>
      </c>
    </row>
    <row r="2269" s="2" customFormat="1">
      <c r="A2269" s="39"/>
      <c r="B2269" s="40"/>
      <c r="C2269" s="41"/>
      <c r="D2269" s="231" t="s">
        <v>191</v>
      </c>
      <c r="E2269" s="41"/>
      <c r="F2269" s="232" t="s">
        <v>3717</v>
      </c>
      <c r="G2269" s="41"/>
      <c r="H2269" s="41"/>
      <c r="I2269" s="228"/>
      <c r="J2269" s="41"/>
      <c r="K2269" s="41"/>
      <c r="L2269" s="45"/>
      <c r="M2269" s="229"/>
      <c r="N2269" s="230"/>
      <c r="O2269" s="85"/>
      <c r="P2269" s="85"/>
      <c r="Q2269" s="85"/>
      <c r="R2269" s="85"/>
      <c r="S2269" s="85"/>
      <c r="T2269" s="86"/>
      <c r="U2269" s="39"/>
      <c r="V2269" s="39"/>
      <c r="W2269" s="39"/>
      <c r="X2269" s="39"/>
      <c r="Y2269" s="39"/>
      <c r="Z2269" s="39"/>
      <c r="AA2269" s="39"/>
      <c r="AB2269" s="39"/>
      <c r="AC2269" s="39"/>
      <c r="AD2269" s="39"/>
      <c r="AE2269" s="39"/>
      <c r="AT2269" s="18" t="s">
        <v>191</v>
      </c>
      <c r="AU2269" s="18" t="s">
        <v>83</v>
      </c>
    </row>
    <row r="2270" s="2" customFormat="1" ht="16.5" customHeight="1">
      <c r="A2270" s="39"/>
      <c r="B2270" s="40"/>
      <c r="C2270" s="213" t="s">
        <v>3718</v>
      </c>
      <c r="D2270" s="213" t="s">
        <v>183</v>
      </c>
      <c r="E2270" s="214" t="s">
        <v>3719</v>
      </c>
      <c r="F2270" s="215" t="s">
        <v>3720</v>
      </c>
      <c r="G2270" s="216" t="s">
        <v>253</v>
      </c>
      <c r="H2270" s="217">
        <v>80.519999999999996</v>
      </c>
      <c r="I2270" s="218"/>
      <c r="J2270" s="219">
        <f>ROUND(I2270*H2270,2)</f>
        <v>0</v>
      </c>
      <c r="K2270" s="215" t="s">
        <v>187</v>
      </c>
      <c r="L2270" s="45"/>
      <c r="M2270" s="220" t="s">
        <v>19</v>
      </c>
      <c r="N2270" s="221" t="s">
        <v>44</v>
      </c>
      <c r="O2270" s="85"/>
      <c r="P2270" s="222">
        <f>O2270*H2270</f>
        <v>0</v>
      </c>
      <c r="Q2270" s="222">
        <v>5.4600000000000002E-06</v>
      </c>
      <c r="R2270" s="222">
        <f>Q2270*H2270</f>
        <v>0.00043963919999999998</v>
      </c>
      <c r="S2270" s="222">
        <v>0</v>
      </c>
      <c r="T2270" s="223">
        <f>S2270*H2270</f>
        <v>0</v>
      </c>
      <c r="U2270" s="39"/>
      <c r="V2270" s="39"/>
      <c r="W2270" s="39"/>
      <c r="X2270" s="39"/>
      <c r="Y2270" s="39"/>
      <c r="Z2270" s="39"/>
      <c r="AA2270" s="39"/>
      <c r="AB2270" s="39"/>
      <c r="AC2270" s="39"/>
      <c r="AD2270" s="39"/>
      <c r="AE2270" s="39"/>
      <c r="AR2270" s="224" t="s">
        <v>300</v>
      </c>
      <c r="AT2270" s="224" t="s">
        <v>183</v>
      </c>
      <c r="AU2270" s="224" t="s">
        <v>83</v>
      </c>
      <c r="AY2270" s="18" t="s">
        <v>181</v>
      </c>
      <c r="BE2270" s="225">
        <f>IF(N2270="základní",J2270,0)</f>
        <v>0</v>
      </c>
      <c r="BF2270" s="225">
        <f>IF(N2270="snížená",J2270,0)</f>
        <v>0</v>
      </c>
      <c r="BG2270" s="225">
        <f>IF(N2270="zákl. přenesená",J2270,0)</f>
        <v>0</v>
      </c>
      <c r="BH2270" s="225">
        <f>IF(N2270="sníž. přenesená",J2270,0)</f>
        <v>0</v>
      </c>
      <c r="BI2270" s="225">
        <f>IF(N2270="nulová",J2270,0)</f>
        <v>0</v>
      </c>
      <c r="BJ2270" s="18" t="s">
        <v>81</v>
      </c>
      <c r="BK2270" s="225">
        <f>ROUND(I2270*H2270,2)</f>
        <v>0</v>
      </c>
      <c r="BL2270" s="18" t="s">
        <v>300</v>
      </c>
      <c r="BM2270" s="224" t="s">
        <v>3721</v>
      </c>
    </row>
    <row r="2271" s="2" customFormat="1">
      <c r="A2271" s="39"/>
      <c r="B2271" s="40"/>
      <c r="C2271" s="41"/>
      <c r="D2271" s="226" t="s">
        <v>189</v>
      </c>
      <c r="E2271" s="41"/>
      <c r="F2271" s="227" t="s">
        <v>3722</v>
      </c>
      <c r="G2271" s="41"/>
      <c r="H2271" s="41"/>
      <c r="I2271" s="228"/>
      <c r="J2271" s="41"/>
      <c r="K2271" s="41"/>
      <c r="L2271" s="45"/>
      <c r="M2271" s="229"/>
      <c r="N2271" s="230"/>
      <c r="O2271" s="85"/>
      <c r="P2271" s="85"/>
      <c r="Q2271" s="85"/>
      <c r="R2271" s="85"/>
      <c r="S2271" s="85"/>
      <c r="T2271" s="86"/>
      <c r="U2271" s="39"/>
      <c r="V2271" s="39"/>
      <c r="W2271" s="39"/>
      <c r="X2271" s="39"/>
      <c r="Y2271" s="39"/>
      <c r="Z2271" s="39"/>
      <c r="AA2271" s="39"/>
      <c r="AB2271" s="39"/>
      <c r="AC2271" s="39"/>
      <c r="AD2271" s="39"/>
      <c r="AE2271" s="39"/>
      <c r="AT2271" s="18" t="s">
        <v>189</v>
      </c>
      <c r="AU2271" s="18" t="s">
        <v>83</v>
      </c>
    </row>
    <row r="2272" s="2" customFormat="1">
      <c r="A2272" s="39"/>
      <c r="B2272" s="40"/>
      <c r="C2272" s="41"/>
      <c r="D2272" s="231" t="s">
        <v>191</v>
      </c>
      <c r="E2272" s="41"/>
      <c r="F2272" s="232" t="s">
        <v>3723</v>
      </c>
      <c r="G2272" s="41"/>
      <c r="H2272" s="41"/>
      <c r="I2272" s="228"/>
      <c r="J2272" s="41"/>
      <c r="K2272" s="41"/>
      <c r="L2272" s="45"/>
      <c r="M2272" s="229"/>
      <c r="N2272" s="230"/>
      <c r="O2272" s="85"/>
      <c r="P2272" s="85"/>
      <c r="Q2272" s="85"/>
      <c r="R2272" s="85"/>
      <c r="S2272" s="85"/>
      <c r="T2272" s="86"/>
      <c r="U2272" s="39"/>
      <c r="V2272" s="39"/>
      <c r="W2272" s="39"/>
      <c r="X2272" s="39"/>
      <c r="Y2272" s="39"/>
      <c r="Z2272" s="39"/>
      <c r="AA2272" s="39"/>
      <c r="AB2272" s="39"/>
      <c r="AC2272" s="39"/>
      <c r="AD2272" s="39"/>
      <c r="AE2272" s="39"/>
      <c r="AT2272" s="18" t="s">
        <v>191</v>
      </c>
      <c r="AU2272" s="18" t="s">
        <v>83</v>
      </c>
    </row>
    <row r="2273" s="2" customFormat="1" ht="21.75" customHeight="1">
      <c r="A2273" s="39"/>
      <c r="B2273" s="40"/>
      <c r="C2273" s="213" t="s">
        <v>3724</v>
      </c>
      <c r="D2273" s="213" t="s">
        <v>183</v>
      </c>
      <c r="E2273" s="214" t="s">
        <v>3725</v>
      </c>
      <c r="F2273" s="215" t="s">
        <v>3726</v>
      </c>
      <c r="G2273" s="216" t="s">
        <v>253</v>
      </c>
      <c r="H2273" s="217">
        <v>80.519999999999996</v>
      </c>
      <c r="I2273" s="218"/>
      <c r="J2273" s="219">
        <f>ROUND(I2273*H2273,2)</f>
        <v>0</v>
      </c>
      <c r="K2273" s="215" t="s">
        <v>187</v>
      </c>
      <c r="L2273" s="45"/>
      <c r="M2273" s="220" t="s">
        <v>19</v>
      </c>
      <c r="N2273" s="221" t="s">
        <v>44</v>
      </c>
      <c r="O2273" s="85"/>
      <c r="P2273" s="222">
        <f>O2273*H2273</f>
        <v>0</v>
      </c>
      <c r="Q2273" s="222">
        <v>1.7289999999999999E-05</v>
      </c>
      <c r="R2273" s="222">
        <f>Q2273*H2273</f>
        <v>0.0013921907999999998</v>
      </c>
      <c r="S2273" s="222">
        <v>0</v>
      </c>
      <c r="T2273" s="223">
        <f>S2273*H2273</f>
        <v>0</v>
      </c>
      <c r="U2273" s="39"/>
      <c r="V2273" s="39"/>
      <c r="W2273" s="39"/>
      <c r="X2273" s="39"/>
      <c r="Y2273" s="39"/>
      <c r="Z2273" s="39"/>
      <c r="AA2273" s="39"/>
      <c r="AB2273" s="39"/>
      <c r="AC2273" s="39"/>
      <c r="AD2273" s="39"/>
      <c r="AE2273" s="39"/>
      <c r="AR2273" s="224" t="s">
        <v>300</v>
      </c>
      <c r="AT2273" s="224" t="s">
        <v>183</v>
      </c>
      <c r="AU2273" s="224" t="s">
        <v>83</v>
      </c>
      <c r="AY2273" s="18" t="s">
        <v>181</v>
      </c>
      <c r="BE2273" s="225">
        <f>IF(N2273="základní",J2273,0)</f>
        <v>0</v>
      </c>
      <c r="BF2273" s="225">
        <f>IF(N2273="snížená",J2273,0)</f>
        <v>0</v>
      </c>
      <c r="BG2273" s="225">
        <f>IF(N2273="zákl. přenesená",J2273,0)</f>
        <v>0</v>
      </c>
      <c r="BH2273" s="225">
        <f>IF(N2273="sníž. přenesená",J2273,0)</f>
        <v>0</v>
      </c>
      <c r="BI2273" s="225">
        <f>IF(N2273="nulová",J2273,0)</f>
        <v>0</v>
      </c>
      <c r="BJ2273" s="18" t="s">
        <v>81</v>
      </c>
      <c r="BK2273" s="225">
        <f>ROUND(I2273*H2273,2)</f>
        <v>0</v>
      </c>
      <c r="BL2273" s="18" t="s">
        <v>300</v>
      </c>
      <c r="BM2273" s="224" t="s">
        <v>3727</v>
      </c>
    </row>
    <row r="2274" s="2" customFormat="1">
      <c r="A2274" s="39"/>
      <c r="B2274" s="40"/>
      <c r="C2274" s="41"/>
      <c r="D2274" s="226" t="s">
        <v>189</v>
      </c>
      <c r="E2274" s="41"/>
      <c r="F2274" s="227" t="s">
        <v>3728</v>
      </c>
      <c r="G2274" s="41"/>
      <c r="H2274" s="41"/>
      <c r="I2274" s="228"/>
      <c r="J2274" s="41"/>
      <c r="K2274" s="41"/>
      <c r="L2274" s="45"/>
      <c r="M2274" s="229"/>
      <c r="N2274" s="230"/>
      <c r="O2274" s="85"/>
      <c r="P2274" s="85"/>
      <c r="Q2274" s="85"/>
      <c r="R2274" s="85"/>
      <c r="S2274" s="85"/>
      <c r="T2274" s="86"/>
      <c r="U2274" s="39"/>
      <c r="V2274" s="39"/>
      <c r="W2274" s="39"/>
      <c r="X2274" s="39"/>
      <c r="Y2274" s="39"/>
      <c r="Z2274" s="39"/>
      <c r="AA2274" s="39"/>
      <c r="AB2274" s="39"/>
      <c r="AC2274" s="39"/>
      <c r="AD2274" s="39"/>
      <c r="AE2274" s="39"/>
      <c r="AT2274" s="18" t="s">
        <v>189</v>
      </c>
      <c r="AU2274" s="18" t="s">
        <v>83</v>
      </c>
    </row>
    <row r="2275" s="2" customFormat="1">
      <c r="A2275" s="39"/>
      <c r="B2275" s="40"/>
      <c r="C2275" s="41"/>
      <c r="D2275" s="231" t="s">
        <v>191</v>
      </c>
      <c r="E2275" s="41"/>
      <c r="F2275" s="232" t="s">
        <v>3729</v>
      </c>
      <c r="G2275" s="41"/>
      <c r="H2275" s="41"/>
      <c r="I2275" s="228"/>
      <c r="J2275" s="41"/>
      <c r="K2275" s="41"/>
      <c r="L2275" s="45"/>
      <c r="M2275" s="229"/>
      <c r="N2275" s="230"/>
      <c r="O2275" s="85"/>
      <c r="P2275" s="85"/>
      <c r="Q2275" s="85"/>
      <c r="R2275" s="85"/>
      <c r="S2275" s="85"/>
      <c r="T2275" s="86"/>
      <c r="U2275" s="39"/>
      <c r="V2275" s="39"/>
      <c r="W2275" s="39"/>
      <c r="X2275" s="39"/>
      <c r="Y2275" s="39"/>
      <c r="Z2275" s="39"/>
      <c r="AA2275" s="39"/>
      <c r="AB2275" s="39"/>
      <c r="AC2275" s="39"/>
      <c r="AD2275" s="39"/>
      <c r="AE2275" s="39"/>
      <c r="AT2275" s="18" t="s">
        <v>191</v>
      </c>
      <c r="AU2275" s="18" t="s">
        <v>83</v>
      </c>
    </row>
    <row r="2276" s="12" customFormat="1" ht="22.8" customHeight="1">
      <c r="A2276" s="12"/>
      <c r="B2276" s="197"/>
      <c r="C2276" s="198"/>
      <c r="D2276" s="199" t="s">
        <v>72</v>
      </c>
      <c r="E2276" s="211" t="s">
        <v>3730</v>
      </c>
      <c r="F2276" s="211" t="s">
        <v>3731</v>
      </c>
      <c r="G2276" s="198"/>
      <c r="H2276" s="198"/>
      <c r="I2276" s="201"/>
      <c r="J2276" s="212">
        <f>BK2276</f>
        <v>0</v>
      </c>
      <c r="K2276" s="198"/>
      <c r="L2276" s="203"/>
      <c r="M2276" s="204"/>
      <c r="N2276" s="205"/>
      <c r="O2276" s="205"/>
      <c r="P2276" s="206">
        <f>SUM(P2277:P2293)</f>
        <v>0</v>
      </c>
      <c r="Q2276" s="205"/>
      <c r="R2276" s="206">
        <f>SUM(R2277:R2293)</f>
        <v>0.60415448360000013</v>
      </c>
      <c r="S2276" s="205"/>
      <c r="T2276" s="207">
        <f>SUM(T2277:T2293)</f>
        <v>0</v>
      </c>
      <c r="U2276" s="12"/>
      <c r="V2276" s="12"/>
      <c r="W2276" s="12"/>
      <c r="X2276" s="12"/>
      <c r="Y2276" s="12"/>
      <c r="Z2276" s="12"/>
      <c r="AA2276" s="12"/>
      <c r="AB2276" s="12"/>
      <c r="AC2276" s="12"/>
      <c r="AD2276" s="12"/>
      <c r="AE2276" s="12"/>
      <c r="AR2276" s="208" t="s">
        <v>83</v>
      </c>
      <c r="AT2276" s="209" t="s">
        <v>72</v>
      </c>
      <c r="AU2276" s="209" t="s">
        <v>81</v>
      </c>
      <c r="AY2276" s="208" t="s">
        <v>181</v>
      </c>
      <c r="BK2276" s="210">
        <f>SUM(BK2277:BK2293)</f>
        <v>0</v>
      </c>
    </row>
    <row r="2277" s="2" customFormat="1" ht="16.5" customHeight="1">
      <c r="A2277" s="39"/>
      <c r="B2277" s="40"/>
      <c r="C2277" s="213" t="s">
        <v>3732</v>
      </c>
      <c r="D2277" s="213" t="s">
        <v>183</v>
      </c>
      <c r="E2277" s="214" t="s">
        <v>3733</v>
      </c>
      <c r="F2277" s="215" t="s">
        <v>3734</v>
      </c>
      <c r="G2277" s="216" t="s">
        <v>253</v>
      </c>
      <c r="H2277" s="217">
        <v>1270.8340000000001</v>
      </c>
      <c r="I2277" s="218"/>
      <c r="J2277" s="219">
        <f>ROUND(I2277*H2277,2)</f>
        <v>0</v>
      </c>
      <c r="K2277" s="215" t="s">
        <v>187</v>
      </c>
      <c r="L2277" s="45"/>
      <c r="M2277" s="220" t="s">
        <v>19</v>
      </c>
      <c r="N2277" s="221" t="s">
        <v>44</v>
      </c>
      <c r="O2277" s="85"/>
      <c r="P2277" s="222">
        <f>O2277*H2277</f>
        <v>0</v>
      </c>
      <c r="Q2277" s="222">
        <v>0</v>
      </c>
      <c r="R2277" s="222">
        <f>Q2277*H2277</f>
        <v>0</v>
      </c>
      <c r="S2277" s="222">
        <v>0</v>
      </c>
      <c r="T2277" s="223">
        <f>S2277*H2277</f>
        <v>0</v>
      </c>
      <c r="U2277" s="39"/>
      <c r="V2277" s="39"/>
      <c r="W2277" s="39"/>
      <c r="X2277" s="39"/>
      <c r="Y2277" s="39"/>
      <c r="Z2277" s="39"/>
      <c r="AA2277" s="39"/>
      <c r="AB2277" s="39"/>
      <c r="AC2277" s="39"/>
      <c r="AD2277" s="39"/>
      <c r="AE2277" s="39"/>
      <c r="AR2277" s="224" t="s">
        <v>300</v>
      </c>
      <c r="AT2277" s="224" t="s">
        <v>183</v>
      </c>
      <c r="AU2277" s="224" t="s">
        <v>83</v>
      </c>
      <c r="AY2277" s="18" t="s">
        <v>181</v>
      </c>
      <c r="BE2277" s="225">
        <f>IF(N2277="základní",J2277,0)</f>
        <v>0</v>
      </c>
      <c r="BF2277" s="225">
        <f>IF(N2277="snížená",J2277,0)</f>
        <v>0</v>
      </c>
      <c r="BG2277" s="225">
        <f>IF(N2277="zákl. přenesená",J2277,0)</f>
        <v>0</v>
      </c>
      <c r="BH2277" s="225">
        <f>IF(N2277="sníž. přenesená",J2277,0)</f>
        <v>0</v>
      </c>
      <c r="BI2277" s="225">
        <f>IF(N2277="nulová",J2277,0)</f>
        <v>0</v>
      </c>
      <c r="BJ2277" s="18" t="s">
        <v>81</v>
      </c>
      <c r="BK2277" s="225">
        <f>ROUND(I2277*H2277,2)</f>
        <v>0</v>
      </c>
      <c r="BL2277" s="18" t="s">
        <v>300</v>
      </c>
      <c r="BM2277" s="224" t="s">
        <v>3735</v>
      </c>
    </row>
    <row r="2278" s="2" customFormat="1">
      <c r="A2278" s="39"/>
      <c r="B2278" s="40"/>
      <c r="C2278" s="41"/>
      <c r="D2278" s="226" t="s">
        <v>189</v>
      </c>
      <c r="E2278" s="41"/>
      <c r="F2278" s="227" t="s">
        <v>3736</v>
      </c>
      <c r="G2278" s="41"/>
      <c r="H2278" s="41"/>
      <c r="I2278" s="228"/>
      <c r="J2278" s="41"/>
      <c r="K2278" s="41"/>
      <c r="L2278" s="45"/>
      <c r="M2278" s="229"/>
      <c r="N2278" s="230"/>
      <c r="O2278" s="85"/>
      <c r="P2278" s="85"/>
      <c r="Q2278" s="85"/>
      <c r="R2278" s="85"/>
      <c r="S2278" s="85"/>
      <c r="T2278" s="86"/>
      <c r="U2278" s="39"/>
      <c r="V2278" s="39"/>
      <c r="W2278" s="39"/>
      <c r="X2278" s="39"/>
      <c r="Y2278" s="39"/>
      <c r="Z2278" s="39"/>
      <c r="AA2278" s="39"/>
      <c r="AB2278" s="39"/>
      <c r="AC2278" s="39"/>
      <c r="AD2278" s="39"/>
      <c r="AE2278" s="39"/>
      <c r="AT2278" s="18" t="s">
        <v>189</v>
      </c>
      <c r="AU2278" s="18" t="s">
        <v>83</v>
      </c>
    </row>
    <row r="2279" s="2" customFormat="1">
      <c r="A2279" s="39"/>
      <c r="B2279" s="40"/>
      <c r="C2279" s="41"/>
      <c r="D2279" s="231" t="s">
        <v>191</v>
      </c>
      <c r="E2279" s="41"/>
      <c r="F2279" s="232" t="s">
        <v>3737</v>
      </c>
      <c r="G2279" s="41"/>
      <c r="H2279" s="41"/>
      <c r="I2279" s="228"/>
      <c r="J2279" s="41"/>
      <c r="K2279" s="41"/>
      <c r="L2279" s="45"/>
      <c r="M2279" s="229"/>
      <c r="N2279" s="230"/>
      <c r="O2279" s="85"/>
      <c r="P2279" s="85"/>
      <c r="Q2279" s="85"/>
      <c r="R2279" s="85"/>
      <c r="S2279" s="85"/>
      <c r="T2279" s="86"/>
      <c r="U2279" s="39"/>
      <c r="V2279" s="39"/>
      <c r="W2279" s="39"/>
      <c r="X2279" s="39"/>
      <c r="Y2279" s="39"/>
      <c r="Z2279" s="39"/>
      <c r="AA2279" s="39"/>
      <c r="AB2279" s="39"/>
      <c r="AC2279" s="39"/>
      <c r="AD2279" s="39"/>
      <c r="AE2279" s="39"/>
      <c r="AT2279" s="18" t="s">
        <v>191</v>
      </c>
      <c r="AU2279" s="18" t="s">
        <v>83</v>
      </c>
    </row>
    <row r="2280" s="2" customFormat="1" ht="16.5" customHeight="1">
      <c r="A2280" s="39"/>
      <c r="B2280" s="40"/>
      <c r="C2280" s="213" t="s">
        <v>3738</v>
      </c>
      <c r="D2280" s="213" t="s">
        <v>183</v>
      </c>
      <c r="E2280" s="214" t="s">
        <v>3739</v>
      </c>
      <c r="F2280" s="215" t="s">
        <v>3740</v>
      </c>
      <c r="G2280" s="216" t="s">
        <v>253</v>
      </c>
      <c r="H2280" s="217">
        <v>1270.8340000000001</v>
      </c>
      <c r="I2280" s="218"/>
      <c r="J2280" s="219">
        <f>ROUND(I2280*H2280,2)</f>
        <v>0</v>
      </c>
      <c r="K2280" s="215" t="s">
        <v>187</v>
      </c>
      <c r="L2280" s="45"/>
      <c r="M2280" s="220" t="s">
        <v>19</v>
      </c>
      <c r="N2280" s="221" t="s">
        <v>44</v>
      </c>
      <c r="O2280" s="85"/>
      <c r="P2280" s="222">
        <f>O2280*H2280</f>
        <v>0</v>
      </c>
      <c r="Q2280" s="222">
        <v>0.00020000000000000001</v>
      </c>
      <c r="R2280" s="222">
        <f>Q2280*H2280</f>
        <v>0.25416680000000003</v>
      </c>
      <c r="S2280" s="222">
        <v>0</v>
      </c>
      <c r="T2280" s="223">
        <f>S2280*H2280</f>
        <v>0</v>
      </c>
      <c r="U2280" s="39"/>
      <c r="V2280" s="39"/>
      <c r="W2280" s="39"/>
      <c r="X2280" s="39"/>
      <c r="Y2280" s="39"/>
      <c r="Z2280" s="39"/>
      <c r="AA2280" s="39"/>
      <c r="AB2280" s="39"/>
      <c r="AC2280" s="39"/>
      <c r="AD2280" s="39"/>
      <c r="AE2280" s="39"/>
      <c r="AR2280" s="224" t="s">
        <v>300</v>
      </c>
      <c r="AT2280" s="224" t="s">
        <v>183</v>
      </c>
      <c r="AU2280" s="224" t="s">
        <v>83</v>
      </c>
      <c r="AY2280" s="18" t="s">
        <v>181</v>
      </c>
      <c r="BE2280" s="225">
        <f>IF(N2280="základní",J2280,0)</f>
        <v>0</v>
      </c>
      <c r="BF2280" s="225">
        <f>IF(N2280="snížená",J2280,0)</f>
        <v>0</v>
      </c>
      <c r="BG2280" s="225">
        <f>IF(N2280="zákl. přenesená",J2280,0)</f>
        <v>0</v>
      </c>
      <c r="BH2280" s="225">
        <f>IF(N2280="sníž. přenesená",J2280,0)</f>
        <v>0</v>
      </c>
      <c r="BI2280" s="225">
        <f>IF(N2280="nulová",J2280,0)</f>
        <v>0</v>
      </c>
      <c r="BJ2280" s="18" t="s">
        <v>81</v>
      </c>
      <c r="BK2280" s="225">
        <f>ROUND(I2280*H2280,2)</f>
        <v>0</v>
      </c>
      <c r="BL2280" s="18" t="s">
        <v>300</v>
      </c>
      <c r="BM2280" s="224" t="s">
        <v>3741</v>
      </c>
    </row>
    <row r="2281" s="2" customFormat="1">
      <c r="A2281" s="39"/>
      <c r="B2281" s="40"/>
      <c r="C2281" s="41"/>
      <c r="D2281" s="226" t="s">
        <v>189</v>
      </c>
      <c r="E2281" s="41"/>
      <c r="F2281" s="227" t="s">
        <v>3742</v>
      </c>
      <c r="G2281" s="41"/>
      <c r="H2281" s="41"/>
      <c r="I2281" s="228"/>
      <c r="J2281" s="41"/>
      <c r="K2281" s="41"/>
      <c r="L2281" s="45"/>
      <c r="M2281" s="229"/>
      <c r="N2281" s="230"/>
      <c r="O2281" s="85"/>
      <c r="P2281" s="85"/>
      <c r="Q2281" s="85"/>
      <c r="R2281" s="85"/>
      <c r="S2281" s="85"/>
      <c r="T2281" s="86"/>
      <c r="U2281" s="39"/>
      <c r="V2281" s="39"/>
      <c r="W2281" s="39"/>
      <c r="X2281" s="39"/>
      <c r="Y2281" s="39"/>
      <c r="Z2281" s="39"/>
      <c r="AA2281" s="39"/>
      <c r="AB2281" s="39"/>
      <c r="AC2281" s="39"/>
      <c r="AD2281" s="39"/>
      <c r="AE2281" s="39"/>
      <c r="AT2281" s="18" t="s">
        <v>189</v>
      </c>
      <c r="AU2281" s="18" t="s">
        <v>83</v>
      </c>
    </row>
    <row r="2282" s="2" customFormat="1">
      <c r="A2282" s="39"/>
      <c r="B2282" s="40"/>
      <c r="C2282" s="41"/>
      <c r="D2282" s="231" t="s">
        <v>191</v>
      </c>
      <c r="E2282" s="41"/>
      <c r="F2282" s="232" t="s">
        <v>3743</v>
      </c>
      <c r="G2282" s="41"/>
      <c r="H2282" s="41"/>
      <c r="I2282" s="228"/>
      <c r="J2282" s="41"/>
      <c r="K2282" s="41"/>
      <c r="L2282" s="45"/>
      <c r="M2282" s="229"/>
      <c r="N2282" s="230"/>
      <c r="O2282" s="85"/>
      <c r="P2282" s="85"/>
      <c r="Q2282" s="85"/>
      <c r="R2282" s="85"/>
      <c r="S2282" s="85"/>
      <c r="T2282" s="86"/>
      <c r="U2282" s="39"/>
      <c r="V2282" s="39"/>
      <c r="W2282" s="39"/>
      <c r="X2282" s="39"/>
      <c r="Y2282" s="39"/>
      <c r="Z2282" s="39"/>
      <c r="AA2282" s="39"/>
      <c r="AB2282" s="39"/>
      <c r="AC2282" s="39"/>
      <c r="AD2282" s="39"/>
      <c r="AE2282" s="39"/>
      <c r="AT2282" s="18" t="s">
        <v>191</v>
      </c>
      <c r="AU2282" s="18" t="s">
        <v>83</v>
      </c>
    </row>
    <row r="2283" s="2" customFormat="1" ht="16.5" customHeight="1">
      <c r="A2283" s="39"/>
      <c r="B2283" s="40"/>
      <c r="C2283" s="213" t="s">
        <v>3744</v>
      </c>
      <c r="D2283" s="213" t="s">
        <v>183</v>
      </c>
      <c r="E2283" s="214" t="s">
        <v>3745</v>
      </c>
      <c r="F2283" s="215" t="s">
        <v>3746</v>
      </c>
      <c r="G2283" s="216" t="s">
        <v>253</v>
      </c>
      <c r="H2283" s="217">
        <v>1270.8340000000001</v>
      </c>
      <c r="I2283" s="218"/>
      <c r="J2283" s="219">
        <f>ROUND(I2283*H2283,2)</f>
        <v>0</v>
      </c>
      <c r="K2283" s="215" t="s">
        <v>187</v>
      </c>
      <c r="L2283" s="45"/>
      <c r="M2283" s="220" t="s">
        <v>19</v>
      </c>
      <c r="N2283" s="221" t="s">
        <v>44</v>
      </c>
      <c r="O2283" s="85"/>
      <c r="P2283" s="222">
        <f>O2283*H2283</f>
        <v>0</v>
      </c>
      <c r="Q2283" s="222">
        <v>0.00027540000000000003</v>
      </c>
      <c r="R2283" s="222">
        <f>Q2283*H2283</f>
        <v>0.34998768360000004</v>
      </c>
      <c r="S2283" s="222">
        <v>0</v>
      </c>
      <c r="T2283" s="223">
        <f>S2283*H2283</f>
        <v>0</v>
      </c>
      <c r="U2283" s="39"/>
      <c r="V2283" s="39"/>
      <c r="W2283" s="39"/>
      <c r="X2283" s="39"/>
      <c r="Y2283" s="39"/>
      <c r="Z2283" s="39"/>
      <c r="AA2283" s="39"/>
      <c r="AB2283" s="39"/>
      <c r="AC2283" s="39"/>
      <c r="AD2283" s="39"/>
      <c r="AE2283" s="39"/>
      <c r="AR2283" s="224" t="s">
        <v>300</v>
      </c>
      <c r="AT2283" s="224" t="s">
        <v>183</v>
      </c>
      <c r="AU2283" s="224" t="s">
        <v>83</v>
      </c>
      <c r="AY2283" s="18" t="s">
        <v>181</v>
      </c>
      <c r="BE2283" s="225">
        <f>IF(N2283="základní",J2283,0)</f>
        <v>0</v>
      </c>
      <c r="BF2283" s="225">
        <f>IF(N2283="snížená",J2283,0)</f>
        <v>0</v>
      </c>
      <c r="BG2283" s="225">
        <f>IF(N2283="zákl. přenesená",J2283,0)</f>
        <v>0</v>
      </c>
      <c r="BH2283" s="225">
        <f>IF(N2283="sníž. přenesená",J2283,0)</f>
        <v>0</v>
      </c>
      <c r="BI2283" s="225">
        <f>IF(N2283="nulová",J2283,0)</f>
        <v>0</v>
      </c>
      <c r="BJ2283" s="18" t="s">
        <v>81</v>
      </c>
      <c r="BK2283" s="225">
        <f>ROUND(I2283*H2283,2)</f>
        <v>0</v>
      </c>
      <c r="BL2283" s="18" t="s">
        <v>300</v>
      </c>
      <c r="BM2283" s="224" t="s">
        <v>3747</v>
      </c>
    </row>
    <row r="2284" s="2" customFormat="1">
      <c r="A2284" s="39"/>
      <c r="B2284" s="40"/>
      <c r="C2284" s="41"/>
      <c r="D2284" s="226" t="s">
        <v>189</v>
      </c>
      <c r="E2284" s="41"/>
      <c r="F2284" s="227" t="s">
        <v>3748</v>
      </c>
      <c r="G2284" s="41"/>
      <c r="H2284" s="41"/>
      <c r="I2284" s="228"/>
      <c r="J2284" s="41"/>
      <c r="K2284" s="41"/>
      <c r="L2284" s="45"/>
      <c r="M2284" s="229"/>
      <c r="N2284" s="230"/>
      <c r="O2284" s="85"/>
      <c r="P2284" s="85"/>
      <c r="Q2284" s="85"/>
      <c r="R2284" s="85"/>
      <c r="S2284" s="85"/>
      <c r="T2284" s="86"/>
      <c r="U2284" s="39"/>
      <c r="V2284" s="39"/>
      <c r="W2284" s="39"/>
      <c r="X2284" s="39"/>
      <c r="Y2284" s="39"/>
      <c r="Z2284" s="39"/>
      <c r="AA2284" s="39"/>
      <c r="AB2284" s="39"/>
      <c r="AC2284" s="39"/>
      <c r="AD2284" s="39"/>
      <c r="AE2284" s="39"/>
      <c r="AT2284" s="18" t="s">
        <v>189</v>
      </c>
      <c r="AU2284" s="18" t="s">
        <v>83</v>
      </c>
    </row>
    <row r="2285" s="2" customFormat="1">
      <c r="A2285" s="39"/>
      <c r="B2285" s="40"/>
      <c r="C2285" s="41"/>
      <c r="D2285" s="231" t="s">
        <v>191</v>
      </c>
      <c r="E2285" s="41"/>
      <c r="F2285" s="232" t="s">
        <v>3749</v>
      </c>
      <c r="G2285" s="41"/>
      <c r="H2285" s="41"/>
      <c r="I2285" s="228"/>
      <c r="J2285" s="41"/>
      <c r="K2285" s="41"/>
      <c r="L2285" s="45"/>
      <c r="M2285" s="229"/>
      <c r="N2285" s="230"/>
      <c r="O2285" s="85"/>
      <c r="P2285" s="85"/>
      <c r="Q2285" s="85"/>
      <c r="R2285" s="85"/>
      <c r="S2285" s="85"/>
      <c r="T2285" s="86"/>
      <c r="U2285" s="39"/>
      <c r="V2285" s="39"/>
      <c r="W2285" s="39"/>
      <c r="X2285" s="39"/>
      <c r="Y2285" s="39"/>
      <c r="Z2285" s="39"/>
      <c r="AA2285" s="39"/>
      <c r="AB2285" s="39"/>
      <c r="AC2285" s="39"/>
      <c r="AD2285" s="39"/>
      <c r="AE2285" s="39"/>
      <c r="AT2285" s="18" t="s">
        <v>191</v>
      </c>
      <c r="AU2285" s="18" t="s">
        <v>83</v>
      </c>
    </row>
    <row r="2286" s="14" customFormat="1">
      <c r="A2286" s="14"/>
      <c r="B2286" s="244"/>
      <c r="C2286" s="245"/>
      <c r="D2286" s="226" t="s">
        <v>193</v>
      </c>
      <c r="E2286" s="246" t="s">
        <v>19</v>
      </c>
      <c r="F2286" s="247" t="s">
        <v>3750</v>
      </c>
      <c r="G2286" s="245"/>
      <c r="H2286" s="246" t="s">
        <v>19</v>
      </c>
      <c r="I2286" s="248"/>
      <c r="J2286" s="245"/>
      <c r="K2286" s="245"/>
      <c r="L2286" s="249"/>
      <c r="M2286" s="250"/>
      <c r="N2286" s="251"/>
      <c r="O2286" s="251"/>
      <c r="P2286" s="251"/>
      <c r="Q2286" s="251"/>
      <c r="R2286" s="251"/>
      <c r="S2286" s="251"/>
      <c r="T2286" s="252"/>
      <c r="U2286" s="14"/>
      <c r="V2286" s="14"/>
      <c r="W2286" s="14"/>
      <c r="X2286" s="14"/>
      <c r="Y2286" s="14"/>
      <c r="Z2286" s="14"/>
      <c r="AA2286" s="14"/>
      <c r="AB2286" s="14"/>
      <c r="AC2286" s="14"/>
      <c r="AD2286" s="14"/>
      <c r="AE2286" s="14"/>
      <c r="AT2286" s="253" t="s">
        <v>193</v>
      </c>
      <c r="AU2286" s="253" t="s">
        <v>83</v>
      </c>
      <c r="AV2286" s="14" t="s">
        <v>81</v>
      </c>
      <c r="AW2286" s="14" t="s">
        <v>33</v>
      </c>
      <c r="AX2286" s="14" t="s">
        <v>73</v>
      </c>
      <c r="AY2286" s="253" t="s">
        <v>181</v>
      </c>
    </row>
    <row r="2287" s="13" customFormat="1">
      <c r="A2287" s="13"/>
      <c r="B2287" s="233"/>
      <c r="C2287" s="234"/>
      <c r="D2287" s="226" t="s">
        <v>193</v>
      </c>
      <c r="E2287" s="235" t="s">
        <v>19</v>
      </c>
      <c r="F2287" s="236" t="s">
        <v>3751</v>
      </c>
      <c r="G2287" s="234"/>
      <c r="H2287" s="237">
        <v>396.49000000000001</v>
      </c>
      <c r="I2287" s="238"/>
      <c r="J2287" s="234"/>
      <c r="K2287" s="234"/>
      <c r="L2287" s="239"/>
      <c r="M2287" s="240"/>
      <c r="N2287" s="241"/>
      <c r="O2287" s="241"/>
      <c r="P2287" s="241"/>
      <c r="Q2287" s="241"/>
      <c r="R2287" s="241"/>
      <c r="S2287" s="241"/>
      <c r="T2287" s="242"/>
      <c r="U2287" s="13"/>
      <c r="V2287" s="13"/>
      <c r="W2287" s="13"/>
      <c r="X2287" s="13"/>
      <c r="Y2287" s="13"/>
      <c r="Z2287" s="13"/>
      <c r="AA2287" s="13"/>
      <c r="AB2287" s="13"/>
      <c r="AC2287" s="13"/>
      <c r="AD2287" s="13"/>
      <c r="AE2287" s="13"/>
      <c r="AT2287" s="243" t="s">
        <v>193</v>
      </c>
      <c r="AU2287" s="243" t="s">
        <v>83</v>
      </c>
      <c r="AV2287" s="13" t="s">
        <v>83</v>
      </c>
      <c r="AW2287" s="13" t="s">
        <v>33</v>
      </c>
      <c r="AX2287" s="13" t="s">
        <v>73</v>
      </c>
      <c r="AY2287" s="243" t="s">
        <v>181</v>
      </c>
    </row>
    <row r="2288" s="14" customFormat="1">
      <c r="A2288" s="14"/>
      <c r="B2288" s="244"/>
      <c r="C2288" s="245"/>
      <c r="D2288" s="226" t="s">
        <v>193</v>
      </c>
      <c r="E2288" s="246" t="s">
        <v>19</v>
      </c>
      <c r="F2288" s="247" t="s">
        <v>3752</v>
      </c>
      <c r="G2288" s="245"/>
      <c r="H2288" s="246" t="s">
        <v>19</v>
      </c>
      <c r="I2288" s="248"/>
      <c r="J2288" s="245"/>
      <c r="K2288" s="245"/>
      <c r="L2288" s="249"/>
      <c r="M2288" s="250"/>
      <c r="N2288" s="251"/>
      <c r="O2288" s="251"/>
      <c r="P2288" s="251"/>
      <c r="Q2288" s="251"/>
      <c r="R2288" s="251"/>
      <c r="S2288" s="251"/>
      <c r="T2288" s="252"/>
      <c r="U2288" s="14"/>
      <c r="V2288" s="14"/>
      <c r="W2288" s="14"/>
      <c r="X2288" s="14"/>
      <c r="Y2288" s="14"/>
      <c r="Z2288" s="14"/>
      <c r="AA2288" s="14"/>
      <c r="AB2288" s="14"/>
      <c r="AC2288" s="14"/>
      <c r="AD2288" s="14"/>
      <c r="AE2288" s="14"/>
      <c r="AT2288" s="253" t="s">
        <v>193</v>
      </c>
      <c r="AU2288" s="253" t="s">
        <v>83</v>
      </c>
      <c r="AV2288" s="14" t="s">
        <v>81</v>
      </c>
      <c r="AW2288" s="14" t="s">
        <v>33</v>
      </c>
      <c r="AX2288" s="14" t="s">
        <v>73</v>
      </c>
      <c r="AY2288" s="253" t="s">
        <v>181</v>
      </c>
    </row>
    <row r="2289" s="13" customFormat="1">
      <c r="A2289" s="13"/>
      <c r="B2289" s="233"/>
      <c r="C2289" s="234"/>
      <c r="D2289" s="226" t="s">
        <v>193</v>
      </c>
      <c r="E2289" s="235" t="s">
        <v>19</v>
      </c>
      <c r="F2289" s="236" t="s">
        <v>3753</v>
      </c>
      <c r="G2289" s="234"/>
      <c r="H2289" s="237">
        <v>122.056</v>
      </c>
      <c r="I2289" s="238"/>
      <c r="J2289" s="234"/>
      <c r="K2289" s="234"/>
      <c r="L2289" s="239"/>
      <c r="M2289" s="240"/>
      <c r="N2289" s="241"/>
      <c r="O2289" s="241"/>
      <c r="P2289" s="241"/>
      <c r="Q2289" s="241"/>
      <c r="R2289" s="241"/>
      <c r="S2289" s="241"/>
      <c r="T2289" s="242"/>
      <c r="U2289" s="13"/>
      <c r="V2289" s="13"/>
      <c r="W2289" s="13"/>
      <c r="X2289" s="13"/>
      <c r="Y2289" s="13"/>
      <c r="Z2289" s="13"/>
      <c r="AA2289" s="13"/>
      <c r="AB2289" s="13"/>
      <c r="AC2289" s="13"/>
      <c r="AD2289" s="13"/>
      <c r="AE2289" s="13"/>
      <c r="AT2289" s="243" t="s">
        <v>193</v>
      </c>
      <c r="AU2289" s="243" t="s">
        <v>83</v>
      </c>
      <c r="AV2289" s="13" t="s">
        <v>83</v>
      </c>
      <c r="AW2289" s="13" t="s">
        <v>33</v>
      </c>
      <c r="AX2289" s="13" t="s">
        <v>73</v>
      </c>
      <c r="AY2289" s="243" t="s">
        <v>181</v>
      </c>
    </row>
    <row r="2290" s="14" customFormat="1">
      <c r="A2290" s="14"/>
      <c r="B2290" s="244"/>
      <c r="C2290" s="245"/>
      <c r="D2290" s="226" t="s">
        <v>193</v>
      </c>
      <c r="E2290" s="246" t="s">
        <v>19</v>
      </c>
      <c r="F2290" s="247" t="s">
        <v>3754</v>
      </c>
      <c r="G2290" s="245"/>
      <c r="H2290" s="246" t="s">
        <v>19</v>
      </c>
      <c r="I2290" s="248"/>
      <c r="J2290" s="245"/>
      <c r="K2290" s="245"/>
      <c r="L2290" s="249"/>
      <c r="M2290" s="250"/>
      <c r="N2290" s="251"/>
      <c r="O2290" s="251"/>
      <c r="P2290" s="251"/>
      <c r="Q2290" s="251"/>
      <c r="R2290" s="251"/>
      <c r="S2290" s="251"/>
      <c r="T2290" s="252"/>
      <c r="U2290" s="14"/>
      <c r="V2290" s="14"/>
      <c r="W2290" s="14"/>
      <c r="X2290" s="14"/>
      <c r="Y2290" s="14"/>
      <c r="Z2290" s="14"/>
      <c r="AA2290" s="14"/>
      <c r="AB2290" s="14"/>
      <c r="AC2290" s="14"/>
      <c r="AD2290" s="14"/>
      <c r="AE2290" s="14"/>
      <c r="AT2290" s="253" t="s">
        <v>193</v>
      </c>
      <c r="AU2290" s="253" t="s">
        <v>83</v>
      </c>
      <c r="AV2290" s="14" t="s">
        <v>81</v>
      </c>
      <c r="AW2290" s="14" t="s">
        <v>33</v>
      </c>
      <c r="AX2290" s="14" t="s">
        <v>73</v>
      </c>
      <c r="AY2290" s="253" t="s">
        <v>181</v>
      </c>
    </row>
    <row r="2291" s="13" customFormat="1">
      <c r="A2291" s="13"/>
      <c r="B2291" s="233"/>
      <c r="C2291" s="234"/>
      <c r="D2291" s="226" t="s">
        <v>193</v>
      </c>
      <c r="E2291" s="235" t="s">
        <v>19</v>
      </c>
      <c r="F2291" s="236" t="s">
        <v>3755</v>
      </c>
      <c r="G2291" s="234"/>
      <c r="H2291" s="237">
        <v>740.12800000000004</v>
      </c>
      <c r="I2291" s="238"/>
      <c r="J2291" s="234"/>
      <c r="K2291" s="234"/>
      <c r="L2291" s="239"/>
      <c r="M2291" s="240"/>
      <c r="N2291" s="241"/>
      <c r="O2291" s="241"/>
      <c r="P2291" s="241"/>
      <c r="Q2291" s="241"/>
      <c r="R2291" s="241"/>
      <c r="S2291" s="241"/>
      <c r="T2291" s="242"/>
      <c r="U2291" s="13"/>
      <c r="V2291" s="13"/>
      <c r="W2291" s="13"/>
      <c r="X2291" s="13"/>
      <c r="Y2291" s="13"/>
      <c r="Z2291" s="13"/>
      <c r="AA2291" s="13"/>
      <c r="AB2291" s="13"/>
      <c r="AC2291" s="13"/>
      <c r="AD2291" s="13"/>
      <c r="AE2291" s="13"/>
      <c r="AT2291" s="243" t="s">
        <v>193</v>
      </c>
      <c r="AU2291" s="243" t="s">
        <v>83</v>
      </c>
      <c r="AV2291" s="13" t="s">
        <v>83</v>
      </c>
      <c r="AW2291" s="13" t="s">
        <v>33</v>
      </c>
      <c r="AX2291" s="13" t="s">
        <v>73</v>
      </c>
      <c r="AY2291" s="243" t="s">
        <v>181</v>
      </c>
    </row>
    <row r="2292" s="14" customFormat="1">
      <c r="A2292" s="14"/>
      <c r="B2292" s="244"/>
      <c r="C2292" s="245"/>
      <c r="D2292" s="226" t="s">
        <v>193</v>
      </c>
      <c r="E2292" s="246" t="s">
        <v>19</v>
      </c>
      <c r="F2292" s="247" t="s">
        <v>3756</v>
      </c>
      <c r="G2292" s="245"/>
      <c r="H2292" s="246" t="s">
        <v>19</v>
      </c>
      <c r="I2292" s="248"/>
      <c r="J2292" s="245"/>
      <c r="K2292" s="245"/>
      <c r="L2292" s="249"/>
      <c r="M2292" s="250"/>
      <c r="N2292" s="251"/>
      <c r="O2292" s="251"/>
      <c r="P2292" s="251"/>
      <c r="Q2292" s="251"/>
      <c r="R2292" s="251"/>
      <c r="S2292" s="251"/>
      <c r="T2292" s="252"/>
      <c r="U2292" s="14"/>
      <c r="V2292" s="14"/>
      <c r="W2292" s="14"/>
      <c r="X2292" s="14"/>
      <c r="Y2292" s="14"/>
      <c r="Z2292" s="14"/>
      <c r="AA2292" s="14"/>
      <c r="AB2292" s="14"/>
      <c r="AC2292" s="14"/>
      <c r="AD2292" s="14"/>
      <c r="AE2292" s="14"/>
      <c r="AT2292" s="253" t="s">
        <v>193</v>
      </c>
      <c r="AU2292" s="253" t="s">
        <v>83</v>
      </c>
      <c r="AV2292" s="14" t="s">
        <v>81</v>
      </c>
      <c r="AW2292" s="14" t="s">
        <v>33</v>
      </c>
      <c r="AX2292" s="14" t="s">
        <v>73</v>
      </c>
      <c r="AY2292" s="253" t="s">
        <v>181</v>
      </c>
    </row>
    <row r="2293" s="13" customFormat="1">
      <c r="A2293" s="13"/>
      <c r="B2293" s="233"/>
      <c r="C2293" s="234"/>
      <c r="D2293" s="226" t="s">
        <v>193</v>
      </c>
      <c r="E2293" s="235" t="s">
        <v>19</v>
      </c>
      <c r="F2293" s="236" t="s">
        <v>2929</v>
      </c>
      <c r="G2293" s="234"/>
      <c r="H2293" s="237">
        <v>12.16</v>
      </c>
      <c r="I2293" s="238"/>
      <c r="J2293" s="234"/>
      <c r="K2293" s="234"/>
      <c r="L2293" s="239"/>
      <c r="M2293" s="240"/>
      <c r="N2293" s="241"/>
      <c r="O2293" s="241"/>
      <c r="P2293" s="241"/>
      <c r="Q2293" s="241"/>
      <c r="R2293" s="241"/>
      <c r="S2293" s="241"/>
      <c r="T2293" s="242"/>
      <c r="U2293" s="13"/>
      <c r="V2293" s="13"/>
      <c r="W2293" s="13"/>
      <c r="X2293" s="13"/>
      <c r="Y2293" s="13"/>
      <c r="Z2293" s="13"/>
      <c r="AA2293" s="13"/>
      <c r="AB2293" s="13"/>
      <c r="AC2293" s="13"/>
      <c r="AD2293" s="13"/>
      <c r="AE2293" s="13"/>
      <c r="AT2293" s="243" t="s">
        <v>193</v>
      </c>
      <c r="AU2293" s="243" t="s">
        <v>83</v>
      </c>
      <c r="AV2293" s="13" t="s">
        <v>83</v>
      </c>
      <c r="AW2293" s="13" t="s">
        <v>33</v>
      </c>
      <c r="AX2293" s="13" t="s">
        <v>73</v>
      </c>
      <c r="AY2293" s="243" t="s">
        <v>181</v>
      </c>
    </row>
    <row r="2294" s="12" customFormat="1" ht="22.8" customHeight="1">
      <c r="A2294" s="12"/>
      <c r="B2294" s="197"/>
      <c r="C2294" s="198"/>
      <c r="D2294" s="199" t="s">
        <v>72</v>
      </c>
      <c r="E2294" s="211" t="s">
        <v>3757</v>
      </c>
      <c r="F2294" s="211" t="s">
        <v>3758</v>
      </c>
      <c r="G2294" s="198"/>
      <c r="H2294" s="198"/>
      <c r="I2294" s="201"/>
      <c r="J2294" s="212">
        <f>BK2294</f>
        <v>0</v>
      </c>
      <c r="K2294" s="198"/>
      <c r="L2294" s="203"/>
      <c r="M2294" s="204"/>
      <c r="N2294" s="205"/>
      <c r="O2294" s="205"/>
      <c r="P2294" s="206">
        <f>SUM(P2295:P2302)</f>
        <v>0</v>
      </c>
      <c r="Q2294" s="205"/>
      <c r="R2294" s="206">
        <f>SUM(R2295:R2302)</f>
        <v>0.058499999999999996</v>
      </c>
      <c r="S2294" s="205"/>
      <c r="T2294" s="207">
        <f>SUM(T2295:T2302)</f>
        <v>0</v>
      </c>
      <c r="U2294" s="12"/>
      <c r="V2294" s="12"/>
      <c r="W2294" s="12"/>
      <c r="X2294" s="12"/>
      <c r="Y2294" s="12"/>
      <c r="Z2294" s="12"/>
      <c r="AA2294" s="12"/>
      <c r="AB2294" s="12"/>
      <c r="AC2294" s="12"/>
      <c r="AD2294" s="12"/>
      <c r="AE2294" s="12"/>
      <c r="AR2294" s="208" t="s">
        <v>83</v>
      </c>
      <c r="AT2294" s="209" t="s">
        <v>72</v>
      </c>
      <c r="AU2294" s="209" t="s">
        <v>81</v>
      </c>
      <c r="AY2294" s="208" t="s">
        <v>181</v>
      </c>
      <c r="BK2294" s="210">
        <f>SUM(BK2295:BK2302)</f>
        <v>0</v>
      </c>
    </row>
    <row r="2295" s="2" customFormat="1" ht="16.5" customHeight="1">
      <c r="A2295" s="39"/>
      <c r="B2295" s="40"/>
      <c r="C2295" s="213" t="s">
        <v>3759</v>
      </c>
      <c r="D2295" s="213" t="s">
        <v>183</v>
      </c>
      <c r="E2295" s="214" t="s">
        <v>3760</v>
      </c>
      <c r="F2295" s="215" t="s">
        <v>3761</v>
      </c>
      <c r="G2295" s="216" t="s">
        <v>253</v>
      </c>
      <c r="H2295" s="217">
        <v>45</v>
      </c>
      <c r="I2295" s="218"/>
      <c r="J2295" s="219">
        <f>ROUND(I2295*H2295,2)</f>
        <v>0</v>
      </c>
      <c r="K2295" s="215" t="s">
        <v>394</v>
      </c>
      <c r="L2295" s="45"/>
      <c r="M2295" s="220" t="s">
        <v>19</v>
      </c>
      <c r="N2295" s="221" t="s">
        <v>44</v>
      </c>
      <c r="O2295" s="85"/>
      <c r="P2295" s="222">
        <f>O2295*H2295</f>
        <v>0</v>
      </c>
      <c r="Q2295" s="222">
        <v>0</v>
      </c>
      <c r="R2295" s="222">
        <f>Q2295*H2295</f>
        <v>0</v>
      </c>
      <c r="S2295" s="222">
        <v>0</v>
      </c>
      <c r="T2295" s="223">
        <f>S2295*H2295</f>
        <v>0</v>
      </c>
      <c r="U2295" s="39"/>
      <c r="V2295" s="39"/>
      <c r="W2295" s="39"/>
      <c r="X2295" s="39"/>
      <c r="Y2295" s="39"/>
      <c r="Z2295" s="39"/>
      <c r="AA2295" s="39"/>
      <c r="AB2295" s="39"/>
      <c r="AC2295" s="39"/>
      <c r="AD2295" s="39"/>
      <c r="AE2295" s="39"/>
      <c r="AR2295" s="224" t="s">
        <v>300</v>
      </c>
      <c r="AT2295" s="224" t="s">
        <v>183</v>
      </c>
      <c r="AU2295" s="224" t="s">
        <v>83</v>
      </c>
      <c r="AY2295" s="18" t="s">
        <v>181</v>
      </c>
      <c r="BE2295" s="225">
        <f>IF(N2295="základní",J2295,0)</f>
        <v>0</v>
      </c>
      <c r="BF2295" s="225">
        <f>IF(N2295="snížená",J2295,0)</f>
        <v>0</v>
      </c>
      <c r="BG2295" s="225">
        <f>IF(N2295="zákl. přenesená",J2295,0)</f>
        <v>0</v>
      </c>
      <c r="BH2295" s="225">
        <f>IF(N2295="sníž. přenesená",J2295,0)</f>
        <v>0</v>
      </c>
      <c r="BI2295" s="225">
        <f>IF(N2295="nulová",J2295,0)</f>
        <v>0</v>
      </c>
      <c r="BJ2295" s="18" t="s">
        <v>81</v>
      </c>
      <c r="BK2295" s="225">
        <f>ROUND(I2295*H2295,2)</f>
        <v>0</v>
      </c>
      <c r="BL2295" s="18" t="s">
        <v>300</v>
      </c>
      <c r="BM2295" s="224" t="s">
        <v>3762</v>
      </c>
    </row>
    <row r="2296" s="2" customFormat="1">
      <c r="A2296" s="39"/>
      <c r="B2296" s="40"/>
      <c r="C2296" s="41"/>
      <c r="D2296" s="226" t="s">
        <v>189</v>
      </c>
      <c r="E2296" s="41"/>
      <c r="F2296" s="227" t="s">
        <v>3763</v>
      </c>
      <c r="G2296" s="41"/>
      <c r="H2296" s="41"/>
      <c r="I2296" s="228"/>
      <c r="J2296" s="41"/>
      <c r="K2296" s="41"/>
      <c r="L2296" s="45"/>
      <c r="M2296" s="229"/>
      <c r="N2296" s="230"/>
      <c r="O2296" s="85"/>
      <c r="P2296" s="85"/>
      <c r="Q2296" s="85"/>
      <c r="R2296" s="85"/>
      <c r="S2296" s="85"/>
      <c r="T2296" s="86"/>
      <c r="U2296" s="39"/>
      <c r="V2296" s="39"/>
      <c r="W2296" s="39"/>
      <c r="X2296" s="39"/>
      <c r="Y2296" s="39"/>
      <c r="Z2296" s="39"/>
      <c r="AA2296" s="39"/>
      <c r="AB2296" s="39"/>
      <c r="AC2296" s="39"/>
      <c r="AD2296" s="39"/>
      <c r="AE2296" s="39"/>
      <c r="AT2296" s="18" t="s">
        <v>189</v>
      </c>
      <c r="AU2296" s="18" t="s">
        <v>83</v>
      </c>
    </row>
    <row r="2297" s="13" customFormat="1">
      <c r="A2297" s="13"/>
      <c r="B2297" s="233"/>
      <c r="C2297" s="234"/>
      <c r="D2297" s="226" t="s">
        <v>193</v>
      </c>
      <c r="E2297" s="235" t="s">
        <v>19</v>
      </c>
      <c r="F2297" s="236" t="s">
        <v>3085</v>
      </c>
      <c r="G2297" s="234"/>
      <c r="H2297" s="237">
        <v>45</v>
      </c>
      <c r="I2297" s="238"/>
      <c r="J2297" s="234"/>
      <c r="K2297" s="234"/>
      <c r="L2297" s="239"/>
      <c r="M2297" s="240"/>
      <c r="N2297" s="241"/>
      <c r="O2297" s="241"/>
      <c r="P2297" s="241"/>
      <c r="Q2297" s="241"/>
      <c r="R2297" s="241"/>
      <c r="S2297" s="241"/>
      <c r="T2297" s="242"/>
      <c r="U2297" s="13"/>
      <c r="V2297" s="13"/>
      <c r="W2297" s="13"/>
      <c r="X2297" s="13"/>
      <c r="Y2297" s="13"/>
      <c r="Z2297" s="13"/>
      <c r="AA2297" s="13"/>
      <c r="AB2297" s="13"/>
      <c r="AC2297" s="13"/>
      <c r="AD2297" s="13"/>
      <c r="AE2297" s="13"/>
      <c r="AT2297" s="243" t="s">
        <v>193</v>
      </c>
      <c r="AU2297" s="243" t="s">
        <v>83</v>
      </c>
      <c r="AV2297" s="13" t="s">
        <v>83</v>
      </c>
      <c r="AW2297" s="13" t="s">
        <v>33</v>
      </c>
      <c r="AX2297" s="13" t="s">
        <v>73</v>
      </c>
      <c r="AY2297" s="243" t="s">
        <v>181</v>
      </c>
    </row>
    <row r="2298" s="2" customFormat="1" ht="16.5" customHeight="1">
      <c r="A2298" s="39"/>
      <c r="B2298" s="40"/>
      <c r="C2298" s="254" t="s">
        <v>3764</v>
      </c>
      <c r="D2298" s="254" t="s">
        <v>308</v>
      </c>
      <c r="E2298" s="255" t="s">
        <v>3765</v>
      </c>
      <c r="F2298" s="256" t="s">
        <v>3766</v>
      </c>
      <c r="G2298" s="257" t="s">
        <v>253</v>
      </c>
      <c r="H2298" s="258">
        <v>45</v>
      </c>
      <c r="I2298" s="259"/>
      <c r="J2298" s="260">
        <f>ROUND(I2298*H2298,2)</f>
        <v>0</v>
      </c>
      <c r="K2298" s="256" t="s">
        <v>187</v>
      </c>
      <c r="L2298" s="261"/>
      <c r="M2298" s="262" t="s">
        <v>19</v>
      </c>
      <c r="N2298" s="263" t="s">
        <v>44</v>
      </c>
      <c r="O2298" s="85"/>
      <c r="P2298" s="222">
        <f>O2298*H2298</f>
        <v>0</v>
      </c>
      <c r="Q2298" s="222">
        <v>0.0012999999999999999</v>
      </c>
      <c r="R2298" s="222">
        <f>Q2298*H2298</f>
        <v>0.058499999999999996</v>
      </c>
      <c r="S2298" s="222">
        <v>0</v>
      </c>
      <c r="T2298" s="223">
        <f>S2298*H2298</f>
        <v>0</v>
      </c>
      <c r="U2298" s="39"/>
      <c r="V2298" s="39"/>
      <c r="W2298" s="39"/>
      <c r="X2298" s="39"/>
      <c r="Y2298" s="39"/>
      <c r="Z2298" s="39"/>
      <c r="AA2298" s="39"/>
      <c r="AB2298" s="39"/>
      <c r="AC2298" s="39"/>
      <c r="AD2298" s="39"/>
      <c r="AE2298" s="39"/>
      <c r="AR2298" s="224" t="s">
        <v>423</v>
      </c>
      <c r="AT2298" s="224" t="s">
        <v>308</v>
      </c>
      <c r="AU2298" s="224" t="s">
        <v>83</v>
      </c>
      <c r="AY2298" s="18" t="s">
        <v>181</v>
      </c>
      <c r="BE2298" s="225">
        <f>IF(N2298="základní",J2298,0)</f>
        <v>0</v>
      </c>
      <c r="BF2298" s="225">
        <f>IF(N2298="snížená",J2298,0)</f>
        <v>0</v>
      </c>
      <c r="BG2298" s="225">
        <f>IF(N2298="zákl. přenesená",J2298,0)</f>
        <v>0</v>
      </c>
      <c r="BH2298" s="225">
        <f>IF(N2298="sníž. přenesená",J2298,0)</f>
        <v>0</v>
      </c>
      <c r="BI2298" s="225">
        <f>IF(N2298="nulová",J2298,0)</f>
        <v>0</v>
      </c>
      <c r="BJ2298" s="18" t="s">
        <v>81</v>
      </c>
      <c r="BK2298" s="225">
        <f>ROUND(I2298*H2298,2)</f>
        <v>0</v>
      </c>
      <c r="BL2298" s="18" t="s">
        <v>300</v>
      </c>
      <c r="BM2298" s="224" t="s">
        <v>3767</v>
      </c>
    </row>
    <row r="2299" s="2" customFormat="1">
      <c r="A2299" s="39"/>
      <c r="B2299" s="40"/>
      <c r="C2299" s="41"/>
      <c r="D2299" s="226" t="s">
        <v>189</v>
      </c>
      <c r="E2299" s="41"/>
      <c r="F2299" s="227" t="s">
        <v>3766</v>
      </c>
      <c r="G2299" s="41"/>
      <c r="H2299" s="41"/>
      <c r="I2299" s="228"/>
      <c r="J2299" s="41"/>
      <c r="K2299" s="41"/>
      <c r="L2299" s="45"/>
      <c r="M2299" s="229"/>
      <c r="N2299" s="230"/>
      <c r="O2299" s="85"/>
      <c r="P2299" s="85"/>
      <c r="Q2299" s="85"/>
      <c r="R2299" s="85"/>
      <c r="S2299" s="85"/>
      <c r="T2299" s="86"/>
      <c r="U2299" s="39"/>
      <c r="V2299" s="39"/>
      <c r="W2299" s="39"/>
      <c r="X2299" s="39"/>
      <c r="Y2299" s="39"/>
      <c r="Z2299" s="39"/>
      <c r="AA2299" s="39"/>
      <c r="AB2299" s="39"/>
      <c r="AC2299" s="39"/>
      <c r="AD2299" s="39"/>
      <c r="AE2299" s="39"/>
      <c r="AT2299" s="18" t="s">
        <v>189</v>
      </c>
      <c r="AU2299" s="18" t="s">
        <v>83</v>
      </c>
    </row>
    <row r="2300" s="2" customFormat="1" ht="16.5" customHeight="1">
      <c r="A2300" s="39"/>
      <c r="B2300" s="40"/>
      <c r="C2300" s="213" t="s">
        <v>3768</v>
      </c>
      <c r="D2300" s="213" t="s">
        <v>183</v>
      </c>
      <c r="E2300" s="214" t="s">
        <v>3769</v>
      </c>
      <c r="F2300" s="215" t="s">
        <v>3770</v>
      </c>
      <c r="G2300" s="216" t="s">
        <v>377</v>
      </c>
      <c r="H2300" s="217">
        <v>0.058999999999999997</v>
      </c>
      <c r="I2300" s="218"/>
      <c r="J2300" s="219">
        <f>ROUND(I2300*H2300,2)</f>
        <v>0</v>
      </c>
      <c r="K2300" s="215" t="s">
        <v>187</v>
      </c>
      <c r="L2300" s="45"/>
      <c r="M2300" s="220" t="s">
        <v>19</v>
      </c>
      <c r="N2300" s="221" t="s">
        <v>44</v>
      </c>
      <c r="O2300" s="85"/>
      <c r="P2300" s="222">
        <f>O2300*H2300</f>
        <v>0</v>
      </c>
      <c r="Q2300" s="222">
        <v>0</v>
      </c>
      <c r="R2300" s="222">
        <f>Q2300*H2300</f>
        <v>0</v>
      </c>
      <c r="S2300" s="222">
        <v>0</v>
      </c>
      <c r="T2300" s="223">
        <f>S2300*H2300</f>
        <v>0</v>
      </c>
      <c r="U2300" s="39"/>
      <c r="V2300" s="39"/>
      <c r="W2300" s="39"/>
      <c r="X2300" s="39"/>
      <c r="Y2300" s="39"/>
      <c r="Z2300" s="39"/>
      <c r="AA2300" s="39"/>
      <c r="AB2300" s="39"/>
      <c r="AC2300" s="39"/>
      <c r="AD2300" s="39"/>
      <c r="AE2300" s="39"/>
      <c r="AR2300" s="224" t="s">
        <v>300</v>
      </c>
      <c r="AT2300" s="224" t="s">
        <v>183</v>
      </c>
      <c r="AU2300" s="224" t="s">
        <v>83</v>
      </c>
      <c r="AY2300" s="18" t="s">
        <v>181</v>
      </c>
      <c r="BE2300" s="225">
        <f>IF(N2300="základní",J2300,0)</f>
        <v>0</v>
      </c>
      <c r="BF2300" s="225">
        <f>IF(N2300="snížená",J2300,0)</f>
        <v>0</v>
      </c>
      <c r="BG2300" s="225">
        <f>IF(N2300="zákl. přenesená",J2300,0)</f>
        <v>0</v>
      </c>
      <c r="BH2300" s="225">
        <f>IF(N2300="sníž. přenesená",J2300,0)</f>
        <v>0</v>
      </c>
      <c r="BI2300" s="225">
        <f>IF(N2300="nulová",J2300,0)</f>
        <v>0</v>
      </c>
      <c r="BJ2300" s="18" t="s">
        <v>81</v>
      </c>
      <c r="BK2300" s="225">
        <f>ROUND(I2300*H2300,2)</f>
        <v>0</v>
      </c>
      <c r="BL2300" s="18" t="s">
        <v>300</v>
      </c>
      <c r="BM2300" s="224" t="s">
        <v>3771</v>
      </c>
    </row>
    <row r="2301" s="2" customFormat="1">
      <c r="A2301" s="39"/>
      <c r="B2301" s="40"/>
      <c r="C2301" s="41"/>
      <c r="D2301" s="226" t="s">
        <v>189</v>
      </c>
      <c r="E2301" s="41"/>
      <c r="F2301" s="227" t="s">
        <v>3772</v>
      </c>
      <c r="G2301" s="41"/>
      <c r="H2301" s="41"/>
      <c r="I2301" s="228"/>
      <c r="J2301" s="41"/>
      <c r="K2301" s="41"/>
      <c r="L2301" s="45"/>
      <c r="M2301" s="229"/>
      <c r="N2301" s="230"/>
      <c r="O2301" s="85"/>
      <c r="P2301" s="85"/>
      <c r="Q2301" s="85"/>
      <c r="R2301" s="85"/>
      <c r="S2301" s="85"/>
      <c r="T2301" s="86"/>
      <c r="U2301" s="39"/>
      <c r="V2301" s="39"/>
      <c r="W2301" s="39"/>
      <c r="X2301" s="39"/>
      <c r="Y2301" s="39"/>
      <c r="Z2301" s="39"/>
      <c r="AA2301" s="39"/>
      <c r="AB2301" s="39"/>
      <c r="AC2301" s="39"/>
      <c r="AD2301" s="39"/>
      <c r="AE2301" s="39"/>
      <c r="AT2301" s="18" t="s">
        <v>189</v>
      </c>
      <c r="AU2301" s="18" t="s">
        <v>83</v>
      </c>
    </row>
    <row r="2302" s="2" customFormat="1">
      <c r="A2302" s="39"/>
      <c r="B2302" s="40"/>
      <c r="C2302" s="41"/>
      <c r="D2302" s="231" t="s">
        <v>191</v>
      </c>
      <c r="E2302" s="41"/>
      <c r="F2302" s="232" t="s">
        <v>3773</v>
      </c>
      <c r="G2302" s="41"/>
      <c r="H2302" s="41"/>
      <c r="I2302" s="228"/>
      <c r="J2302" s="41"/>
      <c r="K2302" s="41"/>
      <c r="L2302" s="45"/>
      <c r="M2302" s="276"/>
      <c r="N2302" s="277"/>
      <c r="O2302" s="278"/>
      <c r="P2302" s="278"/>
      <c r="Q2302" s="278"/>
      <c r="R2302" s="278"/>
      <c r="S2302" s="278"/>
      <c r="T2302" s="279"/>
      <c r="U2302" s="39"/>
      <c r="V2302" s="39"/>
      <c r="W2302" s="39"/>
      <c r="X2302" s="39"/>
      <c r="Y2302" s="39"/>
      <c r="Z2302" s="39"/>
      <c r="AA2302" s="39"/>
      <c r="AB2302" s="39"/>
      <c r="AC2302" s="39"/>
      <c r="AD2302" s="39"/>
      <c r="AE2302" s="39"/>
      <c r="AT2302" s="18" t="s">
        <v>191</v>
      </c>
      <c r="AU2302" s="18" t="s">
        <v>83</v>
      </c>
    </row>
    <row r="2303" s="2" customFormat="1" ht="6.96" customHeight="1">
      <c r="A2303" s="39"/>
      <c r="B2303" s="60"/>
      <c r="C2303" s="61"/>
      <c r="D2303" s="61"/>
      <c r="E2303" s="61"/>
      <c r="F2303" s="61"/>
      <c r="G2303" s="61"/>
      <c r="H2303" s="61"/>
      <c r="I2303" s="61"/>
      <c r="J2303" s="61"/>
      <c r="K2303" s="61"/>
      <c r="L2303" s="45"/>
      <c r="M2303" s="39"/>
      <c r="O2303" s="39"/>
      <c r="P2303" s="39"/>
      <c r="Q2303" s="39"/>
      <c r="R2303" s="39"/>
      <c r="S2303" s="39"/>
      <c r="T2303" s="39"/>
      <c r="U2303" s="39"/>
      <c r="V2303" s="39"/>
      <c r="W2303" s="39"/>
      <c r="X2303" s="39"/>
      <c r="Y2303" s="39"/>
      <c r="Z2303" s="39"/>
      <c r="AA2303" s="39"/>
      <c r="AB2303" s="39"/>
      <c r="AC2303" s="39"/>
      <c r="AD2303" s="39"/>
      <c r="AE2303" s="39"/>
    </row>
  </sheetData>
  <sheetProtection sheet="1" autoFilter="0" formatColumns="0" formatRows="0" objects="1" scenarios="1" spinCount="100000" saltValue="WsMtV/yhtNItdoaqLwXJcnmy7LaChPyrbipFQGljc8wHTGLtkLgzkkcW6cIafoGTj96Nn1QlgwZE4N7xkE5HLA==" hashValue="jHecsDbBxyzaC8KPUi+iJj6rb5jPv1pIN+htyvvGL4qSqwM7jYuw0G08vhavxltXe8FqokWYaA6kbSR7LiOf1w==" algorithmName="SHA-512" password="CC35"/>
  <autoFilter ref="C127:K2302"/>
  <mergeCells count="9">
    <mergeCell ref="E7:H7"/>
    <mergeCell ref="E9:H9"/>
    <mergeCell ref="E18:H18"/>
    <mergeCell ref="E27:H27"/>
    <mergeCell ref="E48:H48"/>
    <mergeCell ref="E50:H50"/>
    <mergeCell ref="E118:H118"/>
    <mergeCell ref="E120:H120"/>
    <mergeCell ref="L2:V2"/>
  </mergeCells>
  <hyperlinks>
    <hyperlink ref="F133" r:id="rId1" display="https://podminky.urs.cz/item/CS_URS_2023_01/121103111"/>
    <hyperlink ref="F137" r:id="rId2" display="https://podminky.urs.cz/item/CS_URS_2023_01/131251104"/>
    <hyperlink ref="F140" r:id="rId3" display="https://podminky.urs.cz/item/CS_URS_2023_01/132251251"/>
    <hyperlink ref="F144" r:id="rId4" display="https://podminky.urs.cz/item/CS_URS_2023_01/132254103"/>
    <hyperlink ref="F154" r:id="rId5" display="https://podminky.urs.cz/item/CS_URS_2023_01/162251102"/>
    <hyperlink ref="F160" r:id="rId6" display="https://podminky.urs.cz/item/CS_URS_2023_01/167151101"/>
    <hyperlink ref="F164" r:id="rId7" display="https://podminky.urs.cz/item/CS_URS_2023_01/171151103"/>
    <hyperlink ref="F167" r:id="rId8" display="https://podminky.urs.cz/item/CS_URS_2023_01/171251201"/>
    <hyperlink ref="F170" r:id="rId9" display="https://podminky.urs.cz/item/CS_URS_2023_01/174151101"/>
    <hyperlink ref="F174" r:id="rId10" display="https://podminky.urs.cz/item/CS_URS_2023_01/181951112"/>
    <hyperlink ref="F180" r:id="rId11" display="https://podminky.urs.cz/item/CS_URS_2023_01/212751101"/>
    <hyperlink ref="F184" r:id="rId12" display="https://podminky.urs.cz/item/CS_URS_2023_01/721173706"/>
    <hyperlink ref="F188" r:id="rId13" display="https://podminky.urs.cz/item/CS_URS_2023_01/452311131"/>
    <hyperlink ref="F193" r:id="rId14" display="https://podminky.urs.cz/item/CS_URS_2023_01/212751104"/>
    <hyperlink ref="F198" r:id="rId15" display="https://podminky.urs.cz/item/CS_URS_2023_01/213141112"/>
    <hyperlink ref="F206" r:id="rId16" display="https://podminky.urs.cz/item/CS_URS_2023_01/213141132"/>
    <hyperlink ref="F214" r:id="rId17" display="https://podminky.urs.cz/item/CS_URS_2023_01/271532213"/>
    <hyperlink ref="F219" r:id="rId18" display="https://podminky.urs.cz/item/CS_URS_2023_01/274321211"/>
    <hyperlink ref="F232" r:id="rId19" display="https://podminky.urs.cz/item/CS_URS_2023_01/274351121"/>
    <hyperlink ref="F239" r:id="rId20" display="https://podminky.urs.cz/item/CS_URS_2023_01/274351122"/>
    <hyperlink ref="F242" r:id="rId21" display="https://podminky.urs.cz/item/CS_URS_2023_01/273321411"/>
    <hyperlink ref="F247" r:id="rId22" display="https://podminky.urs.cz/item/CS_URS_2023_01/273351121"/>
    <hyperlink ref="F251" r:id="rId23" display="https://podminky.urs.cz/item/CS_URS_2023_01/273351122"/>
    <hyperlink ref="F254" r:id="rId24" display="https://podminky.urs.cz/item/CS_URS_2023_01/273362021"/>
    <hyperlink ref="F260" r:id="rId25" display="https://podminky.urs.cz/item/CS_URS_2023_01/631319175"/>
    <hyperlink ref="F268" r:id="rId26" display="https://podminky.urs.cz/item/CS_URS_2023_01/311113142"/>
    <hyperlink ref="F272" r:id="rId27" display="https://podminky.urs.cz/item/CS_URS_2023_01/311113144"/>
    <hyperlink ref="F277" r:id="rId28" display="https://podminky.urs.cz/item/CS_URS_2023_01/311272031"/>
    <hyperlink ref="F281" r:id="rId29" display="https://podminky.urs.cz/item/CS_URS_2023_01/311272231"/>
    <hyperlink ref="F293" r:id="rId30" display="https://podminky.urs.cz/item/CS_URS_2023_01/311361821"/>
    <hyperlink ref="F298" r:id="rId31" display="https://podminky.urs.cz/item/CS_URS_2023_01/317141425"/>
    <hyperlink ref="F302" r:id="rId32" display="https://podminky.urs.cz/item/CS_URS_2023_01/317141427"/>
    <hyperlink ref="F306" r:id="rId33" display="https://podminky.urs.cz/item/CS_URS_2023_01/317142432"/>
    <hyperlink ref="F310" r:id="rId34" display="https://podminky.urs.cz/item/CS_URS_2023_01/317143432"/>
    <hyperlink ref="F314" r:id="rId35" display="https://podminky.urs.cz/item/CS_URS_2023_01/317143452"/>
    <hyperlink ref="F318" r:id="rId36" display="https://podminky.urs.cz/item/CS_URS_2023_01/317143454"/>
    <hyperlink ref="F322" r:id="rId37" display="https://podminky.urs.cz/item/CS_URS_2023_01/317143455"/>
    <hyperlink ref="F326" r:id="rId38" display="https://podminky.urs.cz/item/CS_URS_2023_01/317143456"/>
    <hyperlink ref="F330" r:id="rId39" display="https://podminky.urs.cz/item/CS_URS_2023_01/342272235"/>
    <hyperlink ref="F335" r:id="rId40" display="https://podminky.urs.cz/item/CS_URS_2023_01/342272245"/>
    <hyperlink ref="F339" r:id="rId41" display="https://podminky.urs.cz/item/CS_URS_2023_01/342291121"/>
    <hyperlink ref="F343" r:id="rId42" display="https://podminky.urs.cz/item/CS_URS_2023_01/342291131"/>
    <hyperlink ref="F349" r:id="rId43" display="https://podminky.urs.cz/item/CS_URS_2023_01/346272216"/>
    <hyperlink ref="F359" r:id="rId44" display="https://podminky.urs.cz/item/CS_URS_2023_01/346272226"/>
    <hyperlink ref="F364" r:id="rId45" display="https://podminky.urs.cz/item/CS_URS_2023_01/411121121"/>
    <hyperlink ref="F378" r:id="rId46" display="https://podminky.urs.cz/item/CS_URS_2023_01/411121125"/>
    <hyperlink ref="F393" r:id="rId47" display="https://podminky.urs.cz/item/CS_URS_2023_01/413321515"/>
    <hyperlink ref="F398" r:id="rId48" display="https://podminky.urs.cz/item/CS_URS_2023_01/413351111"/>
    <hyperlink ref="F403" r:id="rId49" display="https://podminky.urs.cz/item/CS_URS_2023_01/413351112"/>
    <hyperlink ref="F406" r:id="rId50" display="https://podminky.urs.cz/item/CS_URS_2023_01/413352111"/>
    <hyperlink ref="F410" r:id="rId51" display="https://podminky.urs.cz/item/CS_URS_2023_01/413352112"/>
    <hyperlink ref="F413" r:id="rId52" display="https://podminky.urs.cz/item/CS_URS_2023_01/413361821"/>
    <hyperlink ref="F417" r:id="rId53" display="https://podminky.urs.cz/item/CS_URS_2023_01/417321414"/>
    <hyperlink ref="F423" r:id="rId54" display="https://podminky.urs.cz/item/CS_URS_2023_01/417351115"/>
    <hyperlink ref="F429" r:id="rId55" display="https://podminky.urs.cz/item/CS_URS_2023_01/417351116"/>
    <hyperlink ref="F432" r:id="rId56" display="https://podminky.urs.cz/item/CS_URS_2023_01/417361821"/>
    <hyperlink ref="F437" r:id="rId57" display="https://podminky.urs.cz/item/CS_URS_2023_01/430321001"/>
    <hyperlink ref="F444" r:id="rId58" display="https://podminky.urs.cz/item/CS_URS_2023_01/434121426"/>
    <hyperlink ref="F450" r:id="rId59" display="https://podminky.urs.cz/item/CS_URS_2023_01/611131321"/>
    <hyperlink ref="F453" r:id="rId60" display="https://podminky.urs.cz/item/CS_URS_2023_01/611321321"/>
    <hyperlink ref="F462" r:id="rId61" display="https://podminky.urs.cz/item/CS_URS_2023_01/611321391"/>
    <hyperlink ref="F465" r:id="rId62" display="https://podminky.urs.cz/item/CS_URS_2023_01/611311131"/>
    <hyperlink ref="F468" r:id="rId63" display="https://podminky.urs.cz/item/CS_URS_2023_01/611142001"/>
    <hyperlink ref="F473" r:id="rId64" display="https://podminky.urs.cz/item/CS_URS_2023_01/611131125"/>
    <hyperlink ref="F476" r:id="rId65" display="https://podminky.urs.cz/item/CS_URS_2023_01/611321325"/>
    <hyperlink ref="F481" r:id="rId66" display="https://podminky.urs.cz/item/CS_URS_2023_01/611321395"/>
    <hyperlink ref="F486" r:id="rId67" display="https://podminky.urs.cz/item/CS_URS_2023_01/611311135"/>
    <hyperlink ref="F489" r:id="rId68" display="https://podminky.urs.cz/item/CS_URS_2023_01/612131321"/>
    <hyperlink ref="F492" r:id="rId69" display="https://podminky.urs.cz/item/CS_URS_2023_01/612321321"/>
    <hyperlink ref="F536" r:id="rId70" display="https://podminky.urs.cz/item/CS_URS_2023_01/612321391"/>
    <hyperlink ref="F539" r:id="rId71" display="https://podminky.urs.cz/item/CS_URS_2023_01/612142001"/>
    <hyperlink ref="F544" r:id="rId72" display="https://podminky.urs.cz/item/CS_URS_2023_01/612311131"/>
    <hyperlink ref="F550" r:id="rId73" display="https://podminky.urs.cz/item/CS_URS_2023_01/619991011"/>
    <hyperlink ref="F555" r:id="rId74" display="https://podminky.urs.cz/item/CS_URS_2023_01/619991021"/>
    <hyperlink ref="F559" r:id="rId75" display="https://podminky.urs.cz/item/CS_URS_2023_01/622143003"/>
    <hyperlink ref="F568" r:id="rId76" display="https://podminky.urs.cz/item/CS_URS_2023_01/622121110"/>
    <hyperlink ref="F572" r:id="rId77" display="https://podminky.urs.cz/item/CS_URS_2023_01/622131321"/>
    <hyperlink ref="F578" r:id="rId78" display="https://podminky.urs.cz/item/CS_URS_2023_01/622143003"/>
    <hyperlink ref="F586" r:id="rId79" display="https://podminky.urs.cz/item/CS_URS_2023_01/622143004"/>
    <hyperlink ref="F592" r:id="rId80" display="https://podminky.urs.cz/item/CS_URS_2023_01/622211041"/>
    <hyperlink ref="F601" r:id="rId81" display="https://podminky.urs.cz/item/CS_URS_2023_01/622211041"/>
    <hyperlink ref="F610" r:id="rId82" display="https://podminky.urs.cz/item/CS_URS_2023_01/622212001"/>
    <hyperlink ref="F619" r:id="rId83" display="https://podminky.urs.cz/item/CS_URS_2023_01/622212061"/>
    <hyperlink ref="F628" r:id="rId84" display="https://podminky.urs.cz/item/CS_URS_2023_01/622252002"/>
    <hyperlink ref="F636" r:id="rId85" display="https://podminky.urs.cz/item/CS_URS_2023_01/622531022"/>
    <hyperlink ref="F640" r:id="rId86" display="https://podminky.urs.cz/item/CS_URS_2023_01/622511112"/>
    <hyperlink ref="F644" r:id="rId87" display="https://podminky.urs.cz/item/CS_URS_2023_01/629135102"/>
    <hyperlink ref="F648" r:id="rId88" display="https://podminky.urs.cz/item/CS_URS_2023_01/629991011"/>
    <hyperlink ref="F652" r:id="rId89" display="https://podminky.urs.cz/item/CS_URS_2023_01/631311114"/>
    <hyperlink ref="F656" r:id="rId90" display="https://podminky.urs.cz/item/CS_URS_2023_01/631319171"/>
    <hyperlink ref="F659" r:id="rId91" display="https://podminky.urs.cz/item/CS_URS_2023_01/631362021"/>
    <hyperlink ref="F664" r:id="rId92" display="https://podminky.urs.cz/item/CS_URS_2023_01/642945111"/>
    <hyperlink ref="F670" r:id="rId93" display="https://podminky.urs.cz/item/CS_URS_2023_01/894138001"/>
    <hyperlink ref="F673" r:id="rId94" display="https://podminky.urs.cz/item/CS_URS_2023_01/894411111"/>
    <hyperlink ref="F680" r:id="rId95" display="https://podminky.urs.cz/item/CS_URS_2023_01/899103112"/>
    <hyperlink ref="F685" r:id="rId96" display="https://podminky.urs.cz/item/CS_URS_2023_01/899503112"/>
    <hyperlink ref="F689" r:id="rId97" display="https://podminky.urs.cz/item/CS_URS_2023_01/941111131"/>
    <hyperlink ref="F695" r:id="rId98" display="https://podminky.urs.cz/item/CS_URS_2023_01/941111231"/>
    <hyperlink ref="F699" r:id="rId99" display="https://podminky.urs.cz/item/CS_URS_2023_01/941111831"/>
    <hyperlink ref="F702" r:id="rId100" display="https://podminky.urs.cz/item/CS_URS_2023_01/944511111"/>
    <hyperlink ref="F705" r:id="rId101" display="https://podminky.urs.cz/item/CS_URS_2023_01/944511211"/>
    <hyperlink ref="F709" r:id="rId102" display="https://podminky.urs.cz/item/CS_URS_2023_01/944511811"/>
    <hyperlink ref="F712" r:id="rId103" display="https://podminky.urs.cz/item/CS_URS_2023_01/944711112"/>
    <hyperlink ref="F715" r:id="rId104" display="https://podminky.urs.cz/item/CS_URS_2023_01/944711212"/>
    <hyperlink ref="F719" r:id="rId105" display="https://podminky.urs.cz/item/CS_URS_2023_01/944711812"/>
    <hyperlink ref="F722" r:id="rId106" display="https://podminky.urs.cz/item/CS_URS_2023_01/949101111"/>
    <hyperlink ref="F730" r:id="rId107" display="https://podminky.urs.cz/item/CS_URS_2023_01/949101112"/>
    <hyperlink ref="F737" r:id="rId108" display="https://podminky.urs.cz/item/CS_URS_2023_01/952901111"/>
    <hyperlink ref="F753" r:id="rId109" display="https://podminky.urs.cz/item/CS_URS_2023_01/113106183"/>
    <hyperlink ref="F757" r:id="rId110" display="https://podminky.urs.cz/item/CS_URS_2023_01/113107112"/>
    <hyperlink ref="F761" r:id="rId111" display="https://podminky.urs.cz/item/CS_URS_2023_01/113202111"/>
    <hyperlink ref="F765" r:id="rId112" display="https://podminky.urs.cz/item/CS_URS_2023_01/711131811"/>
    <hyperlink ref="F769" r:id="rId113" display="https://podminky.urs.cz/item/CS_URS_2023_01/712440832"/>
    <hyperlink ref="F773" r:id="rId114" display="https://podminky.urs.cz/item/CS_URS_2023_01/713140823"/>
    <hyperlink ref="F777" r:id="rId115" display="https://podminky.urs.cz/item/CS_URS_2023_01/764001801"/>
    <hyperlink ref="F780" r:id="rId116" display="https://podminky.urs.cz/item/CS_URS_2023_01/764002811"/>
    <hyperlink ref="F783" r:id="rId117" display="https://podminky.urs.cz/item/CS_URS_2023_01/764002841"/>
    <hyperlink ref="F786" r:id="rId118" display="https://podminky.urs.cz/item/CS_URS_2023_01/764002851"/>
    <hyperlink ref="F790" r:id="rId119" display="https://podminky.urs.cz/item/CS_URS_2023_01/764002871"/>
    <hyperlink ref="F794" r:id="rId120" display="https://podminky.urs.cz/item/CS_URS_2023_01/962031132"/>
    <hyperlink ref="F798" r:id="rId121" display="https://podminky.urs.cz/item/CS_URS_2023_01/961044111"/>
    <hyperlink ref="F802" r:id="rId122" display="https://podminky.urs.cz/item/CS_URS_2023_01/962032432"/>
    <hyperlink ref="F806" r:id="rId123" display="https://podminky.urs.cz/item/CS_URS_2023_01/965081113"/>
    <hyperlink ref="F810" r:id="rId124" display="https://podminky.urs.cz/item/CS_URS_2023_01/965041341"/>
    <hyperlink ref="F814" r:id="rId125" display="https://podminky.urs.cz/item/CS_URS_2023_01/965042241"/>
    <hyperlink ref="F818" r:id="rId126" display="https://podminky.urs.cz/item/CS_URS_2023_01/965049112"/>
    <hyperlink ref="F821" r:id="rId127" display="https://podminky.urs.cz/item/CS_URS_2023_01/965045113"/>
    <hyperlink ref="F827" r:id="rId128" display="https://podminky.urs.cz/item/CS_URS_2023_01/963012510"/>
    <hyperlink ref="F831" r:id="rId129" display="https://podminky.urs.cz/item/CS_URS_2023_01/965082933"/>
    <hyperlink ref="F836" r:id="rId130" display="https://podminky.urs.cz/item/CS_URS_2023_01/968082017"/>
    <hyperlink ref="F840" r:id="rId131" display="https://podminky.urs.cz/item/CS_URS_2023_01/968072455"/>
    <hyperlink ref="F844" r:id="rId132" display="https://podminky.urs.cz/item/CS_URS_2023_01/966080105"/>
    <hyperlink ref="F848" r:id="rId133" display="https://podminky.urs.cz/item/CS_URS_2023_01/978015391"/>
    <hyperlink ref="F853" r:id="rId134" display="https://podminky.urs.cz/item/CS_URS_2023_01/997013111"/>
    <hyperlink ref="F856" r:id="rId135" display="https://podminky.urs.cz/item/CS_URS_2023_01/997013501"/>
    <hyperlink ref="F859" r:id="rId136" display="https://podminky.urs.cz/item/CS_URS_2023_01/997013509"/>
    <hyperlink ref="F863" r:id="rId137" display="https://podminky.urs.cz/item/CS_URS_2023_01/997013631"/>
    <hyperlink ref="F869" r:id="rId138" display="https://podminky.urs.cz/item/CS_URS_2023_01/997013862"/>
    <hyperlink ref="F873" r:id="rId139" display="https://podminky.urs.cz/item/CS_URS_2023_01/997013863"/>
    <hyperlink ref="F878" r:id="rId140" display="https://podminky.urs.cz/item/CS_URS_2023_01/997013873"/>
    <hyperlink ref="F884" r:id="rId141" display="https://podminky.urs.cz/item/CS_URS_2023_01/998011002"/>
    <hyperlink ref="F889" r:id="rId142" display="https://podminky.urs.cz/item/CS_URS_2023_01/711111001"/>
    <hyperlink ref="F892" r:id="rId143" display="https://podminky.urs.cz/item/CS_URS_2023_01/711112001"/>
    <hyperlink ref="F899" r:id="rId144" display="https://podminky.urs.cz/item/CS_URS_2023_01/711141559"/>
    <hyperlink ref="F904" r:id="rId145" display="https://podminky.urs.cz/item/CS_URS_2023_01/711142559"/>
    <hyperlink ref="F917" r:id="rId146" display="https://podminky.urs.cz/item/CS_URS_2023_01/711161273"/>
    <hyperlink ref="F925" r:id="rId147" display="https://podminky.urs.cz/item/CS_URS_2023_01/711493111"/>
    <hyperlink ref="F930" r:id="rId148" display="https://podminky.urs.cz/item/CS_URS_2023_01/711493121"/>
    <hyperlink ref="F935" r:id="rId149" display="https://podminky.urs.cz/item/CS_URS_2023_01/998711102"/>
    <hyperlink ref="F939" r:id="rId150" display="https://podminky.urs.cz/item/CS_URS_2023_01/712311101"/>
    <hyperlink ref="F946" r:id="rId151" display="https://podminky.urs.cz/item/CS_URS_2023_01/712341659"/>
    <hyperlink ref="F954" r:id="rId152" display="https://podminky.urs.cz/item/CS_URS_2023_01/712363605"/>
    <hyperlink ref="F964" r:id="rId153" display="https://podminky.urs.cz/item/CS_URS_2023_01/712771001"/>
    <hyperlink ref="F970" r:id="rId154" display="https://podminky.urs.cz/item/CS_URS_2023_01/712998004"/>
    <hyperlink ref="F981" r:id="rId155" display="https://podminky.urs.cz/item/CS_URS_2023_01/998712102"/>
    <hyperlink ref="F985" r:id="rId156" display="https://podminky.urs.cz/item/CS_URS_2023_01/713111111"/>
    <hyperlink ref="F995" r:id="rId157" display="https://podminky.urs.cz/item/CS_URS_2023_01/713121111"/>
    <hyperlink ref="F1002" r:id="rId158" display="https://podminky.urs.cz/item/CS_URS_2023_01/713121121"/>
    <hyperlink ref="F1016" r:id="rId159" display="https://podminky.urs.cz/item/CS_URS_2023_01/713121211"/>
    <hyperlink ref="F1023" r:id="rId160" display="https://podminky.urs.cz/item/CS_URS_2023_01/713131141"/>
    <hyperlink ref="F1031" r:id="rId161" display="https://podminky.urs.cz/item/CS_URS_2023_01/713141131"/>
    <hyperlink ref="F1041" r:id="rId162" display="https://podminky.urs.cz/item/CS_URS_2023_01/713141331"/>
    <hyperlink ref="F1053" r:id="rId163" display="https://podminky.urs.cz/item/CS_URS_2023_01/713191133"/>
    <hyperlink ref="F1060" r:id="rId164" display="https://podminky.urs.cz/item/CS_URS_2023_01/998713102"/>
    <hyperlink ref="F1064" r:id="rId165" display="https://podminky.urs.cz/item/CS_URS_2023_01/721110806"/>
    <hyperlink ref="F1067" r:id="rId166" display="https://podminky.urs.cz/item/CS_URS_2023_01/721110963"/>
    <hyperlink ref="F1070" r:id="rId167" display="https://podminky.urs.cz/item/CS_URS_2023_01/721110964"/>
    <hyperlink ref="F1073" r:id="rId168" display="https://podminky.urs.cz/item/CS_URS_2023_01/721110973"/>
    <hyperlink ref="F1076" r:id="rId169" display="https://podminky.urs.cz/item/CS_URS_2023_01/721110974"/>
    <hyperlink ref="F1081" r:id="rId170" display="https://podminky.urs.cz/item/CS_URS_2023_01/721173401"/>
    <hyperlink ref="F1084" r:id="rId171" display="https://podminky.urs.cz/item/CS_URS_2023_01/721173402"/>
    <hyperlink ref="F1087" r:id="rId172" display="https://podminky.urs.cz/item/CS_URS_2023_01/721173403"/>
    <hyperlink ref="F1090" r:id="rId173" display="https://podminky.urs.cz/item/CS_URS_2023_01/721173404"/>
    <hyperlink ref="F1093" r:id="rId174" display="https://podminky.urs.cz/item/CS_URS_2023_01/721174024"/>
    <hyperlink ref="F1098" r:id="rId175" display="https://podminky.urs.cz/item/CS_URS_2023_01/721174025"/>
    <hyperlink ref="F1101" r:id="rId176" display="https://podminky.urs.cz/item/CS_URS_2023_01/721174043"/>
    <hyperlink ref="F1104" r:id="rId177" display="https://podminky.urs.cz/item/CS_URS_2023_01/721174045"/>
    <hyperlink ref="F1107" r:id="rId178" display="https://podminky.urs.cz/item/CS_URS_2023_01/721212125"/>
    <hyperlink ref="F1112" r:id="rId179" display="https://podminky.urs.cz/item/CS_URS_2023_01/721242115"/>
    <hyperlink ref="F1115" r:id="rId180" display="https://podminky.urs.cz/item/CS_URS_2023_01/721274103"/>
    <hyperlink ref="F1120" r:id="rId181" display="https://podminky.urs.cz/item/CS_URS_2023_01/721290111"/>
    <hyperlink ref="F1123" r:id="rId182" display="https://podminky.urs.cz/item/CS_URS_2023_01/721290112"/>
    <hyperlink ref="F1126" r:id="rId183" display="https://podminky.urs.cz/item/CS_URS_2023_01/998721102"/>
    <hyperlink ref="F1130" r:id="rId184" display="https://podminky.urs.cz/item/CS_URS_2023_01/722130235"/>
    <hyperlink ref="F1133" r:id="rId185" display="https://podminky.urs.cz/item/CS_URS_2023_01/722130236"/>
    <hyperlink ref="F1136" r:id="rId186" display="https://podminky.urs.cz/item/CS_URS_2023_01/722130803"/>
    <hyperlink ref="F1139" r:id="rId187" display="https://podminky.urs.cz/item/CS_URS_2023_01/722130916"/>
    <hyperlink ref="F1142" r:id="rId188" display="https://podminky.urs.cz/item/CS_URS_2023_01/722170804"/>
    <hyperlink ref="F1145" r:id="rId189" display="https://podminky.urs.cz/item/CS_URS_2023_01/722170807"/>
    <hyperlink ref="F1148" r:id="rId190" display="https://podminky.urs.cz/item/CS_URS_2023_01/722173911"/>
    <hyperlink ref="F1151" r:id="rId191" display="https://podminky.urs.cz/item/CS_URS_2023_01/722173912"/>
    <hyperlink ref="F1154" r:id="rId192" display="https://podminky.urs.cz/item/CS_URS_2023_01/722173913"/>
    <hyperlink ref="F1157" r:id="rId193" display="https://podminky.urs.cz/item/CS_URS_2023_01/722173914"/>
    <hyperlink ref="F1160" r:id="rId194" display="https://podminky.urs.cz/item/CS_URS_2023_01/722174022"/>
    <hyperlink ref="F1163" r:id="rId195" display="https://podminky.urs.cz/item/CS_URS_2023_01/722174023"/>
    <hyperlink ref="F1166" r:id="rId196" display="https://podminky.urs.cz/item/CS_URS_2023_01/722174024"/>
    <hyperlink ref="F1169" r:id="rId197" display="https://podminky.urs.cz/item/CS_URS_2023_01/722174025"/>
    <hyperlink ref="F1172" r:id="rId198" display="https://podminky.urs.cz/item/CS_URS_2023_01/722174026"/>
    <hyperlink ref="F1175" r:id="rId199" display="https://podminky.urs.cz/item/CS_URS_2023_01/722174062"/>
    <hyperlink ref="F1178" r:id="rId200" display="https://podminky.urs.cz/item/CS_URS_2023_01/722174072"/>
    <hyperlink ref="F1181" r:id="rId201" display="https://podminky.urs.cz/item/CS_URS_2023_01/722174073"/>
    <hyperlink ref="F1184" r:id="rId202" display="https://podminky.urs.cz/item/CS_URS_2023_01/722174074"/>
    <hyperlink ref="F1187" r:id="rId203" display="https://podminky.urs.cz/item/CS_URS_2023_01/722174075"/>
    <hyperlink ref="F1190" r:id="rId204" display="https://podminky.urs.cz/item/CS_URS_2023_01/722181221"/>
    <hyperlink ref="F1193" r:id="rId205" display="https://podminky.urs.cz/item/CS_URS_2023_01/722181222"/>
    <hyperlink ref="F1199" r:id="rId206" display="https://podminky.urs.cz/item/CS_URS_2023_01/722181223"/>
    <hyperlink ref="F1203" r:id="rId207" display="https://podminky.urs.cz/item/CS_URS_2023_01/722190401"/>
    <hyperlink ref="F1206" r:id="rId208" display="https://podminky.urs.cz/item/CS_URS_2023_01/722220111"/>
    <hyperlink ref="F1209" r:id="rId209" display="https://podminky.urs.cz/item/CS_URS_2023_01/722220121"/>
    <hyperlink ref="F1212" r:id="rId210" display="https://podminky.urs.cz/item/CS_URS_2023_01/722230112"/>
    <hyperlink ref="F1215" r:id="rId211" display="https://podminky.urs.cz/item/CS_URS_2023_01/722230114"/>
    <hyperlink ref="F1218" r:id="rId212" display="https://podminky.urs.cz/item/CS_URS_2023_01/722230115"/>
    <hyperlink ref="F1221" r:id="rId213" display="https://podminky.urs.cz/item/CS_URS_2023_01/722230116"/>
    <hyperlink ref="F1224" r:id="rId214" display="https://podminky.urs.cz/item/CS_URS_2023_01/722250132"/>
    <hyperlink ref="F1227" r:id="rId215" display="https://podminky.urs.cz/item/CS_URS_2023_01/722290215"/>
    <hyperlink ref="F1230" r:id="rId216" display="https://podminky.urs.cz/item/CS_URS_2023_01/998722102"/>
    <hyperlink ref="F1234" r:id="rId217" display="https://podminky.urs.cz/item/CS_URS_2023_01/725112022"/>
    <hyperlink ref="F1239" r:id="rId218" display="https://podminky.urs.cz/item/CS_URS_2023_01/725119125"/>
    <hyperlink ref="F1244" r:id="rId219" display="https://podminky.urs.cz/item/CS_URS_2023_01/725211616"/>
    <hyperlink ref="F1247" r:id="rId220" display="https://podminky.urs.cz/item/CS_URS_2023_01/725211681"/>
    <hyperlink ref="F1250" r:id="rId221" display="https://podminky.urs.cz/item/CS_URS_2023_01/725291642"/>
    <hyperlink ref="F1253" r:id="rId222" display="https://podminky.urs.cz/item/CS_URS_2023_01/725291703"/>
    <hyperlink ref="F1256" r:id="rId223" display="https://podminky.urs.cz/item/CS_URS_2023_01/725291712"/>
    <hyperlink ref="F1261" r:id="rId224" display="https://podminky.urs.cz/item/CS_URS_2023_01/725291722"/>
    <hyperlink ref="F1264" r:id="rId225" display="https://podminky.urs.cz/item/CS_URS_2023_01/725319111"/>
    <hyperlink ref="F1269" r:id="rId226" display="https://podminky.urs.cz/item/CS_URS_2023_01/725331111"/>
    <hyperlink ref="F1274" r:id="rId227" display="https://podminky.urs.cz/item/CS_URS_2023_01/725813111"/>
    <hyperlink ref="F1277" r:id="rId228" display="https://podminky.urs.cz/item/CS_URS_2023_01/725813112"/>
    <hyperlink ref="F1280" r:id="rId229" display="https://podminky.urs.cz/item/CS_URS_2023_01/725821323"/>
    <hyperlink ref="F1284" r:id="rId230" display="https://podminky.urs.cz/item/CS_URS_2023_01/725821325"/>
    <hyperlink ref="F1287" r:id="rId231" display="https://podminky.urs.cz/item/CS_URS_2023_01/725822611"/>
    <hyperlink ref="F1290" r:id="rId232" display="https://podminky.urs.cz/item/CS_URS_2023_01/725822613"/>
    <hyperlink ref="F1293" r:id="rId233" display="https://podminky.urs.cz/item/CS_URS_2023_01/725822642"/>
    <hyperlink ref="F1298" r:id="rId234" display="https://podminky.urs.cz/item/CS_URS_2023_01/725822654"/>
    <hyperlink ref="F1301" r:id="rId235" display="https://podminky.urs.cz/item/CS_URS_2023_01/725841354"/>
    <hyperlink ref="F1304" r:id="rId236" display="https://podminky.urs.cz/item/CS_URS_2023_01/725851315"/>
    <hyperlink ref="F1308" r:id="rId237" display="https://podminky.urs.cz/item/CS_URS_2023_01/725861101"/>
    <hyperlink ref="F1311" r:id="rId238" display="https://podminky.urs.cz/item/CS_URS_2023_01/725861102"/>
    <hyperlink ref="F1314" r:id="rId239" display="https://podminky.urs.cz/item/CS_URS_2023_01/725862103"/>
    <hyperlink ref="F1317" r:id="rId240" display="https://podminky.urs.cz/item/CS_URS_2023_01/725862113"/>
    <hyperlink ref="F1320" r:id="rId241" display="https://podminky.urs.cz/item/CS_URS_2023_01/725865311"/>
    <hyperlink ref="F1323" r:id="rId242" display="https://podminky.urs.cz/item/CS_URS_2023_01/725980121"/>
    <hyperlink ref="F1326" r:id="rId243" display="https://podminky.urs.cz/item/CS_URS_2023_01/998725102"/>
    <hyperlink ref="F1330" r:id="rId244" display="https://podminky.urs.cz/item/CS_URS_2023_01/726111031"/>
    <hyperlink ref="F1333" r:id="rId245" display="https://podminky.urs.cz/item/CS_URS_2023_01/726131043"/>
    <hyperlink ref="F1336" r:id="rId246" display="https://podminky.urs.cz/item/CS_URS_2023_01/998726112"/>
    <hyperlink ref="F1341" r:id="rId247" display="https://podminky.urs.cz/item/CS_URS_2023_01/727121103"/>
    <hyperlink ref="F1345" r:id="rId248" display="https://podminky.urs.cz/item/CS_URS_2023_01/HZS2212"/>
    <hyperlink ref="F1352" r:id="rId249" display="https://podminky.urs.cz/item/CS_URS_2023_01/998731102"/>
    <hyperlink ref="F1356" r:id="rId250" display="https://podminky.urs.cz/item/CS_URS_2023_01/732421212"/>
    <hyperlink ref="F1359" r:id="rId251" display="https://podminky.urs.cz/item/CS_URS_2023_01/732421213"/>
    <hyperlink ref="F1362" r:id="rId252" display="https://podminky.urs.cz/item/CS_URS_2023_01/732331615"/>
    <hyperlink ref="F1365" r:id="rId253" display="https://podminky.urs.cz/item/CS_URS_2023_01/998732102"/>
    <hyperlink ref="F1369" r:id="rId254" display="https://podminky.urs.cz/item/CS_URS_2023_01/722181221"/>
    <hyperlink ref="F1374" r:id="rId255" display="https://podminky.urs.cz/item/CS_URS_2023_01/722181231"/>
    <hyperlink ref="F1377" r:id="rId256" display="https://podminky.urs.cz/item/CS_URS_2023_01/722181232"/>
    <hyperlink ref="F1383" r:id="rId257" display="https://podminky.urs.cz/item/CS_URS_2023_01/722181251"/>
    <hyperlink ref="F1387" r:id="rId258" display="https://podminky.urs.cz/item/CS_URS_2023_01/733222102"/>
    <hyperlink ref="F1391" r:id="rId259" display="https://podminky.urs.cz/item/CS_URS_2023_01/733222103"/>
    <hyperlink ref="F1396" r:id="rId260" display="https://podminky.urs.cz/item/CS_URS_2023_01/733222104"/>
    <hyperlink ref="F1401" r:id="rId261" display="https://podminky.urs.cz/item/CS_URS_2023_01/733223105"/>
    <hyperlink ref="F1405" r:id="rId262" display="https://podminky.urs.cz/item/CS_URS_2023_01/733223106"/>
    <hyperlink ref="F1409" r:id="rId263" display="https://podminky.urs.cz/item/CS_URS_2023_01/733223107"/>
    <hyperlink ref="F1413" r:id="rId264" display="https://podminky.urs.cz/item/CS_URS_2023_01/733190107"/>
    <hyperlink ref="F1417" r:id="rId265" display="https://podminky.urs.cz/item/CS_URS_2023_01/713463211"/>
    <hyperlink ref="F1423" r:id="rId266" display="https://podminky.urs.cz/item/CS_URS_2023_01/998733102"/>
    <hyperlink ref="F1427" r:id="rId267" display="https://podminky.urs.cz/item/CS_URS_2023_01/734211120"/>
    <hyperlink ref="F1434" r:id="rId268" display="https://podminky.urs.cz/item/CS_URS_2023_01/734292723"/>
    <hyperlink ref="F1439" r:id="rId269" display="https://podminky.urs.cz/item/CS_URS_2023_01/734242412"/>
    <hyperlink ref="F1442" r:id="rId270" display="https://podminky.urs.cz/item/CS_URS_2023_01/734242416"/>
    <hyperlink ref="F1449" r:id="rId271" display="https://podminky.urs.cz/item/CS_URS_2023_01/734291122"/>
    <hyperlink ref="F1452" r:id="rId272" display="https://podminky.urs.cz/item/CS_URS_2023_01/734291123"/>
    <hyperlink ref="F1459" r:id="rId273" display="https://podminky.urs.cz/item/CS_URS_2023_01/734411123"/>
    <hyperlink ref="F1470" r:id="rId274" display="https://podminky.urs.cz/item/CS_URS_2023_01/998734102"/>
    <hyperlink ref="F1490" r:id="rId275" display="https://podminky.urs.cz/item/CS_URS_2023_01/998735102"/>
    <hyperlink ref="F1730" r:id="rId276" display="https://podminky.urs.cz/item/CS_URS_2023_01/998762102"/>
    <hyperlink ref="F1734" r:id="rId277" display="https://podminky.urs.cz/item/CS_URS_2023_01/763111316"/>
    <hyperlink ref="F1738" r:id="rId278" display="https://podminky.urs.cz/item/CS_URS_2023_01/763131451"/>
    <hyperlink ref="F1743" r:id="rId279" display="https://podminky.urs.cz/item/CS_URS_2023_01/763131714"/>
    <hyperlink ref="F1746" r:id="rId280" display="https://podminky.urs.cz/item/CS_URS_2023_01/763131751"/>
    <hyperlink ref="F1752" r:id="rId281" display="https://podminky.urs.cz/item/CS_URS_2023_01/763164545"/>
    <hyperlink ref="F1756" r:id="rId282" display="https://podminky.urs.cz/item/CS_URS_2023_01/998763101"/>
    <hyperlink ref="F1760" r:id="rId283" display="https://podminky.urs.cz/item/CS_URS_2023_01/764011614"/>
    <hyperlink ref="F1767" r:id="rId284" display="https://podminky.urs.cz/item/CS_URS_2023_01/764212634"/>
    <hyperlink ref="F1771" r:id="rId285" display="https://podminky.urs.cz/item/CS_URS_2023_01/764214607"/>
    <hyperlink ref="F1775" r:id="rId286" display="https://podminky.urs.cz/item/CS_URS_2023_01/764216644"/>
    <hyperlink ref="F1779" r:id="rId287" display="https://podminky.urs.cz/item/CS_URS_2023_01/764226444"/>
    <hyperlink ref="F1783" r:id="rId288" display="https://podminky.urs.cz/item/CS_URS_2023_01/764311614"/>
    <hyperlink ref="F1787" r:id="rId289" display="https://podminky.urs.cz/item/CS_URS_2023_01/764316622"/>
    <hyperlink ref="F1790" r:id="rId290" display="https://podminky.urs.cz/item/CS_URS_2023_01/764326441"/>
    <hyperlink ref="F1795" r:id="rId291" display="https://podminky.urs.cz/item/CS_URS_2023_01/764511602"/>
    <hyperlink ref="F1798" r:id="rId292" display="https://podminky.urs.cz/item/CS_URS_2023_01/764511642"/>
    <hyperlink ref="F1801" r:id="rId293" display="https://podminky.urs.cz/item/CS_URS_2023_01/764518622"/>
    <hyperlink ref="F1804" r:id="rId294" display="https://podminky.urs.cz/item/CS_URS_2023_01/998764102"/>
    <hyperlink ref="F1808" r:id="rId295" display="https://podminky.urs.cz/item/CS_URS_2023_01/766621602"/>
    <hyperlink ref="F1814" r:id="rId296" display="https://podminky.urs.cz/item/CS_URS_2023_01/766621011"/>
    <hyperlink ref="F1820" r:id="rId297" display="https://podminky.urs.cz/item/CS_URS_2023_01/766622131"/>
    <hyperlink ref="F1829" r:id="rId298" display="https://podminky.urs.cz/item/CS_URS_2023_01/766622132"/>
    <hyperlink ref="F1835" r:id="rId299" display="https://podminky.urs.cz/item/CS_URS_2023_01/766622216"/>
    <hyperlink ref="F1849" r:id="rId300" display="https://podminky.urs.cz/item/CS_URS_2023_01/766629631"/>
    <hyperlink ref="F1857" r:id="rId301" display="https://podminky.urs.cz/item/CS_URS_2023_01/766660171"/>
    <hyperlink ref="F1870" r:id="rId302" display="https://podminky.urs.cz/item/CS_URS_2023_01/766660174"/>
    <hyperlink ref="F1876" r:id="rId303" display="https://podminky.urs.cz/item/CS_URS_2023_01/766660021"/>
    <hyperlink ref="F1882" r:id="rId304" display="https://podminky.urs.cz/item/CS_URS_2023_01/766660181"/>
    <hyperlink ref="F1888" r:id="rId305" display="https://podminky.urs.cz/item/CS_URS_2023_01/766660717"/>
    <hyperlink ref="F1893" r:id="rId306" display="https://podminky.urs.cz/item/CS_URS_2023_01/766660718"/>
    <hyperlink ref="F1898" r:id="rId307" display="https://podminky.urs.cz/item/CS_URS_2023_01/766660729"/>
    <hyperlink ref="F1905" r:id="rId308" display="https://podminky.urs.cz/item/CS_URS_2023_01/766682111"/>
    <hyperlink ref="F1910" r:id="rId309" display="https://podminky.urs.cz/item/CS_URS_2023_01/766682212"/>
    <hyperlink ref="F1915" r:id="rId310" display="https://podminky.urs.cz/item/CS_URS_2023_01/766682112"/>
    <hyperlink ref="F1920" r:id="rId311" display="https://podminky.urs.cz/item/CS_URS_2023_01/766682122"/>
    <hyperlink ref="F1925" r:id="rId312" display="https://podminky.urs.cz/item/CS_URS_2023_01/766694116"/>
    <hyperlink ref="F1933" r:id="rId313" display="https://podminky.urs.cz/item/CS_URS_2023_01/998766102"/>
    <hyperlink ref="F1937" r:id="rId314" display="https://podminky.urs.cz/item/CS_URS_2023_01/767165111"/>
    <hyperlink ref="F1945" r:id="rId315" display="https://podminky.urs.cz/item/CS_URS_2023_01/767211311"/>
    <hyperlink ref="F1951" r:id="rId316" display="https://podminky.urs.cz/item/CS_URS_2023_01/767220130"/>
    <hyperlink ref="F1959" r:id="rId317" display="https://podminky.urs.cz/item/CS_URS_2023_01/767220220"/>
    <hyperlink ref="F1967" r:id="rId318" display="https://podminky.urs.cz/item/CS_URS_2023_01/767250113"/>
    <hyperlink ref="F1973" r:id="rId319" display="https://podminky.urs.cz/item/CS_URS_2023_01/767627309"/>
    <hyperlink ref="F1977" r:id="rId320" display="https://podminky.urs.cz/item/CS_URS_2023_01/767640113"/>
    <hyperlink ref="F1982" r:id="rId321" display="https://podminky.urs.cz/item/CS_URS_2023_01/767651210"/>
    <hyperlink ref="F1987" r:id="rId322" display="https://podminky.urs.cz/item/CS_URS_2023_01/998767202"/>
    <hyperlink ref="F1991" r:id="rId323" display="https://podminky.urs.cz/item/CS_URS_2023_01/771111011"/>
    <hyperlink ref="F1994" r:id="rId324" display="https://podminky.urs.cz/item/CS_URS_2023_01/771111012"/>
    <hyperlink ref="F1997" r:id="rId325" display="https://podminky.urs.cz/item/CS_URS_2023_01/771121011"/>
    <hyperlink ref="F2001" r:id="rId326" display="https://podminky.urs.cz/item/CS_URS_2023_01/771151012"/>
    <hyperlink ref="F2004" r:id="rId327" display="https://podminky.urs.cz/item/CS_URS_2023_01/771161021"/>
    <hyperlink ref="F2011" r:id="rId328" display="https://podminky.urs.cz/item/CS_URS_2023_01/771271123"/>
    <hyperlink ref="F2015" r:id="rId329" display="https://podminky.urs.cz/item/CS_URS_2023_01/771271242"/>
    <hyperlink ref="F2023" r:id="rId330" display="https://podminky.urs.cz/item/CS_URS_2023_01/771473132"/>
    <hyperlink ref="F2031" r:id="rId331" display="https://podminky.urs.cz/item/CS_URS_2023_01/771473112"/>
    <hyperlink ref="F2044" r:id="rId332" display="https://podminky.urs.cz/item/CS_URS_2023_01/771574263"/>
    <hyperlink ref="F2053" r:id="rId333" display="https://podminky.urs.cz/item/CS_URS_2023_01/771577111"/>
    <hyperlink ref="F2057" r:id="rId334" display="https://podminky.urs.cz/item/CS_URS_2023_01/771579195"/>
    <hyperlink ref="F2063" r:id="rId335" display="https://podminky.urs.cz/item/CS_URS_2023_01/771591115"/>
    <hyperlink ref="F2068" r:id="rId336" display="https://podminky.urs.cz/item/CS_URS_2023_01/771591184"/>
    <hyperlink ref="F2071" r:id="rId337" display="https://podminky.urs.cz/item/CS_URS_2023_01/771591241"/>
    <hyperlink ref="F2074" r:id="rId338" display="https://podminky.urs.cz/item/CS_URS_2023_01/771591264"/>
    <hyperlink ref="F2078" r:id="rId339" display="https://podminky.urs.cz/item/CS_URS_2023_01/998771102"/>
    <hyperlink ref="F2082" r:id="rId340" display="https://podminky.urs.cz/item/CS_URS_2023_01/776111115"/>
    <hyperlink ref="F2086" r:id="rId341" display="https://podminky.urs.cz/item/CS_URS_2023_01/776111311"/>
    <hyperlink ref="F2089" r:id="rId342" display="https://podminky.urs.cz/item/CS_URS_2023_01/776121111"/>
    <hyperlink ref="F2092" r:id="rId343" display="https://podminky.urs.cz/item/CS_URS_2023_01/776141112"/>
    <hyperlink ref="F2095" r:id="rId344" display="https://podminky.urs.cz/item/CS_URS_2023_01/776211121"/>
    <hyperlink ref="F2103" r:id="rId345" display="https://podminky.urs.cz/item/CS_URS_2023_01/776231111"/>
    <hyperlink ref="F2113" r:id="rId346" display="https://podminky.urs.cz/item/CS_URS_2023_01/776411111"/>
    <hyperlink ref="F2135" r:id="rId347" display="https://podminky.urs.cz/item/CS_URS_2023_01/776421111"/>
    <hyperlink ref="F2144" r:id="rId348" display="https://podminky.urs.cz/item/CS_URS_2023_01/776421711"/>
    <hyperlink ref="F2151" r:id="rId349" display="https://podminky.urs.cz/item/CS_URS_2023_01/776991131"/>
    <hyperlink ref="F2156" r:id="rId350" display="https://podminky.urs.cz/item/CS_URS_2023_01/998776102"/>
    <hyperlink ref="F2160" r:id="rId351" display="https://podminky.urs.cz/item/CS_URS_2023_01/781414111"/>
    <hyperlink ref="F2188" r:id="rId352" display="https://podminky.urs.cz/item/CS_URS_2023_01/781494511"/>
    <hyperlink ref="F2213" r:id="rId353" display="https://podminky.urs.cz/item/CS_URS_2023_01/781495111"/>
    <hyperlink ref="F2216" r:id="rId354" display="https://podminky.urs.cz/item/CS_URS_2023_01/781495115"/>
    <hyperlink ref="F2242" r:id="rId355" display="https://podminky.urs.cz/item/CS_URS_2023_01/781495142"/>
    <hyperlink ref="F2245" r:id="rId356" display="https://podminky.urs.cz/item/CS_URS_2023_01/781495184"/>
    <hyperlink ref="F2248" r:id="rId357" display="https://podminky.urs.cz/item/CS_URS_2023_01/998781102"/>
    <hyperlink ref="F2252" r:id="rId358" display="https://podminky.urs.cz/item/CS_URS_2023_01/783301311"/>
    <hyperlink ref="F2257" r:id="rId359" display="https://podminky.urs.cz/item/CS_URS_2023_01/783334201"/>
    <hyperlink ref="F2260" r:id="rId360" display="https://podminky.urs.cz/item/CS_URS_2023_01/783337101"/>
    <hyperlink ref="F2263" r:id="rId361" display="https://podminky.urs.cz/item/CS_URS_2023_01/783801201"/>
    <hyperlink ref="F2269" r:id="rId362" display="https://podminky.urs.cz/item/CS_URS_2023_01/783813131"/>
    <hyperlink ref="F2272" r:id="rId363" display="https://podminky.urs.cz/item/CS_URS_2023_01/783897607"/>
    <hyperlink ref="F2275" r:id="rId364" display="https://podminky.urs.cz/item/CS_URS_2023_01/783897611"/>
    <hyperlink ref="F2279" r:id="rId365" display="https://podminky.urs.cz/item/CS_URS_2023_01/784111001"/>
    <hyperlink ref="F2282" r:id="rId366" display="https://podminky.urs.cz/item/CS_URS_2023_01/784181121"/>
    <hyperlink ref="F2285" r:id="rId367" display="https://podminky.urs.cz/item/CS_URS_2023_01/784211121"/>
    <hyperlink ref="F2302" r:id="rId368" display="https://podminky.urs.cz/item/CS_URS_2023_01/998786102"/>
  </hyperlinks>
  <pageMargins left="0.39375" right="0.39375" top="0.39375" bottom="0.39375" header="0" footer="0"/>
  <pageSetup paperSize="9" orientation="landscape" blackAndWhite="1" fitToHeight="100"/>
  <headerFooter>
    <oddFooter>&amp;CStrana &amp;P z &amp;N</oddFooter>
  </headerFooter>
  <drawing r:id="rId36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3774</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31. 5. 2023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35</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36</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ROUND(J90,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ROUND((SUM(BE90:BE232)),  2)</f>
        <v>0</v>
      </c>
      <c r="G33" s="39"/>
      <c r="H33" s="39"/>
      <c r="I33" s="158">
        <v>0.20999999999999999</v>
      </c>
      <c r="J33" s="157">
        <f>ROUND(((SUM(BE90:BE232))*I33),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ROUND((SUM(BF90:BF232)),  2)</f>
        <v>0</v>
      </c>
      <c r="G34" s="39"/>
      <c r="H34" s="39"/>
      <c r="I34" s="158">
        <v>0.14999999999999999</v>
      </c>
      <c r="J34" s="157">
        <f>ROUND(((SUM(BF90:BF232))*I34),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ROUND((SUM(BG90:BG232)),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ROUND((SUM(BH90:BH232)),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ROUND((SUM(BI90:BI232)),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Přístavba Mateřské školy Pošumavská Tachov</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02 - Zasakování dešťových vod</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Tachov</v>
      </c>
      <c r="G52" s="41"/>
      <c r="H52" s="41"/>
      <c r="I52" s="33" t="s">
        <v>23</v>
      </c>
      <c r="J52" s="73" t="str">
        <f>IF(J12="","",J12)</f>
        <v>31. 5. 2023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Město Tachov, Hornická 1695, 34701 Tachov</v>
      </c>
      <c r="G54" s="41"/>
      <c r="H54" s="41"/>
      <c r="I54" s="33" t="s">
        <v>31</v>
      </c>
      <c r="J54" s="37" t="str">
        <f>E21</f>
        <v>Ing. Jan Rossler, Na Terase 1914, 34701 Tachov</v>
      </c>
      <c r="K54" s="41"/>
      <c r="L54" s="145"/>
      <c r="S54" s="39"/>
      <c r="T54" s="39"/>
      <c r="U54" s="39"/>
      <c r="V54" s="39"/>
      <c r="W54" s="39"/>
      <c r="X54" s="39"/>
      <c r="Y54" s="39"/>
      <c r="Z54" s="39"/>
      <c r="AA54" s="39"/>
      <c r="AB54" s="39"/>
      <c r="AC54" s="39"/>
      <c r="AD54" s="39"/>
      <c r="AE54" s="39"/>
    </row>
    <row r="55" s="2" customFormat="1" ht="40.05" customHeight="1">
      <c r="A55" s="39"/>
      <c r="B55" s="40"/>
      <c r="C55" s="33" t="s">
        <v>29</v>
      </c>
      <c r="D55" s="41"/>
      <c r="E55" s="41"/>
      <c r="F55" s="28" t="str">
        <f>IF(E18="","",E18)</f>
        <v>Vyplň údaj</v>
      </c>
      <c r="G55" s="41"/>
      <c r="H55" s="41"/>
      <c r="I55" s="33" t="s">
        <v>34</v>
      </c>
      <c r="J55" s="37" t="str">
        <f>E24</f>
        <v>Martina Havířová, Vranovská 1348, 34901 Stříbro</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J90</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118</v>
      </c>
      <c r="E60" s="178"/>
      <c r="F60" s="178"/>
      <c r="G60" s="178"/>
      <c r="H60" s="178"/>
      <c r="I60" s="178"/>
      <c r="J60" s="179">
        <f>J91</f>
        <v>0</v>
      </c>
      <c r="K60" s="176"/>
      <c r="L60" s="180"/>
      <c r="S60" s="9"/>
      <c r="T60" s="9"/>
      <c r="U60" s="9"/>
      <c r="V60" s="9"/>
      <c r="W60" s="9"/>
      <c r="X60" s="9"/>
      <c r="Y60" s="9"/>
      <c r="Z60" s="9"/>
      <c r="AA60" s="9"/>
      <c r="AB60" s="9"/>
      <c r="AC60" s="9"/>
      <c r="AD60" s="9"/>
      <c r="AE60" s="9"/>
    </row>
    <row r="61" s="10" customFormat="1" ht="19.92" customHeight="1">
      <c r="A61" s="10"/>
      <c r="B61" s="181"/>
      <c r="C61" s="126"/>
      <c r="D61" s="182" t="s">
        <v>3775</v>
      </c>
      <c r="E61" s="183"/>
      <c r="F61" s="183"/>
      <c r="G61" s="183"/>
      <c r="H61" s="183"/>
      <c r="I61" s="183"/>
      <c r="J61" s="184">
        <f>J92</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3776</v>
      </c>
      <c r="E62" s="183"/>
      <c r="F62" s="183"/>
      <c r="G62" s="183"/>
      <c r="H62" s="183"/>
      <c r="I62" s="183"/>
      <c r="J62" s="184">
        <f>J97</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3777</v>
      </c>
      <c r="E63" s="183"/>
      <c r="F63" s="183"/>
      <c r="G63" s="183"/>
      <c r="H63" s="183"/>
      <c r="I63" s="183"/>
      <c r="J63" s="184">
        <f>J114</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3778</v>
      </c>
      <c r="E64" s="183"/>
      <c r="F64" s="183"/>
      <c r="G64" s="183"/>
      <c r="H64" s="183"/>
      <c r="I64" s="183"/>
      <c r="J64" s="184">
        <f>J123</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3779</v>
      </c>
      <c r="E65" s="183"/>
      <c r="F65" s="183"/>
      <c r="G65" s="183"/>
      <c r="H65" s="183"/>
      <c r="I65" s="183"/>
      <c r="J65" s="184">
        <f>J145</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121</v>
      </c>
      <c r="E66" s="183"/>
      <c r="F66" s="183"/>
      <c r="G66" s="183"/>
      <c r="H66" s="183"/>
      <c r="I66" s="183"/>
      <c r="J66" s="184">
        <f>J156</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3780</v>
      </c>
      <c r="E67" s="183"/>
      <c r="F67" s="183"/>
      <c r="G67" s="183"/>
      <c r="H67" s="183"/>
      <c r="I67" s="183"/>
      <c r="J67" s="184">
        <f>J172</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3781</v>
      </c>
      <c r="E68" s="183"/>
      <c r="F68" s="183"/>
      <c r="G68" s="183"/>
      <c r="H68" s="183"/>
      <c r="I68" s="183"/>
      <c r="J68" s="184">
        <f>J184</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3782</v>
      </c>
      <c r="E69" s="183"/>
      <c r="F69" s="183"/>
      <c r="G69" s="183"/>
      <c r="H69" s="183"/>
      <c r="I69" s="183"/>
      <c r="J69" s="184">
        <f>J211</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133</v>
      </c>
      <c r="E70" s="183"/>
      <c r="F70" s="183"/>
      <c r="G70" s="183"/>
      <c r="H70" s="183"/>
      <c r="I70" s="183"/>
      <c r="J70" s="184">
        <f>J229</f>
        <v>0</v>
      </c>
      <c r="K70" s="126"/>
      <c r="L70" s="185"/>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5"/>
      <c r="S76" s="39"/>
      <c r="T76" s="39"/>
      <c r="U76" s="39"/>
      <c r="V76" s="39"/>
      <c r="W76" s="39"/>
      <c r="X76" s="39"/>
      <c r="Y76" s="39"/>
      <c r="Z76" s="39"/>
      <c r="AA76" s="39"/>
      <c r="AB76" s="39"/>
      <c r="AC76" s="39"/>
      <c r="AD76" s="39"/>
      <c r="AE76" s="39"/>
    </row>
    <row r="77" s="2" customFormat="1" ht="24.96" customHeight="1">
      <c r="A77" s="39"/>
      <c r="B77" s="40"/>
      <c r="C77" s="24" t="s">
        <v>166</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170" t="str">
        <f>E7</f>
        <v>Přístavba Mateřské školy Pošumavská Tachov</v>
      </c>
      <c r="F80" s="33"/>
      <c r="G80" s="33"/>
      <c r="H80" s="33"/>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112</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70" t="str">
        <f>E9</f>
        <v>02 - Zasakování dešťových vod</v>
      </c>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Tachov</v>
      </c>
      <c r="G84" s="41"/>
      <c r="H84" s="41"/>
      <c r="I84" s="33" t="s">
        <v>23</v>
      </c>
      <c r="J84" s="73" t="str">
        <f>IF(J12="","",J12)</f>
        <v>31. 5. 2023</v>
      </c>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40.05" customHeight="1">
      <c r="A86" s="39"/>
      <c r="B86" s="40"/>
      <c r="C86" s="33" t="s">
        <v>25</v>
      </c>
      <c r="D86" s="41"/>
      <c r="E86" s="41"/>
      <c r="F86" s="28" t="str">
        <f>E15</f>
        <v>Město Tachov, Hornická 1695, 34701 Tachov</v>
      </c>
      <c r="G86" s="41"/>
      <c r="H86" s="41"/>
      <c r="I86" s="33" t="s">
        <v>31</v>
      </c>
      <c r="J86" s="37" t="str">
        <f>E21</f>
        <v>Ing. Jan Rossler, Na Terase 1914, 34701 Tachov</v>
      </c>
      <c r="K86" s="41"/>
      <c r="L86" s="145"/>
      <c r="S86" s="39"/>
      <c r="T86" s="39"/>
      <c r="U86" s="39"/>
      <c r="V86" s="39"/>
      <c r="W86" s="39"/>
      <c r="X86" s="39"/>
      <c r="Y86" s="39"/>
      <c r="Z86" s="39"/>
      <c r="AA86" s="39"/>
      <c r="AB86" s="39"/>
      <c r="AC86" s="39"/>
      <c r="AD86" s="39"/>
      <c r="AE86" s="39"/>
    </row>
    <row r="87" s="2" customFormat="1" ht="40.05" customHeight="1">
      <c r="A87" s="39"/>
      <c r="B87" s="40"/>
      <c r="C87" s="33" t="s">
        <v>29</v>
      </c>
      <c r="D87" s="41"/>
      <c r="E87" s="41"/>
      <c r="F87" s="28" t="str">
        <f>IF(E18="","",E18)</f>
        <v>Vyplň údaj</v>
      </c>
      <c r="G87" s="41"/>
      <c r="H87" s="41"/>
      <c r="I87" s="33" t="s">
        <v>34</v>
      </c>
      <c r="J87" s="37" t="str">
        <f>E24</f>
        <v>Martina Havířová, Vranovská 1348, 34901 Stříbro</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167</v>
      </c>
      <c r="D89" s="189" t="s">
        <v>58</v>
      </c>
      <c r="E89" s="189" t="s">
        <v>54</v>
      </c>
      <c r="F89" s="189" t="s">
        <v>55</v>
      </c>
      <c r="G89" s="189" t="s">
        <v>168</v>
      </c>
      <c r="H89" s="189" t="s">
        <v>169</v>
      </c>
      <c r="I89" s="189" t="s">
        <v>170</v>
      </c>
      <c r="J89" s="189" t="s">
        <v>116</v>
      </c>
      <c r="K89" s="190" t="s">
        <v>171</v>
      </c>
      <c r="L89" s="191"/>
      <c r="M89" s="93" t="s">
        <v>19</v>
      </c>
      <c r="N89" s="94" t="s">
        <v>43</v>
      </c>
      <c r="O89" s="94" t="s">
        <v>172</v>
      </c>
      <c r="P89" s="94" t="s">
        <v>173</v>
      </c>
      <c r="Q89" s="94" t="s">
        <v>174</v>
      </c>
      <c r="R89" s="94" t="s">
        <v>175</v>
      </c>
      <c r="S89" s="94" t="s">
        <v>176</v>
      </c>
      <c r="T89" s="95" t="s">
        <v>177</v>
      </c>
      <c r="U89" s="186"/>
      <c r="V89" s="186"/>
      <c r="W89" s="186"/>
      <c r="X89" s="186"/>
      <c r="Y89" s="186"/>
      <c r="Z89" s="186"/>
      <c r="AA89" s="186"/>
      <c r="AB89" s="186"/>
      <c r="AC89" s="186"/>
      <c r="AD89" s="186"/>
      <c r="AE89" s="186"/>
    </row>
    <row r="90" s="2" customFormat="1" ht="22.8" customHeight="1">
      <c r="A90" s="39"/>
      <c r="B90" s="40"/>
      <c r="C90" s="100" t="s">
        <v>178</v>
      </c>
      <c r="D90" s="41"/>
      <c r="E90" s="41"/>
      <c r="F90" s="41"/>
      <c r="G90" s="41"/>
      <c r="H90" s="41"/>
      <c r="I90" s="41"/>
      <c r="J90" s="192">
        <f>BK90</f>
        <v>0</v>
      </c>
      <c r="K90" s="41"/>
      <c r="L90" s="45"/>
      <c r="M90" s="96"/>
      <c r="N90" s="193"/>
      <c r="O90" s="97"/>
      <c r="P90" s="194">
        <f>P91</f>
        <v>0</v>
      </c>
      <c r="Q90" s="97"/>
      <c r="R90" s="194">
        <f>R91</f>
        <v>93.247775505807994</v>
      </c>
      <c r="S90" s="97"/>
      <c r="T90" s="195">
        <f>T91</f>
        <v>0</v>
      </c>
      <c r="U90" s="39"/>
      <c r="V90" s="39"/>
      <c r="W90" s="39"/>
      <c r="X90" s="39"/>
      <c r="Y90" s="39"/>
      <c r="Z90" s="39"/>
      <c r="AA90" s="39"/>
      <c r="AB90" s="39"/>
      <c r="AC90" s="39"/>
      <c r="AD90" s="39"/>
      <c r="AE90" s="39"/>
      <c r="AT90" s="18" t="s">
        <v>72</v>
      </c>
      <c r="AU90" s="18" t="s">
        <v>117</v>
      </c>
      <c r="BK90" s="196">
        <f>BK91</f>
        <v>0</v>
      </c>
    </row>
    <row r="91" s="12" customFormat="1" ht="25.92" customHeight="1">
      <c r="A91" s="12"/>
      <c r="B91" s="197"/>
      <c r="C91" s="198"/>
      <c r="D91" s="199" t="s">
        <v>72</v>
      </c>
      <c r="E91" s="200" t="s">
        <v>179</v>
      </c>
      <c r="F91" s="200" t="s">
        <v>180</v>
      </c>
      <c r="G91" s="198"/>
      <c r="H91" s="198"/>
      <c r="I91" s="201"/>
      <c r="J91" s="202">
        <f>BK91</f>
        <v>0</v>
      </c>
      <c r="K91" s="198"/>
      <c r="L91" s="203"/>
      <c r="M91" s="204"/>
      <c r="N91" s="205"/>
      <c r="O91" s="205"/>
      <c r="P91" s="206">
        <f>P92+P97+P114+P123+P145+P156+P172+P184+P211+P229</f>
        <v>0</v>
      </c>
      <c r="Q91" s="205"/>
      <c r="R91" s="206">
        <f>R92+R97+R114+R123+R145+R156+R172+R184+R211+R229</f>
        <v>93.247775505807994</v>
      </c>
      <c r="S91" s="205"/>
      <c r="T91" s="207">
        <f>T92+T97+T114+T123+T145+T156+T172+T184+T211+T229</f>
        <v>0</v>
      </c>
      <c r="U91" s="12"/>
      <c r="V91" s="12"/>
      <c r="W91" s="12"/>
      <c r="X91" s="12"/>
      <c r="Y91" s="12"/>
      <c r="Z91" s="12"/>
      <c r="AA91" s="12"/>
      <c r="AB91" s="12"/>
      <c r="AC91" s="12"/>
      <c r="AD91" s="12"/>
      <c r="AE91" s="12"/>
      <c r="AR91" s="208" t="s">
        <v>81</v>
      </c>
      <c r="AT91" s="209" t="s">
        <v>72</v>
      </c>
      <c r="AU91" s="209" t="s">
        <v>73</v>
      </c>
      <c r="AY91" s="208" t="s">
        <v>181</v>
      </c>
      <c r="BK91" s="210">
        <f>BK92+BK97+BK114+BK123+BK145+BK156+BK172+BK184+BK211+BK229</f>
        <v>0</v>
      </c>
    </row>
    <row r="92" s="12" customFormat="1" ht="22.8" customHeight="1">
      <c r="A92" s="12"/>
      <c r="B92" s="197"/>
      <c r="C92" s="198"/>
      <c r="D92" s="199" t="s">
        <v>72</v>
      </c>
      <c r="E92" s="211" t="s">
        <v>268</v>
      </c>
      <c r="F92" s="211" t="s">
        <v>3783</v>
      </c>
      <c r="G92" s="198"/>
      <c r="H92" s="198"/>
      <c r="I92" s="201"/>
      <c r="J92" s="212">
        <f>BK92</f>
        <v>0</v>
      </c>
      <c r="K92" s="198"/>
      <c r="L92" s="203"/>
      <c r="M92" s="204"/>
      <c r="N92" s="205"/>
      <c r="O92" s="205"/>
      <c r="P92" s="206">
        <f>SUM(P93:P96)</f>
        <v>0</v>
      </c>
      <c r="Q92" s="205"/>
      <c r="R92" s="206">
        <f>SUM(R93:R96)</f>
        <v>0</v>
      </c>
      <c r="S92" s="205"/>
      <c r="T92" s="207">
        <f>SUM(T93:T96)</f>
        <v>0</v>
      </c>
      <c r="U92" s="12"/>
      <c r="V92" s="12"/>
      <c r="W92" s="12"/>
      <c r="X92" s="12"/>
      <c r="Y92" s="12"/>
      <c r="Z92" s="12"/>
      <c r="AA92" s="12"/>
      <c r="AB92" s="12"/>
      <c r="AC92" s="12"/>
      <c r="AD92" s="12"/>
      <c r="AE92" s="12"/>
      <c r="AR92" s="208" t="s">
        <v>81</v>
      </c>
      <c r="AT92" s="209" t="s">
        <v>72</v>
      </c>
      <c r="AU92" s="209" t="s">
        <v>81</v>
      </c>
      <c r="AY92" s="208" t="s">
        <v>181</v>
      </c>
      <c r="BK92" s="210">
        <f>SUM(BK93:BK96)</f>
        <v>0</v>
      </c>
    </row>
    <row r="93" s="2" customFormat="1" ht="16.5" customHeight="1">
      <c r="A93" s="39"/>
      <c r="B93" s="40"/>
      <c r="C93" s="213" t="s">
        <v>81</v>
      </c>
      <c r="D93" s="213" t="s">
        <v>183</v>
      </c>
      <c r="E93" s="214" t="s">
        <v>184</v>
      </c>
      <c r="F93" s="215" t="s">
        <v>185</v>
      </c>
      <c r="G93" s="216" t="s">
        <v>186</v>
      </c>
      <c r="H93" s="217">
        <v>27.59</v>
      </c>
      <c r="I93" s="218"/>
      <c r="J93" s="219">
        <f>ROUND(I93*H93,2)</f>
        <v>0</v>
      </c>
      <c r="K93" s="215" t="s">
        <v>187</v>
      </c>
      <c r="L93" s="45"/>
      <c r="M93" s="220" t="s">
        <v>19</v>
      </c>
      <c r="N93" s="221" t="s">
        <v>44</v>
      </c>
      <c r="O93" s="85"/>
      <c r="P93" s="222">
        <f>O93*H93</f>
        <v>0</v>
      </c>
      <c r="Q93" s="222">
        <v>0</v>
      </c>
      <c r="R93" s="222">
        <f>Q93*H93</f>
        <v>0</v>
      </c>
      <c r="S93" s="222">
        <v>0</v>
      </c>
      <c r="T93" s="223">
        <f>S93*H93</f>
        <v>0</v>
      </c>
      <c r="U93" s="39"/>
      <c r="V93" s="39"/>
      <c r="W93" s="39"/>
      <c r="X93" s="39"/>
      <c r="Y93" s="39"/>
      <c r="Z93" s="39"/>
      <c r="AA93" s="39"/>
      <c r="AB93" s="39"/>
      <c r="AC93" s="39"/>
      <c r="AD93" s="39"/>
      <c r="AE93" s="39"/>
      <c r="AR93" s="224" t="s">
        <v>99</v>
      </c>
      <c r="AT93" s="224" t="s">
        <v>183</v>
      </c>
      <c r="AU93" s="224" t="s">
        <v>83</v>
      </c>
      <c r="AY93" s="18" t="s">
        <v>181</v>
      </c>
      <c r="BE93" s="225">
        <f>IF(N93="základní",J93,0)</f>
        <v>0</v>
      </c>
      <c r="BF93" s="225">
        <f>IF(N93="snížená",J93,0)</f>
        <v>0</v>
      </c>
      <c r="BG93" s="225">
        <f>IF(N93="zákl. přenesená",J93,0)</f>
        <v>0</v>
      </c>
      <c r="BH93" s="225">
        <f>IF(N93="sníž. přenesená",J93,0)</f>
        <v>0</v>
      </c>
      <c r="BI93" s="225">
        <f>IF(N93="nulová",J93,0)</f>
        <v>0</v>
      </c>
      <c r="BJ93" s="18" t="s">
        <v>81</v>
      </c>
      <c r="BK93" s="225">
        <f>ROUND(I93*H93,2)</f>
        <v>0</v>
      </c>
      <c r="BL93" s="18" t="s">
        <v>99</v>
      </c>
      <c r="BM93" s="224" t="s">
        <v>3784</v>
      </c>
    </row>
    <row r="94" s="2" customFormat="1">
      <c r="A94" s="39"/>
      <c r="B94" s="40"/>
      <c r="C94" s="41"/>
      <c r="D94" s="226" t="s">
        <v>189</v>
      </c>
      <c r="E94" s="41"/>
      <c r="F94" s="227" t="s">
        <v>190</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189</v>
      </c>
      <c r="AU94" s="18" t="s">
        <v>83</v>
      </c>
    </row>
    <row r="95" s="2" customFormat="1">
      <c r="A95" s="39"/>
      <c r="B95" s="40"/>
      <c r="C95" s="41"/>
      <c r="D95" s="231" t="s">
        <v>191</v>
      </c>
      <c r="E95" s="41"/>
      <c r="F95" s="232" t="s">
        <v>192</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191</v>
      </c>
      <c r="AU95" s="18" t="s">
        <v>83</v>
      </c>
    </row>
    <row r="96" s="13" customFormat="1">
      <c r="A96" s="13"/>
      <c r="B96" s="233"/>
      <c r="C96" s="234"/>
      <c r="D96" s="226" t="s">
        <v>193</v>
      </c>
      <c r="E96" s="235" t="s">
        <v>19</v>
      </c>
      <c r="F96" s="236" t="s">
        <v>3785</v>
      </c>
      <c r="G96" s="234"/>
      <c r="H96" s="237">
        <v>27.59</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193</v>
      </c>
      <c r="AU96" s="243" t="s">
        <v>83</v>
      </c>
      <c r="AV96" s="13" t="s">
        <v>83</v>
      </c>
      <c r="AW96" s="13" t="s">
        <v>33</v>
      </c>
      <c r="AX96" s="13" t="s">
        <v>73</v>
      </c>
      <c r="AY96" s="243" t="s">
        <v>181</v>
      </c>
    </row>
    <row r="97" s="12" customFormat="1" ht="22.8" customHeight="1">
      <c r="A97" s="12"/>
      <c r="B97" s="197"/>
      <c r="C97" s="198"/>
      <c r="D97" s="199" t="s">
        <v>72</v>
      </c>
      <c r="E97" s="211" t="s">
        <v>274</v>
      </c>
      <c r="F97" s="211" t="s">
        <v>3786</v>
      </c>
      <c r="G97" s="198"/>
      <c r="H97" s="198"/>
      <c r="I97" s="201"/>
      <c r="J97" s="212">
        <f>BK97</f>
        <v>0</v>
      </c>
      <c r="K97" s="198"/>
      <c r="L97" s="203"/>
      <c r="M97" s="204"/>
      <c r="N97" s="205"/>
      <c r="O97" s="205"/>
      <c r="P97" s="206">
        <f>SUM(P98:P113)</f>
        <v>0</v>
      </c>
      <c r="Q97" s="205"/>
      <c r="R97" s="206">
        <f>SUM(R98:R113)</f>
        <v>0</v>
      </c>
      <c r="S97" s="205"/>
      <c r="T97" s="207">
        <f>SUM(T98:T113)</f>
        <v>0</v>
      </c>
      <c r="U97" s="12"/>
      <c r="V97" s="12"/>
      <c r="W97" s="12"/>
      <c r="X97" s="12"/>
      <c r="Y97" s="12"/>
      <c r="Z97" s="12"/>
      <c r="AA97" s="12"/>
      <c r="AB97" s="12"/>
      <c r="AC97" s="12"/>
      <c r="AD97" s="12"/>
      <c r="AE97" s="12"/>
      <c r="AR97" s="208" t="s">
        <v>81</v>
      </c>
      <c r="AT97" s="209" t="s">
        <v>72</v>
      </c>
      <c r="AU97" s="209" t="s">
        <v>81</v>
      </c>
      <c r="AY97" s="208" t="s">
        <v>181</v>
      </c>
      <c r="BK97" s="210">
        <f>SUM(BK98:BK113)</f>
        <v>0</v>
      </c>
    </row>
    <row r="98" s="2" customFormat="1" ht="16.5" customHeight="1">
      <c r="A98" s="39"/>
      <c r="B98" s="40"/>
      <c r="C98" s="213" t="s">
        <v>83</v>
      </c>
      <c r="D98" s="213" t="s">
        <v>183</v>
      </c>
      <c r="E98" s="214" t="s">
        <v>195</v>
      </c>
      <c r="F98" s="215" t="s">
        <v>196</v>
      </c>
      <c r="G98" s="216" t="s">
        <v>186</v>
      </c>
      <c r="H98" s="217">
        <v>73.608000000000004</v>
      </c>
      <c r="I98" s="218"/>
      <c r="J98" s="219">
        <f>ROUND(I98*H98,2)</f>
        <v>0</v>
      </c>
      <c r="K98" s="215" t="s">
        <v>187</v>
      </c>
      <c r="L98" s="45"/>
      <c r="M98" s="220" t="s">
        <v>19</v>
      </c>
      <c r="N98" s="221"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99</v>
      </c>
      <c r="AT98" s="224" t="s">
        <v>183</v>
      </c>
      <c r="AU98" s="224" t="s">
        <v>83</v>
      </c>
      <c r="AY98" s="18" t="s">
        <v>181</v>
      </c>
      <c r="BE98" s="225">
        <f>IF(N98="základní",J98,0)</f>
        <v>0</v>
      </c>
      <c r="BF98" s="225">
        <f>IF(N98="snížená",J98,0)</f>
        <v>0</v>
      </c>
      <c r="BG98" s="225">
        <f>IF(N98="zákl. přenesená",J98,0)</f>
        <v>0</v>
      </c>
      <c r="BH98" s="225">
        <f>IF(N98="sníž. přenesená",J98,0)</f>
        <v>0</v>
      </c>
      <c r="BI98" s="225">
        <f>IF(N98="nulová",J98,0)</f>
        <v>0</v>
      </c>
      <c r="BJ98" s="18" t="s">
        <v>81</v>
      </c>
      <c r="BK98" s="225">
        <f>ROUND(I98*H98,2)</f>
        <v>0</v>
      </c>
      <c r="BL98" s="18" t="s">
        <v>99</v>
      </c>
      <c r="BM98" s="224" t="s">
        <v>3787</v>
      </c>
    </row>
    <row r="99" s="2" customFormat="1">
      <c r="A99" s="39"/>
      <c r="B99" s="40"/>
      <c r="C99" s="41"/>
      <c r="D99" s="226" t="s">
        <v>189</v>
      </c>
      <c r="E99" s="41"/>
      <c r="F99" s="227" t="s">
        <v>198</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189</v>
      </c>
      <c r="AU99" s="18" t="s">
        <v>83</v>
      </c>
    </row>
    <row r="100" s="2" customFormat="1">
      <c r="A100" s="39"/>
      <c r="B100" s="40"/>
      <c r="C100" s="41"/>
      <c r="D100" s="231" t="s">
        <v>191</v>
      </c>
      <c r="E100" s="41"/>
      <c r="F100" s="232" t="s">
        <v>199</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191</v>
      </c>
      <c r="AU100" s="18" t="s">
        <v>83</v>
      </c>
    </row>
    <row r="101" s="13" customFormat="1">
      <c r="A101" s="13"/>
      <c r="B101" s="233"/>
      <c r="C101" s="234"/>
      <c r="D101" s="226" t="s">
        <v>193</v>
      </c>
      <c r="E101" s="235" t="s">
        <v>19</v>
      </c>
      <c r="F101" s="236" t="s">
        <v>3788</v>
      </c>
      <c r="G101" s="234"/>
      <c r="H101" s="237">
        <v>73.608000000000004</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193</v>
      </c>
      <c r="AU101" s="243" t="s">
        <v>83</v>
      </c>
      <c r="AV101" s="13" t="s">
        <v>83</v>
      </c>
      <c r="AW101" s="13" t="s">
        <v>33</v>
      </c>
      <c r="AX101" s="13" t="s">
        <v>73</v>
      </c>
      <c r="AY101" s="243" t="s">
        <v>181</v>
      </c>
    </row>
    <row r="102" s="2" customFormat="1" ht="16.5" customHeight="1">
      <c r="A102" s="39"/>
      <c r="B102" s="40"/>
      <c r="C102" s="213" t="s">
        <v>96</v>
      </c>
      <c r="D102" s="213" t="s">
        <v>183</v>
      </c>
      <c r="E102" s="214" t="s">
        <v>3789</v>
      </c>
      <c r="F102" s="215" t="s">
        <v>3790</v>
      </c>
      <c r="G102" s="216" t="s">
        <v>186</v>
      </c>
      <c r="H102" s="217">
        <v>73.608000000000004</v>
      </c>
      <c r="I102" s="218"/>
      <c r="J102" s="219">
        <f>ROUND(I102*H102,2)</f>
        <v>0</v>
      </c>
      <c r="K102" s="215" t="s">
        <v>187</v>
      </c>
      <c r="L102" s="45"/>
      <c r="M102" s="220" t="s">
        <v>19</v>
      </c>
      <c r="N102" s="221" t="s">
        <v>44</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99</v>
      </c>
      <c r="AT102" s="224" t="s">
        <v>183</v>
      </c>
      <c r="AU102" s="224" t="s">
        <v>83</v>
      </c>
      <c r="AY102" s="18" t="s">
        <v>181</v>
      </c>
      <c r="BE102" s="225">
        <f>IF(N102="základní",J102,0)</f>
        <v>0</v>
      </c>
      <c r="BF102" s="225">
        <f>IF(N102="snížená",J102,0)</f>
        <v>0</v>
      </c>
      <c r="BG102" s="225">
        <f>IF(N102="zákl. přenesená",J102,0)</f>
        <v>0</v>
      </c>
      <c r="BH102" s="225">
        <f>IF(N102="sníž. přenesená",J102,0)</f>
        <v>0</v>
      </c>
      <c r="BI102" s="225">
        <f>IF(N102="nulová",J102,0)</f>
        <v>0</v>
      </c>
      <c r="BJ102" s="18" t="s">
        <v>81</v>
      </c>
      <c r="BK102" s="225">
        <f>ROUND(I102*H102,2)</f>
        <v>0</v>
      </c>
      <c r="BL102" s="18" t="s">
        <v>99</v>
      </c>
      <c r="BM102" s="224" t="s">
        <v>3791</v>
      </c>
    </row>
    <row r="103" s="2" customFormat="1">
      <c r="A103" s="39"/>
      <c r="B103" s="40"/>
      <c r="C103" s="41"/>
      <c r="D103" s="226" t="s">
        <v>189</v>
      </c>
      <c r="E103" s="41"/>
      <c r="F103" s="227" t="s">
        <v>3792</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189</v>
      </c>
      <c r="AU103" s="18" t="s">
        <v>83</v>
      </c>
    </row>
    <row r="104" s="2" customFormat="1">
      <c r="A104" s="39"/>
      <c r="B104" s="40"/>
      <c r="C104" s="41"/>
      <c r="D104" s="231" t="s">
        <v>191</v>
      </c>
      <c r="E104" s="41"/>
      <c r="F104" s="232" t="s">
        <v>3793</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191</v>
      </c>
      <c r="AU104" s="18" t="s">
        <v>83</v>
      </c>
    </row>
    <row r="105" s="13" customFormat="1">
      <c r="A105" s="13"/>
      <c r="B105" s="233"/>
      <c r="C105" s="234"/>
      <c r="D105" s="226" t="s">
        <v>193</v>
      </c>
      <c r="E105" s="235" t="s">
        <v>19</v>
      </c>
      <c r="F105" s="236" t="s">
        <v>3794</v>
      </c>
      <c r="G105" s="234"/>
      <c r="H105" s="237">
        <v>73.608000000000004</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193</v>
      </c>
      <c r="AU105" s="243" t="s">
        <v>83</v>
      </c>
      <c r="AV105" s="13" t="s">
        <v>83</v>
      </c>
      <c r="AW105" s="13" t="s">
        <v>33</v>
      </c>
      <c r="AX105" s="13" t="s">
        <v>73</v>
      </c>
      <c r="AY105" s="243" t="s">
        <v>181</v>
      </c>
    </row>
    <row r="106" s="2" customFormat="1" ht="21.75" customHeight="1">
      <c r="A106" s="39"/>
      <c r="B106" s="40"/>
      <c r="C106" s="213" t="s">
        <v>99</v>
      </c>
      <c r="D106" s="213" t="s">
        <v>183</v>
      </c>
      <c r="E106" s="214" t="s">
        <v>200</v>
      </c>
      <c r="F106" s="215" t="s">
        <v>201</v>
      </c>
      <c r="G106" s="216" t="s">
        <v>186</v>
      </c>
      <c r="H106" s="217">
        <v>1.403</v>
      </c>
      <c r="I106" s="218"/>
      <c r="J106" s="219">
        <f>ROUND(I106*H106,2)</f>
        <v>0</v>
      </c>
      <c r="K106" s="215" t="s">
        <v>187</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99</v>
      </c>
      <c r="AT106" s="224" t="s">
        <v>183</v>
      </c>
      <c r="AU106" s="224" t="s">
        <v>83</v>
      </c>
      <c r="AY106" s="18" t="s">
        <v>181</v>
      </c>
      <c r="BE106" s="225">
        <f>IF(N106="základní",J106,0)</f>
        <v>0</v>
      </c>
      <c r="BF106" s="225">
        <f>IF(N106="snížená",J106,0)</f>
        <v>0</v>
      </c>
      <c r="BG106" s="225">
        <f>IF(N106="zákl. přenesená",J106,0)</f>
        <v>0</v>
      </c>
      <c r="BH106" s="225">
        <f>IF(N106="sníž. přenesená",J106,0)</f>
        <v>0</v>
      </c>
      <c r="BI106" s="225">
        <f>IF(N106="nulová",J106,0)</f>
        <v>0</v>
      </c>
      <c r="BJ106" s="18" t="s">
        <v>81</v>
      </c>
      <c r="BK106" s="225">
        <f>ROUND(I106*H106,2)</f>
        <v>0</v>
      </c>
      <c r="BL106" s="18" t="s">
        <v>99</v>
      </c>
      <c r="BM106" s="224" t="s">
        <v>3795</v>
      </c>
    </row>
    <row r="107" s="2" customFormat="1">
      <c r="A107" s="39"/>
      <c r="B107" s="40"/>
      <c r="C107" s="41"/>
      <c r="D107" s="226" t="s">
        <v>189</v>
      </c>
      <c r="E107" s="41"/>
      <c r="F107" s="227" t="s">
        <v>203</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189</v>
      </c>
      <c r="AU107" s="18" t="s">
        <v>83</v>
      </c>
    </row>
    <row r="108" s="2" customFormat="1">
      <c r="A108" s="39"/>
      <c r="B108" s="40"/>
      <c r="C108" s="41"/>
      <c r="D108" s="231" t="s">
        <v>191</v>
      </c>
      <c r="E108" s="41"/>
      <c r="F108" s="232" t="s">
        <v>204</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191</v>
      </c>
      <c r="AU108" s="18" t="s">
        <v>83</v>
      </c>
    </row>
    <row r="109" s="13" customFormat="1">
      <c r="A109" s="13"/>
      <c r="B109" s="233"/>
      <c r="C109" s="234"/>
      <c r="D109" s="226" t="s">
        <v>193</v>
      </c>
      <c r="E109" s="235" t="s">
        <v>19</v>
      </c>
      <c r="F109" s="236" t="s">
        <v>3796</v>
      </c>
      <c r="G109" s="234"/>
      <c r="H109" s="237">
        <v>1.403</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193</v>
      </c>
      <c r="AU109" s="243" t="s">
        <v>83</v>
      </c>
      <c r="AV109" s="13" t="s">
        <v>83</v>
      </c>
      <c r="AW109" s="13" t="s">
        <v>33</v>
      </c>
      <c r="AX109" s="13" t="s">
        <v>73</v>
      </c>
      <c r="AY109" s="243" t="s">
        <v>181</v>
      </c>
    </row>
    <row r="110" s="2" customFormat="1" ht="21.75" customHeight="1">
      <c r="A110" s="39"/>
      <c r="B110" s="40"/>
      <c r="C110" s="213" t="s">
        <v>102</v>
      </c>
      <c r="D110" s="213" t="s">
        <v>183</v>
      </c>
      <c r="E110" s="214" t="s">
        <v>3797</v>
      </c>
      <c r="F110" s="215" t="s">
        <v>3798</v>
      </c>
      <c r="G110" s="216" t="s">
        <v>186</v>
      </c>
      <c r="H110" s="217">
        <v>1.403</v>
      </c>
      <c r="I110" s="218"/>
      <c r="J110" s="219">
        <f>ROUND(I110*H110,2)</f>
        <v>0</v>
      </c>
      <c r="K110" s="215" t="s">
        <v>187</v>
      </c>
      <c r="L110" s="45"/>
      <c r="M110" s="220" t="s">
        <v>19</v>
      </c>
      <c r="N110" s="221" t="s">
        <v>44</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99</v>
      </c>
      <c r="AT110" s="224" t="s">
        <v>183</v>
      </c>
      <c r="AU110" s="224" t="s">
        <v>83</v>
      </c>
      <c r="AY110" s="18" t="s">
        <v>181</v>
      </c>
      <c r="BE110" s="225">
        <f>IF(N110="základní",J110,0)</f>
        <v>0</v>
      </c>
      <c r="BF110" s="225">
        <f>IF(N110="snížená",J110,0)</f>
        <v>0</v>
      </c>
      <c r="BG110" s="225">
        <f>IF(N110="zákl. přenesená",J110,0)</f>
        <v>0</v>
      </c>
      <c r="BH110" s="225">
        <f>IF(N110="sníž. přenesená",J110,0)</f>
        <v>0</v>
      </c>
      <c r="BI110" s="225">
        <f>IF(N110="nulová",J110,0)</f>
        <v>0</v>
      </c>
      <c r="BJ110" s="18" t="s">
        <v>81</v>
      </c>
      <c r="BK110" s="225">
        <f>ROUND(I110*H110,2)</f>
        <v>0</v>
      </c>
      <c r="BL110" s="18" t="s">
        <v>99</v>
      </c>
      <c r="BM110" s="224" t="s">
        <v>3799</v>
      </c>
    </row>
    <row r="111" s="2" customFormat="1">
      <c r="A111" s="39"/>
      <c r="B111" s="40"/>
      <c r="C111" s="41"/>
      <c r="D111" s="226" t="s">
        <v>189</v>
      </c>
      <c r="E111" s="41"/>
      <c r="F111" s="227" t="s">
        <v>3800</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189</v>
      </c>
      <c r="AU111" s="18" t="s">
        <v>83</v>
      </c>
    </row>
    <row r="112" s="2" customFormat="1">
      <c r="A112" s="39"/>
      <c r="B112" s="40"/>
      <c r="C112" s="41"/>
      <c r="D112" s="231" t="s">
        <v>191</v>
      </c>
      <c r="E112" s="41"/>
      <c r="F112" s="232" t="s">
        <v>3801</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191</v>
      </c>
      <c r="AU112" s="18" t="s">
        <v>83</v>
      </c>
    </row>
    <row r="113" s="13" customFormat="1">
      <c r="A113" s="13"/>
      <c r="B113" s="233"/>
      <c r="C113" s="234"/>
      <c r="D113" s="226" t="s">
        <v>193</v>
      </c>
      <c r="E113" s="235" t="s">
        <v>19</v>
      </c>
      <c r="F113" s="236" t="s">
        <v>3796</v>
      </c>
      <c r="G113" s="234"/>
      <c r="H113" s="237">
        <v>1.403</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193</v>
      </c>
      <c r="AU113" s="243" t="s">
        <v>83</v>
      </c>
      <c r="AV113" s="13" t="s">
        <v>83</v>
      </c>
      <c r="AW113" s="13" t="s">
        <v>33</v>
      </c>
      <c r="AX113" s="13" t="s">
        <v>73</v>
      </c>
      <c r="AY113" s="243" t="s">
        <v>181</v>
      </c>
    </row>
    <row r="114" s="12" customFormat="1" ht="22.8" customHeight="1">
      <c r="A114" s="12"/>
      <c r="B114" s="197"/>
      <c r="C114" s="198"/>
      <c r="D114" s="199" t="s">
        <v>72</v>
      </c>
      <c r="E114" s="211" t="s">
        <v>300</v>
      </c>
      <c r="F114" s="211" t="s">
        <v>3802</v>
      </c>
      <c r="G114" s="198"/>
      <c r="H114" s="198"/>
      <c r="I114" s="201"/>
      <c r="J114" s="212">
        <f>BK114</f>
        <v>0</v>
      </c>
      <c r="K114" s="198"/>
      <c r="L114" s="203"/>
      <c r="M114" s="204"/>
      <c r="N114" s="205"/>
      <c r="O114" s="205"/>
      <c r="P114" s="206">
        <f>SUM(P115:P122)</f>
        <v>0</v>
      </c>
      <c r="Q114" s="205"/>
      <c r="R114" s="206">
        <f>SUM(R115:R122)</f>
        <v>0</v>
      </c>
      <c r="S114" s="205"/>
      <c r="T114" s="207">
        <f>SUM(T115:T122)</f>
        <v>0</v>
      </c>
      <c r="U114" s="12"/>
      <c r="V114" s="12"/>
      <c r="W114" s="12"/>
      <c r="X114" s="12"/>
      <c r="Y114" s="12"/>
      <c r="Z114" s="12"/>
      <c r="AA114" s="12"/>
      <c r="AB114" s="12"/>
      <c r="AC114" s="12"/>
      <c r="AD114" s="12"/>
      <c r="AE114" s="12"/>
      <c r="AR114" s="208" t="s">
        <v>81</v>
      </c>
      <c r="AT114" s="209" t="s">
        <v>72</v>
      </c>
      <c r="AU114" s="209" t="s">
        <v>81</v>
      </c>
      <c r="AY114" s="208" t="s">
        <v>181</v>
      </c>
      <c r="BK114" s="210">
        <f>SUM(BK115:BK122)</f>
        <v>0</v>
      </c>
    </row>
    <row r="115" s="2" customFormat="1" ht="16.5" customHeight="1">
      <c r="A115" s="39"/>
      <c r="B115" s="40"/>
      <c r="C115" s="213" t="s">
        <v>226</v>
      </c>
      <c r="D115" s="213" t="s">
        <v>183</v>
      </c>
      <c r="E115" s="214" t="s">
        <v>3803</v>
      </c>
      <c r="F115" s="215" t="s">
        <v>3804</v>
      </c>
      <c r="G115" s="216" t="s">
        <v>186</v>
      </c>
      <c r="H115" s="217">
        <v>68.936999999999998</v>
      </c>
      <c r="I115" s="218"/>
      <c r="J115" s="219">
        <f>ROUND(I115*H115,2)</f>
        <v>0</v>
      </c>
      <c r="K115" s="215" t="s">
        <v>187</v>
      </c>
      <c r="L115" s="45"/>
      <c r="M115" s="220" t="s">
        <v>19</v>
      </c>
      <c r="N115" s="221" t="s">
        <v>44</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99</v>
      </c>
      <c r="AT115" s="224" t="s">
        <v>183</v>
      </c>
      <c r="AU115" s="224" t="s">
        <v>83</v>
      </c>
      <c r="AY115" s="18" t="s">
        <v>181</v>
      </c>
      <c r="BE115" s="225">
        <f>IF(N115="základní",J115,0)</f>
        <v>0</v>
      </c>
      <c r="BF115" s="225">
        <f>IF(N115="snížená",J115,0)</f>
        <v>0</v>
      </c>
      <c r="BG115" s="225">
        <f>IF(N115="zákl. přenesená",J115,0)</f>
        <v>0</v>
      </c>
      <c r="BH115" s="225">
        <f>IF(N115="sníž. přenesená",J115,0)</f>
        <v>0</v>
      </c>
      <c r="BI115" s="225">
        <f>IF(N115="nulová",J115,0)</f>
        <v>0</v>
      </c>
      <c r="BJ115" s="18" t="s">
        <v>81</v>
      </c>
      <c r="BK115" s="225">
        <f>ROUND(I115*H115,2)</f>
        <v>0</v>
      </c>
      <c r="BL115" s="18" t="s">
        <v>99</v>
      </c>
      <c r="BM115" s="224" t="s">
        <v>3805</v>
      </c>
    </row>
    <row r="116" s="2" customFormat="1">
      <c r="A116" s="39"/>
      <c r="B116" s="40"/>
      <c r="C116" s="41"/>
      <c r="D116" s="226" t="s">
        <v>189</v>
      </c>
      <c r="E116" s="41"/>
      <c r="F116" s="227" t="s">
        <v>3806</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189</v>
      </c>
      <c r="AU116" s="18" t="s">
        <v>83</v>
      </c>
    </row>
    <row r="117" s="2" customFormat="1">
      <c r="A117" s="39"/>
      <c r="B117" s="40"/>
      <c r="C117" s="41"/>
      <c r="D117" s="231" t="s">
        <v>191</v>
      </c>
      <c r="E117" s="41"/>
      <c r="F117" s="232" t="s">
        <v>3807</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191</v>
      </c>
      <c r="AU117" s="18" t="s">
        <v>83</v>
      </c>
    </row>
    <row r="118" s="13" customFormat="1">
      <c r="A118" s="13"/>
      <c r="B118" s="233"/>
      <c r="C118" s="234"/>
      <c r="D118" s="226" t="s">
        <v>193</v>
      </c>
      <c r="E118" s="235" t="s">
        <v>19</v>
      </c>
      <c r="F118" s="236" t="s">
        <v>3808</v>
      </c>
      <c r="G118" s="234"/>
      <c r="H118" s="237">
        <v>68.936999999999998</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193</v>
      </c>
      <c r="AU118" s="243" t="s">
        <v>83</v>
      </c>
      <c r="AV118" s="13" t="s">
        <v>83</v>
      </c>
      <c r="AW118" s="13" t="s">
        <v>33</v>
      </c>
      <c r="AX118" s="13" t="s">
        <v>73</v>
      </c>
      <c r="AY118" s="243" t="s">
        <v>181</v>
      </c>
    </row>
    <row r="119" s="2" customFormat="1" ht="21.75" customHeight="1">
      <c r="A119" s="39"/>
      <c r="B119" s="40"/>
      <c r="C119" s="213" t="s">
        <v>105</v>
      </c>
      <c r="D119" s="213" t="s">
        <v>183</v>
      </c>
      <c r="E119" s="214" t="s">
        <v>3809</v>
      </c>
      <c r="F119" s="215" t="s">
        <v>3810</v>
      </c>
      <c r="G119" s="216" t="s">
        <v>186</v>
      </c>
      <c r="H119" s="217">
        <v>275.74799999999999</v>
      </c>
      <c r="I119" s="218"/>
      <c r="J119" s="219">
        <f>ROUND(I119*H119,2)</f>
        <v>0</v>
      </c>
      <c r="K119" s="215" t="s">
        <v>187</v>
      </c>
      <c r="L119" s="45"/>
      <c r="M119" s="220" t="s">
        <v>19</v>
      </c>
      <c r="N119" s="221" t="s">
        <v>44</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99</v>
      </c>
      <c r="AT119" s="224" t="s">
        <v>183</v>
      </c>
      <c r="AU119" s="224" t="s">
        <v>83</v>
      </c>
      <c r="AY119" s="18" t="s">
        <v>181</v>
      </c>
      <c r="BE119" s="225">
        <f>IF(N119="základní",J119,0)</f>
        <v>0</v>
      </c>
      <c r="BF119" s="225">
        <f>IF(N119="snížená",J119,0)</f>
        <v>0</v>
      </c>
      <c r="BG119" s="225">
        <f>IF(N119="zákl. přenesená",J119,0)</f>
        <v>0</v>
      </c>
      <c r="BH119" s="225">
        <f>IF(N119="sníž. přenesená",J119,0)</f>
        <v>0</v>
      </c>
      <c r="BI119" s="225">
        <f>IF(N119="nulová",J119,0)</f>
        <v>0</v>
      </c>
      <c r="BJ119" s="18" t="s">
        <v>81</v>
      </c>
      <c r="BK119" s="225">
        <f>ROUND(I119*H119,2)</f>
        <v>0</v>
      </c>
      <c r="BL119" s="18" t="s">
        <v>99</v>
      </c>
      <c r="BM119" s="224" t="s">
        <v>3811</v>
      </c>
    </row>
    <row r="120" s="2" customFormat="1">
      <c r="A120" s="39"/>
      <c r="B120" s="40"/>
      <c r="C120" s="41"/>
      <c r="D120" s="226" t="s">
        <v>189</v>
      </c>
      <c r="E120" s="41"/>
      <c r="F120" s="227" t="s">
        <v>3812</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189</v>
      </c>
      <c r="AU120" s="18" t="s">
        <v>83</v>
      </c>
    </row>
    <row r="121" s="2" customFormat="1">
      <c r="A121" s="39"/>
      <c r="B121" s="40"/>
      <c r="C121" s="41"/>
      <c r="D121" s="231" t="s">
        <v>191</v>
      </c>
      <c r="E121" s="41"/>
      <c r="F121" s="232" t="s">
        <v>3813</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191</v>
      </c>
      <c r="AU121" s="18" t="s">
        <v>83</v>
      </c>
    </row>
    <row r="122" s="13" customFormat="1">
      <c r="A122" s="13"/>
      <c r="B122" s="233"/>
      <c r="C122" s="234"/>
      <c r="D122" s="226" t="s">
        <v>193</v>
      </c>
      <c r="E122" s="234"/>
      <c r="F122" s="236" t="s">
        <v>3814</v>
      </c>
      <c r="G122" s="234"/>
      <c r="H122" s="237">
        <v>275.74799999999999</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193</v>
      </c>
      <c r="AU122" s="243" t="s">
        <v>83</v>
      </c>
      <c r="AV122" s="13" t="s">
        <v>83</v>
      </c>
      <c r="AW122" s="13" t="s">
        <v>4</v>
      </c>
      <c r="AX122" s="13" t="s">
        <v>81</v>
      </c>
      <c r="AY122" s="243" t="s">
        <v>181</v>
      </c>
    </row>
    <row r="123" s="12" customFormat="1" ht="22.8" customHeight="1">
      <c r="A123" s="12"/>
      <c r="B123" s="197"/>
      <c r="C123" s="198"/>
      <c r="D123" s="199" t="s">
        <v>72</v>
      </c>
      <c r="E123" s="211" t="s">
        <v>307</v>
      </c>
      <c r="F123" s="211" t="s">
        <v>3815</v>
      </c>
      <c r="G123" s="198"/>
      <c r="H123" s="198"/>
      <c r="I123" s="201"/>
      <c r="J123" s="212">
        <f>BK123</f>
        <v>0</v>
      </c>
      <c r="K123" s="198"/>
      <c r="L123" s="203"/>
      <c r="M123" s="204"/>
      <c r="N123" s="205"/>
      <c r="O123" s="205"/>
      <c r="P123" s="206">
        <f>SUM(P124:P144)</f>
        <v>0</v>
      </c>
      <c r="Q123" s="205"/>
      <c r="R123" s="206">
        <f>SUM(R124:R144)</f>
        <v>82.299999999999997</v>
      </c>
      <c r="S123" s="205"/>
      <c r="T123" s="207">
        <f>SUM(T124:T144)</f>
        <v>0</v>
      </c>
      <c r="U123" s="12"/>
      <c r="V123" s="12"/>
      <c r="W123" s="12"/>
      <c r="X123" s="12"/>
      <c r="Y123" s="12"/>
      <c r="Z123" s="12"/>
      <c r="AA123" s="12"/>
      <c r="AB123" s="12"/>
      <c r="AC123" s="12"/>
      <c r="AD123" s="12"/>
      <c r="AE123" s="12"/>
      <c r="AR123" s="208" t="s">
        <v>81</v>
      </c>
      <c r="AT123" s="209" t="s">
        <v>72</v>
      </c>
      <c r="AU123" s="209" t="s">
        <v>81</v>
      </c>
      <c r="AY123" s="208" t="s">
        <v>181</v>
      </c>
      <c r="BK123" s="210">
        <f>SUM(BK124:BK144)</f>
        <v>0</v>
      </c>
    </row>
    <row r="124" s="2" customFormat="1" ht="16.5" customHeight="1">
      <c r="A124" s="39"/>
      <c r="B124" s="40"/>
      <c r="C124" s="213" t="s">
        <v>238</v>
      </c>
      <c r="D124" s="213" t="s">
        <v>183</v>
      </c>
      <c r="E124" s="214" t="s">
        <v>239</v>
      </c>
      <c r="F124" s="215" t="s">
        <v>240</v>
      </c>
      <c r="G124" s="216" t="s">
        <v>186</v>
      </c>
      <c r="H124" s="217">
        <v>69</v>
      </c>
      <c r="I124" s="218"/>
      <c r="J124" s="219">
        <f>ROUND(I124*H124,2)</f>
        <v>0</v>
      </c>
      <c r="K124" s="215" t="s">
        <v>187</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99</v>
      </c>
      <c r="AT124" s="224" t="s">
        <v>183</v>
      </c>
      <c r="AU124" s="224" t="s">
        <v>83</v>
      </c>
      <c r="AY124" s="18" t="s">
        <v>181</v>
      </c>
      <c r="BE124" s="225">
        <f>IF(N124="základní",J124,0)</f>
        <v>0</v>
      </c>
      <c r="BF124" s="225">
        <f>IF(N124="snížená",J124,0)</f>
        <v>0</v>
      </c>
      <c r="BG124" s="225">
        <f>IF(N124="zákl. přenesená",J124,0)</f>
        <v>0</v>
      </c>
      <c r="BH124" s="225">
        <f>IF(N124="sníž. přenesená",J124,0)</f>
        <v>0</v>
      </c>
      <c r="BI124" s="225">
        <f>IF(N124="nulová",J124,0)</f>
        <v>0</v>
      </c>
      <c r="BJ124" s="18" t="s">
        <v>81</v>
      </c>
      <c r="BK124" s="225">
        <f>ROUND(I124*H124,2)</f>
        <v>0</v>
      </c>
      <c r="BL124" s="18" t="s">
        <v>99</v>
      </c>
      <c r="BM124" s="224" t="s">
        <v>3816</v>
      </c>
    </row>
    <row r="125" s="2" customFormat="1">
      <c r="A125" s="39"/>
      <c r="B125" s="40"/>
      <c r="C125" s="41"/>
      <c r="D125" s="226" t="s">
        <v>189</v>
      </c>
      <c r="E125" s="41"/>
      <c r="F125" s="227" t="s">
        <v>242</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189</v>
      </c>
      <c r="AU125" s="18" t="s">
        <v>83</v>
      </c>
    </row>
    <row r="126" s="2" customFormat="1">
      <c r="A126" s="39"/>
      <c r="B126" s="40"/>
      <c r="C126" s="41"/>
      <c r="D126" s="231" t="s">
        <v>191</v>
      </c>
      <c r="E126" s="41"/>
      <c r="F126" s="232" t="s">
        <v>243</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191</v>
      </c>
      <c r="AU126" s="18" t="s">
        <v>83</v>
      </c>
    </row>
    <row r="127" s="2" customFormat="1" ht="16.5" customHeight="1">
      <c r="A127" s="39"/>
      <c r="B127" s="40"/>
      <c r="C127" s="213" t="s">
        <v>244</v>
      </c>
      <c r="D127" s="213" t="s">
        <v>183</v>
      </c>
      <c r="E127" s="214" t="s">
        <v>3817</v>
      </c>
      <c r="F127" s="215" t="s">
        <v>3818</v>
      </c>
      <c r="G127" s="216" t="s">
        <v>377</v>
      </c>
      <c r="H127" s="217">
        <v>124.2</v>
      </c>
      <c r="I127" s="218"/>
      <c r="J127" s="219">
        <f>ROUND(I127*H127,2)</f>
        <v>0</v>
      </c>
      <c r="K127" s="215" t="s">
        <v>187</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99</v>
      </c>
      <c r="AT127" s="224" t="s">
        <v>183</v>
      </c>
      <c r="AU127" s="224" t="s">
        <v>83</v>
      </c>
      <c r="AY127" s="18" t="s">
        <v>181</v>
      </c>
      <c r="BE127" s="225">
        <f>IF(N127="základní",J127,0)</f>
        <v>0</v>
      </c>
      <c r="BF127" s="225">
        <f>IF(N127="snížená",J127,0)</f>
        <v>0</v>
      </c>
      <c r="BG127" s="225">
        <f>IF(N127="zákl. přenesená",J127,0)</f>
        <v>0</v>
      </c>
      <c r="BH127" s="225">
        <f>IF(N127="sníž. přenesená",J127,0)</f>
        <v>0</v>
      </c>
      <c r="BI127" s="225">
        <f>IF(N127="nulová",J127,0)</f>
        <v>0</v>
      </c>
      <c r="BJ127" s="18" t="s">
        <v>81</v>
      </c>
      <c r="BK127" s="225">
        <f>ROUND(I127*H127,2)</f>
        <v>0</v>
      </c>
      <c r="BL127" s="18" t="s">
        <v>99</v>
      </c>
      <c r="BM127" s="224" t="s">
        <v>3819</v>
      </c>
    </row>
    <row r="128" s="2" customFormat="1">
      <c r="A128" s="39"/>
      <c r="B128" s="40"/>
      <c r="C128" s="41"/>
      <c r="D128" s="226" t="s">
        <v>189</v>
      </c>
      <c r="E128" s="41"/>
      <c r="F128" s="227" t="s">
        <v>3820</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189</v>
      </c>
      <c r="AU128" s="18" t="s">
        <v>83</v>
      </c>
    </row>
    <row r="129" s="2" customFormat="1">
      <c r="A129" s="39"/>
      <c r="B129" s="40"/>
      <c r="C129" s="41"/>
      <c r="D129" s="231" t="s">
        <v>191</v>
      </c>
      <c r="E129" s="41"/>
      <c r="F129" s="232" t="s">
        <v>3821</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191</v>
      </c>
      <c r="AU129" s="18" t="s">
        <v>83</v>
      </c>
    </row>
    <row r="130" s="13" customFormat="1">
      <c r="A130" s="13"/>
      <c r="B130" s="233"/>
      <c r="C130" s="234"/>
      <c r="D130" s="226" t="s">
        <v>193</v>
      </c>
      <c r="E130" s="234"/>
      <c r="F130" s="236" t="s">
        <v>3822</v>
      </c>
      <c r="G130" s="234"/>
      <c r="H130" s="237">
        <v>124.2</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193</v>
      </c>
      <c r="AU130" s="243" t="s">
        <v>83</v>
      </c>
      <c r="AV130" s="13" t="s">
        <v>83</v>
      </c>
      <c r="AW130" s="13" t="s">
        <v>4</v>
      </c>
      <c r="AX130" s="13" t="s">
        <v>81</v>
      </c>
      <c r="AY130" s="243" t="s">
        <v>181</v>
      </c>
    </row>
    <row r="131" s="2" customFormat="1" ht="16.5" customHeight="1">
      <c r="A131" s="39"/>
      <c r="B131" s="40"/>
      <c r="C131" s="213" t="s">
        <v>250</v>
      </c>
      <c r="D131" s="213" t="s">
        <v>183</v>
      </c>
      <c r="E131" s="214" t="s">
        <v>3823</v>
      </c>
      <c r="F131" s="215" t="s">
        <v>3824</v>
      </c>
      <c r="G131" s="216" t="s">
        <v>186</v>
      </c>
      <c r="H131" s="217">
        <v>80</v>
      </c>
      <c r="I131" s="218"/>
      <c r="J131" s="219">
        <f>ROUND(I131*H131,2)</f>
        <v>0</v>
      </c>
      <c r="K131" s="215" t="s">
        <v>187</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99</v>
      </c>
      <c r="AT131" s="224" t="s">
        <v>183</v>
      </c>
      <c r="AU131" s="224" t="s">
        <v>83</v>
      </c>
      <c r="AY131" s="18" t="s">
        <v>181</v>
      </c>
      <c r="BE131" s="225">
        <f>IF(N131="základní",J131,0)</f>
        <v>0</v>
      </c>
      <c r="BF131" s="225">
        <f>IF(N131="snížená",J131,0)</f>
        <v>0</v>
      </c>
      <c r="BG131" s="225">
        <f>IF(N131="zákl. přenesená",J131,0)</f>
        <v>0</v>
      </c>
      <c r="BH131" s="225">
        <f>IF(N131="sníž. přenesená",J131,0)</f>
        <v>0</v>
      </c>
      <c r="BI131" s="225">
        <f>IF(N131="nulová",J131,0)</f>
        <v>0</v>
      </c>
      <c r="BJ131" s="18" t="s">
        <v>81</v>
      </c>
      <c r="BK131" s="225">
        <f>ROUND(I131*H131,2)</f>
        <v>0</v>
      </c>
      <c r="BL131" s="18" t="s">
        <v>99</v>
      </c>
      <c r="BM131" s="224" t="s">
        <v>3825</v>
      </c>
    </row>
    <row r="132" s="2" customFormat="1">
      <c r="A132" s="39"/>
      <c r="B132" s="40"/>
      <c r="C132" s="41"/>
      <c r="D132" s="226" t="s">
        <v>189</v>
      </c>
      <c r="E132" s="41"/>
      <c r="F132" s="227" t="s">
        <v>3826</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189</v>
      </c>
      <c r="AU132" s="18" t="s">
        <v>83</v>
      </c>
    </row>
    <row r="133" s="2" customFormat="1">
      <c r="A133" s="39"/>
      <c r="B133" s="40"/>
      <c r="C133" s="41"/>
      <c r="D133" s="231" t="s">
        <v>191</v>
      </c>
      <c r="E133" s="41"/>
      <c r="F133" s="232" t="s">
        <v>3827</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191</v>
      </c>
      <c r="AU133" s="18" t="s">
        <v>83</v>
      </c>
    </row>
    <row r="134" s="13" customFormat="1">
      <c r="A134" s="13"/>
      <c r="B134" s="233"/>
      <c r="C134" s="234"/>
      <c r="D134" s="226" t="s">
        <v>193</v>
      </c>
      <c r="E134" s="235" t="s">
        <v>19</v>
      </c>
      <c r="F134" s="236" t="s">
        <v>3828</v>
      </c>
      <c r="G134" s="234"/>
      <c r="H134" s="237">
        <v>80</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193</v>
      </c>
      <c r="AU134" s="243" t="s">
        <v>83</v>
      </c>
      <c r="AV134" s="13" t="s">
        <v>83</v>
      </c>
      <c r="AW134" s="13" t="s">
        <v>33</v>
      </c>
      <c r="AX134" s="13" t="s">
        <v>73</v>
      </c>
      <c r="AY134" s="243" t="s">
        <v>181</v>
      </c>
    </row>
    <row r="135" s="2" customFormat="1" ht="16.5" customHeight="1">
      <c r="A135" s="39"/>
      <c r="B135" s="40"/>
      <c r="C135" s="213" t="s">
        <v>260</v>
      </c>
      <c r="D135" s="213" t="s">
        <v>183</v>
      </c>
      <c r="E135" s="214" t="s">
        <v>3829</v>
      </c>
      <c r="F135" s="215" t="s">
        <v>3830</v>
      </c>
      <c r="G135" s="216" t="s">
        <v>186</v>
      </c>
      <c r="H135" s="217">
        <v>1.474</v>
      </c>
      <c r="I135" s="218"/>
      <c r="J135" s="219">
        <f>ROUND(I135*H135,2)</f>
        <v>0</v>
      </c>
      <c r="K135" s="215" t="s">
        <v>187</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99</v>
      </c>
      <c r="AT135" s="224" t="s">
        <v>183</v>
      </c>
      <c r="AU135" s="224" t="s">
        <v>83</v>
      </c>
      <c r="AY135" s="18" t="s">
        <v>181</v>
      </c>
      <c r="BE135" s="225">
        <f>IF(N135="základní",J135,0)</f>
        <v>0</v>
      </c>
      <c r="BF135" s="225">
        <f>IF(N135="snížená",J135,0)</f>
        <v>0</v>
      </c>
      <c r="BG135" s="225">
        <f>IF(N135="zákl. přenesená",J135,0)</f>
        <v>0</v>
      </c>
      <c r="BH135" s="225">
        <f>IF(N135="sníž. přenesená",J135,0)</f>
        <v>0</v>
      </c>
      <c r="BI135" s="225">
        <f>IF(N135="nulová",J135,0)</f>
        <v>0</v>
      </c>
      <c r="BJ135" s="18" t="s">
        <v>81</v>
      </c>
      <c r="BK135" s="225">
        <f>ROUND(I135*H135,2)</f>
        <v>0</v>
      </c>
      <c r="BL135" s="18" t="s">
        <v>99</v>
      </c>
      <c r="BM135" s="224" t="s">
        <v>3831</v>
      </c>
    </row>
    <row r="136" s="2" customFormat="1">
      <c r="A136" s="39"/>
      <c r="B136" s="40"/>
      <c r="C136" s="41"/>
      <c r="D136" s="226" t="s">
        <v>189</v>
      </c>
      <c r="E136" s="41"/>
      <c r="F136" s="227" t="s">
        <v>3832</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189</v>
      </c>
      <c r="AU136" s="18" t="s">
        <v>83</v>
      </c>
    </row>
    <row r="137" s="2" customFormat="1">
      <c r="A137" s="39"/>
      <c r="B137" s="40"/>
      <c r="C137" s="41"/>
      <c r="D137" s="231" t="s">
        <v>191</v>
      </c>
      <c r="E137" s="41"/>
      <c r="F137" s="232" t="s">
        <v>3833</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191</v>
      </c>
      <c r="AU137" s="18" t="s">
        <v>83</v>
      </c>
    </row>
    <row r="138" s="13" customFormat="1">
      <c r="A138" s="13"/>
      <c r="B138" s="233"/>
      <c r="C138" s="234"/>
      <c r="D138" s="226" t="s">
        <v>193</v>
      </c>
      <c r="E138" s="235" t="s">
        <v>19</v>
      </c>
      <c r="F138" s="236" t="s">
        <v>3834</v>
      </c>
      <c r="G138" s="234"/>
      <c r="H138" s="237">
        <v>1.474</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193</v>
      </c>
      <c r="AU138" s="243" t="s">
        <v>83</v>
      </c>
      <c r="AV138" s="13" t="s">
        <v>83</v>
      </c>
      <c r="AW138" s="13" t="s">
        <v>33</v>
      </c>
      <c r="AX138" s="13" t="s">
        <v>73</v>
      </c>
      <c r="AY138" s="243" t="s">
        <v>181</v>
      </c>
    </row>
    <row r="139" s="2" customFormat="1" ht="21.75" customHeight="1">
      <c r="A139" s="39"/>
      <c r="B139" s="40"/>
      <c r="C139" s="213" t="s">
        <v>268</v>
      </c>
      <c r="D139" s="213" t="s">
        <v>183</v>
      </c>
      <c r="E139" s="214" t="s">
        <v>3835</v>
      </c>
      <c r="F139" s="215" t="s">
        <v>3836</v>
      </c>
      <c r="G139" s="216" t="s">
        <v>186</v>
      </c>
      <c r="H139" s="217">
        <v>45.671999999999997</v>
      </c>
      <c r="I139" s="218"/>
      <c r="J139" s="219">
        <f>ROUND(I139*H139,2)</f>
        <v>0</v>
      </c>
      <c r="K139" s="215" t="s">
        <v>187</v>
      </c>
      <c r="L139" s="45"/>
      <c r="M139" s="220" t="s">
        <v>19</v>
      </c>
      <c r="N139" s="221" t="s">
        <v>44</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99</v>
      </c>
      <c r="AT139" s="224" t="s">
        <v>183</v>
      </c>
      <c r="AU139" s="224" t="s">
        <v>83</v>
      </c>
      <c r="AY139" s="18" t="s">
        <v>181</v>
      </c>
      <c r="BE139" s="225">
        <f>IF(N139="základní",J139,0)</f>
        <v>0</v>
      </c>
      <c r="BF139" s="225">
        <f>IF(N139="snížená",J139,0)</f>
        <v>0</v>
      </c>
      <c r="BG139" s="225">
        <f>IF(N139="zákl. přenesená",J139,0)</f>
        <v>0</v>
      </c>
      <c r="BH139" s="225">
        <f>IF(N139="sníž. přenesená",J139,0)</f>
        <v>0</v>
      </c>
      <c r="BI139" s="225">
        <f>IF(N139="nulová",J139,0)</f>
        <v>0</v>
      </c>
      <c r="BJ139" s="18" t="s">
        <v>81</v>
      </c>
      <c r="BK139" s="225">
        <f>ROUND(I139*H139,2)</f>
        <v>0</v>
      </c>
      <c r="BL139" s="18" t="s">
        <v>99</v>
      </c>
      <c r="BM139" s="224" t="s">
        <v>3837</v>
      </c>
    </row>
    <row r="140" s="2" customFormat="1">
      <c r="A140" s="39"/>
      <c r="B140" s="40"/>
      <c r="C140" s="41"/>
      <c r="D140" s="226" t="s">
        <v>189</v>
      </c>
      <c r="E140" s="41"/>
      <c r="F140" s="227" t="s">
        <v>3838</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189</v>
      </c>
      <c r="AU140" s="18" t="s">
        <v>83</v>
      </c>
    </row>
    <row r="141" s="2" customFormat="1">
      <c r="A141" s="39"/>
      <c r="B141" s="40"/>
      <c r="C141" s="41"/>
      <c r="D141" s="231" t="s">
        <v>191</v>
      </c>
      <c r="E141" s="41"/>
      <c r="F141" s="232" t="s">
        <v>3839</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191</v>
      </c>
      <c r="AU141" s="18" t="s">
        <v>83</v>
      </c>
    </row>
    <row r="142" s="13" customFormat="1">
      <c r="A142" s="13"/>
      <c r="B142" s="233"/>
      <c r="C142" s="234"/>
      <c r="D142" s="226" t="s">
        <v>193</v>
      </c>
      <c r="E142" s="235" t="s">
        <v>19</v>
      </c>
      <c r="F142" s="236" t="s">
        <v>3840</v>
      </c>
      <c r="G142" s="234"/>
      <c r="H142" s="237">
        <v>45.671999999999997</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193</v>
      </c>
      <c r="AU142" s="243" t="s">
        <v>83</v>
      </c>
      <c r="AV142" s="13" t="s">
        <v>83</v>
      </c>
      <c r="AW142" s="13" t="s">
        <v>33</v>
      </c>
      <c r="AX142" s="13" t="s">
        <v>73</v>
      </c>
      <c r="AY142" s="243" t="s">
        <v>181</v>
      </c>
    </row>
    <row r="143" s="2" customFormat="1" ht="16.5" customHeight="1">
      <c r="A143" s="39"/>
      <c r="B143" s="40"/>
      <c r="C143" s="254" t="s">
        <v>467</v>
      </c>
      <c r="D143" s="254" t="s">
        <v>308</v>
      </c>
      <c r="E143" s="255" t="s">
        <v>3841</v>
      </c>
      <c r="F143" s="256" t="s">
        <v>3842</v>
      </c>
      <c r="G143" s="257" t="s">
        <v>377</v>
      </c>
      <c r="H143" s="258">
        <v>82.299999999999997</v>
      </c>
      <c r="I143" s="259"/>
      <c r="J143" s="260">
        <f>ROUND(I143*H143,2)</f>
        <v>0</v>
      </c>
      <c r="K143" s="256" t="s">
        <v>187</v>
      </c>
      <c r="L143" s="261"/>
      <c r="M143" s="262" t="s">
        <v>19</v>
      </c>
      <c r="N143" s="263" t="s">
        <v>44</v>
      </c>
      <c r="O143" s="85"/>
      <c r="P143" s="222">
        <f>O143*H143</f>
        <v>0</v>
      </c>
      <c r="Q143" s="222">
        <v>1</v>
      </c>
      <c r="R143" s="222">
        <f>Q143*H143</f>
        <v>82.299999999999997</v>
      </c>
      <c r="S143" s="222">
        <v>0</v>
      </c>
      <c r="T143" s="223">
        <f>S143*H143</f>
        <v>0</v>
      </c>
      <c r="U143" s="39"/>
      <c r="V143" s="39"/>
      <c r="W143" s="39"/>
      <c r="X143" s="39"/>
      <c r="Y143" s="39"/>
      <c r="Z143" s="39"/>
      <c r="AA143" s="39"/>
      <c r="AB143" s="39"/>
      <c r="AC143" s="39"/>
      <c r="AD143" s="39"/>
      <c r="AE143" s="39"/>
      <c r="AR143" s="224" t="s">
        <v>238</v>
      </c>
      <c r="AT143" s="224" t="s">
        <v>308</v>
      </c>
      <c r="AU143" s="224" t="s">
        <v>83</v>
      </c>
      <c r="AY143" s="18" t="s">
        <v>181</v>
      </c>
      <c r="BE143" s="225">
        <f>IF(N143="základní",J143,0)</f>
        <v>0</v>
      </c>
      <c r="BF143" s="225">
        <f>IF(N143="snížená",J143,0)</f>
        <v>0</v>
      </c>
      <c r="BG143" s="225">
        <f>IF(N143="zákl. přenesená",J143,0)</f>
        <v>0</v>
      </c>
      <c r="BH143" s="225">
        <f>IF(N143="sníž. přenesená",J143,0)</f>
        <v>0</v>
      </c>
      <c r="BI143" s="225">
        <f>IF(N143="nulová",J143,0)</f>
        <v>0</v>
      </c>
      <c r="BJ143" s="18" t="s">
        <v>81</v>
      </c>
      <c r="BK143" s="225">
        <f>ROUND(I143*H143,2)</f>
        <v>0</v>
      </c>
      <c r="BL143" s="18" t="s">
        <v>99</v>
      </c>
      <c r="BM143" s="224" t="s">
        <v>3843</v>
      </c>
    </row>
    <row r="144" s="2" customFormat="1">
      <c r="A144" s="39"/>
      <c r="B144" s="40"/>
      <c r="C144" s="41"/>
      <c r="D144" s="226" t="s">
        <v>189</v>
      </c>
      <c r="E144" s="41"/>
      <c r="F144" s="227" t="s">
        <v>3842</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189</v>
      </c>
      <c r="AU144" s="18" t="s">
        <v>83</v>
      </c>
    </row>
    <row r="145" s="12" customFormat="1" ht="22.8" customHeight="1">
      <c r="A145" s="12"/>
      <c r="B145" s="197"/>
      <c r="C145" s="198"/>
      <c r="D145" s="199" t="s">
        <v>72</v>
      </c>
      <c r="E145" s="211" t="s">
        <v>314</v>
      </c>
      <c r="F145" s="211" t="s">
        <v>3844</v>
      </c>
      <c r="G145" s="198"/>
      <c r="H145" s="198"/>
      <c r="I145" s="201"/>
      <c r="J145" s="212">
        <f>BK145</f>
        <v>0</v>
      </c>
      <c r="K145" s="198"/>
      <c r="L145" s="203"/>
      <c r="M145" s="204"/>
      <c r="N145" s="205"/>
      <c r="O145" s="205"/>
      <c r="P145" s="206">
        <f>SUM(P146:P155)</f>
        <v>0</v>
      </c>
      <c r="Q145" s="205"/>
      <c r="R145" s="206">
        <f>SUM(R146:R155)</f>
        <v>0.013800000000000002</v>
      </c>
      <c r="S145" s="205"/>
      <c r="T145" s="207">
        <f>SUM(T146:T155)</f>
        <v>0</v>
      </c>
      <c r="U145" s="12"/>
      <c r="V145" s="12"/>
      <c r="W145" s="12"/>
      <c r="X145" s="12"/>
      <c r="Y145" s="12"/>
      <c r="Z145" s="12"/>
      <c r="AA145" s="12"/>
      <c r="AB145" s="12"/>
      <c r="AC145" s="12"/>
      <c r="AD145" s="12"/>
      <c r="AE145" s="12"/>
      <c r="AR145" s="208" t="s">
        <v>81</v>
      </c>
      <c r="AT145" s="209" t="s">
        <v>72</v>
      </c>
      <c r="AU145" s="209" t="s">
        <v>81</v>
      </c>
      <c r="AY145" s="208" t="s">
        <v>181</v>
      </c>
      <c r="BK145" s="210">
        <f>SUM(BK146:BK155)</f>
        <v>0</v>
      </c>
    </row>
    <row r="146" s="2" customFormat="1" ht="21.75" customHeight="1">
      <c r="A146" s="39"/>
      <c r="B146" s="40"/>
      <c r="C146" s="213" t="s">
        <v>274</v>
      </c>
      <c r="D146" s="213" t="s">
        <v>183</v>
      </c>
      <c r="E146" s="214" t="s">
        <v>3845</v>
      </c>
      <c r="F146" s="215" t="s">
        <v>3846</v>
      </c>
      <c r="G146" s="216" t="s">
        <v>253</v>
      </c>
      <c r="H146" s="217">
        <v>137.94999999999999</v>
      </c>
      <c r="I146" s="218"/>
      <c r="J146" s="219">
        <f>ROUND(I146*H146,2)</f>
        <v>0</v>
      </c>
      <c r="K146" s="215" t="s">
        <v>187</v>
      </c>
      <c r="L146" s="45"/>
      <c r="M146" s="220" t="s">
        <v>19</v>
      </c>
      <c r="N146" s="221" t="s">
        <v>44</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99</v>
      </c>
      <c r="AT146" s="224" t="s">
        <v>183</v>
      </c>
      <c r="AU146" s="224" t="s">
        <v>83</v>
      </c>
      <c r="AY146" s="18" t="s">
        <v>181</v>
      </c>
      <c r="BE146" s="225">
        <f>IF(N146="základní",J146,0)</f>
        <v>0</v>
      </c>
      <c r="BF146" s="225">
        <f>IF(N146="snížená",J146,0)</f>
        <v>0</v>
      </c>
      <c r="BG146" s="225">
        <f>IF(N146="zákl. přenesená",J146,0)</f>
        <v>0</v>
      </c>
      <c r="BH146" s="225">
        <f>IF(N146="sníž. přenesená",J146,0)</f>
        <v>0</v>
      </c>
      <c r="BI146" s="225">
        <f>IF(N146="nulová",J146,0)</f>
        <v>0</v>
      </c>
      <c r="BJ146" s="18" t="s">
        <v>81</v>
      </c>
      <c r="BK146" s="225">
        <f>ROUND(I146*H146,2)</f>
        <v>0</v>
      </c>
      <c r="BL146" s="18" t="s">
        <v>99</v>
      </c>
      <c r="BM146" s="224" t="s">
        <v>3847</v>
      </c>
    </row>
    <row r="147" s="2" customFormat="1">
      <c r="A147" s="39"/>
      <c r="B147" s="40"/>
      <c r="C147" s="41"/>
      <c r="D147" s="226" t="s">
        <v>189</v>
      </c>
      <c r="E147" s="41"/>
      <c r="F147" s="227" t="s">
        <v>3848</v>
      </c>
      <c r="G147" s="41"/>
      <c r="H147" s="41"/>
      <c r="I147" s="228"/>
      <c r="J147" s="41"/>
      <c r="K147" s="41"/>
      <c r="L147" s="45"/>
      <c r="M147" s="229"/>
      <c r="N147" s="230"/>
      <c r="O147" s="85"/>
      <c r="P147" s="85"/>
      <c r="Q147" s="85"/>
      <c r="R147" s="85"/>
      <c r="S147" s="85"/>
      <c r="T147" s="86"/>
      <c r="U147" s="39"/>
      <c r="V147" s="39"/>
      <c r="W147" s="39"/>
      <c r="X147" s="39"/>
      <c r="Y147" s="39"/>
      <c r="Z147" s="39"/>
      <c r="AA147" s="39"/>
      <c r="AB147" s="39"/>
      <c r="AC147" s="39"/>
      <c r="AD147" s="39"/>
      <c r="AE147" s="39"/>
      <c r="AT147" s="18" t="s">
        <v>189</v>
      </c>
      <c r="AU147" s="18" t="s">
        <v>83</v>
      </c>
    </row>
    <row r="148" s="2" customFormat="1">
      <c r="A148" s="39"/>
      <c r="B148" s="40"/>
      <c r="C148" s="41"/>
      <c r="D148" s="231" t="s">
        <v>191</v>
      </c>
      <c r="E148" s="41"/>
      <c r="F148" s="232" t="s">
        <v>3849</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191</v>
      </c>
      <c r="AU148" s="18" t="s">
        <v>83</v>
      </c>
    </row>
    <row r="149" s="13" customFormat="1">
      <c r="A149" s="13"/>
      <c r="B149" s="233"/>
      <c r="C149" s="234"/>
      <c r="D149" s="226" t="s">
        <v>193</v>
      </c>
      <c r="E149" s="235" t="s">
        <v>19</v>
      </c>
      <c r="F149" s="236" t="s">
        <v>3850</v>
      </c>
      <c r="G149" s="234"/>
      <c r="H149" s="237">
        <v>137.94999999999999</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193</v>
      </c>
      <c r="AU149" s="243" t="s">
        <v>83</v>
      </c>
      <c r="AV149" s="13" t="s">
        <v>83</v>
      </c>
      <c r="AW149" s="13" t="s">
        <v>33</v>
      </c>
      <c r="AX149" s="13" t="s">
        <v>73</v>
      </c>
      <c r="AY149" s="243" t="s">
        <v>181</v>
      </c>
    </row>
    <row r="150" s="2" customFormat="1" ht="16.5" customHeight="1">
      <c r="A150" s="39"/>
      <c r="B150" s="40"/>
      <c r="C150" s="213" t="s">
        <v>282</v>
      </c>
      <c r="D150" s="213" t="s">
        <v>183</v>
      </c>
      <c r="E150" s="214" t="s">
        <v>3851</v>
      </c>
      <c r="F150" s="215" t="s">
        <v>3852</v>
      </c>
      <c r="G150" s="216" t="s">
        <v>253</v>
      </c>
      <c r="H150" s="217">
        <v>137.94999999999999</v>
      </c>
      <c r="I150" s="218"/>
      <c r="J150" s="219">
        <f>ROUND(I150*H150,2)</f>
        <v>0</v>
      </c>
      <c r="K150" s="215" t="s">
        <v>187</v>
      </c>
      <c r="L150" s="45"/>
      <c r="M150" s="220" t="s">
        <v>19</v>
      </c>
      <c r="N150" s="221" t="s">
        <v>44</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99</v>
      </c>
      <c r="AT150" s="224" t="s">
        <v>183</v>
      </c>
      <c r="AU150" s="224" t="s">
        <v>83</v>
      </c>
      <c r="AY150" s="18" t="s">
        <v>181</v>
      </c>
      <c r="BE150" s="225">
        <f>IF(N150="základní",J150,0)</f>
        <v>0</v>
      </c>
      <c r="BF150" s="225">
        <f>IF(N150="snížená",J150,0)</f>
        <v>0</v>
      </c>
      <c r="BG150" s="225">
        <f>IF(N150="zákl. přenesená",J150,0)</f>
        <v>0</v>
      </c>
      <c r="BH150" s="225">
        <f>IF(N150="sníž. přenesená",J150,0)</f>
        <v>0</v>
      </c>
      <c r="BI150" s="225">
        <f>IF(N150="nulová",J150,0)</f>
        <v>0</v>
      </c>
      <c r="BJ150" s="18" t="s">
        <v>81</v>
      </c>
      <c r="BK150" s="225">
        <f>ROUND(I150*H150,2)</f>
        <v>0</v>
      </c>
      <c r="BL150" s="18" t="s">
        <v>99</v>
      </c>
      <c r="BM150" s="224" t="s">
        <v>3853</v>
      </c>
    </row>
    <row r="151" s="2" customFormat="1">
      <c r="A151" s="39"/>
      <c r="B151" s="40"/>
      <c r="C151" s="41"/>
      <c r="D151" s="226" t="s">
        <v>189</v>
      </c>
      <c r="E151" s="41"/>
      <c r="F151" s="227" t="s">
        <v>3854</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189</v>
      </c>
      <c r="AU151" s="18" t="s">
        <v>83</v>
      </c>
    </row>
    <row r="152" s="2" customFormat="1">
      <c r="A152" s="39"/>
      <c r="B152" s="40"/>
      <c r="C152" s="41"/>
      <c r="D152" s="231" t="s">
        <v>191</v>
      </c>
      <c r="E152" s="41"/>
      <c r="F152" s="232" t="s">
        <v>3855</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191</v>
      </c>
      <c r="AU152" s="18" t="s">
        <v>83</v>
      </c>
    </row>
    <row r="153" s="13" customFormat="1">
      <c r="A153" s="13"/>
      <c r="B153" s="233"/>
      <c r="C153" s="234"/>
      <c r="D153" s="226" t="s">
        <v>193</v>
      </c>
      <c r="E153" s="235" t="s">
        <v>19</v>
      </c>
      <c r="F153" s="236" t="s">
        <v>3856</v>
      </c>
      <c r="G153" s="234"/>
      <c r="H153" s="237">
        <v>137.94999999999999</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193</v>
      </c>
      <c r="AU153" s="243" t="s">
        <v>83</v>
      </c>
      <c r="AV153" s="13" t="s">
        <v>83</v>
      </c>
      <c r="AW153" s="13" t="s">
        <v>33</v>
      </c>
      <c r="AX153" s="13" t="s">
        <v>73</v>
      </c>
      <c r="AY153" s="243" t="s">
        <v>181</v>
      </c>
    </row>
    <row r="154" s="2" customFormat="1" ht="16.5" customHeight="1">
      <c r="A154" s="39"/>
      <c r="B154" s="40"/>
      <c r="C154" s="254" t="s">
        <v>514</v>
      </c>
      <c r="D154" s="254" t="s">
        <v>308</v>
      </c>
      <c r="E154" s="255" t="s">
        <v>3857</v>
      </c>
      <c r="F154" s="256" t="s">
        <v>3858</v>
      </c>
      <c r="G154" s="257" t="s">
        <v>2888</v>
      </c>
      <c r="H154" s="258">
        <v>13.800000000000001</v>
      </c>
      <c r="I154" s="259"/>
      <c r="J154" s="260">
        <f>ROUND(I154*H154,2)</f>
        <v>0</v>
      </c>
      <c r="K154" s="256" t="s">
        <v>187</v>
      </c>
      <c r="L154" s="261"/>
      <c r="M154" s="262" t="s">
        <v>19</v>
      </c>
      <c r="N154" s="263" t="s">
        <v>44</v>
      </c>
      <c r="O154" s="85"/>
      <c r="P154" s="222">
        <f>O154*H154</f>
        <v>0</v>
      </c>
      <c r="Q154" s="222">
        <v>0.001</v>
      </c>
      <c r="R154" s="222">
        <f>Q154*H154</f>
        <v>0.013800000000000002</v>
      </c>
      <c r="S154" s="222">
        <v>0</v>
      </c>
      <c r="T154" s="223">
        <f>S154*H154</f>
        <v>0</v>
      </c>
      <c r="U154" s="39"/>
      <c r="V154" s="39"/>
      <c r="W154" s="39"/>
      <c r="X154" s="39"/>
      <c r="Y154" s="39"/>
      <c r="Z154" s="39"/>
      <c r="AA154" s="39"/>
      <c r="AB154" s="39"/>
      <c r="AC154" s="39"/>
      <c r="AD154" s="39"/>
      <c r="AE154" s="39"/>
      <c r="AR154" s="224" t="s">
        <v>238</v>
      </c>
      <c r="AT154" s="224" t="s">
        <v>308</v>
      </c>
      <c r="AU154" s="224" t="s">
        <v>83</v>
      </c>
      <c r="AY154" s="18" t="s">
        <v>181</v>
      </c>
      <c r="BE154" s="225">
        <f>IF(N154="základní",J154,0)</f>
        <v>0</v>
      </c>
      <c r="BF154" s="225">
        <f>IF(N154="snížená",J154,0)</f>
        <v>0</v>
      </c>
      <c r="BG154" s="225">
        <f>IF(N154="zákl. přenesená",J154,0)</f>
        <v>0</v>
      </c>
      <c r="BH154" s="225">
        <f>IF(N154="sníž. přenesená",J154,0)</f>
        <v>0</v>
      </c>
      <c r="BI154" s="225">
        <f>IF(N154="nulová",J154,0)</f>
        <v>0</v>
      </c>
      <c r="BJ154" s="18" t="s">
        <v>81</v>
      </c>
      <c r="BK154" s="225">
        <f>ROUND(I154*H154,2)</f>
        <v>0</v>
      </c>
      <c r="BL154" s="18" t="s">
        <v>99</v>
      </c>
      <c r="BM154" s="224" t="s">
        <v>3859</v>
      </c>
    </row>
    <row r="155" s="2" customFormat="1">
      <c r="A155" s="39"/>
      <c r="B155" s="40"/>
      <c r="C155" s="41"/>
      <c r="D155" s="226" t="s">
        <v>189</v>
      </c>
      <c r="E155" s="41"/>
      <c r="F155" s="227" t="s">
        <v>3858</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189</v>
      </c>
      <c r="AU155" s="18" t="s">
        <v>83</v>
      </c>
    </row>
    <row r="156" s="12" customFormat="1" ht="22.8" customHeight="1">
      <c r="A156" s="12"/>
      <c r="B156" s="197"/>
      <c r="C156" s="198"/>
      <c r="D156" s="199" t="s">
        <v>72</v>
      </c>
      <c r="E156" s="211" t="s">
        <v>96</v>
      </c>
      <c r="F156" s="211" t="s">
        <v>400</v>
      </c>
      <c r="G156" s="198"/>
      <c r="H156" s="198"/>
      <c r="I156" s="201"/>
      <c r="J156" s="212">
        <f>BK156</f>
        <v>0</v>
      </c>
      <c r="K156" s="198"/>
      <c r="L156" s="203"/>
      <c r="M156" s="204"/>
      <c r="N156" s="205"/>
      <c r="O156" s="205"/>
      <c r="P156" s="206">
        <f>SUM(P157:P171)</f>
        <v>0</v>
      </c>
      <c r="Q156" s="205"/>
      <c r="R156" s="206">
        <f>SUM(R157:R171)</f>
        <v>0.16799999999999998</v>
      </c>
      <c r="S156" s="205"/>
      <c r="T156" s="207">
        <f>SUM(T157:T171)</f>
        <v>0</v>
      </c>
      <c r="U156" s="12"/>
      <c r="V156" s="12"/>
      <c r="W156" s="12"/>
      <c r="X156" s="12"/>
      <c r="Y156" s="12"/>
      <c r="Z156" s="12"/>
      <c r="AA156" s="12"/>
      <c r="AB156" s="12"/>
      <c r="AC156" s="12"/>
      <c r="AD156" s="12"/>
      <c r="AE156" s="12"/>
      <c r="AR156" s="208" t="s">
        <v>81</v>
      </c>
      <c r="AT156" s="209" t="s">
        <v>72</v>
      </c>
      <c r="AU156" s="209" t="s">
        <v>81</v>
      </c>
      <c r="AY156" s="208" t="s">
        <v>181</v>
      </c>
      <c r="BK156" s="210">
        <f>SUM(BK157:BK171)</f>
        <v>0</v>
      </c>
    </row>
    <row r="157" s="2" customFormat="1" ht="16.5" customHeight="1">
      <c r="A157" s="39"/>
      <c r="B157" s="40"/>
      <c r="C157" s="213" t="s">
        <v>454</v>
      </c>
      <c r="D157" s="213" t="s">
        <v>183</v>
      </c>
      <c r="E157" s="214" t="s">
        <v>3860</v>
      </c>
      <c r="F157" s="215" t="s">
        <v>3861</v>
      </c>
      <c r="G157" s="216" t="s">
        <v>449</v>
      </c>
      <c r="H157" s="217">
        <v>1</v>
      </c>
      <c r="I157" s="218"/>
      <c r="J157" s="219">
        <f>ROUND(I157*H157,2)</f>
        <v>0</v>
      </c>
      <c r="K157" s="215" t="s">
        <v>187</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99</v>
      </c>
      <c r="AT157" s="224" t="s">
        <v>183</v>
      </c>
      <c r="AU157" s="224" t="s">
        <v>83</v>
      </c>
      <c r="AY157" s="18" t="s">
        <v>181</v>
      </c>
      <c r="BE157" s="225">
        <f>IF(N157="základní",J157,0)</f>
        <v>0</v>
      </c>
      <c r="BF157" s="225">
        <f>IF(N157="snížená",J157,0)</f>
        <v>0</v>
      </c>
      <c r="BG157" s="225">
        <f>IF(N157="zákl. přenesená",J157,0)</f>
        <v>0</v>
      </c>
      <c r="BH157" s="225">
        <f>IF(N157="sníž. přenesená",J157,0)</f>
        <v>0</v>
      </c>
      <c r="BI157" s="225">
        <f>IF(N157="nulová",J157,0)</f>
        <v>0</v>
      </c>
      <c r="BJ157" s="18" t="s">
        <v>81</v>
      </c>
      <c r="BK157" s="225">
        <f>ROUND(I157*H157,2)</f>
        <v>0</v>
      </c>
      <c r="BL157" s="18" t="s">
        <v>99</v>
      </c>
      <c r="BM157" s="224" t="s">
        <v>3862</v>
      </c>
    </row>
    <row r="158" s="2" customFormat="1">
      <c r="A158" s="39"/>
      <c r="B158" s="40"/>
      <c r="C158" s="41"/>
      <c r="D158" s="226" t="s">
        <v>189</v>
      </c>
      <c r="E158" s="41"/>
      <c r="F158" s="227" t="s">
        <v>3863</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189</v>
      </c>
      <c r="AU158" s="18" t="s">
        <v>83</v>
      </c>
    </row>
    <row r="159" s="2" customFormat="1">
      <c r="A159" s="39"/>
      <c r="B159" s="40"/>
      <c r="C159" s="41"/>
      <c r="D159" s="231" t="s">
        <v>191</v>
      </c>
      <c r="E159" s="41"/>
      <c r="F159" s="232" t="s">
        <v>3864</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191</v>
      </c>
      <c r="AU159" s="18" t="s">
        <v>83</v>
      </c>
    </row>
    <row r="160" s="2" customFormat="1" ht="16.5" customHeight="1">
      <c r="A160" s="39"/>
      <c r="B160" s="40"/>
      <c r="C160" s="254" t="s">
        <v>460</v>
      </c>
      <c r="D160" s="254" t="s">
        <v>308</v>
      </c>
      <c r="E160" s="255" t="s">
        <v>3865</v>
      </c>
      <c r="F160" s="256" t="s">
        <v>3866</v>
      </c>
      <c r="G160" s="257" t="s">
        <v>449</v>
      </c>
      <c r="H160" s="258">
        <v>1</v>
      </c>
      <c r="I160" s="259"/>
      <c r="J160" s="260">
        <f>ROUND(I160*H160,2)</f>
        <v>0</v>
      </c>
      <c r="K160" s="256" t="s">
        <v>187</v>
      </c>
      <c r="L160" s="261"/>
      <c r="M160" s="262" t="s">
        <v>19</v>
      </c>
      <c r="N160" s="263" t="s">
        <v>44</v>
      </c>
      <c r="O160" s="85"/>
      <c r="P160" s="222">
        <f>O160*H160</f>
        <v>0</v>
      </c>
      <c r="Q160" s="222">
        <v>0.113</v>
      </c>
      <c r="R160" s="222">
        <f>Q160*H160</f>
        <v>0.113</v>
      </c>
      <c r="S160" s="222">
        <v>0</v>
      </c>
      <c r="T160" s="223">
        <f>S160*H160</f>
        <v>0</v>
      </c>
      <c r="U160" s="39"/>
      <c r="V160" s="39"/>
      <c r="W160" s="39"/>
      <c r="X160" s="39"/>
      <c r="Y160" s="39"/>
      <c r="Z160" s="39"/>
      <c r="AA160" s="39"/>
      <c r="AB160" s="39"/>
      <c r="AC160" s="39"/>
      <c r="AD160" s="39"/>
      <c r="AE160" s="39"/>
      <c r="AR160" s="224" t="s">
        <v>238</v>
      </c>
      <c r="AT160" s="224" t="s">
        <v>308</v>
      </c>
      <c r="AU160" s="224" t="s">
        <v>83</v>
      </c>
      <c r="AY160" s="18" t="s">
        <v>181</v>
      </c>
      <c r="BE160" s="225">
        <f>IF(N160="základní",J160,0)</f>
        <v>0</v>
      </c>
      <c r="BF160" s="225">
        <f>IF(N160="snížená",J160,0)</f>
        <v>0</v>
      </c>
      <c r="BG160" s="225">
        <f>IF(N160="zákl. přenesená",J160,0)</f>
        <v>0</v>
      </c>
      <c r="BH160" s="225">
        <f>IF(N160="sníž. přenesená",J160,0)</f>
        <v>0</v>
      </c>
      <c r="BI160" s="225">
        <f>IF(N160="nulová",J160,0)</f>
        <v>0</v>
      </c>
      <c r="BJ160" s="18" t="s">
        <v>81</v>
      </c>
      <c r="BK160" s="225">
        <f>ROUND(I160*H160,2)</f>
        <v>0</v>
      </c>
      <c r="BL160" s="18" t="s">
        <v>99</v>
      </c>
      <c r="BM160" s="224" t="s">
        <v>3867</v>
      </c>
    </row>
    <row r="161" s="2" customFormat="1">
      <c r="A161" s="39"/>
      <c r="B161" s="40"/>
      <c r="C161" s="41"/>
      <c r="D161" s="226" t="s">
        <v>189</v>
      </c>
      <c r="E161" s="41"/>
      <c r="F161" s="227" t="s">
        <v>3866</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189</v>
      </c>
      <c r="AU161" s="18" t="s">
        <v>83</v>
      </c>
    </row>
    <row r="162" s="2" customFormat="1" ht="16.5" customHeight="1">
      <c r="A162" s="39"/>
      <c r="B162" s="40"/>
      <c r="C162" s="213" t="s">
        <v>493</v>
      </c>
      <c r="D162" s="213" t="s">
        <v>183</v>
      </c>
      <c r="E162" s="214" t="s">
        <v>3868</v>
      </c>
      <c r="F162" s="215" t="s">
        <v>19</v>
      </c>
      <c r="G162" s="216" t="s">
        <v>393</v>
      </c>
      <c r="H162" s="217">
        <v>1</v>
      </c>
      <c r="I162" s="218"/>
      <c r="J162" s="219">
        <f>ROUND(I162*H162,2)</f>
        <v>0</v>
      </c>
      <c r="K162" s="215" t="s">
        <v>394</v>
      </c>
      <c r="L162" s="45"/>
      <c r="M162" s="220" t="s">
        <v>19</v>
      </c>
      <c r="N162" s="221" t="s">
        <v>44</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99</v>
      </c>
      <c r="AT162" s="224" t="s">
        <v>183</v>
      </c>
      <c r="AU162" s="224" t="s">
        <v>83</v>
      </c>
      <c r="AY162" s="18" t="s">
        <v>181</v>
      </c>
      <c r="BE162" s="225">
        <f>IF(N162="základní",J162,0)</f>
        <v>0</v>
      </c>
      <c r="BF162" s="225">
        <f>IF(N162="snížená",J162,0)</f>
        <v>0</v>
      </c>
      <c r="BG162" s="225">
        <f>IF(N162="zákl. přenesená",J162,0)</f>
        <v>0</v>
      </c>
      <c r="BH162" s="225">
        <f>IF(N162="sníž. přenesená",J162,0)</f>
        <v>0</v>
      </c>
      <c r="BI162" s="225">
        <f>IF(N162="nulová",J162,0)</f>
        <v>0</v>
      </c>
      <c r="BJ162" s="18" t="s">
        <v>81</v>
      </c>
      <c r="BK162" s="225">
        <f>ROUND(I162*H162,2)</f>
        <v>0</v>
      </c>
      <c r="BL162" s="18" t="s">
        <v>99</v>
      </c>
      <c r="BM162" s="224" t="s">
        <v>3869</v>
      </c>
    </row>
    <row r="163" s="2" customFormat="1">
      <c r="A163" s="39"/>
      <c r="B163" s="40"/>
      <c r="C163" s="41"/>
      <c r="D163" s="226" t="s">
        <v>189</v>
      </c>
      <c r="E163" s="41"/>
      <c r="F163" s="227" t="s">
        <v>3870</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189</v>
      </c>
      <c r="AU163" s="18" t="s">
        <v>83</v>
      </c>
    </row>
    <row r="164" s="2" customFormat="1" ht="16.5" customHeight="1">
      <c r="A164" s="39"/>
      <c r="B164" s="40"/>
      <c r="C164" s="254" t="s">
        <v>473</v>
      </c>
      <c r="D164" s="254" t="s">
        <v>308</v>
      </c>
      <c r="E164" s="255" t="s">
        <v>3871</v>
      </c>
      <c r="F164" s="256" t="s">
        <v>3872</v>
      </c>
      <c r="G164" s="257" t="s">
        <v>449</v>
      </c>
      <c r="H164" s="258">
        <v>6</v>
      </c>
      <c r="I164" s="259"/>
      <c r="J164" s="260">
        <f>ROUND(I164*H164,2)</f>
        <v>0</v>
      </c>
      <c r="K164" s="256" t="s">
        <v>187</v>
      </c>
      <c r="L164" s="261"/>
      <c r="M164" s="262" t="s">
        <v>19</v>
      </c>
      <c r="N164" s="263" t="s">
        <v>44</v>
      </c>
      <c r="O164" s="85"/>
      <c r="P164" s="222">
        <f>O164*H164</f>
        <v>0</v>
      </c>
      <c r="Q164" s="222">
        <v>0.0025000000000000001</v>
      </c>
      <c r="R164" s="222">
        <f>Q164*H164</f>
        <v>0.014999999999999999</v>
      </c>
      <c r="S164" s="222">
        <v>0</v>
      </c>
      <c r="T164" s="223">
        <f>S164*H164</f>
        <v>0</v>
      </c>
      <c r="U164" s="39"/>
      <c r="V164" s="39"/>
      <c r="W164" s="39"/>
      <c r="X164" s="39"/>
      <c r="Y164" s="39"/>
      <c r="Z164" s="39"/>
      <c r="AA164" s="39"/>
      <c r="AB164" s="39"/>
      <c r="AC164" s="39"/>
      <c r="AD164" s="39"/>
      <c r="AE164" s="39"/>
      <c r="AR164" s="224" t="s">
        <v>238</v>
      </c>
      <c r="AT164" s="224" t="s">
        <v>308</v>
      </c>
      <c r="AU164" s="224" t="s">
        <v>83</v>
      </c>
      <c r="AY164" s="18" t="s">
        <v>181</v>
      </c>
      <c r="BE164" s="225">
        <f>IF(N164="základní",J164,0)</f>
        <v>0</v>
      </c>
      <c r="BF164" s="225">
        <f>IF(N164="snížená",J164,0)</f>
        <v>0</v>
      </c>
      <c r="BG164" s="225">
        <f>IF(N164="zákl. přenesená",J164,0)</f>
        <v>0</v>
      </c>
      <c r="BH164" s="225">
        <f>IF(N164="sníž. přenesená",J164,0)</f>
        <v>0</v>
      </c>
      <c r="BI164" s="225">
        <f>IF(N164="nulová",J164,0)</f>
        <v>0</v>
      </c>
      <c r="BJ164" s="18" t="s">
        <v>81</v>
      </c>
      <c r="BK164" s="225">
        <f>ROUND(I164*H164,2)</f>
        <v>0</v>
      </c>
      <c r="BL164" s="18" t="s">
        <v>99</v>
      </c>
      <c r="BM164" s="224" t="s">
        <v>3873</v>
      </c>
    </row>
    <row r="165" s="2" customFormat="1">
      <c r="A165" s="39"/>
      <c r="B165" s="40"/>
      <c r="C165" s="41"/>
      <c r="D165" s="226" t="s">
        <v>189</v>
      </c>
      <c r="E165" s="41"/>
      <c r="F165" s="227" t="s">
        <v>3872</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189</v>
      </c>
      <c r="AU165" s="18" t="s">
        <v>83</v>
      </c>
    </row>
    <row r="166" s="2" customFormat="1" ht="16.5" customHeight="1">
      <c r="A166" s="39"/>
      <c r="B166" s="40"/>
      <c r="C166" s="254" t="s">
        <v>480</v>
      </c>
      <c r="D166" s="254" t="s">
        <v>308</v>
      </c>
      <c r="E166" s="255" t="s">
        <v>3874</v>
      </c>
      <c r="F166" s="256" t="s">
        <v>3875</v>
      </c>
      <c r="G166" s="257" t="s">
        <v>449</v>
      </c>
      <c r="H166" s="258">
        <v>2</v>
      </c>
      <c r="I166" s="259"/>
      <c r="J166" s="260">
        <f>ROUND(I166*H166,2)</f>
        <v>0</v>
      </c>
      <c r="K166" s="256" t="s">
        <v>187</v>
      </c>
      <c r="L166" s="261"/>
      <c r="M166" s="262" t="s">
        <v>19</v>
      </c>
      <c r="N166" s="263" t="s">
        <v>44</v>
      </c>
      <c r="O166" s="85"/>
      <c r="P166" s="222">
        <f>O166*H166</f>
        <v>0</v>
      </c>
      <c r="Q166" s="222">
        <v>0.0025000000000000001</v>
      </c>
      <c r="R166" s="222">
        <f>Q166*H166</f>
        <v>0.0050000000000000001</v>
      </c>
      <c r="S166" s="222">
        <v>0</v>
      </c>
      <c r="T166" s="223">
        <f>S166*H166</f>
        <v>0</v>
      </c>
      <c r="U166" s="39"/>
      <c r="V166" s="39"/>
      <c r="W166" s="39"/>
      <c r="X166" s="39"/>
      <c r="Y166" s="39"/>
      <c r="Z166" s="39"/>
      <c r="AA166" s="39"/>
      <c r="AB166" s="39"/>
      <c r="AC166" s="39"/>
      <c r="AD166" s="39"/>
      <c r="AE166" s="39"/>
      <c r="AR166" s="224" t="s">
        <v>238</v>
      </c>
      <c r="AT166" s="224" t="s">
        <v>308</v>
      </c>
      <c r="AU166" s="224" t="s">
        <v>83</v>
      </c>
      <c r="AY166" s="18" t="s">
        <v>181</v>
      </c>
      <c r="BE166" s="225">
        <f>IF(N166="základní",J166,0)</f>
        <v>0</v>
      </c>
      <c r="BF166" s="225">
        <f>IF(N166="snížená",J166,0)</f>
        <v>0</v>
      </c>
      <c r="BG166" s="225">
        <f>IF(N166="zákl. přenesená",J166,0)</f>
        <v>0</v>
      </c>
      <c r="BH166" s="225">
        <f>IF(N166="sníž. přenesená",J166,0)</f>
        <v>0</v>
      </c>
      <c r="BI166" s="225">
        <f>IF(N166="nulová",J166,0)</f>
        <v>0</v>
      </c>
      <c r="BJ166" s="18" t="s">
        <v>81</v>
      </c>
      <c r="BK166" s="225">
        <f>ROUND(I166*H166,2)</f>
        <v>0</v>
      </c>
      <c r="BL166" s="18" t="s">
        <v>99</v>
      </c>
      <c r="BM166" s="224" t="s">
        <v>3876</v>
      </c>
    </row>
    <row r="167" s="2" customFormat="1">
      <c r="A167" s="39"/>
      <c r="B167" s="40"/>
      <c r="C167" s="41"/>
      <c r="D167" s="226" t="s">
        <v>189</v>
      </c>
      <c r="E167" s="41"/>
      <c r="F167" s="227" t="s">
        <v>3875</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189</v>
      </c>
      <c r="AU167" s="18" t="s">
        <v>83</v>
      </c>
    </row>
    <row r="168" s="2" customFormat="1" ht="16.5" customHeight="1">
      <c r="A168" s="39"/>
      <c r="B168" s="40"/>
      <c r="C168" s="254" t="s">
        <v>486</v>
      </c>
      <c r="D168" s="254" t="s">
        <v>308</v>
      </c>
      <c r="E168" s="255" t="s">
        <v>3877</v>
      </c>
      <c r="F168" s="256" t="s">
        <v>3878</v>
      </c>
      <c r="G168" s="257" t="s">
        <v>449</v>
      </c>
      <c r="H168" s="258">
        <v>1</v>
      </c>
      <c r="I168" s="259"/>
      <c r="J168" s="260">
        <f>ROUND(I168*H168,2)</f>
        <v>0</v>
      </c>
      <c r="K168" s="256" t="s">
        <v>187</v>
      </c>
      <c r="L168" s="261"/>
      <c r="M168" s="262" t="s">
        <v>19</v>
      </c>
      <c r="N168" s="263" t="s">
        <v>44</v>
      </c>
      <c r="O168" s="85"/>
      <c r="P168" s="222">
        <f>O168*H168</f>
        <v>0</v>
      </c>
      <c r="Q168" s="222">
        <v>0.02</v>
      </c>
      <c r="R168" s="222">
        <f>Q168*H168</f>
        <v>0.02</v>
      </c>
      <c r="S168" s="222">
        <v>0</v>
      </c>
      <c r="T168" s="223">
        <f>S168*H168</f>
        <v>0</v>
      </c>
      <c r="U168" s="39"/>
      <c r="V168" s="39"/>
      <c r="W168" s="39"/>
      <c r="X168" s="39"/>
      <c r="Y168" s="39"/>
      <c r="Z168" s="39"/>
      <c r="AA168" s="39"/>
      <c r="AB168" s="39"/>
      <c r="AC168" s="39"/>
      <c r="AD168" s="39"/>
      <c r="AE168" s="39"/>
      <c r="AR168" s="224" t="s">
        <v>238</v>
      </c>
      <c r="AT168" s="224" t="s">
        <v>308</v>
      </c>
      <c r="AU168" s="224" t="s">
        <v>83</v>
      </c>
      <c r="AY168" s="18" t="s">
        <v>181</v>
      </c>
      <c r="BE168" s="225">
        <f>IF(N168="základní",J168,0)</f>
        <v>0</v>
      </c>
      <c r="BF168" s="225">
        <f>IF(N168="snížená",J168,0)</f>
        <v>0</v>
      </c>
      <c r="BG168" s="225">
        <f>IF(N168="zákl. přenesená",J168,0)</f>
        <v>0</v>
      </c>
      <c r="BH168" s="225">
        <f>IF(N168="sníž. přenesená",J168,0)</f>
        <v>0</v>
      </c>
      <c r="BI168" s="225">
        <f>IF(N168="nulová",J168,0)</f>
        <v>0</v>
      </c>
      <c r="BJ168" s="18" t="s">
        <v>81</v>
      </c>
      <c r="BK168" s="225">
        <f>ROUND(I168*H168,2)</f>
        <v>0</v>
      </c>
      <c r="BL168" s="18" t="s">
        <v>99</v>
      </c>
      <c r="BM168" s="224" t="s">
        <v>3879</v>
      </c>
    </row>
    <row r="169" s="2" customFormat="1">
      <c r="A169" s="39"/>
      <c r="B169" s="40"/>
      <c r="C169" s="41"/>
      <c r="D169" s="226" t="s">
        <v>189</v>
      </c>
      <c r="E169" s="41"/>
      <c r="F169" s="227" t="s">
        <v>3878</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189</v>
      </c>
      <c r="AU169" s="18" t="s">
        <v>83</v>
      </c>
    </row>
    <row r="170" s="2" customFormat="1" ht="16.5" customHeight="1">
      <c r="A170" s="39"/>
      <c r="B170" s="40"/>
      <c r="C170" s="254" t="s">
        <v>500</v>
      </c>
      <c r="D170" s="254" t="s">
        <v>308</v>
      </c>
      <c r="E170" s="255" t="s">
        <v>3880</v>
      </c>
      <c r="F170" s="256" t="s">
        <v>3881</v>
      </c>
      <c r="G170" s="257" t="s">
        <v>253</v>
      </c>
      <c r="H170" s="258">
        <v>50</v>
      </c>
      <c r="I170" s="259"/>
      <c r="J170" s="260">
        <f>ROUND(I170*H170,2)</f>
        <v>0</v>
      </c>
      <c r="K170" s="256" t="s">
        <v>187</v>
      </c>
      <c r="L170" s="261"/>
      <c r="M170" s="262" t="s">
        <v>19</v>
      </c>
      <c r="N170" s="263" t="s">
        <v>44</v>
      </c>
      <c r="O170" s="85"/>
      <c r="P170" s="222">
        <f>O170*H170</f>
        <v>0</v>
      </c>
      <c r="Q170" s="222">
        <v>0.00029999999999999997</v>
      </c>
      <c r="R170" s="222">
        <f>Q170*H170</f>
        <v>0.014999999999999999</v>
      </c>
      <c r="S170" s="222">
        <v>0</v>
      </c>
      <c r="T170" s="223">
        <f>S170*H170</f>
        <v>0</v>
      </c>
      <c r="U170" s="39"/>
      <c r="V170" s="39"/>
      <c r="W170" s="39"/>
      <c r="X170" s="39"/>
      <c r="Y170" s="39"/>
      <c r="Z170" s="39"/>
      <c r="AA170" s="39"/>
      <c r="AB170" s="39"/>
      <c r="AC170" s="39"/>
      <c r="AD170" s="39"/>
      <c r="AE170" s="39"/>
      <c r="AR170" s="224" t="s">
        <v>238</v>
      </c>
      <c r="AT170" s="224" t="s">
        <v>308</v>
      </c>
      <c r="AU170" s="224" t="s">
        <v>83</v>
      </c>
      <c r="AY170" s="18" t="s">
        <v>181</v>
      </c>
      <c r="BE170" s="225">
        <f>IF(N170="základní",J170,0)</f>
        <v>0</v>
      </c>
      <c r="BF170" s="225">
        <f>IF(N170="snížená",J170,0)</f>
        <v>0</v>
      </c>
      <c r="BG170" s="225">
        <f>IF(N170="zákl. přenesená",J170,0)</f>
        <v>0</v>
      </c>
      <c r="BH170" s="225">
        <f>IF(N170="sníž. přenesená",J170,0)</f>
        <v>0</v>
      </c>
      <c r="BI170" s="225">
        <f>IF(N170="nulová",J170,0)</f>
        <v>0</v>
      </c>
      <c r="BJ170" s="18" t="s">
        <v>81</v>
      </c>
      <c r="BK170" s="225">
        <f>ROUND(I170*H170,2)</f>
        <v>0</v>
      </c>
      <c r="BL170" s="18" t="s">
        <v>99</v>
      </c>
      <c r="BM170" s="224" t="s">
        <v>3882</v>
      </c>
    </row>
    <row r="171" s="2" customFormat="1">
      <c r="A171" s="39"/>
      <c r="B171" s="40"/>
      <c r="C171" s="41"/>
      <c r="D171" s="226" t="s">
        <v>189</v>
      </c>
      <c r="E171" s="41"/>
      <c r="F171" s="227" t="s">
        <v>3881</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189</v>
      </c>
      <c r="AU171" s="18" t="s">
        <v>83</v>
      </c>
    </row>
    <row r="172" s="12" customFormat="1" ht="22.8" customHeight="1">
      <c r="A172" s="12"/>
      <c r="B172" s="197"/>
      <c r="C172" s="198"/>
      <c r="D172" s="199" t="s">
        <v>72</v>
      </c>
      <c r="E172" s="211" t="s">
        <v>521</v>
      </c>
      <c r="F172" s="211" t="s">
        <v>3883</v>
      </c>
      <c r="G172" s="198"/>
      <c r="H172" s="198"/>
      <c r="I172" s="201"/>
      <c r="J172" s="212">
        <f>BK172</f>
        <v>0</v>
      </c>
      <c r="K172" s="198"/>
      <c r="L172" s="203"/>
      <c r="M172" s="204"/>
      <c r="N172" s="205"/>
      <c r="O172" s="205"/>
      <c r="P172" s="206">
        <f>SUM(P173:P183)</f>
        <v>0</v>
      </c>
      <c r="Q172" s="205"/>
      <c r="R172" s="206">
        <f>SUM(R173:R183)</f>
        <v>10.621423125</v>
      </c>
      <c r="S172" s="205"/>
      <c r="T172" s="207">
        <f>SUM(T173:T183)</f>
        <v>0</v>
      </c>
      <c r="U172" s="12"/>
      <c r="V172" s="12"/>
      <c r="W172" s="12"/>
      <c r="X172" s="12"/>
      <c r="Y172" s="12"/>
      <c r="Z172" s="12"/>
      <c r="AA172" s="12"/>
      <c r="AB172" s="12"/>
      <c r="AC172" s="12"/>
      <c r="AD172" s="12"/>
      <c r="AE172" s="12"/>
      <c r="AR172" s="208" t="s">
        <v>81</v>
      </c>
      <c r="AT172" s="209" t="s">
        <v>72</v>
      </c>
      <c r="AU172" s="209" t="s">
        <v>81</v>
      </c>
      <c r="AY172" s="208" t="s">
        <v>181</v>
      </c>
      <c r="BK172" s="210">
        <f>SUM(BK173:BK183)</f>
        <v>0</v>
      </c>
    </row>
    <row r="173" s="2" customFormat="1" ht="16.5" customHeight="1">
      <c r="A173" s="39"/>
      <c r="B173" s="40"/>
      <c r="C173" s="213" t="s">
        <v>300</v>
      </c>
      <c r="D173" s="213" t="s">
        <v>183</v>
      </c>
      <c r="E173" s="214" t="s">
        <v>3884</v>
      </c>
      <c r="F173" s="215" t="s">
        <v>3885</v>
      </c>
      <c r="G173" s="216" t="s">
        <v>186</v>
      </c>
      <c r="H173" s="217">
        <v>0.33500000000000002</v>
      </c>
      <c r="I173" s="218"/>
      <c r="J173" s="219">
        <f>ROUND(I173*H173,2)</f>
        <v>0</v>
      </c>
      <c r="K173" s="215" t="s">
        <v>187</v>
      </c>
      <c r="L173" s="45"/>
      <c r="M173" s="220" t="s">
        <v>19</v>
      </c>
      <c r="N173" s="221"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99</v>
      </c>
      <c r="AT173" s="224" t="s">
        <v>183</v>
      </c>
      <c r="AU173" s="224" t="s">
        <v>83</v>
      </c>
      <c r="AY173" s="18" t="s">
        <v>181</v>
      </c>
      <c r="BE173" s="225">
        <f>IF(N173="základní",J173,0)</f>
        <v>0</v>
      </c>
      <c r="BF173" s="225">
        <f>IF(N173="snížená",J173,0)</f>
        <v>0</v>
      </c>
      <c r="BG173" s="225">
        <f>IF(N173="zákl. přenesená",J173,0)</f>
        <v>0</v>
      </c>
      <c r="BH173" s="225">
        <f>IF(N173="sníž. přenesená",J173,0)</f>
        <v>0</v>
      </c>
      <c r="BI173" s="225">
        <f>IF(N173="nulová",J173,0)</f>
        <v>0</v>
      </c>
      <c r="BJ173" s="18" t="s">
        <v>81</v>
      </c>
      <c r="BK173" s="225">
        <f>ROUND(I173*H173,2)</f>
        <v>0</v>
      </c>
      <c r="BL173" s="18" t="s">
        <v>99</v>
      </c>
      <c r="BM173" s="224" t="s">
        <v>3886</v>
      </c>
    </row>
    <row r="174" s="2" customFormat="1">
      <c r="A174" s="39"/>
      <c r="B174" s="40"/>
      <c r="C174" s="41"/>
      <c r="D174" s="226" t="s">
        <v>189</v>
      </c>
      <c r="E174" s="41"/>
      <c r="F174" s="227" t="s">
        <v>3887</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189</v>
      </c>
      <c r="AU174" s="18" t="s">
        <v>83</v>
      </c>
    </row>
    <row r="175" s="2" customFormat="1">
      <c r="A175" s="39"/>
      <c r="B175" s="40"/>
      <c r="C175" s="41"/>
      <c r="D175" s="231" t="s">
        <v>191</v>
      </c>
      <c r="E175" s="41"/>
      <c r="F175" s="232" t="s">
        <v>3888</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191</v>
      </c>
      <c r="AU175" s="18" t="s">
        <v>83</v>
      </c>
    </row>
    <row r="176" s="13" customFormat="1">
      <c r="A176" s="13"/>
      <c r="B176" s="233"/>
      <c r="C176" s="234"/>
      <c r="D176" s="226" t="s">
        <v>193</v>
      </c>
      <c r="E176" s="235" t="s">
        <v>19</v>
      </c>
      <c r="F176" s="236" t="s">
        <v>3889</v>
      </c>
      <c r="G176" s="234"/>
      <c r="H176" s="237">
        <v>0.33500000000000002</v>
      </c>
      <c r="I176" s="238"/>
      <c r="J176" s="234"/>
      <c r="K176" s="234"/>
      <c r="L176" s="239"/>
      <c r="M176" s="240"/>
      <c r="N176" s="241"/>
      <c r="O176" s="241"/>
      <c r="P176" s="241"/>
      <c r="Q176" s="241"/>
      <c r="R176" s="241"/>
      <c r="S176" s="241"/>
      <c r="T176" s="242"/>
      <c r="U176" s="13"/>
      <c r="V176" s="13"/>
      <c r="W176" s="13"/>
      <c r="X176" s="13"/>
      <c r="Y176" s="13"/>
      <c r="Z176" s="13"/>
      <c r="AA176" s="13"/>
      <c r="AB176" s="13"/>
      <c r="AC176" s="13"/>
      <c r="AD176" s="13"/>
      <c r="AE176" s="13"/>
      <c r="AT176" s="243" t="s">
        <v>193</v>
      </c>
      <c r="AU176" s="243" t="s">
        <v>83</v>
      </c>
      <c r="AV176" s="13" t="s">
        <v>83</v>
      </c>
      <c r="AW176" s="13" t="s">
        <v>33</v>
      </c>
      <c r="AX176" s="13" t="s">
        <v>73</v>
      </c>
      <c r="AY176" s="243" t="s">
        <v>181</v>
      </c>
    </row>
    <row r="177" s="2" customFormat="1" ht="16.5" customHeight="1">
      <c r="A177" s="39"/>
      <c r="B177" s="40"/>
      <c r="C177" s="213" t="s">
        <v>307</v>
      </c>
      <c r="D177" s="213" t="s">
        <v>183</v>
      </c>
      <c r="E177" s="214" t="s">
        <v>3890</v>
      </c>
      <c r="F177" s="215" t="s">
        <v>3891</v>
      </c>
      <c r="G177" s="216" t="s">
        <v>186</v>
      </c>
      <c r="H177" s="217">
        <v>5.8600000000000003</v>
      </c>
      <c r="I177" s="218"/>
      <c r="J177" s="219">
        <f>ROUND(I177*H177,2)</f>
        <v>0</v>
      </c>
      <c r="K177" s="215" t="s">
        <v>187</v>
      </c>
      <c r="L177" s="45"/>
      <c r="M177" s="220" t="s">
        <v>19</v>
      </c>
      <c r="N177" s="221" t="s">
        <v>44</v>
      </c>
      <c r="O177" s="85"/>
      <c r="P177" s="222">
        <f>O177*H177</f>
        <v>0</v>
      </c>
      <c r="Q177" s="222">
        <v>1.7875000000000001</v>
      </c>
      <c r="R177" s="222">
        <f>Q177*H177</f>
        <v>10.47475</v>
      </c>
      <c r="S177" s="222">
        <v>0</v>
      </c>
      <c r="T177" s="223">
        <f>S177*H177</f>
        <v>0</v>
      </c>
      <c r="U177" s="39"/>
      <c r="V177" s="39"/>
      <c r="W177" s="39"/>
      <c r="X177" s="39"/>
      <c r="Y177" s="39"/>
      <c r="Z177" s="39"/>
      <c r="AA177" s="39"/>
      <c r="AB177" s="39"/>
      <c r="AC177" s="39"/>
      <c r="AD177" s="39"/>
      <c r="AE177" s="39"/>
      <c r="AR177" s="224" t="s">
        <v>99</v>
      </c>
      <c r="AT177" s="224" t="s">
        <v>183</v>
      </c>
      <c r="AU177" s="224" t="s">
        <v>83</v>
      </c>
      <c r="AY177" s="18" t="s">
        <v>181</v>
      </c>
      <c r="BE177" s="225">
        <f>IF(N177="základní",J177,0)</f>
        <v>0</v>
      </c>
      <c r="BF177" s="225">
        <f>IF(N177="snížená",J177,0)</f>
        <v>0</v>
      </c>
      <c r="BG177" s="225">
        <f>IF(N177="zákl. přenesená",J177,0)</f>
        <v>0</v>
      </c>
      <c r="BH177" s="225">
        <f>IF(N177="sníž. přenesená",J177,0)</f>
        <v>0</v>
      </c>
      <c r="BI177" s="225">
        <f>IF(N177="nulová",J177,0)</f>
        <v>0</v>
      </c>
      <c r="BJ177" s="18" t="s">
        <v>81</v>
      </c>
      <c r="BK177" s="225">
        <f>ROUND(I177*H177,2)</f>
        <v>0</v>
      </c>
      <c r="BL177" s="18" t="s">
        <v>99</v>
      </c>
      <c r="BM177" s="224" t="s">
        <v>3892</v>
      </c>
    </row>
    <row r="178" s="2" customFormat="1">
      <c r="A178" s="39"/>
      <c r="B178" s="40"/>
      <c r="C178" s="41"/>
      <c r="D178" s="226" t="s">
        <v>189</v>
      </c>
      <c r="E178" s="41"/>
      <c r="F178" s="227" t="s">
        <v>3893</v>
      </c>
      <c r="G178" s="41"/>
      <c r="H178" s="41"/>
      <c r="I178" s="228"/>
      <c r="J178" s="41"/>
      <c r="K178" s="41"/>
      <c r="L178" s="45"/>
      <c r="M178" s="229"/>
      <c r="N178" s="230"/>
      <c r="O178" s="85"/>
      <c r="P178" s="85"/>
      <c r="Q178" s="85"/>
      <c r="R178" s="85"/>
      <c r="S178" s="85"/>
      <c r="T178" s="86"/>
      <c r="U178" s="39"/>
      <c r="V178" s="39"/>
      <c r="W178" s="39"/>
      <c r="X178" s="39"/>
      <c r="Y178" s="39"/>
      <c r="Z178" s="39"/>
      <c r="AA178" s="39"/>
      <c r="AB178" s="39"/>
      <c r="AC178" s="39"/>
      <c r="AD178" s="39"/>
      <c r="AE178" s="39"/>
      <c r="AT178" s="18" t="s">
        <v>189</v>
      </c>
      <c r="AU178" s="18" t="s">
        <v>83</v>
      </c>
    </row>
    <row r="179" s="2" customFormat="1">
      <c r="A179" s="39"/>
      <c r="B179" s="40"/>
      <c r="C179" s="41"/>
      <c r="D179" s="231" t="s">
        <v>191</v>
      </c>
      <c r="E179" s="41"/>
      <c r="F179" s="232" t="s">
        <v>3894</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191</v>
      </c>
      <c r="AU179" s="18" t="s">
        <v>83</v>
      </c>
    </row>
    <row r="180" s="2" customFormat="1" ht="16.5" customHeight="1">
      <c r="A180" s="39"/>
      <c r="B180" s="40"/>
      <c r="C180" s="213" t="s">
        <v>314</v>
      </c>
      <c r="D180" s="213" t="s">
        <v>183</v>
      </c>
      <c r="E180" s="214" t="s">
        <v>3895</v>
      </c>
      <c r="F180" s="215" t="s">
        <v>3896</v>
      </c>
      <c r="G180" s="216" t="s">
        <v>253</v>
      </c>
      <c r="H180" s="217">
        <v>62.5</v>
      </c>
      <c r="I180" s="218"/>
      <c r="J180" s="219">
        <f>ROUND(I180*H180,2)</f>
        <v>0</v>
      </c>
      <c r="K180" s="215" t="s">
        <v>187</v>
      </c>
      <c r="L180" s="45"/>
      <c r="M180" s="220" t="s">
        <v>19</v>
      </c>
      <c r="N180" s="221" t="s">
        <v>44</v>
      </c>
      <c r="O180" s="85"/>
      <c r="P180" s="222">
        <f>O180*H180</f>
        <v>0</v>
      </c>
      <c r="Q180" s="222">
        <v>0.0023467700000000002</v>
      </c>
      <c r="R180" s="222">
        <f>Q180*H180</f>
        <v>0.14667312500000002</v>
      </c>
      <c r="S180" s="222">
        <v>0</v>
      </c>
      <c r="T180" s="223">
        <f>S180*H180</f>
        <v>0</v>
      </c>
      <c r="U180" s="39"/>
      <c r="V180" s="39"/>
      <c r="W180" s="39"/>
      <c r="X180" s="39"/>
      <c r="Y180" s="39"/>
      <c r="Z180" s="39"/>
      <c r="AA180" s="39"/>
      <c r="AB180" s="39"/>
      <c r="AC180" s="39"/>
      <c r="AD180" s="39"/>
      <c r="AE180" s="39"/>
      <c r="AR180" s="224" t="s">
        <v>99</v>
      </c>
      <c r="AT180" s="224" t="s">
        <v>183</v>
      </c>
      <c r="AU180" s="224" t="s">
        <v>83</v>
      </c>
      <c r="AY180" s="18" t="s">
        <v>181</v>
      </c>
      <c r="BE180" s="225">
        <f>IF(N180="základní",J180,0)</f>
        <v>0</v>
      </c>
      <c r="BF180" s="225">
        <f>IF(N180="snížená",J180,0)</f>
        <v>0</v>
      </c>
      <c r="BG180" s="225">
        <f>IF(N180="zákl. přenesená",J180,0)</f>
        <v>0</v>
      </c>
      <c r="BH180" s="225">
        <f>IF(N180="sníž. přenesená",J180,0)</f>
        <v>0</v>
      </c>
      <c r="BI180" s="225">
        <f>IF(N180="nulová",J180,0)</f>
        <v>0</v>
      </c>
      <c r="BJ180" s="18" t="s">
        <v>81</v>
      </c>
      <c r="BK180" s="225">
        <f>ROUND(I180*H180,2)</f>
        <v>0</v>
      </c>
      <c r="BL180" s="18" t="s">
        <v>99</v>
      </c>
      <c r="BM180" s="224" t="s">
        <v>3897</v>
      </c>
    </row>
    <row r="181" s="2" customFormat="1">
      <c r="A181" s="39"/>
      <c r="B181" s="40"/>
      <c r="C181" s="41"/>
      <c r="D181" s="226" t="s">
        <v>189</v>
      </c>
      <c r="E181" s="41"/>
      <c r="F181" s="227" t="s">
        <v>3898</v>
      </c>
      <c r="G181" s="41"/>
      <c r="H181" s="41"/>
      <c r="I181" s="228"/>
      <c r="J181" s="41"/>
      <c r="K181" s="41"/>
      <c r="L181" s="45"/>
      <c r="M181" s="229"/>
      <c r="N181" s="230"/>
      <c r="O181" s="85"/>
      <c r="P181" s="85"/>
      <c r="Q181" s="85"/>
      <c r="R181" s="85"/>
      <c r="S181" s="85"/>
      <c r="T181" s="86"/>
      <c r="U181" s="39"/>
      <c r="V181" s="39"/>
      <c r="W181" s="39"/>
      <c r="X181" s="39"/>
      <c r="Y181" s="39"/>
      <c r="Z181" s="39"/>
      <c r="AA181" s="39"/>
      <c r="AB181" s="39"/>
      <c r="AC181" s="39"/>
      <c r="AD181" s="39"/>
      <c r="AE181" s="39"/>
      <c r="AT181" s="18" t="s">
        <v>189</v>
      </c>
      <c r="AU181" s="18" t="s">
        <v>83</v>
      </c>
    </row>
    <row r="182" s="2" customFormat="1">
      <c r="A182" s="39"/>
      <c r="B182" s="40"/>
      <c r="C182" s="41"/>
      <c r="D182" s="231" t="s">
        <v>191</v>
      </c>
      <c r="E182" s="41"/>
      <c r="F182" s="232" t="s">
        <v>3899</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191</v>
      </c>
      <c r="AU182" s="18" t="s">
        <v>83</v>
      </c>
    </row>
    <row r="183" s="13" customFormat="1">
      <c r="A183" s="13"/>
      <c r="B183" s="233"/>
      <c r="C183" s="234"/>
      <c r="D183" s="226" t="s">
        <v>193</v>
      </c>
      <c r="E183" s="235" t="s">
        <v>19</v>
      </c>
      <c r="F183" s="236" t="s">
        <v>3900</v>
      </c>
      <c r="G183" s="234"/>
      <c r="H183" s="237">
        <v>62.5</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193</v>
      </c>
      <c r="AU183" s="243" t="s">
        <v>83</v>
      </c>
      <c r="AV183" s="13" t="s">
        <v>83</v>
      </c>
      <c r="AW183" s="13" t="s">
        <v>33</v>
      </c>
      <c r="AX183" s="13" t="s">
        <v>73</v>
      </c>
      <c r="AY183" s="243" t="s">
        <v>181</v>
      </c>
    </row>
    <row r="184" s="12" customFormat="1" ht="22.8" customHeight="1">
      <c r="A184" s="12"/>
      <c r="B184" s="197"/>
      <c r="C184" s="198"/>
      <c r="D184" s="199" t="s">
        <v>72</v>
      </c>
      <c r="E184" s="211" t="s">
        <v>853</v>
      </c>
      <c r="F184" s="211" t="s">
        <v>3901</v>
      </c>
      <c r="G184" s="198"/>
      <c r="H184" s="198"/>
      <c r="I184" s="201"/>
      <c r="J184" s="212">
        <f>BK184</f>
        <v>0</v>
      </c>
      <c r="K184" s="198"/>
      <c r="L184" s="203"/>
      <c r="M184" s="204"/>
      <c r="N184" s="205"/>
      <c r="O184" s="205"/>
      <c r="P184" s="206">
        <f>SUM(P185:P210)</f>
        <v>0</v>
      </c>
      <c r="Q184" s="205"/>
      <c r="R184" s="206">
        <f>SUM(R185:R210)</f>
        <v>0.014897190000000001</v>
      </c>
      <c r="S184" s="205"/>
      <c r="T184" s="207">
        <f>SUM(T185:T210)</f>
        <v>0</v>
      </c>
      <c r="U184" s="12"/>
      <c r="V184" s="12"/>
      <c r="W184" s="12"/>
      <c r="X184" s="12"/>
      <c r="Y184" s="12"/>
      <c r="Z184" s="12"/>
      <c r="AA184" s="12"/>
      <c r="AB184" s="12"/>
      <c r="AC184" s="12"/>
      <c r="AD184" s="12"/>
      <c r="AE184" s="12"/>
      <c r="AR184" s="208" t="s">
        <v>81</v>
      </c>
      <c r="AT184" s="209" t="s">
        <v>72</v>
      </c>
      <c r="AU184" s="209" t="s">
        <v>81</v>
      </c>
      <c r="AY184" s="208" t="s">
        <v>181</v>
      </c>
      <c r="BK184" s="210">
        <f>SUM(BK185:BK210)</f>
        <v>0</v>
      </c>
    </row>
    <row r="185" s="2" customFormat="1" ht="21.75" customHeight="1">
      <c r="A185" s="39"/>
      <c r="B185" s="40"/>
      <c r="C185" s="213" t="s">
        <v>322</v>
      </c>
      <c r="D185" s="213" t="s">
        <v>183</v>
      </c>
      <c r="E185" s="214" t="s">
        <v>3902</v>
      </c>
      <c r="F185" s="215" t="s">
        <v>3903</v>
      </c>
      <c r="G185" s="216" t="s">
        <v>263</v>
      </c>
      <c r="H185" s="217">
        <v>3.3500000000000001</v>
      </c>
      <c r="I185" s="218"/>
      <c r="J185" s="219">
        <f>ROUND(I185*H185,2)</f>
        <v>0</v>
      </c>
      <c r="K185" s="215" t="s">
        <v>187</v>
      </c>
      <c r="L185" s="45"/>
      <c r="M185" s="220" t="s">
        <v>19</v>
      </c>
      <c r="N185" s="221" t="s">
        <v>44</v>
      </c>
      <c r="O185" s="85"/>
      <c r="P185" s="222">
        <f>O185*H185</f>
        <v>0</v>
      </c>
      <c r="Q185" s="222">
        <v>1.1E-05</v>
      </c>
      <c r="R185" s="222">
        <f>Q185*H185</f>
        <v>3.6850000000000001E-05</v>
      </c>
      <c r="S185" s="222">
        <v>0</v>
      </c>
      <c r="T185" s="223">
        <f>S185*H185</f>
        <v>0</v>
      </c>
      <c r="U185" s="39"/>
      <c r="V185" s="39"/>
      <c r="W185" s="39"/>
      <c r="X185" s="39"/>
      <c r="Y185" s="39"/>
      <c r="Z185" s="39"/>
      <c r="AA185" s="39"/>
      <c r="AB185" s="39"/>
      <c r="AC185" s="39"/>
      <c r="AD185" s="39"/>
      <c r="AE185" s="39"/>
      <c r="AR185" s="224" t="s">
        <v>99</v>
      </c>
      <c r="AT185" s="224" t="s">
        <v>183</v>
      </c>
      <c r="AU185" s="224" t="s">
        <v>83</v>
      </c>
      <c r="AY185" s="18" t="s">
        <v>181</v>
      </c>
      <c r="BE185" s="225">
        <f>IF(N185="základní",J185,0)</f>
        <v>0</v>
      </c>
      <c r="BF185" s="225">
        <f>IF(N185="snížená",J185,0)</f>
        <v>0</v>
      </c>
      <c r="BG185" s="225">
        <f>IF(N185="zákl. přenesená",J185,0)</f>
        <v>0</v>
      </c>
      <c r="BH185" s="225">
        <f>IF(N185="sníž. přenesená",J185,0)</f>
        <v>0</v>
      </c>
      <c r="BI185" s="225">
        <f>IF(N185="nulová",J185,0)</f>
        <v>0</v>
      </c>
      <c r="BJ185" s="18" t="s">
        <v>81</v>
      </c>
      <c r="BK185" s="225">
        <f>ROUND(I185*H185,2)</f>
        <v>0</v>
      </c>
      <c r="BL185" s="18" t="s">
        <v>99</v>
      </c>
      <c r="BM185" s="224" t="s">
        <v>3904</v>
      </c>
    </row>
    <row r="186" s="2" customFormat="1">
      <c r="A186" s="39"/>
      <c r="B186" s="40"/>
      <c r="C186" s="41"/>
      <c r="D186" s="226" t="s">
        <v>189</v>
      </c>
      <c r="E186" s="41"/>
      <c r="F186" s="227" t="s">
        <v>3905</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189</v>
      </c>
      <c r="AU186" s="18" t="s">
        <v>83</v>
      </c>
    </row>
    <row r="187" s="2" customFormat="1">
      <c r="A187" s="39"/>
      <c r="B187" s="40"/>
      <c r="C187" s="41"/>
      <c r="D187" s="231" t="s">
        <v>191</v>
      </c>
      <c r="E187" s="41"/>
      <c r="F187" s="232" t="s">
        <v>3906</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191</v>
      </c>
      <c r="AU187" s="18" t="s">
        <v>83</v>
      </c>
    </row>
    <row r="188" s="2" customFormat="1" ht="16.5" customHeight="1">
      <c r="A188" s="39"/>
      <c r="B188" s="40"/>
      <c r="C188" s="254" t="s">
        <v>338</v>
      </c>
      <c r="D188" s="254" t="s">
        <v>308</v>
      </c>
      <c r="E188" s="255" t="s">
        <v>3907</v>
      </c>
      <c r="F188" s="256" t="s">
        <v>3908</v>
      </c>
      <c r="G188" s="257" t="s">
        <v>263</v>
      </c>
      <c r="H188" s="258">
        <v>3.4510000000000001</v>
      </c>
      <c r="I188" s="259"/>
      <c r="J188" s="260">
        <f>ROUND(I188*H188,2)</f>
        <v>0</v>
      </c>
      <c r="K188" s="256" t="s">
        <v>187</v>
      </c>
      <c r="L188" s="261"/>
      <c r="M188" s="262" t="s">
        <v>19</v>
      </c>
      <c r="N188" s="263" t="s">
        <v>44</v>
      </c>
      <c r="O188" s="85"/>
      <c r="P188" s="222">
        <f>O188*H188</f>
        <v>0</v>
      </c>
      <c r="Q188" s="222">
        <v>0.0025899999999999999</v>
      </c>
      <c r="R188" s="222">
        <f>Q188*H188</f>
        <v>0.0089380899999999992</v>
      </c>
      <c r="S188" s="222">
        <v>0</v>
      </c>
      <c r="T188" s="223">
        <f>S188*H188</f>
        <v>0</v>
      </c>
      <c r="U188" s="39"/>
      <c r="V188" s="39"/>
      <c r="W188" s="39"/>
      <c r="X188" s="39"/>
      <c r="Y188" s="39"/>
      <c r="Z188" s="39"/>
      <c r="AA188" s="39"/>
      <c r="AB188" s="39"/>
      <c r="AC188" s="39"/>
      <c r="AD188" s="39"/>
      <c r="AE188" s="39"/>
      <c r="AR188" s="224" t="s">
        <v>238</v>
      </c>
      <c r="AT188" s="224" t="s">
        <v>308</v>
      </c>
      <c r="AU188" s="224" t="s">
        <v>83</v>
      </c>
      <c r="AY188" s="18" t="s">
        <v>181</v>
      </c>
      <c r="BE188" s="225">
        <f>IF(N188="základní",J188,0)</f>
        <v>0</v>
      </c>
      <c r="BF188" s="225">
        <f>IF(N188="snížená",J188,0)</f>
        <v>0</v>
      </c>
      <c r="BG188" s="225">
        <f>IF(N188="zákl. přenesená",J188,0)</f>
        <v>0</v>
      </c>
      <c r="BH188" s="225">
        <f>IF(N188="sníž. přenesená",J188,0)</f>
        <v>0</v>
      </c>
      <c r="BI188" s="225">
        <f>IF(N188="nulová",J188,0)</f>
        <v>0</v>
      </c>
      <c r="BJ188" s="18" t="s">
        <v>81</v>
      </c>
      <c r="BK188" s="225">
        <f>ROUND(I188*H188,2)</f>
        <v>0</v>
      </c>
      <c r="BL188" s="18" t="s">
        <v>99</v>
      </c>
      <c r="BM188" s="224" t="s">
        <v>3909</v>
      </c>
    </row>
    <row r="189" s="2" customFormat="1">
      <c r="A189" s="39"/>
      <c r="B189" s="40"/>
      <c r="C189" s="41"/>
      <c r="D189" s="226" t="s">
        <v>189</v>
      </c>
      <c r="E189" s="41"/>
      <c r="F189" s="227" t="s">
        <v>3908</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189</v>
      </c>
      <c r="AU189" s="18" t="s">
        <v>83</v>
      </c>
    </row>
    <row r="190" s="13" customFormat="1">
      <c r="A190" s="13"/>
      <c r="B190" s="233"/>
      <c r="C190" s="234"/>
      <c r="D190" s="226" t="s">
        <v>193</v>
      </c>
      <c r="E190" s="234"/>
      <c r="F190" s="236" t="s">
        <v>3910</v>
      </c>
      <c r="G190" s="234"/>
      <c r="H190" s="237">
        <v>3.4510000000000001</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193</v>
      </c>
      <c r="AU190" s="243" t="s">
        <v>83</v>
      </c>
      <c r="AV190" s="13" t="s">
        <v>83</v>
      </c>
      <c r="AW190" s="13" t="s">
        <v>4</v>
      </c>
      <c r="AX190" s="13" t="s">
        <v>81</v>
      </c>
      <c r="AY190" s="243" t="s">
        <v>181</v>
      </c>
    </row>
    <row r="191" s="2" customFormat="1" ht="16.5" customHeight="1">
      <c r="A191" s="39"/>
      <c r="B191" s="40"/>
      <c r="C191" s="254" t="s">
        <v>521</v>
      </c>
      <c r="D191" s="254" t="s">
        <v>308</v>
      </c>
      <c r="E191" s="255" t="s">
        <v>3911</v>
      </c>
      <c r="F191" s="256" t="s">
        <v>3912</v>
      </c>
      <c r="G191" s="257" t="s">
        <v>263</v>
      </c>
      <c r="H191" s="258">
        <v>3.3500000000000001</v>
      </c>
      <c r="I191" s="259"/>
      <c r="J191" s="260">
        <f>ROUND(I191*H191,2)</f>
        <v>0</v>
      </c>
      <c r="K191" s="256" t="s">
        <v>187</v>
      </c>
      <c r="L191" s="261"/>
      <c r="M191" s="262" t="s">
        <v>19</v>
      </c>
      <c r="N191" s="263" t="s">
        <v>44</v>
      </c>
      <c r="O191" s="85"/>
      <c r="P191" s="222">
        <f>O191*H191</f>
        <v>0</v>
      </c>
      <c r="Q191" s="222">
        <v>1.0000000000000001E-05</v>
      </c>
      <c r="R191" s="222">
        <f>Q191*H191</f>
        <v>3.3500000000000001E-05</v>
      </c>
      <c r="S191" s="222">
        <v>0</v>
      </c>
      <c r="T191" s="223">
        <f>S191*H191</f>
        <v>0</v>
      </c>
      <c r="U191" s="39"/>
      <c r="V191" s="39"/>
      <c r="W191" s="39"/>
      <c r="X191" s="39"/>
      <c r="Y191" s="39"/>
      <c r="Z191" s="39"/>
      <c r="AA191" s="39"/>
      <c r="AB191" s="39"/>
      <c r="AC191" s="39"/>
      <c r="AD191" s="39"/>
      <c r="AE191" s="39"/>
      <c r="AR191" s="224" t="s">
        <v>238</v>
      </c>
      <c r="AT191" s="224" t="s">
        <v>308</v>
      </c>
      <c r="AU191" s="224" t="s">
        <v>83</v>
      </c>
      <c r="AY191" s="18" t="s">
        <v>181</v>
      </c>
      <c r="BE191" s="225">
        <f>IF(N191="základní",J191,0)</f>
        <v>0</v>
      </c>
      <c r="BF191" s="225">
        <f>IF(N191="snížená",J191,0)</f>
        <v>0</v>
      </c>
      <c r="BG191" s="225">
        <f>IF(N191="zákl. přenesená",J191,0)</f>
        <v>0</v>
      </c>
      <c r="BH191" s="225">
        <f>IF(N191="sníž. přenesená",J191,0)</f>
        <v>0</v>
      </c>
      <c r="BI191" s="225">
        <f>IF(N191="nulová",J191,0)</f>
        <v>0</v>
      </c>
      <c r="BJ191" s="18" t="s">
        <v>81</v>
      </c>
      <c r="BK191" s="225">
        <f>ROUND(I191*H191,2)</f>
        <v>0</v>
      </c>
      <c r="BL191" s="18" t="s">
        <v>99</v>
      </c>
      <c r="BM191" s="224" t="s">
        <v>3913</v>
      </c>
    </row>
    <row r="192" s="2" customFormat="1">
      <c r="A192" s="39"/>
      <c r="B192" s="40"/>
      <c r="C192" s="41"/>
      <c r="D192" s="226" t="s">
        <v>189</v>
      </c>
      <c r="E192" s="41"/>
      <c r="F192" s="227" t="s">
        <v>3912</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189</v>
      </c>
      <c r="AU192" s="18" t="s">
        <v>83</v>
      </c>
    </row>
    <row r="193" s="2" customFormat="1" ht="16.5" customHeight="1">
      <c r="A193" s="39"/>
      <c r="B193" s="40"/>
      <c r="C193" s="213" t="s">
        <v>7</v>
      </c>
      <c r="D193" s="213" t="s">
        <v>183</v>
      </c>
      <c r="E193" s="214" t="s">
        <v>3914</v>
      </c>
      <c r="F193" s="215" t="s">
        <v>3915</v>
      </c>
      <c r="G193" s="216" t="s">
        <v>449</v>
      </c>
      <c r="H193" s="217">
        <v>2</v>
      </c>
      <c r="I193" s="218"/>
      <c r="J193" s="219">
        <f>ROUND(I193*H193,2)</f>
        <v>0</v>
      </c>
      <c r="K193" s="215" t="s">
        <v>187</v>
      </c>
      <c r="L193" s="45"/>
      <c r="M193" s="220" t="s">
        <v>19</v>
      </c>
      <c r="N193" s="221" t="s">
        <v>44</v>
      </c>
      <c r="O193" s="85"/>
      <c r="P193" s="222">
        <f>O193*H193</f>
        <v>0</v>
      </c>
      <c r="Q193" s="222">
        <v>1.2500000000000001E-06</v>
      </c>
      <c r="R193" s="222">
        <f>Q193*H193</f>
        <v>2.5000000000000002E-06</v>
      </c>
      <c r="S193" s="222">
        <v>0</v>
      </c>
      <c r="T193" s="223">
        <f>S193*H193</f>
        <v>0</v>
      </c>
      <c r="U193" s="39"/>
      <c r="V193" s="39"/>
      <c r="W193" s="39"/>
      <c r="X193" s="39"/>
      <c r="Y193" s="39"/>
      <c r="Z193" s="39"/>
      <c r="AA193" s="39"/>
      <c r="AB193" s="39"/>
      <c r="AC193" s="39"/>
      <c r="AD193" s="39"/>
      <c r="AE193" s="39"/>
      <c r="AR193" s="224" t="s">
        <v>99</v>
      </c>
      <c r="AT193" s="224" t="s">
        <v>183</v>
      </c>
      <c r="AU193" s="224" t="s">
        <v>83</v>
      </c>
      <c r="AY193" s="18" t="s">
        <v>181</v>
      </c>
      <c r="BE193" s="225">
        <f>IF(N193="základní",J193,0)</f>
        <v>0</v>
      </c>
      <c r="BF193" s="225">
        <f>IF(N193="snížená",J193,0)</f>
        <v>0</v>
      </c>
      <c r="BG193" s="225">
        <f>IF(N193="zákl. přenesená",J193,0)</f>
        <v>0</v>
      </c>
      <c r="BH193" s="225">
        <f>IF(N193="sníž. přenesená",J193,0)</f>
        <v>0</v>
      </c>
      <c r="BI193" s="225">
        <f>IF(N193="nulová",J193,0)</f>
        <v>0</v>
      </c>
      <c r="BJ193" s="18" t="s">
        <v>81</v>
      </c>
      <c r="BK193" s="225">
        <f>ROUND(I193*H193,2)</f>
        <v>0</v>
      </c>
      <c r="BL193" s="18" t="s">
        <v>99</v>
      </c>
      <c r="BM193" s="224" t="s">
        <v>3916</v>
      </c>
    </row>
    <row r="194" s="2" customFormat="1">
      <c r="A194" s="39"/>
      <c r="B194" s="40"/>
      <c r="C194" s="41"/>
      <c r="D194" s="226" t="s">
        <v>189</v>
      </c>
      <c r="E194" s="41"/>
      <c r="F194" s="227" t="s">
        <v>3917</v>
      </c>
      <c r="G194" s="41"/>
      <c r="H194" s="41"/>
      <c r="I194" s="228"/>
      <c r="J194" s="41"/>
      <c r="K194" s="41"/>
      <c r="L194" s="45"/>
      <c r="M194" s="229"/>
      <c r="N194" s="230"/>
      <c r="O194" s="85"/>
      <c r="P194" s="85"/>
      <c r="Q194" s="85"/>
      <c r="R194" s="85"/>
      <c r="S194" s="85"/>
      <c r="T194" s="86"/>
      <c r="U194" s="39"/>
      <c r="V194" s="39"/>
      <c r="W194" s="39"/>
      <c r="X194" s="39"/>
      <c r="Y194" s="39"/>
      <c r="Z194" s="39"/>
      <c r="AA194" s="39"/>
      <c r="AB194" s="39"/>
      <c r="AC194" s="39"/>
      <c r="AD194" s="39"/>
      <c r="AE194" s="39"/>
      <c r="AT194" s="18" t="s">
        <v>189</v>
      </c>
      <c r="AU194" s="18" t="s">
        <v>83</v>
      </c>
    </row>
    <row r="195" s="2" customFormat="1">
      <c r="A195" s="39"/>
      <c r="B195" s="40"/>
      <c r="C195" s="41"/>
      <c r="D195" s="231" t="s">
        <v>191</v>
      </c>
      <c r="E195" s="41"/>
      <c r="F195" s="232" t="s">
        <v>3918</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191</v>
      </c>
      <c r="AU195" s="18" t="s">
        <v>83</v>
      </c>
    </row>
    <row r="196" s="2" customFormat="1" ht="16.5" customHeight="1">
      <c r="A196" s="39"/>
      <c r="B196" s="40"/>
      <c r="C196" s="254" t="s">
        <v>353</v>
      </c>
      <c r="D196" s="254" t="s">
        <v>308</v>
      </c>
      <c r="E196" s="255" t="s">
        <v>3919</v>
      </c>
      <c r="F196" s="256" t="s">
        <v>3920</v>
      </c>
      <c r="G196" s="257" t="s">
        <v>449</v>
      </c>
      <c r="H196" s="258">
        <v>1</v>
      </c>
      <c r="I196" s="259"/>
      <c r="J196" s="260">
        <f>ROUND(I196*H196,2)</f>
        <v>0</v>
      </c>
      <c r="K196" s="256" t="s">
        <v>187</v>
      </c>
      <c r="L196" s="261"/>
      <c r="M196" s="262" t="s">
        <v>19</v>
      </c>
      <c r="N196" s="263" t="s">
        <v>44</v>
      </c>
      <c r="O196" s="85"/>
      <c r="P196" s="222">
        <f>O196*H196</f>
        <v>0</v>
      </c>
      <c r="Q196" s="222">
        <v>0.00050000000000000001</v>
      </c>
      <c r="R196" s="222">
        <f>Q196*H196</f>
        <v>0.00050000000000000001</v>
      </c>
      <c r="S196" s="222">
        <v>0</v>
      </c>
      <c r="T196" s="223">
        <f>S196*H196</f>
        <v>0</v>
      </c>
      <c r="U196" s="39"/>
      <c r="V196" s="39"/>
      <c r="W196" s="39"/>
      <c r="X196" s="39"/>
      <c r="Y196" s="39"/>
      <c r="Z196" s="39"/>
      <c r="AA196" s="39"/>
      <c r="AB196" s="39"/>
      <c r="AC196" s="39"/>
      <c r="AD196" s="39"/>
      <c r="AE196" s="39"/>
      <c r="AR196" s="224" t="s">
        <v>238</v>
      </c>
      <c r="AT196" s="224" t="s">
        <v>308</v>
      </c>
      <c r="AU196" s="224" t="s">
        <v>83</v>
      </c>
      <c r="AY196" s="18" t="s">
        <v>181</v>
      </c>
      <c r="BE196" s="225">
        <f>IF(N196="základní",J196,0)</f>
        <v>0</v>
      </c>
      <c r="BF196" s="225">
        <f>IF(N196="snížená",J196,0)</f>
        <v>0</v>
      </c>
      <c r="BG196" s="225">
        <f>IF(N196="zákl. přenesená",J196,0)</f>
        <v>0</v>
      </c>
      <c r="BH196" s="225">
        <f>IF(N196="sníž. přenesená",J196,0)</f>
        <v>0</v>
      </c>
      <c r="BI196" s="225">
        <f>IF(N196="nulová",J196,0)</f>
        <v>0</v>
      </c>
      <c r="BJ196" s="18" t="s">
        <v>81</v>
      </c>
      <c r="BK196" s="225">
        <f>ROUND(I196*H196,2)</f>
        <v>0</v>
      </c>
      <c r="BL196" s="18" t="s">
        <v>99</v>
      </c>
      <c r="BM196" s="224" t="s">
        <v>3921</v>
      </c>
    </row>
    <row r="197" s="2" customFormat="1">
      <c r="A197" s="39"/>
      <c r="B197" s="40"/>
      <c r="C197" s="41"/>
      <c r="D197" s="226" t="s">
        <v>189</v>
      </c>
      <c r="E197" s="41"/>
      <c r="F197" s="227" t="s">
        <v>3920</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189</v>
      </c>
      <c r="AU197" s="18" t="s">
        <v>83</v>
      </c>
    </row>
    <row r="198" s="2" customFormat="1" ht="16.5" customHeight="1">
      <c r="A198" s="39"/>
      <c r="B198" s="40"/>
      <c r="C198" s="254" t="s">
        <v>361</v>
      </c>
      <c r="D198" s="254" t="s">
        <v>308</v>
      </c>
      <c r="E198" s="255" t="s">
        <v>3922</v>
      </c>
      <c r="F198" s="256" t="s">
        <v>3923</v>
      </c>
      <c r="G198" s="257" t="s">
        <v>449</v>
      </c>
      <c r="H198" s="258">
        <v>1</v>
      </c>
      <c r="I198" s="259"/>
      <c r="J198" s="260">
        <f>ROUND(I198*H198,2)</f>
        <v>0</v>
      </c>
      <c r="K198" s="256" t="s">
        <v>187</v>
      </c>
      <c r="L198" s="261"/>
      <c r="M198" s="262" t="s">
        <v>19</v>
      </c>
      <c r="N198" s="263" t="s">
        <v>44</v>
      </c>
      <c r="O198" s="85"/>
      <c r="P198" s="222">
        <f>O198*H198</f>
        <v>0</v>
      </c>
      <c r="Q198" s="222">
        <v>0.00125</v>
      </c>
      <c r="R198" s="222">
        <f>Q198*H198</f>
        <v>0.00125</v>
      </c>
      <c r="S198" s="222">
        <v>0</v>
      </c>
      <c r="T198" s="223">
        <f>S198*H198</f>
        <v>0</v>
      </c>
      <c r="U198" s="39"/>
      <c r="V198" s="39"/>
      <c r="W198" s="39"/>
      <c r="X198" s="39"/>
      <c r="Y198" s="39"/>
      <c r="Z198" s="39"/>
      <c r="AA198" s="39"/>
      <c r="AB198" s="39"/>
      <c r="AC198" s="39"/>
      <c r="AD198" s="39"/>
      <c r="AE198" s="39"/>
      <c r="AR198" s="224" t="s">
        <v>238</v>
      </c>
      <c r="AT198" s="224" t="s">
        <v>308</v>
      </c>
      <c r="AU198" s="224" t="s">
        <v>83</v>
      </c>
      <c r="AY198" s="18" t="s">
        <v>181</v>
      </c>
      <c r="BE198" s="225">
        <f>IF(N198="základní",J198,0)</f>
        <v>0</v>
      </c>
      <c r="BF198" s="225">
        <f>IF(N198="snížená",J198,0)</f>
        <v>0</v>
      </c>
      <c r="BG198" s="225">
        <f>IF(N198="zákl. přenesená",J198,0)</f>
        <v>0</v>
      </c>
      <c r="BH198" s="225">
        <f>IF(N198="sníž. přenesená",J198,0)</f>
        <v>0</v>
      </c>
      <c r="BI198" s="225">
        <f>IF(N198="nulová",J198,0)</f>
        <v>0</v>
      </c>
      <c r="BJ198" s="18" t="s">
        <v>81</v>
      </c>
      <c r="BK198" s="225">
        <f>ROUND(I198*H198,2)</f>
        <v>0</v>
      </c>
      <c r="BL198" s="18" t="s">
        <v>99</v>
      </c>
      <c r="BM198" s="224" t="s">
        <v>3924</v>
      </c>
    </row>
    <row r="199" s="2" customFormat="1">
      <c r="A199" s="39"/>
      <c r="B199" s="40"/>
      <c r="C199" s="41"/>
      <c r="D199" s="226" t="s">
        <v>189</v>
      </c>
      <c r="E199" s="41"/>
      <c r="F199" s="227" t="s">
        <v>3923</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189</v>
      </c>
      <c r="AU199" s="18" t="s">
        <v>83</v>
      </c>
    </row>
    <row r="200" s="2" customFormat="1" ht="21.75" customHeight="1">
      <c r="A200" s="39"/>
      <c r="B200" s="40"/>
      <c r="C200" s="213" t="s">
        <v>374</v>
      </c>
      <c r="D200" s="213" t="s">
        <v>183</v>
      </c>
      <c r="E200" s="214" t="s">
        <v>3925</v>
      </c>
      <c r="F200" s="215" t="s">
        <v>3926</v>
      </c>
      <c r="G200" s="216" t="s">
        <v>449</v>
      </c>
      <c r="H200" s="217">
        <v>1</v>
      </c>
      <c r="I200" s="218"/>
      <c r="J200" s="219">
        <f>ROUND(I200*H200,2)</f>
        <v>0</v>
      </c>
      <c r="K200" s="215" t="s">
        <v>187</v>
      </c>
      <c r="L200" s="45"/>
      <c r="M200" s="220" t="s">
        <v>19</v>
      </c>
      <c r="N200" s="221" t="s">
        <v>44</v>
      </c>
      <c r="O200" s="85"/>
      <c r="P200" s="222">
        <f>O200*H200</f>
        <v>0</v>
      </c>
      <c r="Q200" s="222">
        <v>3.7500000000000001E-06</v>
      </c>
      <c r="R200" s="222">
        <f>Q200*H200</f>
        <v>3.7500000000000001E-06</v>
      </c>
      <c r="S200" s="222">
        <v>0</v>
      </c>
      <c r="T200" s="223">
        <f>S200*H200</f>
        <v>0</v>
      </c>
      <c r="U200" s="39"/>
      <c r="V200" s="39"/>
      <c r="W200" s="39"/>
      <c r="X200" s="39"/>
      <c r="Y200" s="39"/>
      <c r="Z200" s="39"/>
      <c r="AA200" s="39"/>
      <c r="AB200" s="39"/>
      <c r="AC200" s="39"/>
      <c r="AD200" s="39"/>
      <c r="AE200" s="39"/>
      <c r="AR200" s="224" t="s">
        <v>99</v>
      </c>
      <c r="AT200" s="224" t="s">
        <v>183</v>
      </c>
      <c r="AU200" s="224" t="s">
        <v>83</v>
      </c>
      <c r="AY200" s="18" t="s">
        <v>181</v>
      </c>
      <c r="BE200" s="225">
        <f>IF(N200="základní",J200,0)</f>
        <v>0</v>
      </c>
      <c r="BF200" s="225">
        <f>IF(N200="snížená",J200,0)</f>
        <v>0</v>
      </c>
      <c r="BG200" s="225">
        <f>IF(N200="zákl. přenesená",J200,0)</f>
        <v>0</v>
      </c>
      <c r="BH200" s="225">
        <f>IF(N200="sníž. přenesená",J200,0)</f>
        <v>0</v>
      </c>
      <c r="BI200" s="225">
        <f>IF(N200="nulová",J200,0)</f>
        <v>0</v>
      </c>
      <c r="BJ200" s="18" t="s">
        <v>81</v>
      </c>
      <c r="BK200" s="225">
        <f>ROUND(I200*H200,2)</f>
        <v>0</v>
      </c>
      <c r="BL200" s="18" t="s">
        <v>99</v>
      </c>
      <c r="BM200" s="224" t="s">
        <v>3927</v>
      </c>
    </row>
    <row r="201" s="2" customFormat="1">
      <c r="A201" s="39"/>
      <c r="B201" s="40"/>
      <c r="C201" s="41"/>
      <c r="D201" s="226" t="s">
        <v>189</v>
      </c>
      <c r="E201" s="41"/>
      <c r="F201" s="227" t="s">
        <v>3928</v>
      </c>
      <c r="G201" s="41"/>
      <c r="H201" s="41"/>
      <c r="I201" s="228"/>
      <c r="J201" s="41"/>
      <c r="K201" s="41"/>
      <c r="L201" s="45"/>
      <c r="M201" s="229"/>
      <c r="N201" s="230"/>
      <c r="O201" s="85"/>
      <c r="P201" s="85"/>
      <c r="Q201" s="85"/>
      <c r="R201" s="85"/>
      <c r="S201" s="85"/>
      <c r="T201" s="86"/>
      <c r="U201" s="39"/>
      <c r="V201" s="39"/>
      <c r="W201" s="39"/>
      <c r="X201" s="39"/>
      <c r="Y201" s="39"/>
      <c r="Z201" s="39"/>
      <c r="AA201" s="39"/>
      <c r="AB201" s="39"/>
      <c r="AC201" s="39"/>
      <c r="AD201" s="39"/>
      <c r="AE201" s="39"/>
      <c r="AT201" s="18" t="s">
        <v>189</v>
      </c>
      <c r="AU201" s="18" t="s">
        <v>83</v>
      </c>
    </row>
    <row r="202" s="2" customFormat="1">
      <c r="A202" s="39"/>
      <c r="B202" s="40"/>
      <c r="C202" s="41"/>
      <c r="D202" s="231" t="s">
        <v>191</v>
      </c>
      <c r="E202" s="41"/>
      <c r="F202" s="232" t="s">
        <v>3929</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191</v>
      </c>
      <c r="AU202" s="18" t="s">
        <v>83</v>
      </c>
    </row>
    <row r="203" s="2" customFormat="1" ht="16.5" customHeight="1">
      <c r="A203" s="39"/>
      <c r="B203" s="40"/>
      <c r="C203" s="254" t="s">
        <v>368</v>
      </c>
      <c r="D203" s="254" t="s">
        <v>308</v>
      </c>
      <c r="E203" s="255" t="s">
        <v>3930</v>
      </c>
      <c r="F203" s="256" t="s">
        <v>3931</v>
      </c>
      <c r="G203" s="257" t="s">
        <v>449</v>
      </c>
      <c r="H203" s="258">
        <v>1</v>
      </c>
      <c r="I203" s="259"/>
      <c r="J203" s="260">
        <f>ROUND(I203*H203,2)</f>
        <v>0</v>
      </c>
      <c r="K203" s="256" t="s">
        <v>3932</v>
      </c>
      <c r="L203" s="261"/>
      <c r="M203" s="262" t="s">
        <v>19</v>
      </c>
      <c r="N203" s="263" t="s">
        <v>44</v>
      </c>
      <c r="O203" s="85"/>
      <c r="P203" s="222">
        <f>O203*H203</f>
        <v>0</v>
      </c>
      <c r="Q203" s="222">
        <v>0.00050000000000000001</v>
      </c>
      <c r="R203" s="222">
        <f>Q203*H203</f>
        <v>0.00050000000000000001</v>
      </c>
      <c r="S203" s="222">
        <v>0</v>
      </c>
      <c r="T203" s="223">
        <f>S203*H203</f>
        <v>0</v>
      </c>
      <c r="U203" s="39"/>
      <c r="V203" s="39"/>
      <c r="W203" s="39"/>
      <c r="X203" s="39"/>
      <c r="Y203" s="39"/>
      <c r="Z203" s="39"/>
      <c r="AA203" s="39"/>
      <c r="AB203" s="39"/>
      <c r="AC203" s="39"/>
      <c r="AD203" s="39"/>
      <c r="AE203" s="39"/>
      <c r="AR203" s="224" t="s">
        <v>238</v>
      </c>
      <c r="AT203" s="224" t="s">
        <v>308</v>
      </c>
      <c r="AU203" s="224" t="s">
        <v>83</v>
      </c>
      <c r="AY203" s="18" t="s">
        <v>181</v>
      </c>
      <c r="BE203" s="225">
        <f>IF(N203="základní",J203,0)</f>
        <v>0</v>
      </c>
      <c r="BF203" s="225">
        <f>IF(N203="snížená",J203,0)</f>
        <v>0</v>
      </c>
      <c r="BG203" s="225">
        <f>IF(N203="zákl. přenesená",J203,0)</f>
        <v>0</v>
      </c>
      <c r="BH203" s="225">
        <f>IF(N203="sníž. přenesená",J203,0)</f>
        <v>0</v>
      </c>
      <c r="BI203" s="225">
        <f>IF(N203="nulová",J203,0)</f>
        <v>0</v>
      </c>
      <c r="BJ203" s="18" t="s">
        <v>81</v>
      </c>
      <c r="BK203" s="225">
        <f>ROUND(I203*H203,2)</f>
        <v>0</v>
      </c>
      <c r="BL203" s="18" t="s">
        <v>99</v>
      </c>
      <c r="BM203" s="224" t="s">
        <v>3933</v>
      </c>
    </row>
    <row r="204" s="2" customFormat="1">
      <c r="A204" s="39"/>
      <c r="B204" s="40"/>
      <c r="C204" s="41"/>
      <c r="D204" s="226" t="s">
        <v>189</v>
      </c>
      <c r="E204" s="41"/>
      <c r="F204" s="227" t="s">
        <v>3931</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189</v>
      </c>
      <c r="AU204" s="18" t="s">
        <v>83</v>
      </c>
    </row>
    <row r="205" s="2" customFormat="1" ht="21.75" customHeight="1">
      <c r="A205" s="39"/>
      <c r="B205" s="40"/>
      <c r="C205" s="213" t="s">
        <v>384</v>
      </c>
      <c r="D205" s="213" t="s">
        <v>183</v>
      </c>
      <c r="E205" s="214" t="s">
        <v>3902</v>
      </c>
      <c r="F205" s="215" t="s">
        <v>3903</v>
      </c>
      <c r="G205" s="216" t="s">
        <v>263</v>
      </c>
      <c r="H205" s="217">
        <v>2.5</v>
      </c>
      <c r="I205" s="218"/>
      <c r="J205" s="219">
        <f>ROUND(I205*H205,2)</f>
        <v>0</v>
      </c>
      <c r="K205" s="215" t="s">
        <v>187</v>
      </c>
      <c r="L205" s="45"/>
      <c r="M205" s="220" t="s">
        <v>19</v>
      </c>
      <c r="N205" s="221" t="s">
        <v>44</v>
      </c>
      <c r="O205" s="85"/>
      <c r="P205" s="222">
        <f>O205*H205</f>
        <v>0</v>
      </c>
      <c r="Q205" s="222">
        <v>1.1E-05</v>
      </c>
      <c r="R205" s="222">
        <f>Q205*H205</f>
        <v>2.7499999999999998E-05</v>
      </c>
      <c r="S205" s="222">
        <v>0</v>
      </c>
      <c r="T205" s="223">
        <f>S205*H205</f>
        <v>0</v>
      </c>
      <c r="U205" s="39"/>
      <c r="V205" s="39"/>
      <c r="W205" s="39"/>
      <c r="X205" s="39"/>
      <c r="Y205" s="39"/>
      <c r="Z205" s="39"/>
      <c r="AA205" s="39"/>
      <c r="AB205" s="39"/>
      <c r="AC205" s="39"/>
      <c r="AD205" s="39"/>
      <c r="AE205" s="39"/>
      <c r="AR205" s="224" t="s">
        <v>99</v>
      </c>
      <c r="AT205" s="224" t="s">
        <v>183</v>
      </c>
      <c r="AU205" s="224" t="s">
        <v>83</v>
      </c>
      <c r="AY205" s="18" t="s">
        <v>181</v>
      </c>
      <c r="BE205" s="225">
        <f>IF(N205="základní",J205,0)</f>
        <v>0</v>
      </c>
      <c r="BF205" s="225">
        <f>IF(N205="snížená",J205,0)</f>
        <v>0</v>
      </c>
      <c r="BG205" s="225">
        <f>IF(N205="zákl. přenesená",J205,0)</f>
        <v>0</v>
      </c>
      <c r="BH205" s="225">
        <f>IF(N205="sníž. přenesená",J205,0)</f>
        <v>0</v>
      </c>
      <c r="BI205" s="225">
        <f>IF(N205="nulová",J205,0)</f>
        <v>0</v>
      </c>
      <c r="BJ205" s="18" t="s">
        <v>81</v>
      </c>
      <c r="BK205" s="225">
        <f>ROUND(I205*H205,2)</f>
        <v>0</v>
      </c>
      <c r="BL205" s="18" t="s">
        <v>99</v>
      </c>
      <c r="BM205" s="224" t="s">
        <v>3934</v>
      </c>
    </row>
    <row r="206" s="2" customFormat="1">
      <c r="A206" s="39"/>
      <c r="B206" s="40"/>
      <c r="C206" s="41"/>
      <c r="D206" s="226" t="s">
        <v>189</v>
      </c>
      <c r="E206" s="41"/>
      <c r="F206" s="227" t="s">
        <v>3905</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189</v>
      </c>
      <c r="AU206" s="18" t="s">
        <v>83</v>
      </c>
    </row>
    <row r="207" s="2" customFormat="1">
      <c r="A207" s="39"/>
      <c r="B207" s="40"/>
      <c r="C207" s="41"/>
      <c r="D207" s="231" t="s">
        <v>191</v>
      </c>
      <c r="E207" s="41"/>
      <c r="F207" s="232" t="s">
        <v>3906</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191</v>
      </c>
      <c r="AU207" s="18" t="s">
        <v>83</v>
      </c>
    </row>
    <row r="208" s="2" customFormat="1" ht="16.5" customHeight="1">
      <c r="A208" s="39"/>
      <c r="B208" s="40"/>
      <c r="C208" s="254" t="s">
        <v>390</v>
      </c>
      <c r="D208" s="254" t="s">
        <v>308</v>
      </c>
      <c r="E208" s="255" t="s">
        <v>3935</v>
      </c>
      <c r="F208" s="256" t="s">
        <v>3936</v>
      </c>
      <c r="G208" s="257" t="s">
        <v>263</v>
      </c>
      <c r="H208" s="258">
        <v>2.5750000000000002</v>
      </c>
      <c r="I208" s="259"/>
      <c r="J208" s="260">
        <f>ROUND(I208*H208,2)</f>
        <v>0</v>
      </c>
      <c r="K208" s="256" t="s">
        <v>187</v>
      </c>
      <c r="L208" s="261"/>
      <c r="M208" s="262" t="s">
        <v>19</v>
      </c>
      <c r="N208" s="263" t="s">
        <v>44</v>
      </c>
      <c r="O208" s="85"/>
      <c r="P208" s="222">
        <f>O208*H208</f>
        <v>0</v>
      </c>
      <c r="Q208" s="222">
        <v>0.0014</v>
      </c>
      <c r="R208" s="222">
        <f>Q208*H208</f>
        <v>0.0036050000000000001</v>
      </c>
      <c r="S208" s="222">
        <v>0</v>
      </c>
      <c r="T208" s="223">
        <f>S208*H208</f>
        <v>0</v>
      </c>
      <c r="U208" s="39"/>
      <c r="V208" s="39"/>
      <c r="W208" s="39"/>
      <c r="X208" s="39"/>
      <c r="Y208" s="39"/>
      <c r="Z208" s="39"/>
      <c r="AA208" s="39"/>
      <c r="AB208" s="39"/>
      <c r="AC208" s="39"/>
      <c r="AD208" s="39"/>
      <c r="AE208" s="39"/>
      <c r="AR208" s="224" t="s">
        <v>238</v>
      </c>
      <c r="AT208" s="224" t="s">
        <v>308</v>
      </c>
      <c r="AU208" s="224" t="s">
        <v>83</v>
      </c>
      <c r="AY208" s="18" t="s">
        <v>181</v>
      </c>
      <c r="BE208" s="225">
        <f>IF(N208="základní",J208,0)</f>
        <v>0</v>
      </c>
      <c r="BF208" s="225">
        <f>IF(N208="snížená",J208,0)</f>
        <v>0</v>
      </c>
      <c r="BG208" s="225">
        <f>IF(N208="zákl. přenesená",J208,0)</f>
        <v>0</v>
      </c>
      <c r="BH208" s="225">
        <f>IF(N208="sníž. přenesená",J208,0)</f>
        <v>0</v>
      </c>
      <c r="BI208" s="225">
        <f>IF(N208="nulová",J208,0)</f>
        <v>0</v>
      </c>
      <c r="BJ208" s="18" t="s">
        <v>81</v>
      </c>
      <c r="BK208" s="225">
        <f>ROUND(I208*H208,2)</f>
        <v>0</v>
      </c>
      <c r="BL208" s="18" t="s">
        <v>99</v>
      </c>
      <c r="BM208" s="224" t="s">
        <v>3937</v>
      </c>
    </row>
    <row r="209" s="2" customFormat="1">
      <c r="A209" s="39"/>
      <c r="B209" s="40"/>
      <c r="C209" s="41"/>
      <c r="D209" s="226" t="s">
        <v>189</v>
      </c>
      <c r="E209" s="41"/>
      <c r="F209" s="227" t="s">
        <v>3936</v>
      </c>
      <c r="G209" s="41"/>
      <c r="H209" s="41"/>
      <c r="I209" s="228"/>
      <c r="J209" s="41"/>
      <c r="K209" s="41"/>
      <c r="L209" s="45"/>
      <c r="M209" s="229"/>
      <c r="N209" s="230"/>
      <c r="O209" s="85"/>
      <c r="P209" s="85"/>
      <c r="Q209" s="85"/>
      <c r="R209" s="85"/>
      <c r="S209" s="85"/>
      <c r="T209" s="86"/>
      <c r="U209" s="39"/>
      <c r="V209" s="39"/>
      <c r="W209" s="39"/>
      <c r="X209" s="39"/>
      <c r="Y209" s="39"/>
      <c r="Z209" s="39"/>
      <c r="AA209" s="39"/>
      <c r="AB209" s="39"/>
      <c r="AC209" s="39"/>
      <c r="AD209" s="39"/>
      <c r="AE209" s="39"/>
      <c r="AT209" s="18" t="s">
        <v>189</v>
      </c>
      <c r="AU209" s="18" t="s">
        <v>83</v>
      </c>
    </row>
    <row r="210" s="13" customFormat="1">
      <c r="A210" s="13"/>
      <c r="B210" s="233"/>
      <c r="C210" s="234"/>
      <c r="D210" s="226" t="s">
        <v>193</v>
      </c>
      <c r="E210" s="234"/>
      <c r="F210" s="236" t="s">
        <v>3938</v>
      </c>
      <c r="G210" s="234"/>
      <c r="H210" s="237">
        <v>2.5750000000000002</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193</v>
      </c>
      <c r="AU210" s="243" t="s">
        <v>83</v>
      </c>
      <c r="AV210" s="13" t="s">
        <v>83</v>
      </c>
      <c r="AW210" s="13" t="s">
        <v>4</v>
      </c>
      <c r="AX210" s="13" t="s">
        <v>81</v>
      </c>
      <c r="AY210" s="243" t="s">
        <v>181</v>
      </c>
    </row>
    <row r="211" s="12" customFormat="1" ht="22.8" customHeight="1">
      <c r="A211" s="12"/>
      <c r="B211" s="197"/>
      <c r="C211" s="198"/>
      <c r="D211" s="199" t="s">
        <v>72</v>
      </c>
      <c r="E211" s="211" t="s">
        <v>866</v>
      </c>
      <c r="F211" s="211" t="s">
        <v>3939</v>
      </c>
      <c r="G211" s="198"/>
      <c r="H211" s="198"/>
      <c r="I211" s="201"/>
      <c r="J211" s="212">
        <f>BK211</f>
        <v>0</v>
      </c>
      <c r="K211" s="198"/>
      <c r="L211" s="203"/>
      <c r="M211" s="204"/>
      <c r="N211" s="205"/>
      <c r="O211" s="205"/>
      <c r="P211" s="206">
        <f>SUM(P212:P228)</f>
        <v>0</v>
      </c>
      <c r="Q211" s="205"/>
      <c r="R211" s="206">
        <f>SUM(R212:R228)</f>
        <v>0.129655190808</v>
      </c>
      <c r="S211" s="205"/>
      <c r="T211" s="207">
        <f>SUM(T212:T228)</f>
        <v>0</v>
      </c>
      <c r="U211" s="12"/>
      <c r="V211" s="12"/>
      <c r="W211" s="12"/>
      <c r="X211" s="12"/>
      <c r="Y211" s="12"/>
      <c r="Z211" s="12"/>
      <c r="AA211" s="12"/>
      <c r="AB211" s="12"/>
      <c r="AC211" s="12"/>
      <c r="AD211" s="12"/>
      <c r="AE211" s="12"/>
      <c r="AR211" s="208" t="s">
        <v>81</v>
      </c>
      <c r="AT211" s="209" t="s">
        <v>72</v>
      </c>
      <c r="AU211" s="209" t="s">
        <v>81</v>
      </c>
      <c r="AY211" s="208" t="s">
        <v>181</v>
      </c>
      <c r="BK211" s="210">
        <f>SUM(BK212:BK228)</f>
        <v>0</v>
      </c>
    </row>
    <row r="212" s="2" customFormat="1" ht="16.5" customHeight="1">
      <c r="A212" s="39"/>
      <c r="B212" s="40"/>
      <c r="C212" s="213" t="s">
        <v>396</v>
      </c>
      <c r="D212" s="213" t="s">
        <v>183</v>
      </c>
      <c r="E212" s="214" t="s">
        <v>3940</v>
      </c>
      <c r="F212" s="215" t="s">
        <v>3941</v>
      </c>
      <c r="G212" s="216" t="s">
        <v>186</v>
      </c>
      <c r="H212" s="217">
        <v>0.623</v>
      </c>
      <c r="I212" s="218"/>
      <c r="J212" s="219">
        <f>ROUND(I212*H212,2)</f>
        <v>0</v>
      </c>
      <c r="K212" s="215" t="s">
        <v>187</v>
      </c>
      <c r="L212" s="45"/>
      <c r="M212" s="220" t="s">
        <v>19</v>
      </c>
      <c r="N212" s="221" t="s">
        <v>44</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99</v>
      </c>
      <c r="AT212" s="224" t="s">
        <v>183</v>
      </c>
      <c r="AU212" s="224" t="s">
        <v>83</v>
      </c>
      <c r="AY212" s="18" t="s">
        <v>181</v>
      </c>
      <c r="BE212" s="225">
        <f>IF(N212="základní",J212,0)</f>
        <v>0</v>
      </c>
      <c r="BF212" s="225">
        <f>IF(N212="snížená",J212,0)</f>
        <v>0</v>
      </c>
      <c r="BG212" s="225">
        <f>IF(N212="zákl. přenesená",J212,0)</f>
        <v>0</v>
      </c>
      <c r="BH212" s="225">
        <f>IF(N212="sníž. přenesená",J212,0)</f>
        <v>0</v>
      </c>
      <c r="BI212" s="225">
        <f>IF(N212="nulová",J212,0)</f>
        <v>0</v>
      </c>
      <c r="BJ212" s="18" t="s">
        <v>81</v>
      </c>
      <c r="BK212" s="225">
        <f>ROUND(I212*H212,2)</f>
        <v>0</v>
      </c>
      <c r="BL212" s="18" t="s">
        <v>99</v>
      </c>
      <c r="BM212" s="224" t="s">
        <v>3942</v>
      </c>
    </row>
    <row r="213" s="2" customFormat="1">
      <c r="A213" s="39"/>
      <c r="B213" s="40"/>
      <c r="C213" s="41"/>
      <c r="D213" s="226" t="s">
        <v>189</v>
      </c>
      <c r="E213" s="41"/>
      <c r="F213" s="227" t="s">
        <v>3943</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189</v>
      </c>
      <c r="AU213" s="18" t="s">
        <v>83</v>
      </c>
    </row>
    <row r="214" s="2" customFormat="1">
      <c r="A214" s="39"/>
      <c r="B214" s="40"/>
      <c r="C214" s="41"/>
      <c r="D214" s="231" t="s">
        <v>191</v>
      </c>
      <c r="E214" s="41"/>
      <c r="F214" s="232" t="s">
        <v>3944</v>
      </c>
      <c r="G214" s="41"/>
      <c r="H214" s="41"/>
      <c r="I214" s="228"/>
      <c r="J214" s="41"/>
      <c r="K214" s="41"/>
      <c r="L214" s="45"/>
      <c r="M214" s="229"/>
      <c r="N214" s="230"/>
      <c r="O214" s="85"/>
      <c r="P214" s="85"/>
      <c r="Q214" s="85"/>
      <c r="R214" s="85"/>
      <c r="S214" s="85"/>
      <c r="T214" s="86"/>
      <c r="U214" s="39"/>
      <c r="V214" s="39"/>
      <c r="W214" s="39"/>
      <c r="X214" s="39"/>
      <c r="Y214" s="39"/>
      <c r="Z214" s="39"/>
      <c r="AA214" s="39"/>
      <c r="AB214" s="39"/>
      <c r="AC214" s="39"/>
      <c r="AD214" s="39"/>
      <c r="AE214" s="39"/>
      <c r="AT214" s="18" t="s">
        <v>191</v>
      </c>
      <c r="AU214" s="18" t="s">
        <v>83</v>
      </c>
    </row>
    <row r="215" s="13" customFormat="1">
      <c r="A215" s="13"/>
      <c r="B215" s="233"/>
      <c r="C215" s="234"/>
      <c r="D215" s="226" t="s">
        <v>193</v>
      </c>
      <c r="E215" s="235" t="s">
        <v>19</v>
      </c>
      <c r="F215" s="236" t="s">
        <v>3945</v>
      </c>
      <c r="G215" s="234"/>
      <c r="H215" s="237">
        <v>0.623</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193</v>
      </c>
      <c r="AU215" s="243" t="s">
        <v>83</v>
      </c>
      <c r="AV215" s="13" t="s">
        <v>83</v>
      </c>
      <c r="AW215" s="13" t="s">
        <v>33</v>
      </c>
      <c r="AX215" s="13" t="s">
        <v>73</v>
      </c>
      <c r="AY215" s="243" t="s">
        <v>181</v>
      </c>
    </row>
    <row r="216" s="2" customFormat="1" ht="16.5" customHeight="1">
      <c r="A216" s="39"/>
      <c r="B216" s="40"/>
      <c r="C216" s="213" t="s">
        <v>401</v>
      </c>
      <c r="D216" s="213" t="s">
        <v>183</v>
      </c>
      <c r="E216" s="214" t="s">
        <v>3946</v>
      </c>
      <c r="F216" s="215" t="s">
        <v>3947</v>
      </c>
      <c r="G216" s="216" t="s">
        <v>186</v>
      </c>
      <c r="H216" s="217">
        <v>0.623</v>
      </c>
      <c r="I216" s="218"/>
      <c r="J216" s="219">
        <f>ROUND(I216*H216,2)</f>
        <v>0</v>
      </c>
      <c r="K216" s="215" t="s">
        <v>187</v>
      </c>
      <c r="L216" s="45"/>
      <c r="M216" s="220" t="s">
        <v>19</v>
      </c>
      <c r="N216" s="221" t="s">
        <v>44</v>
      </c>
      <c r="O216" s="85"/>
      <c r="P216" s="222">
        <f>O216*H216</f>
        <v>0</v>
      </c>
      <c r="Q216" s="222">
        <v>0</v>
      </c>
      <c r="R216" s="222">
        <f>Q216*H216</f>
        <v>0</v>
      </c>
      <c r="S216" s="222">
        <v>0</v>
      </c>
      <c r="T216" s="223">
        <f>S216*H216</f>
        <v>0</v>
      </c>
      <c r="U216" s="39"/>
      <c r="V216" s="39"/>
      <c r="W216" s="39"/>
      <c r="X216" s="39"/>
      <c r="Y216" s="39"/>
      <c r="Z216" s="39"/>
      <c r="AA216" s="39"/>
      <c r="AB216" s="39"/>
      <c r="AC216" s="39"/>
      <c r="AD216" s="39"/>
      <c r="AE216" s="39"/>
      <c r="AR216" s="224" t="s">
        <v>99</v>
      </c>
      <c r="AT216" s="224" t="s">
        <v>183</v>
      </c>
      <c r="AU216" s="224" t="s">
        <v>83</v>
      </c>
      <c r="AY216" s="18" t="s">
        <v>181</v>
      </c>
      <c r="BE216" s="225">
        <f>IF(N216="základní",J216,0)</f>
        <v>0</v>
      </c>
      <c r="BF216" s="225">
        <f>IF(N216="snížená",J216,0)</f>
        <v>0</v>
      </c>
      <c r="BG216" s="225">
        <f>IF(N216="zákl. přenesená",J216,0)</f>
        <v>0</v>
      </c>
      <c r="BH216" s="225">
        <f>IF(N216="sníž. přenesená",J216,0)</f>
        <v>0</v>
      </c>
      <c r="BI216" s="225">
        <f>IF(N216="nulová",J216,0)</f>
        <v>0</v>
      </c>
      <c r="BJ216" s="18" t="s">
        <v>81</v>
      </c>
      <c r="BK216" s="225">
        <f>ROUND(I216*H216,2)</f>
        <v>0</v>
      </c>
      <c r="BL216" s="18" t="s">
        <v>99</v>
      </c>
      <c r="BM216" s="224" t="s">
        <v>3948</v>
      </c>
    </row>
    <row r="217" s="2" customFormat="1">
      <c r="A217" s="39"/>
      <c r="B217" s="40"/>
      <c r="C217" s="41"/>
      <c r="D217" s="226" t="s">
        <v>189</v>
      </c>
      <c r="E217" s="41"/>
      <c r="F217" s="227" t="s">
        <v>3949</v>
      </c>
      <c r="G217" s="41"/>
      <c r="H217" s="41"/>
      <c r="I217" s="228"/>
      <c r="J217" s="41"/>
      <c r="K217" s="41"/>
      <c r="L217" s="45"/>
      <c r="M217" s="229"/>
      <c r="N217" s="230"/>
      <c r="O217" s="85"/>
      <c r="P217" s="85"/>
      <c r="Q217" s="85"/>
      <c r="R217" s="85"/>
      <c r="S217" s="85"/>
      <c r="T217" s="86"/>
      <c r="U217" s="39"/>
      <c r="V217" s="39"/>
      <c r="W217" s="39"/>
      <c r="X217" s="39"/>
      <c r="Y217" s="39"/>
      <c r="Z217" s="39"/>
      <c r="AA217" s="39"/>
      <c r="AB217" s="39"/>
      <c r="AC217" s="39"/>
      <c r="AD217" s="39"/>
      <c r="AE217" s="39"/>
      <c r="AT217" s="18" t="s">
        <v>189</v>
      </c>
      <c r="AU217" s="18" t="s">
        <v>83</v>
      </c>
    </row>
    <row r="218" s="2" customFormat="1">
      <c r="A218" s="39"/>
      <c r="B218" s="40"/>
      <c r="C218" s="41"/>
      <c r="D218" s="231" t="s">
        <v>191</v>
      </c>
      <c r="E218" s="41"/>
      <c r="F218" s="232" t="s">
        <v>3950</v>
      </c>
      <c r="G218" s="41"/>
      <c r="H218" s="41"/>
      <c r="I218" s="228"/>
      <c r="J218" s="41"/>
      <c r="K218" s="41"/>
      <c r="L218" s="45"/>
      <c r="M218" s="229"/>
      <c r="N218" s="230"/>
      <c r="O218" s="85"/>
      <c r="P218" s="85"/>
      <c r="Q218" s="85"/>
      <c r="R218" s="85"/>
      <c r="S218" s="85"/>
      <c r="T218" s="86"/>
      <c r="U218" s="39"/>
      <c r="V218" s="39"/>
      <c r="W218" s="39"/>
      <c r="X218" s="39"/>
      <c r="Y218" s="39"/>
      <c r="Z218" s="39"/>
      <c r="AA218" s="39"/>
      <c r="AB218" s="39"/>
      <c r="AC218" s="39"/>
      <c r="AD218" s="39"/>
      <c r="AE218" s="39"/>
      <c r="AT218" s="18" t="s">
        <v>191</v>
      </c>
      <c r="AU218" s="18" t="s">
        <v>83</v>
      </c>
    </row>
    <row r="219" s="2" customFormat="1" ht="16.5" customHeight="1">
      <c r="A219" s="39"/>
      <c r="B219" s="40"/>
      <c r="C219" s="213" t="s">
        <v>408</v>
      </c>
      <c r="D219" s="213" t="s">
        <v>183</v>
      </c>
      <c r="E219" s="214" t="s">
        <v>3951</v>
      </c>
      <c r="F219" s="215" t="s">
        <v>3952</v>
      </c>
      <c r="G219" s="216" t="s">
        <v>186</v>
      </c>
      <c r="H219" s="217">
        <v>2.6840000000000002</v>
      </c>
      <c r="I219" s="218"/>
      <c r="J219" s="219">
        <f>ROUND(I219*H219,2)</f>
        <v>0</v>
      </c>
      <c r="K219" s="215" t="s">
        <v>187</v>
      </c>
      <c r="L219" s="45"/>
      <c r="M219" s="220" t="s">
        <v>19</v>
      </c>
      <c r="N219" s="221" t="s">
        <v>44</v>
      </c>
      <c r="O219" s="85"/>
      <c r="P219" s="222">
        <f>O219*H219</f>
        <v>0</v>
      </c>
      <c r="Q219" s="222">
        <v>0</v>
      </c>
      <c r="R219" s="222">
        <f>Q219*H219</f>
        <v>0</v>
      </c>
      <c r="S219" s="222">
        <v>0</v>
      </c>
      <c r="T219" s="223">
        <f>S219*H219</f>
        <v>0</v>
      </c>
      <c r="U219" s="39"/>
      <c r="V219" s="39"/>
      <c r="W219" s="39"/>
      <c r="X219" s="39"/>
      <c r="Y219" s="39"/>
      <c r="Z219" s="39"/>
      <c r="AA219" s="39"/>
      <c r="AB219" s="39"/>
      <c r="AC219" s="39"/>
      <c r="AD219" s="39"/>
      <c r="AE219" s="39"/>
      <c r="AR219" s="224" t="s">
        <v>99</v>
      </c>
      <c r="AT219" s="224" t="s">
        <v>183</v>
      </c>
      <c r="AU219" s="224" t="s">
        <v>83</v>
      </c>
      <c r="AY219" s="18" t="s">
        <v>181</v>
      </c>
      <c r="BE219" s="225">
        <f>IF(N219="základní",J219,0)</f>
        <v>0</v>
      </c>
      <c r="BF219" s="225">
        <f>IF(N219="snížená",J219,0)</f>
        <v>0</v>
      </c>
      <c r="BG219" s="225">
        <f>IF(N219="zákl. přenesená",J219,0)</f>
        <v>0</v>
      </c>
      <c r="BH219" s="225">
        <f>IF(N219="sníž. přenesená",J219,0)</f>
        <v>0</v>
      </c>
      <c r="BI219" s="225">
        <f>IF(N219="nulová",J219,0)</f>
        <v>0</v>
      </c>
      <c r="BJ219" s="18" t="s">
        <v>81</v>
      </c>
      <c r="BK219" s="225">
        <f>ROUND(I219*H219,2)</f>
        <v>0</v>
      </c>
      <c r="BL219" s="18" t="s">
        <v>99</v>
      </c>
      <c r="BM219" s="224" t="s">
        <v>3953</v>
      </c>
    </row>
    <row r="220" s="2" customFormat="1">
      <c r="A220" s="39"/>
      <c r="B220" s="40"/>
      <c r="C220" s="41"/>
      <c r="D220" s="226" t="s">
        <v>189</v>
      </c>
      <c r="E220" s="41"/>
      <c r="F220" s="227" t="s">
        <v>3954</v>
      </c>
      <c r="G220" s="41"/>
      <c r="H220" s="41"/>
      <c r="I220" s="228"/>
      <c r="J220" s="41"/>
      <c r="K220" s="41"/>
      <c r="L220" s="45"/>
      <c r="M220" s="229"/>
      <c r="N220" s="230"/>
      <c r="O220" s="85"/>
      <c r="P220" s="85"/>
      <c r="Q220" s="85"/>
      <c r="R220" s="85"/>
      <c r="S220" s="85"/>
      <c r="T220" s="86"/>
      <c r="U220" s="39"/>
      <c r="V220" s="39"/>
      <c r="W220" s="39"/>
      <c r="X220" s="39"/>
      <c r="Y220" s="39"/>
      <c r="Z220" s="39"/>
      <c r="AA220" s="39"/>
      <c r="AB220" s="39"/>
      <c r="AC220" s="39"/>
      <c r="AD220" s="39"/>
      <c r="AE220" s="39"/>
      <c r="AT220" s="18" t="s">
        <v>189</v>
      </c>
      <c r="AU220" s="18" t="s">
        <v>83</v>
      </c>
    </row>
    <row r="221" s="2" customFormat="1">
      <c r="A221" s="39"/>
      <c r="B221" s="40"/>
      <c r="C221" s="41"/>
      <c r="D221" s="231" t="s">
        <v>191</v>
      </c>
      <c r="E221" s="41"/>
      <c r="F221" s="232" t="s">
        <v>3955</v>
      </c>
      <c r="G221" s="41"/>
      <c r="H221" s="41"/>
      <c r="I221" s="228"/>
      <c r="J221" s="41"/>
      <c r="K221" s="41"/>
      <c r="L221" s="45"/>
      <c r="M221" s="229"/>
      <c r="N221" s="230"/>
      <c r="O221" s="85"/>
      <c r="P221" s="85"/>
      <c r="Q221" s="85"/>
      <c r="R221" s="85"/>
      <c r="S221" s="85"/>
      <c r="T221" s="86"/>
      <c r="U221" s="39"/>
      <c r="V221" s="39"/>
      <c r="W221" s="39"/>
      <c r="X221" s="39"/>
      <c r="Y221" s="39"/>
      <c r="Z221" s="39"/>
      <c r="AA221" s="39"/>
      <c r="AB221" s="39"/>
      <c r="AC221" s="39"/>
      <c r="AD221" s="39"/>
      <c r="AE221" s="39"/>
      <c r="AT221" s="18" t="s">
        <v>191</v>
      </c>
      <c r="AU221" s="18" t="s">
        <v>83</v>
      </c>
    </row>
    <row r="222" s="13" customFormat="1">
      <c r="A222" s="13"/>
      <c r="B222" s="233"/>
      <c r="C222" s="234"/>
      <c r="D222" s="226" t="s">
        <v>193</v>
      </c>
      <c r="E222" s="235" t="s">
        <v>19</v>
      </c>
      <c r="F222" s="236" t="s">
        <v>3956</v>
      </c>
      <c r="G222" s="234"/>
      <c r="H222" s="237">
        <v>2.6840000000000002</v>
      </c>
      <c r="I222" s="238"/>
      <c r="J222" s="234"/>
      <c r="K222" s="234"/>
      <c r="L222" s="239"/>
      <c r="M222" s="240"/>
      <c r="N222" s="241"/>
      <c r="O222" s="241"/>
      <c r="P222" s="241"/>
      <c r="Q222" s="241"/>
      <c r="R222" s="241"/>
      <c r="S222" s="241"/>
      <c r="T222" s="242"/>
      <c r="U222" s="13"/>
      <c r="V222" s="13"/>
      <c r="W222" s="13"/>
      <c r="X222" s="13"/>
      <c r="Y222" s="13"/>
      <c r="Z222" s="13"/>
      <c r="AA222" s="13"/>
      <c r="AB222" s="13"/>
      <c r="AC222" s="13"/>
      <c r="AD222" s="13"/>
      <c r="AE222" s="13"/>
      <c r="AT222" s="243" t="s">
        <v>193</v>
      </c>
      <c r="AU222" s="243" t="s">
        <v>83</v>
      </c>
      <c r="AV222" s="13" t="s">
        <v>83</v>
      </c>
      <c r="AW222" s="13" t="s">
        <v>33</v>
      </c>
      <c r="AX222" s="13" t="s">
        <v>73</v>
      </c>
      <c r="AY222" s="243" t="s">
        <v>181</v>
      </c>
    </row>
    <row r="223" s="2" customFormat="1" ht="16.5" customHeight="1">
      <c r="A223" s="39"/>
      <c r="B223" s="40"/>
      <c r="C223" s="213" t="s">
        <v>416</v>
      </c>
      <c r="D223" s="213" t="s">
        <v>183</v>
      </c>
      <c r="E223" s="214" t="s">
        <v>3957</v>
      </c>
      <c r="F223" s="215" t="s">
        <v>3958</v>
      </c>
      <c r="G223" s="216" t="s">
        <v>186</v>
      </c>
      <c r="H223" s="217">
        <v>2.6840000000000002</v>
      </c>
      <c r="I223" s="218"/>
      <c r="J223" s="219">
        <f>ROUND(I223*H223,2)</f>
        <v>0</v>
      </c>
      <c r="K223" s="215" t="s">
        <v>187</v>
      </c>
      <c r="L223" s="45"/>
      <c r="M223" s="220" t="s">
        <v>19</v>
      </c>
      <c r="N223" s="221" t="s">
        <v>44</v>
      </c>
      <c r="O223" s="85"/>
      <c r="P223" s="222">
        <f>O223*H223</f>
        <v>0</v>
      </c>
      <c r="Q223" s="222">
        <v>0</v>
      </c>
      <c r="R223" s="222">
        <f>Q223*H223</f>
        <v>0</v>
      </c>
      <c r="S223" s="222">
        <v>0</v>
      </c>
      <c r="T223" s="223">
        <f>S223*H223</f>
        <v>0</v>
      </c>
      <c r="U223" s="39"/>
      <c r="V223" s="39"/>
      <c r="W223" s="39"/>
      <c r="X223" s="39"/>
      <c r="Y223" s="39"/>
      <c r="Z223" s="39"/>
      <c r="AA223" s="39"/>
      <c r="AB223" s="39"/>
      <c r="AC223" s="39"/>
      <c r="AD223" s="39"/>
      <c r="AE223" s="39"/>
      <c r="AR223" s="224" t="s">
        <v>99</v>
      </c>
      <c r="AT223" s="224" t="s">
        <v>183</v>
      </c>
      <c r="AU223" s="224" t="s">
        <v>83</v>
      </c>
      <c r="AY223" s="18" t="s">
        <v>181</v>
      </c>
      <c r="BE223" s="225">
        <f>IF(N223="základní",J223,0)</f>
        <v>0</v>
      </c>
      <c r="BF223" s="225">
        <f>IF(N223="snížená",J223,0)</f>
        <v>0</v>
      </c>
      <c r="BG223" s="225">
        <f>IF(N223="zákl. přenesená",J223,0)</f>
        <v>0</v>
      </c>
      <c r="BH223" s="225">
        <f>IF(N223="sníž. přenesená",J223,0)</f>
        <v>0</v>
      </c>
      <c r="BI223" s="225">
        <f>IF(N223="nulová",J223,0)</f>
        <v>0</v>
      </c>
      <c r="BJ223" s="18" t="s">
        <v>81</v>
      </c>
      <c r="BK223" s="225">
        <f>ROUND(I223*H223,2)</f>
        <v>0</v>
      </c>
      <c r="BL223" s="18" t="s">
        <v>99</v>
      </c>
      <c r="BM223" s="224" t="s">
        <v>3959</v>
      </c>
    </row>
    <row r="224" s="2" customFormat="1">
      <c r="A224" s="39"/>
      <c r="B224" s="40"/>
      <c r="C224" s="41"/>
      <c r="D224" s="226" t="s">
        <v>189</v>
      </c>
      <c r="E224" s="41"/>
      <c r="F224" s="227" t="s">
        <v>3960</v>
      </c>
      <c r="G224" s="41"/>
      <c r="H224" s="41"/>
      <c r="I224" s="228"/>
      <c r="J224" s="41"/>
      <c r="K224" s="41"/>
      <c r="L224" s="45"/>
      <c r="M224" s="229"/>
      <c r="N224" s="230"/>
      <c r="O224" s="85"/>
      <c r="P224" s="85"/>
      <c r="Q224" s="85"/>
      <c r="R224" s="85"/>
      <c r="S224" s="85"/>
      <c r="T224" s="86"/>
      <c r="U224" s="39"/>
      <c r="V224" s="39"/>
      <c r="W224" s="39"/>
      <c r="X224" s="39"/>
      <c r="Y224" s="39"/>
      <c r="Z224" s="39"/>
      <c r="AA224" s="39"/>
      <c r="AB224" s="39"/>
      <c r="AC224" s="39"/>
      <c r="AD224" s="39"/>
      <c r="AE224" s="39"/>
      <c r="AT224" s="18" t="s">
        <v>189</v>
      </c>
      <c r="AU224" s="18" t="s">
        <v>83</v>
      </c>
    </row>
    <row r="225" s="2" customFormat="1">
      <c r="A225" s="39"/>
      <c r="B225" s="40"/>
      <c r="C225" s="41"/>
      <c r="D225" s="231" t="s">
        <v>191</v>
      </c>
      <c r="E225" s="41"/>
      <c r="F225" s="232" t="s">
        <v>3961</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191</v>
      </c>
      <c r="AU225" s="18" t="s">
        <v>83</v>
      </c>
    </row>
    <row r="226" s="2" customFormat="1" ht="16.5" customHeight="1">
      <c r="A226" s="39"/>
      <c r="B226" s="40"/>
      <c r="C226" s="213" t="s">
        <v>423</v>
      </c>
      <c r="D226" s="213" t="s">
        <v>183</v>
      </c>
      <c r="E226" s="214" t="s">
        <v>3962</v>
      </c>
      <c r="F226" s="215" t="s">
        <v>3963</v>
      </c>
      <c r="G226" s="216" t="s">
        <v>377</v>
      </c>
      <c r="H226" s="217">
        <v>0.13</v>
      </c>
      <c r="I226" s="218"/>
      <c r="J226" s="219">
        <f>ROUND(I226*H226,2)</f>
        <v>0</v>
      </c>
      <c r="K226" s="215" t="s">
        <v>187</v>
      </c>
      <c r="L226" s="45"/>
      <c r="M226" s="220" t="s">
        <v>19</v>
      </c>
      <c r="N226" s="221" t="s">
        <v>44</v>
      </c>
      <c r="O226" s="85"/>
      <c r="P226" s="222">
        <f>O226*H226</f>
        <v>0</v>
      </c>
      <c r="Q226" s="222">
        <v>0.99734762160000001</v>
      </c>
      <c r="R226" s="222">
        <f>Q226*H226</f>
        <v>0.129655190808</v>
      </c>
      <c r="S226" s="222">
        <v>0</v>
      </c>
      <c r="T226" s="223">
        <f>S226*H226</f>
        <v>0</v>
      </c>
      <c r="U226" s="39"/>
      <c r="V226" s="39"/>
      <c r="W226" s="39"/>
      <c r="X226" s="39"/>
      <c r="Y226" s="39"/>
      <c r="Z226" s="39"/>
      <c r="AA226" s="39"/>
      <c r="AB226" s="39"/>
      <c r="AC226" s="39"/>
      <c r="AD226" s="39"/>
      <c r="AE226" s="39"/>
      <c r="AR226" s="224" t="s">
        <v>99</v>
      </c>
      <c r="AT226" s="224" t="s">
        <v>183</v>
      </c>
      <c r="AU226" s="224" t="s">
        <v>83</v>
      </c>
      <c r="AY226" s="18" t="s">
        <v>181</v>
      </c>
      <c r="BE226" s="225">
        <f>IF(N226="základní",J226,0)</f>
        <v>0</v>
      </c>
      <c r="BF226" s="225">
        <f>IF(N226="snížená",J226,0)</f>
        <v>0</v>
      </c>
      <c r="BG226" s="225">
        <f>IF(N226="zákl. přenesená",J226,0)</f>
        <v>0</v>
      </c>
      <c r="BH226" s="225">
        <f>IF(N226="sníž. přenesená",J226,0)</f>
        <v>0</v>
      </c>
      <c r="BI226" s="225">
        <f>IF(N226="nulová",J226,0)</f>
        <v>0</v>
      </c>
      <c r="BJ226" s="18" t="s">
        <v>81</v>
      </c>
      <c r="BK226" s="225">
        <f>ROUND(I226*H226,2)</f>
        <v>0</v>
      </c>
      <c r="BL226" s="18" t="s">
        <v>99</v>
      </c>
      <c r="BM226" s="224" t="s">
        <v>3964</v>
      </c>
    </row>
    <row r="227" s="2" customFormat="1">
      <c r="A227" s="39"/>
      <c r="B227" s="40"/>
      <c r="C227" s="41"/>
      <c r="D227" s="226" t="s">
        <v>189</v>
      </c>
      <c r="E227" s="41"/>
      <c r="F227" s="227" t="s">
        <v>3963</v>
      </c>
      <c r="G227" s="41"/>
      <c r="H227" s="41"/>
      <c r="I227" s="228"/>
      <c r="J227" s="41"/>
      <c r="K227" s="41"/>
      <c r="L227" s="45"/>
      <c r="M227" s="229"/>
      <c r="N227" s="230"/>
      <c r="O227" s="85"/>
      <c r="P227" s="85"/>
      <c r="Q227" s="85"/>
      <c r="R227" s="85"/>
      <c r="S227" s="85"/>
      <c r="T227" s="86"/>
      <c r="U227" s="39"/>
      <c r="V227" s="39"/>
      <c r="W227" s="39"/>
      <c r="X227" s="39"/>
      <c r="Y227" s="39"/>
      <c r="Z227" s="39"/>
      <c r="AA227" s="39"/>
      <c r="AB227" s="39"/>
      <c r="AC227" s="39"/>
      <c r="AD227" s="39"/>
      <c r="AE227" s="39"/>
      <c r="AT227" s="18" t="s">
        <v>189</v>
      </c>
      <c r="AU227" s="18" t="s">
        <v>83</v>
      </c>
    </row>
    <row r="228" s="2" customFormat="1">
      <c r="A228" s="39"/>
      <c r="B228" s="40"/>
      <c r="C228" s="41"/>
      <c r="D228" s="231" t="s">
        <v>191</v>
      </c>
      <c r="E228" s="41"/>
      <c r="F228" s="232" t="s">
        <v>3965</v>
      </c>
      <c r="G228" s="41"/>
      <c r="H228" s="41"/>
      <c r="I228" s="228"/>
      <c r="J228" s="41"/>
      <c r="K228" s="41"/>
      <c r="L228" s="45"/>
      <c r="M228" s="229"/>
      <c r="N228" s="230"/>
      <c r="O228" s="85"/>
      <c r="P228" s="85"/>
      <c r="Q228" s="85"/>
      <c r="R228" s="85"/>
      <c r="S228" s="85"/>
      <c r="T228" s="86"/>
      <c r="U228" s="39"/>
      <c r="V228" s="39"/>
      <c r="W228" s="39"/>
      <c r="X228" s="39"/>
      <c r="Y228" s="39"/>
      <c r="Z228" s="39"/>
      <c r="AA228" s="39"/>
      <c r="AB228" s="39"/>
      <c r="AC228" s="39"/>
      <c r="AD228" s="39"/>
      <c r="AE228" s="39"/>
      <c r="AT228" s="18" t="s">
        <v>191</v>
      </c>
      <c r="AU228" s="18" t="s">
        <v>83</v>
      </c>
    </row>
    <row r="229" s="12" customFormat="1" ht="22.8" customHeight="1">
      <c r="A229" s="12"/>
      <c r="B229" s="197"/>
      <c r="C229" s="198"/>
      <c r="D229" s="199" t="s">
        <v>72</v>
      </c>
      <c r="E229" s="211" t="s">
        <v>1363</v>
      </c>
      <c r="F229" s="211" t="s">
        <v>1364</v>
      </c>
      <c r="G229" s="198"/>
      <c r="H229" s="198"/>
      <c r="I229" s="201"/>
      <c r="J229" s="212">
        <f>BK229</f>
        <v>0</v>
      </c>
      <c r="K229" s="198"/>
      <c r="L229" s="203"/>
      <c r="M229" s="204"/>
      <c r="N229" s="205"/>
      <c r="O229" s="205"/>
      <c r="P229" s="206">
        <f>SUM(P230:P232)</f>
        <v>0</v>
      </c>
      <c r="Q229" s="205"/>
      <c r="R229" s="206">
        <f>SUM(R230:R232)</f>
        <v>0</v>
      </c>
      <c r="S229" s="205"/>
      <c r="T229" s="207">
        <f>SUM(T230:T232)</f>
        <v>0</v>
      </c>
      <c r="U229" s="12"/>
      <c r="V229" s="12"/>
      <c r="W229" s="12"/>
      <c r="X229" s="12"/>
      <c r="Y229" s="12"/>
      <c r="Z229" s="12"/>
      <c r="AA229" s="12"/>
      <c r="AB229" s="12"/>
      <c r="AC229" s="12"/>
      <c r="AD229" s="12"/>
      <c r="AE229" s="12"/>
      <c r="AR229" s="208" t="s">
        <v>81</v>
      </c>
      <c r="AT229" s="209" t="s">
        <v>72</v>
      </c>
      <c r="AU229" s="209" t="s">
        <v>81</v>
      </c>
      <c r="AY229" s="208" t="s">
        <v>181</v>
      </c>
      <c r="BK229" s="210">
        <f>SUM(BK230:BK232)</f>
        <v>0</v>
      </c>
    </row>
    <row r="230" s="2" customFormat="1" ht="16.5" customHeight="1">
      <c r="A230" s="39"/>
      <c r="B230" s="40"/>
      <c r="C230" s="213" t="s">
        <v>507</v>
      </c>
      <c r="D230" s="213" t="s">
        <v>183</v>
      </c>
      <c r="E230" s="214" t="s">
        <v>3966</v>
      </c>
      <c r="F230" s="215" t="s">
        <v>3967</v>
      </c>
      <c r="G230" s="216" t="s">
        <v>377</v>
      </c>
      <c r="H230" s="217">
        <v>93.248000000000005</v>
      </c>
      <c r="I230" s="218"/>
      <c r="J230" s="219">
        <f>ROUND(I230*H230,2)</f>
        <v>0</v>
      </c>
      <c r="K230" s="215" t="s">
        <v>187</v>
      </c>
      <c r="L230" s="45"/>
      <c r="M230" s="220" t="s">
        <v>19</v>
      </c>
      <c r="N230" s="221" t="s">
        <v>44</v>
      </c>
      <c r="O230" s="85"/>
      <c r="P230" s="222">
        <f>O230*H230</f>
        <v>0</v>
      </c>
      <c r="Q230" s="222">
        <v>0</v>
      </c>
      <c r="R230" s="222">
        <f>Q230*H230</f>
        <v>0</v>
      </c>
      <c r="S230" s="222">
        <v>0</v>
      </c>
      <c r="T230" s="223">
        <f>S230*H230</f>
        <v>0</v>
      </c>
      <c r="U230" s="39"/>
      <c r="V230" s="39"/>
      <c r="W230" s="39"/>
      <c r="X230" s="39"/>
      <c r="Y230" s="39"/>
      <c r="Z230" s="39"/>
      <c r="AA230" s="39"/>
      <c r="AB230" s="39"/>
      <c r="AC230" s="39"/>
      <c r="AD230" s="39"/>
      <c r="AE230" s="39"/>
      <c r="AR230" s="224" t="s">
        <v>99</v>
      </c>
      <c r="AT230" s="224" t="s">
        <v>183</v>
      </c>
      <c r="AU230" s="224" t="s">
        <v>83</v>
      </c>
      <c r="AY230" s="18" t="s">
        <v>181</v>
      </c>
      <c r="BE230" s="225">
        <f>IF(N230="základní",J230,0)</f>
        <v>0</v>
      </c>
      <c r="BF230" s="225">
        <f>IF(N230="snížená",J230,0)</f>
        <v>0</v>
      </c>
      <c r="BG230" s="225">
        <f>IF(N230="zákl. přenesená",J230,0)</f>
        <v>0</v>
      </c>
      <c r="BH230" s="225">
        <f>IF(N230="sníž. přenesená",J230,0)</f>
        <v>0</v>
      </c>
      <c r="BI230" s="225">
        <f>IF(N230="nulová",J230,0)</f>
        <v>0</v>
      </c>
      <c r="BJ230" s="18" t="s">
        <v>81</v>
      </c>
      <c r="BK230" s="225">
        <f>ROUND(I230*H230,2)</f>
        <v>0</v>
      </c>
      <c r="BL230" s="18" t="s">
        <v>99</v>
      </c>
      <c r="BM230" s="224" t="s">
        <v>3968</v>
      </c>
    </row>
    <row r="231" s="2" customFormat="1">
      <c r="A231" s="39"/>
      <c r="B231" s="40"/>
      <c r="C231" s="41"/>
      <c r="D231" s="226" t="s">
        <v>189</v>
      </c>
      <c r="E231" s="41"/>
      <c r="F231" s="227" t="s">
        <v>3969</v>
      </c>
      <c r="G231" s="41"/>
      <c r="H231" s="41"/>
      <c r="I231" s="228"/>
      <c r="J231" s="41"/>
      <c r="K231" s="41"/>
      <c r="L231" s="45"/>
      <c r="M231" s="229"/>
      <c r="N231" s="230"/>
      <c r="O231" s="85"/>
      <c r="P231" s="85"/>
      <c r="Q231" s="85"/>
      <c r="R231" s="85"/>
      <c r="S231" s="85"/>
      <c r="T231" s="86"/>
      <c r="U231" s="39"/>
      <c r="V231" s="39"/>
      <c r="W231" s="39"/>
      <c r="X231" s="39"/>
      <c r="Y231" s="39"/>
      <c r="Z231" s="39"/>
      <c r="AA231" s="39"/>
      <c r="AB231" s="39"/>
      <c r="AC231" s="39"/>
      <c r="AD231" s="39"/>
      <c r="AE231" s="39"/>
      <c r="AT231" s="18" t="s">
        <v>189</v>
      </c>
      <c r="AU231" s="18" t="s">
        <v>83</v>
      </c>
    </row>
    <row r="232" s="2" customFormat="1">
      <c r="A232" s="39"/>
      <c r="B232" s="40"/>
      <c r="C232" s="41"/>
      <c r="D232" s="231" t="s">
        <v>191</v>
      </c>
      <c r="E232" s="41"/>
      <c r="F232" s="232" t="s">
        <v>3970</v>
      </c>
      <c r="G232" s="41"/>
      <c r="H232" s="41"/>
      <c r="I232" s="228"/>
      <c r="J232" s="41"/>
      <c r="K232" s="41"/>
      <c r="L232" s="45"/>
      <c r="M232" s="276"/>
      <c r="N232" s="277"/>
      <c r="O232" s="278"/>
      <c r="P232" s="278"/>
      <c r="Q232" s="278"/>
      <c r="R232" s="278"/>
      <c r="S232" s="278"/>
      <c r="T232" s="279"/>
      <c r="U232" s="39"/>
      <c r="V232" s="39"/>
      <c r="W232" s="39"/>
      <c r="X232" s="39"/>
      <c r="Y232" s="39"/>
      <c r="Z232" s="39"/>
      <c r="AA232" s="39"/>
      <c r="AB232" s="39"/>
      <c r="AC232" s="39"/>
      <c r="AD232" s="39"/>
      <c r="AE232" s="39"/>
      <c r="AT232" s="18" t="s">
        <v>191</v>
      </c>
      <c r="AU232" s="18" t="s">
        <v>83</v>
      </c>
    </row>
    <row r="233" s="2" customFormat="1" ht="6.96" customHeight="1">
      <c r="A233" s="39"/>
      <c r="B233" s="60"/>
      <c r="C233" s="61"/>
      <c r="D233" s="61"/>
      <c r="E233" s="61"/>
      <c r="F233" s="61"/>
      <c r="G233" s="61"/>
      <c r="H233" s="61"/>
      <c r="I233" s="61"/>
      <c r="J233" s="61"/>
      <c r="K233" s="61"/>
      <c r="L233" s="45"/>
      <c r="M233" s="39"/>
      <c r="O233" s="39"/>
      <c r="P233" s="39"/>
      <c r="Q233" s="39"/>
      <c r="R233" s="39"/>
      <c r="S233" s="39"/>
      <c r="T233" s="39"/>
      <c r="U233" s="39"/>
      <c r="V233" s="39"/>
      <c r="W233" s="39"/>
      <c r="X233" s="39"/>
      <c r="Y233" s="39"/>
      <c r="Z233" s="39"/>
      <c r="AA233" s="39"/>
      <c r="AB233" s="39"/>
      <c r="AC233" s="39"/>
      <c r="AD233" s="39"/>
      <c r="AE233" s="39"/>
    </row>
  </sheetData>
  <sheetProtection sheet="1" autoFilter="0" formatColumns="0" formatRows="0" objects="1" scenarios="1" spinCount="100000" saltValue="XKl4d6G0QpGNivXuD35AUknrEYQj2/HND44ukldnJo7c0owtJxZ4EQvLksS+rJ2S3c4YhhWRj3bJklDVkl5yKw==" hashValue="69OurgQFOCKeChSMHOY0gEQu0cvoWJ5kNcs4XGaCpysw4i6YTLW7CnNam5rCehQwZCwiW4gXHFk9VfTvPZw/NQ==" algorithmName="SHA-512" password="CC35"/>
  <autoFilter ref="C89:K232"/>
  <mergeCells count="9">
    <mergeCell ref="E7:H7"/>
    <mergeCell ref="E9:H9"/>
    <mergeCell ref="E18:H18"/>
    <mergeCell ref="E27:H27"/>
    <mergeCell ref="E48:H48"/>
    <mergeCell ref="E50:H50"/>
    <mergeCell ref="E80:H80"/>
    <mergeCell ref="E82:H82"/>
    <mergeCell ref="L2:V2"/>
  </mergeCells>
  <hyperlinks>
    <hyperlink ref="F95" r:id="rId1" display="https://podminky.urs.cz/item/CS_URS_2023_01/121103111"/>
    <hyperlink ref="F100" r:id="rId2" display="https://podminky.urs.cz/item/CS_URS_2023_01/131251104"/>
    <hyperlink ref="F104" r:id="rId3" display="https://podminky.urs.cz/item/CS_URS_2023_01/131351104"/>
    <hyperlink ref="F108" r:id="rId4" display="https://podminky.urs.cz/item/CS_URS_2023_01/132251251"/>
    <hyperlink ref="F112" r:id="rId5" display="https://podminky.urs.cz/item/CS_URS_2023_01/132351251"/>
    <hyperlink ref="F117" r:id="rId6" display="https://podminky.urs.cz/item/CS_URS_2023_01/162706111"/>
    <hyperlink ref="F121" r:id="rId7" display="https://podminky.urs.cz/item/CS_URS_2023_01/162706119"/>
    <hyperlink ref="F126" r:id="rId8" display="https://podminky.urs.cz/item/CS_URS_2023_01/171251201"/>
    <hyperlink ref="F129" r:id="rId9" display="https://podminky.urs.cz/item/CS_URS_2023_01/171201221"/>
    <hyperlink ref="F133" r:id="rId10" display="https://podminky.urs.cz/item/CS_URS_2023_01/174251101"/>
    <hyperlink ref="F137" r:id="rId11" display="https://podminky.urs.cz/item/CS_URS_2023_01/175151101"/>
    <hyperlink ref="F141" r:id="rId12" display="https://podminky.urs.cz/item/CS_URS_2023_01/175111201"/>
    <hyperlink ref="F148" r:id="rId13" display="https://podminky.urs.cz/item/CS_URS_2023_01/181351103"/>
    <hyperlink ref="F152" r:id="rId14" display="https://podminky.urs.cz/item/CS_URS_2023_01/181411121"/>
    <hyperlink ref="F159" r:id="rId15" display="https://podminky.urs.cz/item/CS_URS_2023_01/382413115"/>
    <hyperlink ref="F175" r:id="rId16" display="https://podminky.urs.cz/item/CS_URS_2023_01/451573111"/>
    <hyperlink ref="F179" r:id="rId17" display="https://podminky.urs.cz/item/CS_URS_2023_01/451535111"/>
    <hyperlink ref="F182" r:id="rId18" display="https://podminky.urs.cz/item/CS_URS_2023_01/451971111"/>
    <hyperlink ref="F187" r:id="rId19" display="https://podminky.urs.cz/item/CS_URS_2023_01/871313121"/>
    <hyperlink ref="F195" r:id="rId20" display="https://podminky.urs.cz/item/CS_URS_2023_01/877310310"/>
    <hyperlink ref="F202" r:id="rId21" display="https://podminky.urs.cz/item/CS_URS_2023_01/877315211"/>
    <hyperlink ref="F207" r:id="rId22" display="https://podminky.urs.cz/item/CS_URS_2023_01/871313121"/>
    <hyperlink ref="F214" r:id="rId23" display="https://podminky.urs.cz/item/CS_URS_2023_01/894201121"/>
    <hyperlink ref="F218" r:id="rId24" display="https://podminky.urs.cz/item/CS_URS_2023_01/894201151"/>
    <hyperlink ref="F221" r:id="rId25" display="https://podminky.urs.cz/item/CS_URS_2023_01/894201221"/>
    <hyperlink ref="F225" r:id="rId26" display="https://podminky.urs.cz/item/CS_URS_2023_01/894201293"/>
    <hyperlink ref="F228" r:id="rId27" display="https://podminky.urs.cz/item/CS_URS_2023_01/894608211"/>
    <hyperlink ref="F232" r:id="rId28" display="https://podminky.urs.cz/item/CS_URS_2023_01/998142251"/>
  </hyperlinks>
  <pageMargins left="0.39375" right="0.39375" top="0.39375" bottom="0.39375" header="0" footer="0"/>
  <pageSetup paperSize="9" orientation="landscape" blackAndWhite="1" fitToHeight="100"/>
  <headerFooter>
    <oddFooter>&amp;CStrana &amp;P z &amp;N</oddFooter>
  </headerFooter>
  <drawing r:id="rId29"/>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3971</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31. 5. 2023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35</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36</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ROUND(J87,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ROUND((SUM(BE87:BE318)),  2)</f>
        <v>0</v>
      </c>
      <c r="G33" s="39"/>
      <c r="H33" s="39"/>
      <c r="I33" s="158">
        <v>0.20999999999999999</v>
      </c>
      <c r="J33" s="157">
        <f>ROUND(((SUM(BE87:BE318))*I33),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ROUND((SUM(BF87:BF318)),  2)</f>
        <v>0</v>
      </c>
      <c r="G34" s="39"/>
      <c r="H34" s="39"/>
      <c r="I34" s="158">
        <v>0.14999999999999999</v>
      </c>
      <c r="J34" s="157">
        <f>ROUND(((SUM(BF87:BF318))*I34),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ROUND((SUM(BG87:BG318)),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ROUND((SUM(BH87:BH318)),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ROUND((SUM(BI87:BI318)),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Přístavba Mateřské školy Pošumavská Tachov</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03 - Komunikace, oplocení</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Tachov</v>
      </c>
      <c r="G52" s="41"/>
      <c r="H52" s="41"/>
      <c r="I52" s="33" t="s">
        <v>23</v>
      </c>
      <c r="J52" s="73" t="str">
        <f>IF(J12="","",J12)</f>
        <v>31. 5. 2023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Město Tachov, Hornická 1695, 34701 Tachov</v>
      </c>
      <c r="G54" s="41"/>
      <c r="H54" s="41"/>
      <c r="I54" s="33" t="s">
        <v>31</v>
      </c>
      <c r="J54" s="37" t="str">
        <f>E21</f>
        <v>Ing. Jan Rossler, Na Terase 1914, 34701 Tachov</v>
      </c>
      <c r="K54" s="41"/>
      <c r="L54" s="145"/>
      <c r="S54" s="39"/>
      <c r="T54" s="39"/>
      <c r="U54" s="39"/>
      <c r="V54" s="39"/>
      <c r="W54" s="39"/>
      <c r="X54" s="39"/>
      <c r="Y54" s="39"/>
      <c r="Z54" s="39"/>
      <c r="AA54" s="39"/>
      <c r="AB54" s="39"/>
      <c r="AC54" s="39"/>
      <c r="AD54" s="39"/>
      <c r="AE54" s="39"/>
    </row>
    <row r="55" s="2" customFormat="1" ht="40.05" customHeight="1">
      <c r="A55" s="39"/>
      <c r="B55" s="40"/>
      <c r="C55" s="33" t="s">
        <v>29</v>
      </c>
      <c r="D55" s="41"/>
      <c r="E55" s="41"/>
      <c r="F55" s="28" t="str">
        <f>IF(E18="","",E18)</f>
        <v>Vyplň údaj</v>
      </c>
      <c r="G55" s="41"/>
      <c r="H55" s="41"/>
      <c r="I55" s="33" t="s">
        <v>34</v>
      </c>
      <c r="J55" s="37" t="str">
        <f>E24</f>
        <v>Martina Havířová, Vranovská 1348, 34901 Stříbro</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J87</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118</v>
      </c>
      <c r="E60" s="178"/>
      <c r="F60" s="178"/>
      <c r="G60" s="178"/>
      <c r="H60" s="178"/>
      <c r="I60" s="178"/>
      <c r="J60" s="179">
        <f>J88</f>
        <v>0</v>
      </c>
      <c r="K60" s="176"/>
      <c r="L60" s="180"/>
      <c r="S60" s="9"/>
      <c r="T60" s="9"/>
      <c r="U60" s="9"/>
      <c r="V60" s="9"/>
      <c r="W60" s="9"/>
      <c r="X60" s="9"/>
      <c r="Y60" s="9"/>
      <c r="Z60" s="9"/>
      <c r="AA60" s="9"/>
      <c r="AB60" s="9"/>
      <c r="AC60" s="9"/>
      <c r="AD60" s="9"/>
      <c r="AE60" s="9"/>
    </row>
    <row r="61" s="10" customFormat="1" ht="19.92" customHeight="1">
      <c r="A61" s="10"/>
      <c r="B61" s="181"/>
      <c r="C61" s="126"/>
      <c r="D61" s="182" t="s">
        <v>119</v>
      </c>
      <c r="E61" s="183"/>
      <c r="F61" s="183"/>
      <c r="G61" s="183"/>
      <c r="H61" s="183"/>
      <c r="I61" s="183"/>
      <c r="J61" s="184">
        <f>J89</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3972</v>
      </c>
      <c r="E62" s="183"/>
      <c r="F62" s="183"/>
      <c r="G62" s="183"/>
      <c r="H62" s="183"/>
      <c r="I62" s="183"/>
      <c r="J62" s="184">
        <f>J144</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3973</v>
      </c>
      <c r="E63" s="183"/>
      <c r="F63" s="183"/>
      <c r="G63" s="183"/>
      <c r="H63" s="183"/>
      <c r="I63" s="183"/>
      <c r="J63" s="184">
        <f>J165</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3974</v>
      </c>
      <c r="E64" s="183"/>
      <c r="F64" s="183"/>
      <c r="G64" s="183"/>
      <c r="H64" s="183"/>
      <c r="I64" s="183"/>
      <c r="J64" s="184">
        <f>J231</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3975</v>
      </c>
      <c r="E65" s="183"/>
      <c r="F65" s="183"/>
      <c r="G65" s="183"/>
      <c r="H65" s="183"/>
      <c r="I65" s="183"/>
      <c r="J65" s="184">
        <f>J255</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132</v>
      </c>
      <c r="E66" s="183"/>
      <c r="F66" s="183"/>
      <c r="G66" s="183"/>
      <c r="H66" s="183"/>
      <c r="I66" s="183"/>
      <c r="J66" s="184">
        <f>J301</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133</v>
      </c>
      <c r="E67" s="183"/>
      <c r="F67" s="183"/>
      <c r="G67" s="183"/>
      <c r="H67" s="183"/>
      <c r="I67" s="183"/>
      <c r="J67" s="184">
        <f>J315</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166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Přístavba Mateřské školy Pošumavská Tachov</v>
      </c>
      <c r="F77" s="33"/>
      <c r="G77" s="33"/>
      <c r="H77" s="33"/>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112</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E9</f>
        <v>03 - Komunikace, oplocení</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Tachov</v>
      </c>
      <c r="G81" s="41"/>
      <c r="H81" s="41"/>
      <c r="I81" s="33" t="s">
        <v>23</v>
      </c>
      <c r="J81" s="73" t="str">
        <f>IF(J12="","",J12)</f>
        <v>31. 5. 2023</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40.05" customHeight="1">
      <c r="A83" s="39"/>
      <c r="B83" s="40"/>
      <c r="C83" s="33" t="s">
        <v>25</v>
      </c>
      <c r="D83" s="41"/>
      <c r="E83" s="41"/>
      <c r="F83" s="28" t="str">
        <f>E15</f>
        <v>Město Tachov, Hornická 1695, 34701 Tachov</v>
      </c>
      <c r="G83" s="41"/>
      <c r="H83" s="41"/>
      <c r="I83" s="33" t="s">
        <v>31</v>
      </c>
      <c r="J83" s="37" t="str">
        <f>E21</f>
        <v>Ing. Jan Rossler, Na Terase 1914, 34701 Tachov</v>
      </c>
      <c r="K83" s="41"/>
      <c r="L83" s="145"/>
      <c r="S83" s="39"/>
      <c r="T83" s="39"/>
      <c r="U83" s="39"/>
      <c r="V83" s="39"/>
      <c r="W83" s="39"/>
      <c r="X83" s="39"/>
      <c r="Y83" s="39"/>
      <c r="Z83" s="39"/>
      <c r="AA83" s="39"/>
      <c r="AB83" s="39"/>
      <c r="AC83" s="39"/>
      <c r="AD83" s="39"/>
      <c r="AE83" s="39"/>
    </row>
    <row r="84" s="2" customFormat="1" ht="40.05" customHeight="1">
      <c r="A84" s="39"/>
      <c r="B84" s="40"/>
      <c r="C84" s="33" t="s">
        <v>29</v>
      </c>
      <c r="D84" s="41"/>
      <c r="E84" s="41"/>
      <c r="F84" s="28" t="str">
        <f>IF(E18="","",E18)</f>
        <v>Vyplň údaj</v>
      </c>
      <c r="G84" s="41"/>
      <c r="H84" s="41"/>
      <c r="I84" s="33" t="s">
        <v>34</v>
      </c>
      <c r="J84" s="37" t="str">
        <f>E24</f>
        <v>Martina Havířová, Vranovská 1348, 34901 Stříbro</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167</v>
      </c>
      <c r="D86" s="189" t="s">
        <v>58</v>
      </c>
      <c r="E86" s="189" t="s">
        <v>54</v>
      </c>
      <c r="F86" s="189" t="s">
        <v>55</v>
      </c>
      <c r="G86" s="189" t="s">
        <v>168</v>
      </c>
      <c r="H86" s="189" t="s">
        <v>169</v>
      </c>
      <c r="I86" s="189" t="s">
        <v>170</v>
      </c>
      <c r="J86" s="189" t="s">
        <v>116</v>
      </c>
      <c r="K86" s="190" t="s">
        <v>171</v>
      </c>
      <c r="L86" s="191"/>
      <c r="M86" s="93" t="s">
        <v>19</v>
      </c>
      <c r="N86" s="94" t="s">
        <v>43</v>
      </c>
      <c r="O86" s="94" t="s">
        <v>172</v>
      </c>
      <c r="P86" s="94" t="s">
        <v>173</v>
      </c>
      <c r="Q86" s="94" t="s">
        <v>174</v>
      </c>
      <c r="R86" s="94" t="s">
        <v>175</v>
      </c>
      <c r="S86" s="94" t="s">
        <v>176</v>
      </c>
      <c r="T86" s="95" t="s">
        <v>177</v>
      </c>
      <c r="U86" s="186"/>
      <c r="V86" s="186"/>
      <c r="W86" s="186"/>
      <c r="X86" s="186"/>
      <c r="Y86" s="186"/>
      <c r="Z86" s="186"/>
      <c r="AA86" s="186"/>
      <c r="AB86" s="186"/>
      <c r="AC86" s="186"/>
      <c r="AD86" s="186"/>
      <c r="AE86" s="186"/>
    </row>
    <row r="87" s="2" customFormat="1" ht="22.8" customHeight="1">
      <c r="A87" s="39"/>
      <c r="B87" s="40"/>
      <c r="C87" s="100" t="s">
        <v>178</v>
      </c>
      <c r="D87" s="41"/>
      <c r="E87" s="41"/>
      <c r="F87" s="41"/>
      <c r="G87" s="41"/>
      <c r="H87" s="41"/>
      <c r="I87" s="41"/>
      <c r="J87" s="192">
        <f>BK87</f>
        <v>0</v>
      </c>
      <c r="K87" s="41"/>
      <c r="L87" s="45"/>
      <c r="M87" s="96"/>
      <c r="N87" s="193"/>
      <c r="O87" s="97"/>
      <c r="P87" s="194">
        <f>P88</f>
        <v>0</v>
      </c>
      <c r="Q87" s="97"/>
      <c r="R87" s="194">
        <f>R88</f>
        <v>97.985119118819995</v>
      </c>
      <c r="S87" s="97"/>
      <c r="T87" s="195">
        <f>T88</f>
        <v>13.020996</v>
      </c>
      <c r="U87" s="39"/>
      <c r="V87" s="39"/>
      <c r="W87" s="39"/>
      <c r="X87" s="39"/>
      <c r="Y87" s="39"/>
      <c r="Z87" s="39"/>
      <c r="AA87" s="39"/>
      <c r="AB87" s="39"/>
      <c r="AC87" s="39"/>
      <c r="AD87" s="39"/>
      <c r="AE87" s="39"/>
      <c r="AT87" s="18" t="s">
        <v>72</v>
      </c>
      <c r="AU87" s="18" t="s">
        <v>117</v>
      </c>
      <c r="BK87" s="196">
        <f>BK88</f>
        <v>0</v>
      </c>
    </row>
    <row r="88" s="12" customFormat="1" ht="25.92" customHeight="1">
      <c r="A88" s="12"/>
      <c r="B88" s="197"/>
      <c r="C88" s="198"/>
      <c r="D88" s="199" t="s">
        <v>72</v>
      </c>
      <c r="E88" s="200" t="s">
        <v>179</v>
      </c>
      <c r="F88" s="200" t="s">
        <v>180</v>
      </c>
      <c r="G88" s="198"/>
      <c r="H88" s="198"/>
      <c r="I88" s="201"/>
      <c r="J88" s="202">
        <f>BK88</f>
        <v>0</v>
      </c>
      <c r="K88" s="198"/>
      <c r="L88" s="203"/>
      <c r="M88" s="204"/>
      <c r="N88" s="205"/>
      <c r="O88" s="205"/>
      <c r="P88" s="206">
        <f>P89+P144+P165+P231+P255+P301+P315</f>
        <v>0</v>
      </c>
      <c r="Q88" s="205"/>
      <c r="R88" s="206">
        <f>R89+R144+R165+R231+R255+R301+R315</f>
        <v>97.985119118819995</v>
      </c>
      <c r="S88" s="205"/>
      <c r="T88" s="207">
        <f>T89+T144+T165+T231+T255+T301+T315</f>
        <v>13.020996</v>
      </c>
      <c r="U88" s="12"/>
      <c r="V88" s="12"/>
      <c r="W88" s="12"/>
      <c r="X88" s="12"/>
      <c r="Y88" s="12"/>
      <c r="Z88" s="12"/>
      <c r="AA88" s="12"/>
      <c r="AB88" s="12"/>
      <c r="AC88" s="12"/>
      <c r="AD88" s="12"/>
      <c r="AE88" s="12"/>
      <c r="AR88" s="208" t="s">
        <v>81</v>
      </c>
      <c r="AT88" s="209" t="s">
        <v>72</v>
      </c>
      <c r="AU88" s="209" t="s">
        <v>73</v>
      </c>
      <c r="AY88" s="208" t="s">
        <v>181</v>
      </c>
      <c r="BK88" s="210">
        <f>BK89+BK144+BK165+BK231+BK255+BK301+BK315</f>
        <v>0</v>
      </c>
    </row>
    <row r="89" s="12" customFormat="1" ht="22.8" customHeight="1">
      <c r="A89" s="12"/>
      <c r="B89" s="197"/>
      <c r="C89" s="198"/>
      <c r="D89" s="199" t="s">
        <v>72</v>
      </c>
      <c r="E89" s="211" t="s">
        <v>81</v>
      </c>
      <c r="F89" s="211" t="s">
        <v>182</v>
      </c>
      <c r="G89" s="198"/>
      <c r="H89" s="198"/>
      <c r="I89" s="201"/>
      <c r="J89" s="212">
        <f>BK89</f>
        <v>0</v>
      </c>
      <c r="K89" s="198"/>
      <c r="L89" s="203"/>
      <c r="M89" s="204"/>
      <c r="N89" s="205"/>
      <c r="O89" s="205"/>
      <c r="P89" s="206">
        <f>SUM(P90:P143)</f>
        <v>0</v>
      </c>
      <c r="Q89" s="205"/>
      <c r="R89" s="206">
        <f>SUM(R90:R143)</f>
        <v>0</v>
      </c>
      <c r="S89" s="205"/>
      <c r="T89" s="207">
        <f>SUM(T90:T143)</f>
        <v>0</v>
      </c>
      <c r="U89" s="12"/>
      <c r="V89" s="12"/>
      <c r="W89" s="12"/>
      <c r="X89" s="12"/>
      <c r="Y89" s="12"/>
      <c r="Z89" s="12"/>
      <c r="AA89" s="12"/>
      <c r="AB89" s="12"/>
      <c r="AC89" s="12"/>
      <c r="AD89" s="12"/>
      <c r="AE89" s="12"/>
      <c r="AR89" s="208" t="s">
        <v>81</v>
      </c>
      <c r="AT89" s="209" t="s">
        <v>72</v>
      </c>
      <c r="AU89" s="209" t="s">
        <v>81</v>
      </c>
      <c r="AY89" s="208" t="s">
        <v>181</v>
      </c>
      <c r="BK89" s="210">
        <f>SUM(BK90:BK143)</f>
        <v>0</v>
      </c>
    </row>
    <row r="90" s="2" customFormat="1" ht="24.15" customHeight="1">
      <c r="A90" s="39"/>
      <c r="B90" s="40"/>
      <c r="C90" s="213" t="s">
        <v>81</v>
      </c>
      <c r="D90" s="213" t="s">
        <v>183</v>
      </c>
      <c r="E90" s="214" t="s">
        <v>3976</v>
      </c>
      <c r="F90" s="215" t="s">
        <v>3977</v>
      </c>
      <c r="G90" s="216" t="s">
        <v>253</v>
      </c>
      <c r="H90" s="217">
        <v>10</v>
      </c>
      <c r="I90" s="218"/>
      <c r="J90" s="219">
        <f>ROUND(I90*H90,2)</f>
        <v>0</v>
      </c>
      <c r="K90" s="215" t="s">
        <v>187</v>
      </c>
      <c r="L90" s="45"/>
      <c r="M90" s="220" t="s">
        <v>19</v>
      </c>
      <c r="N90" s="221" t="s">
        <v>44</v>
      </c>
      <c r="O90" s="85"/>
      <c r="P90" s="222">
        <f>O90*H90</f>
        <v>0</v>
      </c>
      <c r="Q90" s="222">
        <v>0</v>
      </c>
      <c r="R90" s="222">
        <f>Q90*H90</f>
        <v>0</v>
      </c>
      <c r="S90" s="222">
        <v>0</v>
      </c>
      <c r="T90" s="223">
        <f>S90*H90</f>
        <v>0</v>
      </c>
      <c r="U90" s="39"/>
      <c r="V90" s="39"/>
      <c r="W90" s="39"/>
      <c r="X90" s="39"/>
      <c r="Y90" s="39"/>
      <c r="Z90" s="39"/>
      <c r="AA90" s="39"/>
      <c r="AB90" s="39"/>
      <c r="AC90" s="39"/>
      <c r="AD90" s="39"/>
      <c r="AE90" s="39"/>
      <c r="AR90" s="224" t="s">
        <v>99</v>
      </c>
      <c r="AT90" s="224" t="s">
        <v>183</v>
      </c>
      <c r="AU90" s="224" t="s">
        <v>83</v>
      </c>
      <c r="AY90" s="18" t="s">
        <v>181</v>
      </c>
      <c r="BE90" s="225">
        <f>IF(N90="základní",J90,0)</f>
        <v>0</v>
      </c>
      <c r="BF90" s="225">
        <f>IF(N90="snížená",J90,0)</f>
        <v>0</v>
      </c>
      <c r="BG90" s="225">
        <f>IF(N90="zákl. přenesená",J90,0)</f>
        <v>0</v>
      </c>
      <c r="BH90" s="225">
        <f>IF(N90="sníž. přenesená",J90,0)</f>
        <v>0</v>
      </c>
      <c r="BI90" s="225">
        <f>IF(N90="nulová",J90,0)</f>
        <v>0</v>
      </c>
      <c r="BJ90" s="18" t="s">
        <v>81</v>
      </c>
      <c r="BK90" s="225">
        <f>ROUND(I90*H90,2)</f>
        <v>0</v>
      </c>
      <c r="BL90" s="18" t="s">
        <v>99</v>
      </c>
      <c r="BM90" s="224" t="s">
        <v>3978</v>
      </c>
    </row>
    <row r="91" s="2" customFormat="1">
      <c r="A91" s="39"/>
      <c r="B91" s="40"/>
      <c r="C91" s="41"/>
      <c r="D91" s="226" t="s">
        <v>189</v>
      </c>
      <c r="E91" s="41"/>
      <c r="F91" s="227" t="s">
        <v>3979</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189</v>
      </c>
      <c r="AU91" s="18" t="s">
        <v>83</v>
      </c>
    </row>
    <row r="92" s="2" customFormat="1">
      <c r="A92" s="39"/>
      <c r="B92" s="40"/>
      <c r="C92" s="41"/>
      <c r="D92" s="231" t="s">
        <v>191</v>
      </c>
      <c r="E92" s="41"/>
      <c r="F92" s="232" t="s">
        <v>3980</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191</v>
      </c>
      <c r="AU92" s="18" t="s">
        <v>83</v>
      </c>
    </row>
    <row r="93" s="13" customFormat="1">
      <c r="A93" s="13"/>
      <c r="B93" s="233"/>
      <c r="C93" s="234"/>
      <c r="D93" s="226" t="s">
        <v>193</v>
      </c>
      <c r="E93" s="235" t="s">
        <v>19</v>
      </c>
      <c r="F93" s="236" t="s">
        <v>250</v>
      </c>
      <c r="G93" s="234"/>
      <c r="H93" s="237">
        <v>10</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193</v>
      </c>
      <c r="AU93" s="243" t="s">
        <v>83</v>
      </c>
      <c r="AV93" s="13" t="s">
        <v>83</v>
      </c>
      <c r="AW93" s="13" t="s">
        <v>33</v>
      </c>
      <c r="AX93" s="13" t="s">
        <v>73</v>
      </c>
      <c r="AY93" s="243" t="s">
        <v>181</v>
      </c>
    </row>
    <row r="94" s="2" customFormat="1" ht="16.5" customHeight="1">
      <c r="A94" s="39"/>
      <c r="B94" s="40"/>
      <c r="C94" s="213" t="s">
        <v>83</v>
      </c>
      <c r="D94" s="213" t="s">
        <v>183</v>
      </c>
      <c r="E94" s="214" t="s">
        <v>3981</v>
      </c>
      <c r="F94" s="215" t="s">
        <v>3982</v>
      </c>
      <c r="G94" s="216" t="s">
        <v>449</v>
      </c>
      <c r="H94" s="217">
        <v>1</v>
      </c>
      <c r="I94" s="218"/>
      <c r="J94" s="219">
        <f>ROUND(I94*H94,2)</f>
        <v>0</v>
      </c>
      <c r="K94" s="215" t="s">
        <v>187</v>
      </c>
      <c r="L94" s="45"/>
      <c r="M94" s="220" t="s">
        <v>19</v>
      </c>
      <c r="N94" s="221"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99</v>
      </c>
      <c r="AT94" s="224" t="s">
        <v>183</v>
      </c>
      <c r="AU94" s="224" t="s">
        <v>83</v>
      </c>
      <c r="AY94" s="18" t="s">
        <v>181</v>
      </c>
      <c r="BE94" s="225">
        <f>IF(N94="základní",J94,0)</f>
        <v>0</v>
      </c>
      <c r="BF94" s="225">
        <f>IF(N94="snížená",J94,0)</f>
        <v>0</v>
      </c>
      <c r="BG94" s="225">
        <f>IF(N94="zákl. přenesená",J94,0)</f>
        <v>0</v>
      </c>
      <c r="BH94" s="225">
        <f>IF(N94="sníž. přenesená",J94,0)</f>
        <v>0</v>
      </c>
      <c r="BI94" s="225">
        <f>IF(N94="nulová",J94,0)</f>
        <v>0</v>
      </c>
      <c r="BJ94" s="18" t="s">
        <v>81</v>
      </c>
      <c r="BK94" s="225">
        <f>ROUND(I94*H94,2)</f>
        <v>0</v>
      </c>
      <c r="BL94" s="18" t="s">
        <v>99</v>
      </c>
      <c r="BM94" s="224" t="s">
        <v>3983</v>
      </c>
    </row>
    <row r="95" s="2" customFormat="1">
      <c r="A95" s="39"/>
      <c r="B95" s="40"/>
      <c r="C95" s="41"/>
      <c r="D95" s="226" t="s">
        <v>189</v>
      </c>
      <c r="E95" s="41"/>
      <c r="F95" s="227" t="s">
        <v>3984</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189</v>
      </c>
      <c r="AU95" s="18" t="s">
        <v>83</v>
      </c>
    </row>
    <row r="96" s="2" customFormat="1">
      <c r="A96" s="39"/>
      <c r="B96" s="40"/>
      <c r="C96" s="41"/>
      <c r="D96" s="231" t="s">
        <v>191</v>
      </c>
      <c r="E96" s="41"/>
      <c r="F96" s="232" t="s">
        <v>3985</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191</v>
      </c>
      <c r="AU96" s="18" t="s">
        <v>83</v>
      </c>
    </row>
    <row r="97" s="13" customFormat="1">
      <c r="A97" s="13"/>
      <c r="B97" s="233"/>
      <c r="C97" s="234"/>
      <c r="D97" s="226" t="s">
        <v>193</v>
      </c>
      <c r="E97" s="235" t="s">
        <v>19</v>
      </c>
      <c r="F97" s="236" t="s">
        <v>81</v>
      </c>
      <c r="G97" s="234"/>
      <c r="H97" s="237">
        <v>1</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193</v>
      </c>
      <c r="AU97" s="243" t="s">
        <v>83</v>
      </c>
      <c r="AV97" s="13" t="s">
        <v>83</v>
      </c>
      <c r="AW97" s="13" t="s">
        <v>33</v>
      </c>
      <c r="AX97" s="13" t="s">
        <v>73</v>
      </c>
      <c r="AY97" s="243" t="s">
        <v>181</v>
      </c>
    </row>
    <row r="98" s="2" customFormat="1" ht="16.5" customHeight="1">
      <c r="A98" s="39"/>
      <c r="B98" s="40"/>
      <c r="C98" s="213" t="s">
        <v>96</v>
      </c>
      <c r="D98" s="213" t="s">
        <v>183</v>
      </c>
      <c r="E98" s="214" t="s">
        <v>3986</v>
      </c>
      <c r="F98" s="215" t="s">
        <v>3987</v>
      </c>
      <c r="G98" s="216" t="s">
        <v>449</v>
      </c>
      <c r="H98" s="217">
        <v>1</v>
      </c>
      <c r="I98" s="218"/>
      <c r="J98" s="219">
        <f>ROUND(I98*H98,2)</f>
        <v>0</v>
      </c>
      <c r="K98" s="215" t="s">
        <v>187</v>
      </c>
      <c r="L98" s="45"/>
      <c r="M98" s="220" t="s">
        <v>19</v>
      </c>
      <c r="N98" s="221"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99</v>
      </c>
      <c r="AT98" s="224" t="s">
        <v>183</v>
      </c>
      <c r="AU98" s="224" t="s">
        <v>83</v>
      </c>
      <c r="AY98" s="18" t="s">
        <v>181</v>
      </c>
      <c r="BE98" s="225">
        <f>IF(N98="základní",J98,0)</f>
        <v>0</v>
      </c>
      <c r="BF98" s="225">
        <f>IF(N98="snížená",J98,0)</f>
        <v>0</v>
      </c>
      <c r="BG98" s="225">
        <f>IF(N98="zákl. přenesená",J98,0)</f>
        <v>0</v>
      </c>
      <c r="BH98" s="225">
        <f>IF(N98="sníž. přenesená",J98,0)</f>
        <v>0</v>
      </c>
      <c r="BI98" s="225">
        <f>IF(N98="nulová",J98,0)</f>
        <v>0</v>
      </c>
      <c r="BJ98" s="18" t="s">
        <v>81</v>
      </c>
      <c r="BK98" s="225">
        <f>ROUND(I98*H98,2)</f>
        <v>0</v>
      </c>
      <c r="BL98" s="18" t="s">
        <v>99</v>
      </c>
      <c r="BM98" s="224" t="s">
        <v>3988</v>
      </c>
    </row>
    <row r="99" s="2" customFormat="1">
      <c r="A99" s="39"/>
      <c r="B99" s="40"/>
      <c r="C99" s="41"/>
      <c r="D99" s="226" t="s">
        <v>189</v>
      </c>
      <c r="E99" s="41"/>
      <c r="F99" s="227" t="s">
        <v>3989</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189</v>
      </c>
      <c r="AU99" s="18" t="s">
        <v>83</v>
      </c>
    </row>
    <row r="100" s="2" customFormat="1">
      <c r="A100" s="39"/>
      <c r="B100" s="40"/>
      <c r="C100" s="41"/>
      <c r="D100" s="231" t="s">
        <v>191</v>
      </c>
      <c r="E100" s="41"/>
      <c r="F100" s="232" t="s">
        <v>3990</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191</v>
      </c>
      <c r="AU100" s="18" t="s">
        <v>83</v>
      </c>
    </row>
    <row r="101" s="13" customFormat="1">
      <c r="A101" s="13"/>
      <c r="B101" s="233"/>
      <c r="C101" s="234"/>
      <c r="D101" s="226" t="s">
        <v>193</v>
      </c>
      <c r="E101" s="235" t="s">
        <v>19</v>
      </c>
      <c r="F101" s="236" t="s">
        <v>81</v>
      </c>
      <c r="G101" s="234"/>
      <c r="H101" s="237">
        <v>1</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193</v>
      </c>
      <c r="AU101" s="243" t="s">
        <v>83</v>
      </c>
      <c r="AV101" s="13" t="s">
        <v>83</v>
      </c>
      <c r="AW101" s="13" t="s">
        <v>33</v>
      </c>
      <c r="AX101" s="13" t="s">
        <v>73</v>
      </c>
      <c r="AY101" s="243" t="s">
        <v>181</v>
      </c>
    </row>
    <row r="102" s="2" customFormat="1" ht="16.5" customHeight="1">
      <c r="A102" s="39"/>
      <c r="B102" s="40"/>
      <c r="C102" s="213" t="s">
        <v>99</v>
      </c>
      <c r="D102" s="213" t="s">
        <v>183</v>
      </c>
      <c r="E102" s="214" t="s">
        <v>3991</v>
      </c>
      <c r="F102" s="215" t="s">
        <v>3992</v>
      </c>
      <c r="G102" s="216" t="s">
        <v>449</v>
      </c>
      <c r="H102" s="217">
        <v>1</v>
      </c>
      <c r="I102" s="218"/>
      <c r="J102" s="219">
        <f>ROUND(I102*H102,2)</f>
        <v>0</v>
      </c>
      <c r="K102" s="215" t="s">
        <v>187</v>
      </c>
      <c r="L102" s="45"/>
      <c r="M102" s="220" t="s">
        <v>19</v>
      </c>
      <c r="N102" s="221" t="s">
        <v>44</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99</v>
      </c>
      <c r="AT102" s="224" t="s">
        <v>183</v>
      </c>
      <c r="AU102" s="224" t="s">
        <v>83</v>
      </c>
      <c r="AY102" s="18" t="s">
        <v>181</v>
      </c>
      <c r="BE102" s="225">
        <f>IF(N102="základní",J102,0)</f>
        <v>0</v>
      </c>
      <c r="BF102" s="225">
        <f>IF(N102="snížená",J102,0)</f>
        <v>0</v>
      </c>
      <c r="BG102" s="225">
        <f>IF(N102="zákl. přenesená",J102,0)</f>
        <v>0</v>
      </c>
      <c r="BH102" s="225">
        <f>IF(N102="sníž. přenesená",J102,0)</f>
        <v>0</v>
      </c>
      <c r="BI102" s="225">
        <f>IF(N102="nulová",J102,0)</f>
        <v>0</v>
      </c>
      <c r="BJ102" s="18" t="s">
        <v>81</v>
      </c>
      <c r="BK102" s="225">
        <f>ROUND(I102*H102,2)</f>
        <v>0</v>
      </c>
      <c r="BL102" s="18" t="s">
        <v>99</v>
      </c>
      <c r="BM102" s="224" t="s">
        <v>3993</v>
      </c>
    </row>
    <row r="103" s="2" customFormat="1">
      <c r="A103" s="39"/>
      <c r="B103" s="40"/>
      <c r="C103" s="41"/>
      <c r="D103" s="226" t="s">
        <v>189</v>
      </c>
      <c r="E103" s="41"/>
      <c r="F103" s="227" t="s">
        <v>3994</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189</v>
      </c>
      <c r="AU103" s="18" t="s">
        <v>83</v>
      </c>
    </row>
    <row r="104" s="2" customFormat="1">
      <c r="A104" s="39"/>
      <c r="B104" s="40"/>
      <c r="C104" s="41"/>
      <c r="D104" s="231" t="s">
        <v>191</v>
      </c>
      <c r="E104" s="41"/>
      <c r="F104" s="232" t="s">
        <v>3995</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191</v>
      </c>
      <c r="AU104" s="18" t="s">
        <v>83</v>
      </c>
    </row>
    <row r="105" s="2" customFormat="1" ht="16.5" customHeight="1">
      <c r="A105" s="39"/>
      <c r="B105" s="40"/>
      <c r="C105" s="213" t="s">
        <v>102</v>
      </c>
      <c r="D105" s="213" t="s">
        <v>183</v>
      </c>
      <c r="E105" s="214" t="s">
        <v>3996</v>
      </c>
      <c r="F105" s="215" t="s">
        <v>3997</v>
      </c>
      <c r="G105" s="216" t="s">
        <v>449</v>
      </c>
      <c r="H105" s="217">
        <v>1</v>
      </c>
      <c r="I105" s="218"/>
      <c r="J105" s="219">
        <f>ROUND(I105*H105,2)</f>
        <v>0</v>
      </c>
      <c r="K105" s="215" t="s">
        <v>187</v>
      </c>
      <c r="L105" s="45"/>
      <c r="M105" s="220" t="s">
        <v>19</v>
      </c>
      <c r="N105" s="221" t="s">
        <v>44</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99</v>
      </c>
      <c r="AT105" s="224" t="s">
        <v>183</v>
      </c>
      <c r="AU105" s="224" t="s">
        <v>83</v>
      </c>
      <c r="AY105" s="18" t="s">
        <v>181</v>
      </c>
      <c r="BE105" s="225">
        <f>IF(N105="základní",J105,0)</f>
        <v>0</v>
      </c>
      <c r="BF105" s="225">
        <f>IF(N105="snížená",J105,0)</f>
        <v>0</v>
      </c>
      <c r="BG105" s="225">
        <f>IF(N105="zákl. přenesená",J105,0)</f>
        <v>0</v>
      </c>
      <c r="BH105" s="225">
        <f>IF(N105="sníž. přenesená",J105,0)</f>
        <v>0</v>
      </c>
      <c r="BI105" s="225">
        <f>IF(N105="nulová",J105,0)</f>
        <v>0</v>
      </c>
      <c r="BJ105" s="18" t="s">
        <v>81</v>
      </c>
      <c r="BK105" s="225">
        <f>ROUND(I105*H105,2)</f>
        <v>0</v>
      </c>
      <c r="BL105" s="18" t="s">
        <v>99</v>
      </c>
      <c r="BM105" s="224" t="s">
        <v>3998</v>
      </c>
    </row>
    <row r="106" s="2" customFormat="1">
      <c r="A106" s="39"/>
      <c r="B106" s="40"/>
      <c r="C106" s="41"/>
      <c r="D106" s="226" t="s">
        <v>189</v>
      </c>
      <c r="E106" s="41"/>
      <c r="F106" s="227" t="s">
        <v>3999</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189</v>
      </c>
      <c r="AU106" s="18" t="s">
        <v>83</v>
      </c>
    </row>
    <row r="107" s="2" customFormat="1">
      <c r="A107" s="39"/>
      <c r="B107" s="40"/>
      <c r="C107" s="41"/>
      <c r="D107" s="231" t="s">
        <v>191</v>
      </c>
      <c r="E107" s="41"/>
      <c r="F107" s="232" t="s">
        <v>4000</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191</v>
      </c>
      <c r="AU107" s="18" t="s">
        <v>83</v>
      </c>
    </row>
    <row r="108" s="2" customFormat="1" ht="16.5" customHeight="1">
      <c r="A108" s="39"/>
      <c r="B108" s="40"/>
      <c r="C108" s="213" t="s">
        <v>226</v>
      </c>
      <c r="D108" s="213" t="s">
        <v>183</v>
      </c>
      <c r="E108" s="214" t="s">
        <v>4001</v>
      </c>
      <c r="F108" s="215" t="s">
        <v>4002</v>
      </c>
      <c r="G108" s="216" t="s">
        <v>186</v>
      </c>
      <c r="H108" s="217">
        <v>4.7800000000000002</v>
      </c>
      <c r="I108" s="218"/>
      <c r="J108" s="219">
        <f>ROUND(I108*H108,2)</f>
        <v>0</v>
      </c>
      <c r="K108" s="215" t="s">
        <v>187</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99</v>
      </c>
      <c r="AT108" s="224" t="s">
        <v>183</v>
      </c>
      <c r="AU108" s="224" t="s">
        <v>83</v>
      </c>
      <c r="AY108" s="18" t="s">
        <v>181</v>
      </c>
      <c r="BE108" s="225">
        <f>IF(N108="základní",J108,0)</f>
        <v>0</v>
      </c>
      <c r="BF108" s="225">
        <f>IF(N108="snížená",J108,0)</f>
        <v>0</v>
      </c>
      <c r="BG108" s="225">
        <f>IF(N108="zákl. přenesená",J108,0)</f>
        <v>0</v>
      </c>
      <c r="BH108" s="225">
        <f>IF(N108="sníž. přenesená",J108,0)</f>
        <v>0</v>
      </c>
      <c r="BI108" s="225">
        <f>IF(N108="nulová",J108,0)</f>
        <v>0</v>
      </c>
      <c r="BJ108" s="18" t="s">
        <v>81</v>
      </c>
      <c r="BK108" s="225">
        <f>ROUND(I108*H108,2)</f>
        <v>0</v>
      </c>
      <c r="BL108" s="18" t="s">
        <v>99</v>
      </c>
      <c r="BM108" s="224" t="s">
        <v>4003</v>
      </c>
    </row>
    <row r="109" s="2" customFormat="1">
      <c r="A109" s="39"/>
      <c r="B109" s="40"/>
      <c r="C109" s="41"/>
      <c r="D109" s="226" t="s">
        <v>189</v>
      </c>
      <c r="E109" s="41"/>
      <c r="F109" s="227" t="s">
        <v>4004</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189</v>
      </c>
      <c r="AU109" s="18" t="s">
        <v>83</v>
      </c>
    </row>
    <row r="110" s="2" customFormat="1">
      <c r="A110" s="39"/>
      <c r="B110" s="40"/>
      <c r="C110" s="41"/>
      <c r="D110" s="231" t="s">
        <v>191</v>
      </c>
      <c r="E110" s="41"/>
      <c r="F110" s="232" t="s">
        <v>4005</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191</v>
      </c>
      <c r="AU110" s="18" t="s">
        <v>83</v>
      </c>
    </row>
    <row r="111" s="14" customFormat="1">
      <c r="A111" s="14"/>
      <c r="B111" s="244"/>
      <c r="C111" s="245"/>
      <c r="D111" s="226" t="s">
        <v>193</v>
      </c>
      <c r="E111" s="246" t="s">
        <v>19</v>
      </c>
      <c r="F111" s="247" t="s">
        <v>4006</v>
      </c>
      <c r="G111" s="245"/>
      <c r="H111" s="246" t="s">
        <v>19</v>
      </c>
      <c r="I111" s="248"/>
      <c r="J111" s="245"/>
      <c r="K111" s="245"/>
      <c r="L111" s="249"/>
      <c r="M111" s="250"/>
      <c r="N111" s="251"/>
      <c r="O111" s="251"/>
      <c r="P111" s="251"/>
      <c r="Q111" s="251"/>
      <c r="R111" s="251"/>
      <c r="S111" s="251"/>
      <c r="T111" s="252"/>
      <c r="U111" s="14"/>
      <c r="V111" s="14"/>
      <c r="W111" s="14"/>
      <c r="X111" s="14"/>
      <c r="Y111" s="14"/>
      <c r="Z111" s="14"/>
      <c r="AA111" s="14"/>
      <c r="AB111" s="14"/>
      <c r="AC111" s="14"/>
      <c r="AD111" s="14"/>
      <c r="AE111" s="14"/>
      <c r="AT111" s="253" t="s">
        <v>193</v>
      </c>
      <c r="AU111" s="253" t="s">
        <v>83</v>
      </c>
      <c r="AV111" s="14" t="s">
        <v>81</v>
      </c>
      <c r="AW111" s="14" t="s">
        <v>33</v>
      </c>
      <c r="AX111" s="14" t="s">
        <v>73</v>
      </c>
      <c r="AY111" s="253" t="s">
        <v>181</v>
      </c>
    </row>
    <row r="112" s="13" customFormat="1">
      <c r="A112" s="13"/>
      <c r="B112" s="233"/>
      <c r="C112" s="234"/>
      <c r="D112" s="226" t="s">
        <v>193</v>
      </c>
      <c r="E112" s="235" t="s">
        <v>19</v>
      </c>
      <c r="F112" s="236" t="s">
        <v>4007</v>
      </c>
      <c r="G112" s="234"/>
      <c r="H112" s="237">
        <v>4.7800000000000002</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193</v>
      </c>
      <c r="AU112" s="243" t="s">
        <v>83</v>
      </c>
      <c r="AV112" s="13" t="s">
        <v>83</v>
      </c>
      <c r="AW112" s="13" t="s">
        <v>33</v>
      </c>
      <c r="AX112" s="13" t="s">
        <v>81</v>
      </c>
      <c r="AY112" s="243" t="s">
        <v>181</v>
      </c>
    </row>
    <row r="113" s="2" customFormat="1" ht="21.75" customHeight="1">
      <c r="A113" s="39"/>
      <c r="B113" s="40"/>
      <c r="C113" s="213" t="s">
        <v>105</v>
      </c>
      <c r="D113" s="213" t="s">
        <v>183</v>
      </c>
      <c r="E113" s="214" t="s">
        <v>4008</v>
      </c>
      <c r="F113" s="215" t="s">
        <v>4009</v>
      </c>
      <c r="G113" s="216" t="s">
        <v>186</v>
      </c>
      <c r="H113" s="217">
        <v>71.552999999999997</v>
      </c>
      <c r="I113" s="218"/>
      <c r="J113" s="219">
        <f>ROUND(I113*H113,2)</f>
        <v>0</v>
      </c>
      <c r="K113" s="215" t="s">
        <v>187</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99</v>
      </c>
      <c r="AT113" s="224" t="s">
        <v>183</v>
      </c>
      <c r="AU113" s="224" t="s">
        <v>83</v>
      </c>
      <c r="AY113" s="18" t="s">
        <v>181</v>
      </c>
      <c r="BE113" s="225">
        <f>IF(N113="základní",J113,0)</f>
        <v>0</v>
      </c>
      <c r="BF113" s="225">
        <f>IF(N113="snížená",J113,0)</f>
        <v>0</v>
      </c>
      <c r="BG113" s="225">
        <f>IF(N113="zákl. přenesená",J113,0)</f>
        <v>0</v>
      </c>
      <c r="BH113" s="225">
        <f>IF(N113="sníž. přenesená",J113,0)</f>
        <v>0</v>
      </c>
      <c r="BI113" s="225">
        <f>IF(N113="nulová",J113,0)</f>
        <v>0</v>
      </c>
      <c r="BJ113" s="18" t="s">
        <v>81</v>
      </c>
      <c r="BK113" s="225">
        <f>ROUND(I113*H113,2)</f>
        <v>0</v>
      </c>
      <c r="BL113" s="18" t="s">
        <v>99</v>
      </c>
      <c r="BM113" s="224" t="s">
        <v>4010</v>
      </c>
    </row>
    <row r="114" s="2" customFormat="1">
      <c r="A114" s="39"/>
      <c r="B114" s="40"/>
      <c r="C114" s="41"/>
      <c r="D114" s="226" t="s">
        <v>189</v>
      </c>
      <c r="E114" s="41"/>
      <c r="F114" s="227" t="s">
        <v>4011</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189</v>
      </c>
      <c r="AU114" s="18" t="s">
        <v>83</v>
      </c>
    </row>
    <row r="115" s="2" customFormat="1">
      <c r="A115" s="39"/>
      <c r="B115" s="40"/>
      <c r="C115" s="41"/>
      <c r="D115" s="231" t="s">
        <v>191</v>
      </c>
      <c r="E115" s="41"/>
      <c r="F115" s="232" t="s">
        <v>4012</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191</v>
      </c>
      <c r="AU115" s="18" t="s">
        <v>83</v>
      </c>
    </row>
    <row r="116" s="14" customFormat="1">
      <c r="A116" s="14"/>
      <c r="B116" s="244"/>
      <c r="C116" s="245"/>
      <c r="D116" s="226" t="s">
        <v>193</v>
      </c>
      <c r="E116" s="246" t="s">
        <v>19</v>
      </c>
      <c r="F116" s="247" t="s">
        <v>4013</v>
      </c>
      <c r="G116" s="245"/>
      <c r="H116" s="246" t="s">
        <v>19</v>
      </c>
      <c r="I116" s="248"/>
      <c r="J116" s="245"/>
      <c r="K116" s="245"/>
      <c r="L116" s="249"/>
      <c r="M116" s="250"/>
      <c r="N116" s="251"/>
      <c r="O116" s="251"/>
      <c r="P116" s="251"/>
      <c r="Q116" s="251"/>
      <c r="R116" s="251"/>
      <c r="S116" s="251"/>
      <c r="T116" s="252"/>
      <c r="U116" s="14"/>
      <c r="V116" s="14"/>
      <c r="W116" s="14"/>
      <c r="X116" s="14"/>
      <c r="Y116" s="14"/>
      <c r="Z116" s="14"/>
      <c r="AA116" s="14"/>
      <c r="AB116" s="14"/>
      <c r="AC116" s="14"/>
      <c r="AD116" s="14"/>
      <c r="AE116" s="14"/>
      <c r="AT116" s="253" t="s">
        <v>193</v>
      </c>
      <c r="AU116" s="253" t="s">
        <v>83</v>
      </c>
      <c r="AV116" s="14" t="s">
        <v>81</v>
      </c>
      <c r="AW116" s="14" t="s">
        <v>33</v>
      </c>
      <c r="AX116" s="14" t="s">
        <v>73</v>
      </c>
      <c r="AY116" s="253" t="s">
        <v>181</v>
      </c>
    </row>
    <row r="117" s="13" customFormat="1">
      <c r="A117" s="13"/>
      <c r="B117" s="233"/>
      <c r="C117" s="234"/>
      <c r="D117" s="226" t="s">
        <v>193</v>
      </c>
      <c r="E117" s="235" t="s">
        <v>19</v>
      </c>
      <c r="F117" s="236" t="s">
        <v>4014</v>
      </c>
      <c r="G117" s="234"/>
      <c r="H117" s="237">
        <v>5.5830000000000002</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193</v>
      </c>
      <c r="AU117" s="243" t="s">
        <v>83</v>
      </c>
      <c r="AV117" s="13" t="s">
        <v>83</v>
      </c>
      <c r="AW117" s="13" t="s">
        <v>33</v>
      </c>
      <c r="AX117" s="13" t="s">
        <v>73</v>
      </c>
      <c r="AY117" s="243" t="s">
        <v>181</v>
      </c>
    </row>
    <row r="118" s="14" customFormat="1">
      <c r="A118" s="14"/>
      <c r="B118" s="244"/>
      <c r="C118" s="245"/>
      <c r="D118" s="226" t="s">
        <v>193</v>
      </c>
      <c r="E118" s="246" t="s">
        <v>19</v>
      </c>
      <c r="F118" s="247" t="s">
        <v>4015</v>
      </c>
      <c r="G118" s="245"/>
      <c r="H118" s="246" t="s">
        <v>19</v>
      </c>
      <c r="I118" s="248"/>
      <c r="J118" s="245"/>
      <c r="K118" s="245"/>
      <c r="L118" s="249"/>
      <c r="M118" s="250"/>
      <c r="N118" s="251"/>
      <c r="O118" s="251"/>
      <c r="P118" s="251"/>
      <c r="Q118" s="251"/>
      <c r="R118" s="251"/>
      <c r="S118" s="251"/>
      <c r="T118" s="252"/>
      <c r="U118" s="14"/>
      <c r="V118" s="14"/>
      <c r="W118" s="14"/>
      <c r="X118" s="14"/>
      <c r="Y118" s="14"/>
      <c r="Z118" s="14"/>
      <c r="AA118" s="14"/>
      <c r="AB118" s="14"/>
      <c r="AC118" s="14"/>
      <c r="AD118" s="14"/>
      <c r="AE118" s="14"/>
      <c r="AT118" s="253" t="s">
        <v>193</v>
      </c>
      <c r="AU118" s="253" t="s">
        <v>83</v>
      </c>
      <c r="AV118" s="14" t="s">
        <v>81</v>
      </c>
      <c r="AW118" s="14" t="s">
        <v>33</v>
      </c>
      <c r="AX118" s="14" t="s">
        <v>73</v>
      </c>
      <c r="AY118" s="253" t="s">
        <v>181</v>
      </c>
    </row>
    <row r="119" s="13" customFormat="1">
      <c r="A119" s="13"/>
      <c r="B119" s="233"/>
      <c r="C119" s="234"/>
      <c r="D119" s="226" t="s">
        <v>193</v>
      </c>
      <c r="E119" s="235" t="s">
        <v>19</v>
      </c>
      <c r="F119" s="236" t="s">
        <v>4016</v>
      </c>
      <c r="G119" s="234"/>
      <c r="H119" s="237">
        <v>65.969999999999999</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193</v>
      </c>
      <c r="AU119" s="243" t="s">
        <v>83</v>
      </c>
      <c r="AV119" s="13" t="s">
        <v>83</v>
      </c>
      <c r="AW119" s="13" t="s">
        <v>33</v>
      </c>
      <c r="AX119" s="13" t="s">
        <v>73</v>
      </c>
      <c r="AY119" s="243" t="s">
        <v>181</v>
      </c>
    </row>
    <row r="120" s="2" customFormat="1" ht="16.5" customHeight="1">
      <c r="A120" s="39"/>
      <c r="B120" s="40"/>
      <c r="C120" s="213" t="s">
        <v>238</v>
      </c>
      <c r="D120" s="213" t="s">
        <v>183</v>
      </c>
      <c r="E120" s="214" t="s">
        <v>4017</v>
      </c>
      <c r="F120" s="215" t="s">
        <v>4018</v>
      </c>
      <c r="G120" s="216" t="s">
        <v>186</v>
      </c>
      <c r="H120" s="217">
        <v>76.332999999999998</v>
      </c>
      <c r="I120" s="218"/>
      <c r="J120" s="219">
        <f>ROUND(I120*H120,2)</f>
        <v>0</v>
      </c>
      <c r="K120" s="215" t="s">
        <v>187</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99</v>
      </c>
      <c r="AT120" s="224" t="s">
        <v>183</v>
      </c>
      <c r="AU120" s="224" t="s">
        <v>83</v>
      </c>
      <c r="AY120" s="18" t="s">
        <v>181</v>
      </c>
      <c r="BE120" s="225">
        <f>IF(N120="základní",J120,0)</f>
        <v>0</v>
      </c>
      <c r="BF120" s="225">
        <f>IF(N120="snížená",J120,0)</f>
        <v>0</v>
      </c>
      <c r="BG120" s="225">
        <f>IF(N120="zákl. přenesená",J120,0)</f>
        <v>0</v>
      </c>
      <c r="BH120" s="225">
        <f>IF(N120="sníž. přenesená",J120,0)</f>
        <v>0</v>
      </c>
      <c r="BI120" s="225">
        <f>IF(N120="nulová",J120,0)</f>
        <v>0</v>
      </c>
      <c r="BJ120" s="18" t="s">
        <v>81</v>
      </c>
      <c r="BK120" s="225">
        <f>ROUND(I120*H120,2)</f>
        <v>0</v>
      </c>
      <c r="BL120" s="18" t="s">
        <v>99</v>
      </c>
      <c r="BM120" s="224" t="s">
        <v>4019</v>
      </c>
    </row>
    <row r="121" s="2" customFormat="1">
      <c r="A121" s="39"/>
      <c r="B121" s="40"/>
      <c r="C121" s="41"/>
      <c r="D121" s="226" t="s">
        <v>189</v>
      </c>
      <c r="E121" s="41"/>
      <c r="F121" s="227" t="s">
        <v>4020</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189</v>
      </c>
      <c r="AU121" s="18" t="s">
        <v>83</v>
      </c>
    </row>
    <row r="122" s="2" customFormat="1">
      <c r="A122" s="39"/>
      <c r="B122" s="40"/>
      <c r="C122" s="41"/>
      <c r="D122" s="231" t="s">
        <v>191</v>
      </c>
      <c r="E122" s="41"/>
      <c r="F122" s="232" t="s">
        <v>4021</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191</v>
      </c>
      <c r="AU122" s="18" t="s">
        <v>83</v>
      </c>
    </row>
    <row r="123" s="13" customFormat="1">
      <c r="A123" s="13"/>
      <c r="B123" s="233"/>
      <c r="C123" s="234"/>
      <c r="D123" s="226" t="s">
        <v>193</v>
      </c>
      <c r="E123" s="235" t="s">
        <v>19</v>
      </c>
      <c r="F123" s="236" t="s">
        <v>4022</v>
      </c>
      <c r="G123" s="234"/>
      <c r="H123" s="237">
        <v>76.332999999999998</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193</v>
      </c>
      <c r="AU123" s="243" t="s">
        <v>83</v>
      </c>
      <c r="AV123" s="13" t="s">
        <v>83</v>
      </c>
      <c r="AW123" s="13" t="s">
        <v>33</v>
      </c>
      <c r="AX123" s="13" t="s">
        <v>73</v>
      </c>
      <c r="AY123" s="243" t="s">
        <v>181</v>
      </c>
    </row>
    <row r="124" s="2" customFormat="1" ht="16.5" customHeight="1">
      <c r="A124" s="39"/>
      <c r="B124" s="40"/>
      <c r="C124" s="213" t="s">
        <v>244</v>
      </c>
      <c r="D124" s="213" t="s">
        <v>183</v>
      </c>
      <c r="E124" s="214" t="s">
        <v>4023</v>
      </c>
      <c r="F124" s="215" t="s">
        <v>4024</v>
      </c>
      <c r="G124" s="216" t="s">
        <v>186</v>
      </c>
      <c r="H124" s="217">
        <v>297.33199999999999</v>
      </c>
      <c r="I124" s="218"/>
      <c r="J124" s="219">
        <f>ROUND(I124*H124,2)</f>
        <v>0</v>
      </c>
      <c r="K124" s="215" t="s">
        <v>187</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99</v>
      </c>
      <c r="AT124" s="224" t="s">
        <v>183</v>
      </c>
      <c r="AU124" s="224" t="s">
        <v>83</v>
      </c>
      <c r="AY124" s="18" t="s">
        <v>181</v>
      </c>
      <c r="BE124" s="225">
        <f>IF(N124="základní",J124,0)</f>
        <v>0</v>
      </c>
      <c r="BF124" s="225">
        <f>IF(N124="snížená",J124,0)</f>
        <v>0</v>
      </c>
      <c r="BG124" s="225">
        <f>IF(N124="zákl. přenesená",J124,0)</f>
        <v>0</v>
      </c>
      <c r="BH124" s="225">
        <f>IF(N124="sníž. přenesená",J124,0)</f>
        <v>0</v>
      </c>
      <c r="BI124" s="225">
        <f>IF(N124="nulová",J124,0)</f>
        <v>0</v>
      </c>
      <c r="BJ124" s="18" t="s">
        <v>81</v>
      </c>
      <c r="BK124" s="225">
        <f>ROUND(I124*H124,2)</f>
        <v>0</v>
      </c>
      <c r="BL124" s="18" t="s">
        <v>99</v>
      </c>
      <c r="BM124" s="224" t="s">
        <v>4025</v>
      </c>
    </row>
    <row r="125" s="2" customFormat="1">
      <c r="A125" s="39"/>
      <c r="B125" s="40"/>
      <c r="C125" s="41"/>
      <c r="D125" s="226" t="s">
        <v>189</v>
      </c>
      <c r="E125" s="41"/>
      <c r="F125" s="227" t="s">
        <v>4026</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189</v>
      </c>
      <c r="AU125" s="18" t="s">
        <v>83</v>
      </c>
    </row>
    <row r="126" s="2" customFormat="1">
      <c r="A126" s="39"/>
      <c r="B126" s="40"/>
      <c r="C126" s="41"/>
      <c r="D126" s="231" t="s">
        <v>191</v>
      </c>
      <c r="E126" s="41"/>
      <c r="F126" s="232" t="s">
        <v>4027</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191</v>
      </c>
      <c r="AU126" s="18" t="s">
        <v>83</v>
      </c>
    </row>
    <row r="127" s="13" customFormat="1">
      <c r="A127" s="13"/>
      <c r="B127" s="233"/>
      <c r="C127" s="234"/>
      <c r="D127" s="226" t="s">
        <v>193</v>
      </c>
      <c r="E127" s="234"/>
      <c r="F127" s="236" t="s">
        <v>4028</v>
      </c>
      <c r="G127" s="234"/>
      <c r="H127" s="237">
        <v>297.33199999999999</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193</v>
      </c>
      <c r="AU127" s="243" t="s">
        <v>83</v>
      </c>
      <c r="AV127" s="13" t="s">
        <v>83</v>
      </c>
      <c r="AW127" s="13" t="s">
        <v>4</v>
      </c>
      <c r="AX127" s="13" t="s">
        <v>81</v>
      </c>
      <c r="AY127" s="243" t="s">
        <v>181</v>
      </c>
    </row>
    <row r="128" s="2" customFormat="1" ht="16.5" customHeight="1">
      <c r="A128" s="39"/>
      <c r="B128" s="40"/>
      <c r="C128" s="213" t="s">
        <v>250</v>
      </c>
      <c r="D128" s="213" t="s">
        <v>183</v>
      </c>
      <c r="E128" s="214" t="s">
        <v>3817</v>
      </c>
      <c r="F128" s="215" t="s">
        <v>3818</v>
      </c>
      <c r="G128" s="216" t="s">
        <v>377</v>
      </c>
      <c r="H128" s="217">
        <v>137.399</v>
      </c>
      <c r="I128" s="218"/>
      <c r="J128" s="219">
        <f>ROUND(I128*H128,2)</f>
        <v>0</v>
      </c>
      <c r="K128" s="215" t="s">
        <v>187</v>
      </c>
      <c r="L128" s="45"/>
      <c r="M128" s="220" t="s">
        <v>19</v>
      </c>
      <c r="N128" s="221" t="s">
        <v>44</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99</v>
      </c>
      <c r="AT128" s="224" t="s">
        <v>183</v>
      </c>
      <c r="AU128" s="224" t="s">
        <v>83</v>
      </c>
      <c r="AY128" s="18" t="s">
        <v>181</v>
      </c>
      <c r="BE128" s="225">
        <f>IF(N128="základní",J128,0)</f>
        <v>0</v>
      </c>
      <c r="BF128" s="225">
        <f>IF(N128="snížená",J128,0)</f>
        <v>0</v>
      </c>
      <c r="BG128" s="225">
        <f>IF(N128="zákl. přenesená",J128,0)</f>
        <v>0</v>
      </c>
      <c r="BH128" s="225">
        <f>IF(N128="sníž. přenesená",J128,0)</f>
        <v>0</v>
      </c>
      <c r="BI128" s="225">
        <f>IF(N128="nulová",J128,0)</f>
        <v>0</v>
      </c>
      <c r="BJ128" s="18" t="s">
        <v>81</v>
      </c>
      <c r="BK128" s="225">
        <f>ROUND(I128*H128,2)</f>
        <v>0</v>
      </c>
      <c r="BL128" s="18" t="s">
        <v>99</v>
      </c>
      <c r="BM128" s="224" t="s">
        <v>4029</v>
      </c>
    </row>
    <row r="129" s="2" customFormat="1">
      <c r="A129" s="39"/>
      <c r="B129" s="40"/>
      <c r="C129" s="41"/>
      <c r="D129" s="226" t="s">
        <v>189</v>
      </c>
      <c r="E129" s="41"/>
      <c r="F129" s="227" t="s">
        <v>3820</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189</v>
      </c>
      <c r="AU129" s="18" t="s">
        <v>83</v>
      </c>
    </row>
    <row r="130" s="2" customFormat="1">
      <c r="A130" s="39"/>
      <c r="B130" s="40"/>
      <c r="C130" s="41"/>
      <c r="D130" s="231" t="s">
        <v>191</v>
      </c>
      <c r="E130" s="41"/>
      <c r="F130" s="232" t="s">
        <v>3821</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191</v>
      </c>
      <c r="AU130" s="18" t="s">
        <v>83</v>
      </c>
    </row>
    <row r="131" s="13" customFormat="1">
      <c r="A131" s="13"/>
      <c r="B131" s="233"/>
      <c r="C131" s="234"/>
      <c r="D131" s="226" t="s">
        <v>193</v>
      </c>
      <c r="E131" s="234"/>
      <c r="F131" s="236" t="s">
        <v>4030</v>
      </c>
      <c r="G131" s="234"/>
      <c r="H131" s="237">
        <v>137.399</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193</v>
      </c>
      <c r="AU131" s="243" t="s">
        <v>83</v>
      </c>
      <c r="AV131" s="13" t="s">
        <v>83</v>
      </c>
      <c r="AW131" s="13" t="s">
        <v>4</v>
      </c>
      <c r="AX131" s="13" t="s">
        <v>81</v>
      </c>
      <c r="AY131" s="243" t="s">
        <v>181</v>
      </c>
    </row>
    <row r="132" s="2" customFormat="1" ht="16.5" customHeight="1">
      <c r="A132" s="39"/>
      <c r="B132" s="40"/>
      <c r="C132" s="213" t="s">
        <v>260</v>
      </c>
      <c r="D132" s="213" t="s">
        <v>183</v>
      </c>
      <c r="E132" s="214" t="s">
        <v>239</v>
      </c>
      <c r="F132" s="215" t="s">
        <v>240</v>
      </c>
      <c r="G132" s="216" t="s">
        <v>186</v>
      </c>
      <c r="H132" s="217">
        <v>76.332999999999998</v>
      </c>
      <c r="I132" s="218"/>
      <c r="J132" s="219">
        <f>ROUND(I132*H132,2)</f>
        <v>0</v>
      </c>
      <c r="K132" s="215" t="s">
        <v>187</v>
      </c>
      <c r="L132" s="45"/>
      <c r="M132" s="220" t="s">
        <v>19</v>
      </c>
      <c r="N132" s="221" t="s">
        <v>44</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99</v>
      </c>
      <c r="AT132" s="224" t="s">
        <v>183</v>
      </c>
      <c r="AU132" s="224" t="s">
        <v>83</v>
      </c>
      <c r="AY132" s="18" t="s">
        <v>181</v>
      </c>
      <c r="BE132" s="225">
        <f>IF(N132="základní",J132,0)</f>
        <v>0</v>
      </c>
      <c r="BF132" s="225">
        <f>IF(N132="snížená",J132,0)</f>
        <v>0</v>
      </c>
      <c r="BG132" s="225">
        <f>IF(N132="zákl. přenesená",J132,0)</f>
        <v>0</v>
      </c>
      <c r="BH132" s="225">
        <f>IF(N132="sníž. přenesená",J132,0)</f>
        <v>0</v>
      </c>
      <c r="BI132" s="225">
        <f>IF(N132="nulová",J132,0)</f>
        <v>0</v>
      </c>
      <c r="BJ132" s="18" t="s">
        <v>81</v>
      </c>
      <c r="BK132" s="225">
        <f>ROUND(I132*H132,2)</f>
        <v>0</v>
      </c>
      <c r="BL132" s="18" t="s">
        <v>99</v>
      </c>
      <c r="BM132" s="224" t="s">
        <v>4031</v>
      </c>
    </row>
    <row r="133" s="2" customFormat="1">
      <c r="A133" s="39"/>
      <c r="B133" s="40"/>
      <c r="C133" s="41"/>
      <c r="D133" s="226" t="s">
        <v>189</v>
      </c>
      <c r="E133" s="41"/>
      <c r="F133" s="227" t="s">
        <v>242</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189</v>
      </c>
      <c r="AU133" s="18" t="s">
        <v>83</v>
      </c>
    </row>
    <row r="134" s="2" customFormat="1">
      <c r="A134" s="39"/>
      <c r="B134" s="40"/>
      <c r="C134" s="41"/>
      <c r="D134" s="231" t="s">
        <v>191</v>
      </c>
      <c r="E134" s="41"/>
      <c r="F134" s="232" t="s">
        <v>243</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191</v>
      </c>
      <c r="AU134" s="18" t="s">
        <v>83</v>
      </c>
    </row>
    <row r="135" s="2" customFormat="1" ht="16.5" customHeight="1">
      <c r="A135" s="39"/>
      <c r="B135" s="40"/>
      <c r="C135" s="213" t="s">
        <v>268</v>
      </c>
      <c r="D135" s="213" t="s">
        <v>183</v>
      </c>
      <c r="E135" s="214" t="s">
        <v>251</v>
      </c>
      <c r="F135" s="215" t="s">
        <v>252</v>
      </c>
      <c r="G135" s="216" t="s">
        <v>253</v>
      </c>
      <c r="H135" s="217">
        <v>186.44999999999999</v>
      </c>
      <c r="I135" s="218"/>
      <c r="J135" s="219">
        <f>ROUND(I135*H135,2)</f>
        <v>0</v>
      </c>
      <c r="K135" s="215" t="s">
        <v>187</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99</v>
      </c>
      <c r="AT135" s="224" t="s">
        <v>183</v>
      </c>
      <c r="AU135" s="224" t="s">
        <v>83</v>
      </c>
      <c r="AY135" s="18" t="s">
        <v>181</v>
      </c>
      <c r="BE135" s="225">
        <f>IF(N135="základní",J135,0)</f>
        <v>0</v>
      </c>
      <c r="BF135" s="225">
        <f>IF(N135="snížená",J135,0)</f>
        <v>0</v>
      </c>
      <c r="BG135" s="225">
        <f>IF(N135="zákl. přenesená",J135,0)</f>
        <v>0</v>
      </c>
      <c r="BH135" s="225">
        <f>IF(N135="sníž. přenesená",J135,0)</f>
        <v>0</v>
      </c>
      <c r="BI135" s="225">
        <f>IF(N135="nulová",J135,0)</f>
        <v>0</v>
      </c>
      <c r="BJ135" s="18" t="s">
        <v>81</v>
      </c>
      <c r="BK135" s="225">
        <f>ROUND(I135*H135,2)</f>
        <v>0</v>
      </c>
      <c r="BL135" s="18" t="s">
        <v>99</v>
      </c>
      <c r="BM135" s="224" t="s">
        <v>4032</v>
      </c>
    </row>
    <row r="136" s="2" customFormat="1">
      <c r="A136" s="39"/>
      <c r="B136" s="40"/>
      <c r="C136" s="41"/>
      <c r="D136" s="226" t="s">
        <v>189</v>
      </c>
      <c r="E136" s="41"/>
      <c r="F136" s="227" t="s">
        <v>255</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189</v>
      </c>
      <c r="AU136" s="18" t="s">
        <v>83</v>
      </c>
    </row>
    <row r="137" s="2" customFormat="1">
      <c r="A137" s="39"/>
      <c r="B137" s="40"/>
      <c r="C137" s="41"/>
      <c r="D137" s="231" t="s">
        <v>191</v>
      </c>
      <c r="E137" s="41"/>
      <c r="F137" s="232" t="s">
        <v>256</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191</v>
      </c>
      <c r="AU137" s="18" t="s">
        <v>83</v>
      </c>
    </row>
    <row r="138" s="14" customFormat="1">
      <c r="A138" s="14"/>
      <c r="B138" s="244"/>
      <c r="C138" s="245"/>
      <c r="D138" s="226" t="s">
        <v>193</v>
      </c>
      <c r="E138" s="246" t="s">
        <v>19</v>
      </c>
      <c r="F138" s="247" t="s">
        <v>4006</v>
      </c>
      <c r="G138" s="245"/>
      <c r="H138" s="246" t="s">
        <v>19</v>
      </c>
      <c r="I138" s="248"/>
      <c r="J138" s="245"/>
      <c r="K138" s="245"/>
      <c r="L138" s="249"/>
      <c r="M138" s="250"/>
      <c r="N138" s="251"/>
      <c r="O138" s="251"/>
      <c r="P138" s="251"/>
      <c r="Q138" s="251"/>
      <c r="R138" s="251"/>
      <c r="S138" s="251"/>
      <c r="T138" s="252"/>
      <c r="U138" s="14"/>
      <c r="V138" s="14"/>
      <c r="W138" s="14"/>
      <c r="X138" s="14"/>
      <c r="Y138" s="14"/>
      <c r="Z138" s="14"/>
      <c r="AA138" s="14"/>
      <c r="AB138" s="14"/>
      <c r="AC138" s="14"/>
      <c r="AD138" s="14"/>
      <c r="AE138" s="14"/>
      <c r="AT138" s="253" t="s">
        <v>193</v>
      </c>
      <c r="AU138" s="253" t="s">
        <v>83</v>
      </c>
      <c r="AV138" s="14" t="s">
        <v>81</v>
      </c>
      <c r="AW138" s="14" t="s">
        <v>33</v>
      </c>
      <c r="AX138" s="14" t="s">
        <v>73</v>
      </c>
      <c r="AY138" s="253" t="s">
        <v>181</v>
      </c>
    </row>
    <row r="139" s="13" customFormat="1">
      <c r="A139" s="13"/>
      <c r="B139" s="233"/>
      <c r="C139" s="234"/>
      <c r="D139" s="226" t="s">
        <v>193</v>
      </c>
      <c r="E139" s="235" t="s">
        <v>19</v>
      </c>
      <c r="F139" s="236" t="s">
        <v>4033</v>
      </c>
      <c r="G139" s="234"/>
      <c r="H139" s="237">
        <v>23.899999999999999</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193</v>
      </c>
      <c r="AU139" s="243" t="s">
        <v>83</v>
      </c>
      <c r="AV139" s="13" t="s">
        <v>83</v>
      </c>
      <c r="AW139" s="13" t="s">
        <v>33</v>
      </c>
      <c r="AX139" s="13" t="s">
        <v>73</v>
      </c>
      <c r="AY139" s="243" t="s">
        <v>181</v>
      </c>
    </row>
    <row r="140" s="14" customFormat="1">
      <c r="A140" s="14"/>
      <c r="B140" s="244"/>
      <c r="C140" s="245"/>
      <c r="D140" s="226" t="s">
        <v>193</v>
      </c>
      <c r="E140" s="246" t="s">
        <v>19</v>
      </c>
      <c r="F140" s="247" t="s">
        <v>4013</v>
      </c>
      <c r="G140" s="245"/>
      <c r="H140" s="246" t="s">
        <v>19</v>
      </c>
      <c r="I140" s="248"/>
      <c r="J140" s="245"/>
      <c r="K140" s="245"/>
      <c r="L140" s="249"/>
      <c r="M140" s="250"/>
      <c r="N140" s="251"/>
      <c r="O140" s="251"/>
      <c r="P140" s="251"/>
      <c r="Q140" s="251"/>
      <c r="R140" s="251"/>
      <c r="S140" s="251"/>
      <c r="T140" s="252"/>
      <c r="U140" s="14"/>
      <c r="V140" s="14"/>
      <c r="W140" s="14"/>
      <c r="X140" s="14"/>
      <c r="Y140" s="14"/>
      <c r="Z140" s="14"/>
      <c r="AA140" s="14"/>
      <c r="AB140" s="14"/>
      <c r="AC140" s="14"/>
      <c r="AD140" s="14"/>
      <c r="AE140" s="14"/>
      <c r="AT140" s="253" t="s">
        <v>193</v>
      </c>
      <c r="AU140" s="253" t="s">
        <v>83</v>
      </c>
      <c r="AV140" s="14" t="s">
        <v>81</v>
      </c>
      <c r="AW140" s="14" t="s">
        <v>33</v>
      </c>
      <c r="AX140" s="14" t="s">
        <v>73</v>
      </c>
      <c r="AY140" s="253" t="s">
        <v>181</v>
      </c>
    </row>
    <row r="141" s="13" customFormat="1">
      <c r="A141" s="13"/>
      <c r="B141" s="233"/>
      <c r="C141" s="234"/>
      <c r="D141" s="226" t="s">
        <v>193</v>
      </c>
      <c r="E141" s="235" t="s">
        <v>19</v>
      </c>
      <c r="F141" s="236" t="s">
        <v>4034</v>
      </c>
      <c r="G141" s="234"/>
      <c r="H141" s="237">
        <v>15.949999999999999</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193</v>
      </c>
      <c r="AU141" s="243" t="s">
        <v>83</v>
      </c>
      <c r="AV141" s="13" t="s">
        <v>83</v>
      </c>
      <c r="AW141" s="13" t="s">
        <v>33</v>
      </c>
      <c r="AX141" s="13" t="s">
        <v>73</v>
      </c>
      <c r="AY141" s="243" t="s">
        <v>181</v>
      </c>
    </row>
    <row r="142" s="14" customFormat="1">
      <c r="A142" s="14"/>
      <c r="B142" s="244"/>
      <c r="C142" s="245"/>
      <c r="D142" s="226" t="s">
        <v>193</v>
      </c>
      <c r="E142" s="246" t="s">
        <v>19</v>
      </c>
      <c r="F142" s="247" t="s">
        <v>4015</v>
      </c>
      <c r="G142" s="245"/>
      <c r="H142" s="246" t="s">
        <v>19</v>
      </c>
      <c r="I142" s="248"/>
      <c r="J142" s="245"/>
      <c r="K142" s="245"/>
      <c r="L142" s="249"/>
      <c r="M142" s="250"/>
      <c r="N142" s="251"/>
      <c r="O142" s="251"/>
      <c r="P142" s="251"/>
      <c r="Q142" s="251"/>
      <c r="R142" s="251"/>
      <c r="S142" s="251"/>
      <c r="T142" s="252"/>
      <c r="U142" s="14"/>
      <c r="V142" s="14"/>
      <c r="W142" s="14"/>
      <c r="X142" s="14"/>
      <c r="Y142" s="14"/>
      <c r="Z142" s="14"/>
      <c r="AA142" s="14"/>
      <c r="AB142" s="14"/>
      <c r="AC142" s="14"/>
      <c r="AD142" s="14"/>
      <c r="AE142" s="14"/>
      <c r="AT142" s="253" t="s">
        <v>193</v>
      </c>
      <c r="AU142" s="253" t="s">
        <v>83</v>
      </c>
      <c r="AV142" s="14" t="s">
        <v>81</v>
      </c>
      <c r="AW142" s="14" t="s">
        <v>33</v>
      </c>
      <c r="AX142" s="14" t="s">
        <v>73</v>
      </c>
      <c r="AY142" s="253" t="s">
        <v>181</v>
      </c>
    </row>
    <row r="143" s="13" customFormat="1">
      <c r="A143" s="13"/>
      <c r="B143" s="233"/>
      <c r="C143" s="234"/>
      <c r="D143" s="226" t="s">
        <v>193</v>
      </c>
      <c r="E143" s="235" t="s">
        <v>19</v>
      </c>
      <c r="F143" s="236" t="s">
        <v>4035</v>
      </c>
      <c r="G143" s="234"/>
      <c r="H143" s="237">
        <v>146.59999999999999</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193</v>
      </c>
      <c r="AU143" s="243" t="s">
        <v>83</v>
      </c>
      <c r="AV143" s="13" t="s">
        <v>83</v>
      </c>
      <c r="AW143" s="13" t="s">
        <v>33</v>
      </c>
      <c r="AX143" s="13" t="s">
        <v>73</v>
      </c>
      <c r="AY143" s="243" t="s">
        <v>181</v>
      </c>
    </row>
    <row r="144" s="12" customFormat="1" ht="22.8" customHeight="1">
      <c r="A144" s="12"/>
      <c r="B144" s="197"/>
      <c r="C144" s="198"/>
      <c r="D144" s="199" t="s">
        <v>72</v>
      </c>
      <c r="E144" s="211" t="s">
        <v>314</v>
      </c>
      <c r="F144" s="211" t="s">
        <v>4036</v>
      </c>
      <c r="G144" s="198"/>
      <c r="H144" s="198"/>
      <c r="I144" s="201"/>
      <c r="J144" s="212">
        <f>BK144</f>
        <v>0</v>
      </c>
      <c r="K144" s="198"/>
      <c r="L144" s="203"/>
      <c r="M144" s="204"/>
      <c r="N144" s="205"/>
      <c r="O144" s="205"/>
      <c r="P144" s="206">
        <f>SUM(P145:P164)</f>
        <v>0</v>
      </c>
      <c r="Q144" s="205"/>
      <c r="R144" s="206">
        <f>SUM(R145:R164)</f>
        <v>0.01065</v>
      </c>
      <c r="S144" s="205"/>
      <c r="T144" s="207">
        <f>SUM(T145:T164)</f>
        <v>0</v>
      </c>
      <c r="U144" s="12"/>
      <c r="V144" s="12"/>
      <c r="W144" s="12"/>
      <c r="X144" s="12"/>
      <c r="Y144" s="12"/>
      <c r="Z144" s="12"/>
      <c r="AA144" s="12"/>
      <c r="AB144" s="12"/>
      <c r="AC144" s="12"/>
      <c r="AD144" s="12"/>
      <c r="AE144" s="12"/>
      <c r="AR144" s="208" t="s">
        <v>81</v>
      </c>
      <c r="AT144" s="209" t="s">
        <v>72</v>
      </c>
      <c r="AU144" s="209" t="s">
        <v>81</v>
      </c>
      <c r="AY144" s="208" t="s">
        <v>181</v>
      </c>
      <c r="BK144" s="210">
        <f>SUM(BK145:BK164)</f>
        <v>0</v>
      </c>
    </row>
    <row r="145" s="2" customFormat="1" ht="21.75" customHeight="1">
      <c r="A145" s="39"/>
      <c r="B145" s="40"/>
      <c r="C145" s="213" t="s">
        <v>274</v>
      </c>
      <c r="D145" s="213" t="s">
        <v>183</v>
      </c>
      <c r="E145" s="214" t="s">
        <v>218</v>
      </c>
      <c r="F145" s="215" t="s">
        <v>219</v>
      </c>
      <c r="G145" s="216" t="s">
        <v>186</v>
      </c>
      <c r="H145" s="217">
        <v>71</v>
      </c>
      <c r="I145" s="218"/>
      <c r="J145" s="219">
        <f>ROUND(I145*H145,2)</f>
        <v>0</v>
      </c>
      <c r="K145" s="215" t="s">
        <v>187</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99</v>
      </c>
      <c r="AT145" s="224" t="s">
        <v>183</v>
      </c>
      <c r="AU145" s="224" t="s">
        <v>83</v>
      </c>
      <c r="AY145" s="18" t="s">
        <v>181</v>
      </c>
      <c r="BE145" s="225">
        <f>IF(N145="základní",J145,0)</f>
        <v>0</v>
      </c>
      <c r="BF145" s="225">
        <f>IF(N145="snížená",J145,0)</f>
        <v>0</v>
      </c>
      <c r="BG145" s="225">
        <f>IF(N145="zákl. přenesená",J145,0)</f>
        <v>0</v>
      </c>
      <c r="BH145" s="225">
        <f>IF(N145="sníž. přenesená",J145,0)</f>
        <v>0</v>
      </c>
      <c r="BI145" s="225">
        <f>IF(N145="nulová",J145,0)</f>
        <v>0</v>
      </c>
      <c r="BJ145" s="18" t="s">
        <v>81</v>
      </c>
      <c r="BK145" s="225">
        <f>ROUND(I145*H145,2)</f>
        <v>0</v>
      </c>
      <c r="BL145" s="18" t="s">
        <v>99</v>
      </c>
      <c r="BM145" s="224" t="s">
        <v>4037</v>
      </c>
    </row>
    <row r="146" s="2" customFormat="1">
      <c r="A146" s="39"/>
      <c r="B146" s="40"/>
      <c r="C146" s="41"/>
      <c r="D146" s="226" t="s">
        <v>189</v>
      </c>
      <c r="E146" s="41"/>
      <c r="F146" s="227" t="s">
        <v>221</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189</v>
      </c>
      <c r="AU146" s="18" t="s">
        <v>83</v>
      </c>
    </row>
    <row r="147" s="2" customFormat="1">
      <c r="A147" s="39"/>
      <c r="B147" s="40"/>
      <c r="C147" s="41"/>
      <c r="D147" s="231" t="s">
        <v>191</v>
      </c>
      <c r="E147" s="41"/>
      <c r="F147" s="232" t="s">
        <v>222</v>
      </c>
      <c r="G147" s="41"/>
      <c r="H147" s="41"/>
      <c r="I147" s="228"/>
      <c r="J147" s="41"/>
      <c r="K147" s="41"/>
      <c r="L147" s="45"/>
      <c r="M147" s="229"/>
      <c r="N147" s="230"/>
      <c r="O147" s="85"/>
      <c r="P147" s="85"/>
      <c r="Q147" s="85"/>
      <c r="R147" s="85"/>
      <c r="S147" s="85"/>
      <c r="T147" s="86"/>
      <c r="U147" s="39"/>
      <c r="V147" s="39"/>
      <c r="W147" s="39"/>
      <c r="X147" s="39"/>
      <c r="Y147" s="39"/>
      <c r="Z147" s="39"/>
      <c r="AA147" s="39"/>
      <c r="AB147" s="39"/>
      <c r="AC147" s="39"/>
      <c r="AD147" s="39"/>
      <c r="AE147" s="39"/>
      <c r="AT147" s="18" t="s">
        <v>191</v>
      </c>
      <c r="AU147" s="18" t="s">
        <v>83</v>
      </c>
    </row>
    <row r="148" s="13" customFormat="1">
      <c r="A148" s="13"/>
      <c r="B148" s="233"/>
      <c r="C148" s="234"/>
      <c r="D148" s="226" t="s">
        <v>193</v>
      </c>
      <c r="E148" s="235" t="s">
        <v>19</v>
      </c>
      <c r="F148" s="236" t="s">
        <v>4038</v>
      </c>
      <c r="G148" s="234"/>
      <c r="H148" s="237">
        <v>71</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193</v>
      </c>
      <c r="AU148" s="243" t="s">
        <v>83</v>
      </c>
      <c r="AV148" s="13" t="s">
        <v>83</v>
      </c>
      <c r="AW148" s="13" t="s">
        <v>33</v>
      </c>
      <c r="AX148" s="13" t="s">
        <v>73</v>
      </c>
      <c r="AY148" s="243" t="s">
        <v>181</v>
      </c>
    </row>
    <row r="149" s="2" customFormat="1" ht="16.5" customHeight="1">
      <c r="A149" s="39"/>
      <c r="B149" s="40"/>
      <c r="C149" s="213" t="s">
        <v>282</v>
      </c>
      <c r="D149" s="213" t="s">
        <v>183</v>
      </c>
      <c r="E149" s="214" t="s">
        <v>227</v>
      </c>
      <c r="F149" s="215" t="s">
        <v>228</v>
      </c>
      <c r="G149" s="216" t="s">
        <v>186</v>
      </c>
      <c r="H149" s="217">
        <v>71</v>
      </c>
      <c r="I149" s="218"/>
      <c r="J149" s="219">
        <f>ROUND(I149*H149,2)</f>
        <v>0</v>
      </c>
      <c r="K149" s="215" t="s">
        <v>187</v>
      </c>
      <c r="L149" s="45"/>
      <c r="M149" s="220" t="s">
        <v>19</v>
      </c>
      <c r="N149" s="221" t="s">
        <v>44</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99</v>
      </c>
      <c r="AT149" s="224" t="s">
        <v>183</v>
      </c>
      <c r="AU149" s="224" t="s">
        <v>83</v>
      </c>
      <c r="AY149" s="18" t="s">
        <v>181</v>
      </c>
      <c r="BE149" s="225">
        <f>IF(N149="základní",J149,0)</f>
        <v>0</v>
      </c>
      <c r="BF149" s="225">
        <f>IF(N149="snížená",J149,0)</f>
        <v>0</v>
      </c>
      <c r="BG149" s="225">
        <f>IF(N149="zákl. přenesená",J149,0)</f>
        <v>0</v>
      </c>
      <c r="BH149" s="225">
        <f>IF(N149="sníž. přenesená",J149,0)</f>
        <v>0</v>
      </c>
      <c r="BI149" s="225">
        <f>IF(N149="nulová",J149,0)</f>
        <v>0</v>
      </c>
      <c r="BJ149" s="18" t="s">
        <v>81</v>
      </c>
      <c r="BK149" s="225">
        <f>ROUND(I149*H149,2)</f>
        <v>0</v>
      </c>
      <c r="BL149" s="18" t="s">
        <v>99</v>
      </c>
      <c r="BM149" s="224" t="s">
        <v>4039</v>
      </c>
    </row>
    <row r="150" s="2" customFormat="1">
      <c r="A150" s="39"/>
      <c r="B150" s="40"/>
      <c r="C150" s="41"/>
      <c r="D150" s="226" t="s">
        <v>189</v>
      </c>
      <c r="E150" s="41"/>
      <c r="F150" s="227" t="s">
        <v>230</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189</v>
      </c>
      <c r="AU150" s="18" t="s">
        <v>83</v>
      </c>
    </row>
    <row r="151" s="2" customFormat="1">
      <c r="A151" s="39"/>
      <c r="B151" s="40"/>
      <c r="C151" s="41"/>
      <c r="D151" s="231" t="s">
        <v>191</v>
      </c>
      <c r="E151" s="41"/>
      <c r="F151" s="232" t="s">
        <v>231</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191</v>
      </c>
      <c r="AU151" s="18" t="s">
        <v>83</v>
      </c>
    </row>
    <row r="152" s="13" customFormat="1">
      <c r="A152" s="13"/>
      <c r="B152" s="233"/>
      <c r="C152" s="234"/>
      <c r="D152" s="226" t="s">
        <v>193</v>
      </c>
      <c r="E152" s="235" t="s">
        <v>19</v>
      </c>
      <c r="F152" s="236" t="s">
        <v>708</v>
      </c>
      <c r="G152" s="234"/>
      <c r="H152" s="237">
        <v>71</v>
      </c>
      <c r="I152" s="238"/>
      <c r="J152" s="234"/>
      <c r="K152" s="234"/>
      <c r="L152" s="239"/>
      <c r="M152" s="240"/>
      <c r="N152" s="241"/>
      <c r="O152" s="241"/>
      <c r="P152" s="241"/>
      <c r="Q152" s="241"/>
      <c r="R152" s="241"/>
      <c r="S152" s="241"/>
      <c r="T152" s="242"/>
      <c r="U152" s="13"/>
      <c r="V152" s="13"/>
      <c r="W152" s="13"/>
      <c r="X152" s="13"/>
      <c r="Y152" s="13"/>
      <c r="Z152" s="13"/>
      <c r="AA152" s="13"/>
      <c r="AB152" s="13"/>
      <c r="AC152" s="13"/>
      <c r="AD152" s="13"/>
      <c r="AE152" s="13"/>
      <c r="AT152" s="243" t="s">
        <v>193</v>
      </c>
      <c r="AU152" s="243" t="s">
        <v>83</v>
      </c>
      <c r="AV152" s="13" t="s">
        <v>83</v>
      </c>
      <c r="AW152" s="13" t="s">
        <v>33</v>
      </c>
      <c r="AX152" s="13" t="s">
        <v>73</v>
      </c>
      <c r="AY152" s="243" t="s">
        <v>181</v>
      </c>
    </row>
    <row r="153" s="2" customFormat="1" ht="24.15" customHeight="1">
      <c r="A153" s="39"/>
      <c r="B153" s="40"/>
      <c r="C153" s="213" t="s">
        <v>8</v>
      </c>
      <c r="D153" s="213" t="s">
        <v>183</v>
      </c>
      <c r="E153" s="214" t="s">
        <v>4040</v>
      </c>
      <c r="F153" s="215" t="s">
        <v>4041</v>
      </c>
      <c r="G153" s="216" t="s">
        <v>253</v>
      </c>
      <c r="H153" s="217">
        <v>355</v>
      </c>
      <c r="I153" s="218"/>
      <c r="J153" s="219">
        <f>ROUND(I153*H153,2)</f>
        <v>0</v>
      </c>
      <c r="K153" s="215" t="s">
        <v>187</v>
      </c>
      <c r="L153" s="45"/>
      <c r="M153" s="220" t="s">
        <v>19</v>
      </c>
      <c r="N153" s="221" t="s">
        <v>44</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99</v>
      </c>
      <c r="AT153" s="224" t="s">
        <v>183</v>
      </c>
      <c r="AU153" s="224" t="s">
        <v>83</v>
      </c>
      <c r="AY153" s="18" t="s">
        <v>181</v>
      </c>
      <c r="BE153" s="225">
        <f>IF(N153="základní",J153,0)</f>
        <v>0</v>
      </c>
      <c r="BF153" s="225">
        <f>IF(N153="snížená",J153,0)</f>
        <v>0</v>
      </c>
      <c r="BG153" s="225">
        <f>IF(N153="zákl. přenesená",J153,0)</f>
        <v>0</v>
      </c>
      <c r="BH153" s="225">
        <f>IF(N153="sníž. přenesená",J153,0)</f>
        <v>0</v>
      </c>
      <c r="BI153" s="225">
        <f>IF(N153="nulová",J153,0)</f>
        <v>0</v>
      </c>
      <c r="BJ153" s="18" t="s">
        <v>81</v>
      </c>
      <c r="BK153" s="225">
        <f>ROUND(I153*H153,2)</f>
        <v>0</v>
      </c>
      <c r="BL153" s="18" t="s">
        <v>99</v>
      </c>
      <c r="BM153" s="224" t="s">
        <v>4042</v>
      </c>
    </row>
    <row r="154" s="2" customFormat="1">
      <c r="A154" s="39"/>
      <c r="B154" s="40"/>
      <c r="C154" s="41"/>
      <c r="D154" s="226" t="s">
        <v>189</v>
      </c>
      <c r="E154" s="41"/>
      <c r="F154" s="227" t="s">
        <v>4043</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189</v>
      </c>
      <c r="AU154" s="18" t="s">
        <v>83</v>
      </c>
    </row>
    <row r="155" s="2" customFormat="1">
      <c r="A155" s="39"/>
      <c r="B155" s="40"/>
      <c r="C155" s="41"/>
      <c r="D155" s="231" t="s">
        <v>191</v>
      </c>
      <c r="E155" s="41"/>
      <c r="F155" s="232" t="s">
        <v>4044</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191</v>
      </c>
      <c r="AU155" s="18" t="s">
        <v>83</v>
      </c>
    </row>
    <row r="156" s="2" customFormat="1" ht="16.5" customHeight="1">
      <c r="A156" s="39"/>
      <c r="B156" s="40"/>
      <c r="C156" s="213" t="s">
        <v>300</v>
      </c>
      <c r="D156" s="213" t="s">
        <v>183</v>
      </c>
      <c r="E156" s="214" t="s">
        <v>4045</v>
      </c>
      <c r="F156" s="215" t="s">
        <v>4046</v>
      </c>
      <c r="G156" s="216" t="s">
        <v>253</v>
      </c>
      <c r="H156" s="217">
        <v>355</v>
      </c>
      <c r="I156" s="218"/>
      <c r="J156" s="219">
        <f>ROUND(I156*H156,2)</f>
        <v>0</v>
      </c>
      <c r="K156" s="215" t="s">
        <v>187</v>
      </c>
      <c r="L156" s="45"/>
      <c r="M156" s="220" t="s">
        <v>19</v>
      </c>
      <c r="N156" s="221" t="s">
        <v>44</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99</v>
      </c>
      <c r="AT156" s="224" t="s">
        <v>183</v>
      </c>
      <c r="AU156" s="224" t="s">
        <v>83</v>
      </c>
      <c r="AY156" s="18" t="s">
        <v>181</v>
      </c>
      <c r="BE156" s="225">
        <f>IF(N156="základní",J156,0)</f>
        <v>0</v>
      </c>
      <c r="BF156" s="225">
        <f>IF(N156="snížená",J156,0)</f>
        <v>0</v>
      </c>
      <c r="BG156" s="225">
        <f>IF(N156="zákl. přenesená",J156,0)</f>
        <v>0</v>
      </c>
      <c r="BH156" s="225">
        <f>IF(N156="sníž. přenesená",J156,0)</f>
        <v>0</v>
      </c>
      <c r="BI156" s="225">
        <f>IF(N156="nulová",J156,0)</f>
        <v>0</v>
      </c>
      <c r="BJ156" s="18" t="s">
        <v>81</v>
      </c>
      <c r="BK156" s="225">
        <f>ROUND(I156*H156,2)</f>
        <v>0</v>
      </c>
      <c r="BL156" s="18" t="s">
        <v>99</v>
      </c>
      <c r="BM156" s="224" t="s">
        <v>4047</v>
      </c>
    </row>
    <row r="157" s="2" customFormat="1">
      <c r="A157" s="39"/>
      <c r="B157" s="40"/>
      <c r="C157" s="41"/>
      <c r="D157" s="226" t="s">
        <v>189</v>
      </c>
      <c r="E157" s="41"/>
      <c r="F157" s="227" t="s">
        <v>4048</v>
      </c>
      <c r="G157" s="41"/>
      <c r="H157" s="41"/>
      <c r="I157" s="228"/>
      <c r="J157" s="41"/>
      <c r="K157" s="41"/>
      <c r="L157" s="45"/>
      <c r="M157" s="229"/>
      <c r="N157" s="230"/>
      <c r="O157" s="85"/>
      <c r="P157" s="85"/>
      <c r="Q157" s="85"/>
      <c r="R157" s="85"/>
      <c r="S157" s="85"/>
      <c r="T157" s="86"/>
      <c r="U157" s="39"/>
      <c r="V157" s="39"/>
      <c r="W157" s="39"/>
      <c r="X157" s="39"/>
      <c r="Y157" s="39"/>
      <c r="Z157" s="39"/>
      <c r="AA157" s="39"/>
      <c r="AB157" s="39"/>
      <c r="AC157" s="39"/>
      <c r="AD157" s="39"/>
      <c r="AE157" s="39"/>
      <c r="AT157" s="18" t="s">
        <v>189</v>
      </c>
      <c r="AU157" s="18" t="s">
        <v>83</v>
      </c>
    </row>
    <row r="158" s="2" customFormat="1">
      <c r="A158" s="39"/>
      <c r="B158" s="40"/>
      <c r="C158" s="41"/>
      <c r="D158" s="231" t="s">
        <v>191</v>
      </c>
      <c r="E158" s="41"/>
      <c r="F158" s="232" t="s">
        <v>4049</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191</v>
      </c>
      <c r="AU158" s="18" t="s">
        <v>83</v>
      </c>
    </row>
    <row r="159" s="2" customFormat="1" ht="16.5" customHeight="1">
      <c r="A159" s="39"/>
      <c r="B159" s="40"/>
      <c r="C159" s="213" t="s">
        <v>307</v>
      </c>
      <c r="D159" s="213" t="s">
        <v>183</v>
      </c>
      <c r="E159" s="214" t="s">
        <v>4050</v>
      </c>
      <c r="F159" s="215" t="s">
        <v>4051</v>
      </c>
      <c r="G159" s="216" t="s">
        <v>253</v>
      </c>
      <c r="H159" s="217">
        <v>355</v>
      </c>
      <c r="I159" s="218"/>
      <c r="J159" s="219">
        <f>ROUND(I159*H159,2)</f>
        <v>0</v>
      </c>
      <c r="K159" s="215" t="s">
        <v>187</v>
      </c>
      <c r="L159" s="45"/>
      <c r="M159" s="220" t="s">
        <v>19</v>
      </c>
      <c r="N159" s="221" t="s">
        <v>44</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99</v>
      </c>
      <c r="AT159" s="224" t="s">
        <v>183</v>
      </c>
      <c r="AU159" s="224" t="s">
        <v>83</v>
      </c>
      <c r="AY159" s="18" t="s">
        <v>181</v>
      </c>
      <c r="BE159" s="225">
        <f>IF(N159="základní",J159,0)</f>
        <v>0</v>
      </c>
      <c r="BF159" s="225">
        <f>IF(N159="snížená",J159,0)</f>
        <v>0</v>
      </c>
      <c r="BG159" s="225">
        <f>IF(N159="zákl. přenesená",J159,0)</f>
        <v>0</v>
      </c>
      <c r="BH159" s="225">
        <f>IF(N159="sníž. přenesená",J159,0)</f>
        <v>0</v>
      </c>
      <c r="BI159" s="225">
        <f>IF(N159="nulová",J159,0)</f>
        <v>0</v>
      </c>
      <c r="BJ159" s="18" t="s">
        <v>81</v>
      </c>
      <c r="BK159" s="225">
        <f>ROUND(I159*H159,2)</f>
        <v>0</v>
      </c>
      <c r="BL159" s="18" t="s">
        <v>99</v>
      </c>
      <c r="BM159" s="224" t="s">
        <v>4052</v>
      </c>
    </row>
    <row r="160" s="2" customFormat="1">
      <c r="A160" s="39"/>
      <c r="B160" s="40"/>
      <c r="C160" s="41"/>
      <c r="D160" s="226" t="s">
        <v>189</v>
      </c>
      <c r="E160" s="41"/>
      <c r="F160" s="227" t="s">
        <v>4053</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189</v>
      </c>
      <c r="AU160" s="18" t="s">
        <v>83</v>
      </c>
    </row>
    <row r="161" s="2" customFormat="1">
      <c r="A161" s="39"/>
      <c r="B161" s="40"/>
      <c r="C161" s="41"/>
      <c r="D161" s="231" t="s">
        <v>191</v>
      </c>
      <c r="E161" s="41"/>
      <c r="F161" s="232" t="s">
        <v>4054</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191</v>
      </c>
      <c r="AU161" s="18" t="s">
        <v>83</v>
      </c>
    </row>
    <row r="162" s="2" customFormat="1" ht="16.5" customHeight="1">
      <c r="A162" s="39"/>
      <c r="B162" s="40"/>
      <c r="C162" s="254" t="s">
        <v>314</v>
      </c>
      <c r="D162" s="254" t="s">
        <v>308</v>
      </c>
      <c r="E162" s="255" t="s">
        <v>4055</v>
      </c>
      <c r="F162" s="256" t="s">
        <v>3858</v>
      </c>
      <c r="G162" s="257" t="s">
        <v>2888</v>
      </c>
      <c r="H162" s="258">
        <v>10.65</v>
      </c>
      <c r="I162" s="259"/>
      <c r="J162" s="260">
        <f>ROUND(I162*H162,2)</f>
        <v>0</v>
      </c>
      <c r="K162" s="256" t="s">
        <v>187</v>
      </c>
      <c r="L162" s="261"/>
      <c r="M162" s="262" t="s">
        <v>19</v>
      </c>
      <c r="N162" s="263" t="s">
        <v>44</v>
      </c>
      <c r="O162" s="85"/>
      <c r="P162" s="222">
        <f>O162*H162</f>
        <v>0</v>
      </c>
      <c r="Q162" s="222">
        <v>0.001</v>
      </c>
      <c r="R162" s="222">
        <f>Q162*H162</f>
        <v>0.01065</v>
      </c>
      <c r="S162" s="222">
        <v>0</v>
      </c>
      <c r="T162" s="223">
        <f>S162*H162</f>
        <v>0</v>
      </c>
      <c r="U162" s="39"/>
      <c r="V162" s="39"/>
      <c r="W162" s="39"/>
      <c r="X162" s="39"/>
      <c r="Y162" s="39"/>
      <c r="Z162" s="39"/>
      <c r="AA162" s="39"/>
      <c r="AB162" s="39"/>
      <c r="AC162" s="39"/>
      <c r="AD162" s="39"/>
      <c r="AE162" s="39"/>
      <c r="AR162" s="224" t="s">
        <v>238</v>
      </c>
      <c r="AT162" s="224" t="s">
        <v>308</v>
      </c>
      <c r="AU162" s="224" t="s">
        <v>83</v>
      </c>
      <c r="AY162" s="18" t="s">
        <v>181</v>
      </c>
      <c r="BE162" s="225">
        <f>IF(N162="základní",J162,0)</f>
        <v>0</v>
      </c>
      <c r="BF162" s="225">
        <f>IF(N162="snížená",J162,0)</f>
        <v>0</v>
      </c>
      <c r="BG162" s="225">
        <f>IF(N162="zákl. přenesená",J162,0)</f>
        <v>0</v>
      </c>
      <c r="BH162" s="225">
        <f>IF(N162="sníž. přenesená",J162,0)</f>
        <v>0</v>
      </c>
      <c r="BI162" s="225">
        <f>IF(N162="nulová",J162,0)</f>
        <v>0</v>
      </c>
      <c r="BJ162" s="18" t="s">
        <v>81</v>
      </c>
      <c r="BK162" s="225">
        <f>ROUND(I162*H162,2)</f>
        <v>0</v>
      </c>
      <c r="BL162" s="18" t="s">
        <v>99</v>
      </c>
      <c r="BM162" s="224" t="s">
        <v>4056</v>
      </c>
    </row>
    <row r="163" s="2" customFormat="1">
      <c r="A163" s="39"/>
      <c r="B163" s="40"/>
      <c r="C163" s="41"/>
      <c r="D163" s="226" t="s">
        <v>189</v>
      </c>
      <c r="E163" s="41"/>
      <c r="F163" s="227" t="s">
        <v>3858</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189</v>
      </c>
      <c r="AU163" s="18" t="s">
        <v>83</v>
      </c>
    </row>
    <row r="164" s="13" customFormat="1">
      <c r="A164" s="13"/>
      <c r="B164" s="233"/>
      <c r="C164" s="234"/>
      <c r="D164" s="226" t="s">
        <v>193</v>
      </c>
      <c r="E164" s="235" t="s">
        <v>19</v>
      </c>
      <c r="F164" s="236" t="s">
        <v>4057</v>
      </c>
      <c r="G164" s="234"/>
      <c r="H164" s="237">
        <v>10.65</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193</v>
      </c>
      <c r="AU164" s="243" t="s">
        <v>83</v>
      </c>
      <c r="AV164" s="13" t="s">
        <v>83</v>
      </c>
      <c r="AW164" s="13" t="s">
        <v>33</v>
      </c>
      <c r="AX164" s="13" t="s">
        <v>73</v>
      </c>
      <c r="AY164" s="243" t="s">
        <v>181</v>
      </c>
    </row>
    <row r="165" s="12" customFormat="1" ht="22.8" customHeight="1">
      <c r="A165" s="12"/>
      <c r="B165" s="197"/>
      <c r="C165" s="198"/>
      <c r="D165" s="199" t="s">
        <v>72</v>
      </c>
      <c r="E165" s="211" t="s">
        <v>102</v>
      </c>
      <c r="F165" s="211" t="s">
        <v>4058</v>
      </c>
      <c r="G165" s="198"/>
      <c r="H165" s="198"/>
      <c r="I165" s="201"/>
      <c r="J165" s="212">
        <f>BK165</f>
        <v>0</v>
      </c>
      <c r="K165" s="198"/>
      <c r="L165" s="203"/>
      <c r="M165" s="204"/>
      <c r="N165" s="205"/>
      <c r="O165" s="205"/>
      <c r="P165" s="206">
        <f>SUM(P166:P230)</f>
        <v>0</v>
      </c>
      <c r="Q165" s="205"/>
      <c r="R165" s="206">
        <f>SUM(R166:R230)</f>
        <v>94.380126840000003</v>
      </c>
      <c r="S165" s="205"/>
      <c r="T165" s="207">
        <f>SUM(T166:T230)</f>
        <v>0</v>
      </c>
      <c r="U165" s="12"/>
      <c r="V165" s="12"/>
      <c r="W165" s="12"/>
      <c r="X165" s="12"/>
      <c r="Y165" s="12"/>
      <c r="Z165" s="12"/>
      <c r="AA165" s="12"/>
      <c r="AB165" s="12"/>
      <c r="AC165" s="12"/>
      <c r="AD165" s="12"/>
      <c r="AE165" s="12"/>
      <c r="AR165" s="208" t="s">
        <v>81</v>
      </c>
      <c r="AT165" s="209" t="s">
        <v>72</v>
      </c>
      <c r="AU165" s="209" t="s">
        <v>81</v>
      </c>
      <c r="AY165" s="208" t="s">
        <v>181</v>
      </c>
      <c r="BK165" s="210">
        <f>SUM(BK166:BK230)</f>
        <v>0</v>
      </c>
    </row>
    <row r="166" s="2" customFormat="1" ht="16.5" customHeight="1">
      <c r="A166" s="39"/>
      <c r="B166" s="40"/>
      <c r="C166" s="213" t="s">
        <v>322</v>
      </c>
      <c r="D166" s="213" t="s">
        <v>183</v>
      </c>
      <c r="E166" s="214" t="s">
        <v>4059</v>
      </c>
      <c r="F166" s="215" t="s">
        <v>4060</v>
      </c>
      <c r="G166" s="216" t="s">
        <v>253</v>
      </c>
      <c r="H166" s="217">
        <v>15.949999999999999</v>
      </c>
      <c r="I166" s="218"/>
      <c r="J166" s="219">
        <f>ROUND(I166*H166,2)</f>
        <v>0</v>
      </c>
      <c r="K166" s="215" t="s">
        <v>187</v>
      </c>
      <c r="L166" s="45"/>
      <c r="M166" s="220" t="s">
        <v>19</v>
      </c>
      <c r="N166" s="221" t="s">
        <v>44</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99</v>
      </c>
      <c r="AT166" s="224" t="s">
        <v>183</v>
      </c>
      <c r="AU166" s="224" t="s">
        <v>83</v>
      </c>
      <c r="AY166" s="18" t="s">
        <v>181</v>
      </c>
      <c r="BE166" s="225">
        <f>IF(N166="základní",J166,0)</f>
        <v>0</v>
      </c>
      <c r="BF166" s="225">
        <f>IF(N166="snížená",J166,0)</f>
        <v>0</v>
      </c>
      <c r="BG166" s="225">
        <f>IF(N166="zákl. přenesená",J166,0)</f>
        <v>0</v>
      </c>
      <c r="BH166" s="225">
        <f>IF(N166="sníž. přenesená",J166,0)</f>
        <v>0</v>
      </c>
      <c r="BI166" s="225">
        <f>IF(N166="nulová",J166,0)</f>
        <v>0</v>
      </c>
      <c r="BJ166" s="18" t="s">
        <v>81</v>
      </c>
      <c r="BK166" s="225">
        <f>ROUND(I166*H166,2)</f>
        <v>0</v>
      </c>
      <c r="BL166" s="18" t="s">
        <v>99</v>
      </c>
      <c r="BM166" s="224" t="s">
        <v>4061</v>
      </c>
    </row>
    <row r="167" s="2" customFormat="1">
      <c r="A167" s="39"/>
      <c r="B167" s="40"/>
      <c r="C167" s="41"/>
      <c r="D167" s="226" t="s">
        <v>189</v>
      </c>
      <c r="E167" s="41"/>
      <c r="F167" s="227" t="s">
        <v>4062</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189</v>
      </c>
      <c r="AU167" s="18" t="s">
        <v>83</v>
      </c>
    </row>
    <row r="168" s="2" customFormat="1">
      <c r="A168" s="39"/>
      <c r="B168" s="40"/>
      <c r="C168" s="41"/>
      <c r="D168" s="231" t="s">
        <v>191</v>
      </c>
      <c r="E168" s="41"/>
      <c r="F168" s="232" t="s">
        <v>4063</v>
      </c>
      <c r="G168" s="41"/>
      <c r="H168" s="41"/>
      <c r="I168" s="228"/>
      <c r="J168" s="41"/>
      <c r="K168" s="41"/>
      <c r="L168" s="45"/>
      <c r="M168" s="229"/>
      <c r="N168" s="230"/>
      <c r="O168" s="85"/>
      <c r="P168" s="85"/>
      <c r="Q168" s="85"/>
      <c r="R168" s="85"/>
      <c r="S168" s="85"/>
      <c r="T168" s="86"/>
      <c r="U168" s="39"/>
      <c r="V168" s="39"/>
      <c r="W168" s="39"/>
      <c r="X168" s="39"/>
      <c r="Y168" s="39"/>
      <c r="Z168" s="39"/>
      <c r="AA168" s="39"/>
      <c r="AB168" s="39"/>
      <c r="AC168" s="39"/>
      <c r="AD168" s="39"/>
      <c r="AE168" s="39"/>
      <c r="AT168" s="18" t="s">
        <v>191</v>
      </c>
      <c r="AU168" s="18" t="s">
        <v>83</v>
      </c>
    </row>
    <row r="169" s="13" customFormat="1">
      <c r="A169" s="13"/>
      <c r="B169" s="233"/>
      <c r="C169" s="234"/>
      <c r="D169" s="226" t="s">
        <v>193</v>
      </c>
      <c r="E169" s="235" t="s">
        <v>19</v>
      </c>
      <c r="F169" s="236" t="s">
        <v>4034</v>
      </c>
      <c r="G169" s="234"/>
      <c r="H169" s="237">
        <v>15.949999999999999</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193</v>
      </c>
      <c r="AU169" s="243" t="s">
        <v>83</v>
      </c>
      <c r="AV169" s="13" t="s">
        <v>83</v>
      </c>
      <c r="AW169" s="13" t="s">
        <v>33</v>
      </c>
      <c r="AX169" s="13" t="s">
        <v>73</v>
      </c>
      <c r="AY169" s="243" t="s">
        <v>181</v>
      </c>
    </row>
    <row r="170" s="2" customFormat="1" ht="16.5" customHeight="1">
      <c r="A170" s="39"/>
      <c r="B170" s="40"/>
      <c r="C170" s="213" t="s">
        <v>338</v>
      </c>
      <c r="D170" s="213" t="s">
        <v>183</v>
      </c>
      <c r="E170" s="214" t="s">
        <v>4064</v>
      </c>
      <c r="F170" s="215" t="s">
        <v>4065</v>
      </c>
      <c r="G170" s="216" t="s">
        <v>253</v>
      </c>
      <c r="H170" s="217">
        <v>15.949999999999999</v>
      </c>
      <c r="I170" s="218"/>
      <c r="J170" s="219">
        <f>ROUND(I170*H170,2)</f>
        <v>0</v>
      </c>
      <c r="K170" s="215" t="s">
        <v>187</v>
      </c>
      <c r="L170" s="45"/>
      <c r="M170" s="220" t="s">
        <v>19</v>
      </c>
      <c r="N170" s="221" t="s">
        <v>44</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99</v>
      </c>
      <c r="AT170" s="224" t="s">
        <v>183</v>
      </c>
      <c r="AU170" s="224" t="s">
        <v>83</v>
      </c>
      <c r="AY170" s="18" t="s">
        <v>181</v>
      </c>
      <c r="BE170" s="225">
        <f>IF(N170="základní",J170,0)</f>
        <v>0</v>
      </c>
      <c r="BF170" s="225">
        <f>IF(N170="snížená",J170,0)</f>
        <v>0</v>
      </c>
      <c r="BG170" s="225">
        <f>IF(N170="zákl. přenesená",J170,0)</f>
        <v>0</v>
      </c>
      <c r="BH170" s="225">
        <f>IF(N170="sníž. přenesená",J170,0)</f>
        <v>0</v>
      </c>
      <c r="BI170" s="225">
        <f>IF(N170="nulová",J170,0)</f>
        <v>0</v>
      </c>
      <c r="BJ170" s="18" t="s">
        <v>81</v>
      </c>
      <c r="BK170" s="225">
        <f>ROUND(I170*H170,2)</f>
        <v>0</v>
      </c>
      <c r="BL170" s="18" t="s">
        <v>99</v>
      </c>
      <c r="BM170" s="224" t="s">
        <v>4066</v>
      </c>
    </row>
    <row r="171" s="2" customFormat="1">
      <c r="A171" s="39"/>
      <c r="B171" s="40"/>
      <c r="C171" s="41"/>
      <c r="D171" s="226" t="s">
        <v>189</v>
      </c>
      <c r="E171" s="41"/>
      <c r="F171" s="227" t="s">
        <v>4067</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189</v>
      </c>
      <c r="AU171" s="18" t="s">
        <v>83</v>
      </c>
    </row>
    <row r="172" s="2" customFormat="1">
      <c r="A172" s="39"/>
      <c r="B172" s="40"/>
      <c r="C172" s="41"/>
      <c r="D172" s="231" t="s">
        <v>191</v>
      </c>
      <c r="E172" s="41"/>
      <c r="F172" s="232" t="s">
        <v>4068</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191</v>
      </c>
      <c r="AU172" s="18" t="s">
        <v>83</v>
      </c>
    </row>
    <row r="173" s="14" customFormat="1">
      <c r="A173" s="14"/>
      <c r="B173" s="244"/>
      <c r="C173" s="245"/>
      <c r="D173" s="226" t="s">
        <v>193</v>
      </c>
      <c r="E173" s="246" t="s">
        <v>19</v>
      </c>
      <c r="F173" s="247" t="s">
        <v>4069</v>
      </c>
      <c r="G173" s="245"/>
      <c r="H173" s="246" t="s">
        <v>19</v>
      </c>
      <c r="I173" s="248"/>
      <c r="J173" s="245"/>
      <c r="K173" s="245"/>
      <c r="L173" s="249"/>
      <c r="M173" s="250"/>
      <c r="N173" s="251"/>
      <c r="O173" s="251"/>
      <c r="P173" s="251"/>
      <c r="Q173" s="251"/>
      <c r="R173" s="251"/>
      <c r="S173" s="251"/>
      <c r="T173" s="252"/>
      <c r="U173" s="14"/>
      <c r="V173" s="14"/>
      <c r="W173" s="14"/>
      <c r="X173" s="14"/>
      <c r="Y173" s="14"/>
      <c r="Z173" s="14"/>
      <c r="AA173" s="14"/>
      <c r="AB173" s="14"/>
      <c r="AC173" s="14"/>
      <c r="AD173" s="14"/>
      <c r="AE173" s="14"/>
      <c r="AT173" s="253" t="s">
        <v>193</v>
      </c>
      <c r="AU173" s="253" t="s">
        <v>83</v>
      </c>
      <c r="AV173" s="14" t="s">
        <v>81</v>
      </c>
      <c r="AW173" s="14" t="s">
        <v>33</v>
      </c>
      <c r="AX173" s="14" t="s">
        <v>73</v>
      </c>
      <c r="AY173" s="253" t="s">
        <v>181</v>
      </c>
    </row>
    <row r="174" s="13" customFormat="1">
      <c r="A174" s="13"/>
      <c r="B174" s="233"/>
      <c r="C174" s="234"/>
      <c r="D174" s="226" t="s">
        <v>193</v>
      </c>
      <c r="E174" s="235" t="s">
        <v>19</v>
      </c>
      <c r="F174" s="236" t="s">
        <v>4034</v>
      </c>
      <c r="G174" s="234"/>
      <c r="H174" s="237">
        <v>15.949999999999999</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193</v>
      </c>
      <c r="AU174" s="243" t="s">
        <v>83</v>
      </c>
      <c r="AV174" s="13" t="s">
        <v>83</v>
      </c>
      <c r="AW174" s="13" t="s">
        <v>33</v>
      </c>
      <c r="AX174" s="13" t="s">
        <v>73</v>
      </c>
      <c r="AY174" s="243" t="s">
        <v>181</v>
      </c>
    </row>
    <row r="175" s="2" customFormat="1" ht="16.5" customHeight="1">
      <c r="A175" s="39"/>
      <c r="B175" s="40"/>
      <c r="C175" s="213" t="s">
        <v>7</v>
      </c>
      <c r="D175" s="213" t="s">
        <v>183</v>
      </c>
      <c r="E175" s="214" t="s">
        <v>4070</v>
      </c>
      <c r="F175" s="215" t="s">
        <v>4071</v>
      </c>
      <c r="G175" s="216" t="s">
        <v>253</v>
      </c>
      <c r="H175" s="217">
        <v>146.59999999999999</v>
      </c>
      <c r="I175" s="218"/>
      <c r="J175" s="219">
        <f>ROUND(I175*H175,2)</f>
        <v>0</v>
      </c>
      <c r="K175" s="215" t="s">
        <v>187</v>
      </c>
      <c r="L175" s="45"/>
      <c r="M175" s="220" t="s">
        <v>19</v>
      </c>
      <c r="N175" s="221"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99</v>
      </c>
      <c r="AT175" s="224" t="s">
        <v>183</v>
      </c>
      <c r="AU175" s="224" t="s">
        <v>83</v>
      </c>
      <c r="AY175" s="18" t="s">
        <v>181</v>
      </c>
      <c r="BE175" s="225">
        <f>IF(N175="základní",J175,0)</f>
        <v>0</v>
      </c>
      <c r="BF175" s="225">
        <f>IF(N175="snížená",J175,0)</f>
        <v>0</v>
      </c>
      <c r="BG175" s="225">
        <f>IF(N175="zákl. přenesená",J175,0)</f>
        <v>0</v>
      </c>
      <c r="BH175" s="225">
        <f>IF(N175="sníž. přenesená",J175,0)</f>
        <v>0</v>
      </c>
      <c r="BI175" s="225">
        <f>IF(N175="nulová",J175,0)</f>
        <v>0</v>
      </c>
      <c r="BJ175" s="18" t="s">
        <v>81</v>
      </c>
      <c r="BK175" s="225">
        <f>ROUND(I175*H175,2)</f>
        <v>0</v>
      </c>
      <c r="BL175" s="18" t="s">
        <v>99</v>
      </c>
      <c r="BM175" s="224" t="s">
        <v>4072</v>
      </c>
    </row>
    <row r="176" s="2" customFormat="1">
      <c r="A176" s="39"/>
      <c r="B176" s="40"/>
      <c r="C176" s="41"/>
      <c r="D176" s="226" t="s">
        <v>189</v>
      </c>
      <c r="E176" s="41"/>
      <c r="F176" s="227" t="s">
        <v>4073</v>
      </c>
      <c r="G176" s="41"/>
      <c r="H176" s="41"/>
      <c r="I176" s="228"/>
      <c r="J176" s="41"/>
      <c r="K176" s="41"/>
      <c r="L176" s="45"/>
      <c r="M176" s="229"/>
      <c r="N176" s="230"/>
      <c r="O176" s="85"/>
      <c r="P176" s="85"/>
      <c r="Q176" s="85"/>
      <c r="R176" s="85"/>
      <c r="S176" s="85"/>
      <c r="T176" s="86"/>
      <c r="U176" s="39"/>
      <c r="V176" s="39"/>
      <c r="W176" s="39"/>
      <c r="X176" s="39"/>
      <c r="Y176" s="39"/>
      <c r="Z176" s="39"/>
      <c r="AA176" s="39"/>
      <c r="AB176" s="39"/>
      <c r="AC176" s="39"/>
      <c r="AD176" s="39"/>
      <c r="AE176" s="39"/>
      <c r="AT176" s="18" t="s">
        <v>189</v>
      </c>
      <c r="AU176" s="18" t="s">
        <v>83</v>
      </c>
    </row>
    <row r="177" s="2" customFormat="1">
      <c r="A177" s="39"/>
      <c r="B177" s="40"/>
      <c r="C177" s="41"/>
      <c r="D177" s="231" t="s">
        <v>191</v>
      </c>
      <c r="E177" s="41"/>
      <c r="F177" s="232" t="s">
        <v>4074</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191</v>
      </c>
      <c r="AU177" s="18" t="s">
        <v>83</v>
      </c>
    </row>
    <row r="178" s="13" customFormat="1">
      <c r="A178" s="13"/>
      <c r="B178" s="233"/>
      <c r="C178" s="234"/>
      <c r="D178" s="226" t="s">
        <v>193</v>
      </c>
      <c r="E178" s="235" t="s">
        <v>19</v>
      </c>
      <c r="F178" s="236" t="s">
        <v>4035</v>
      </c>
      <c r="G178" s="234"/>
      <c r="H178" s="237">
        <v>146.59999999999999</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193</v>
      </c>
      <c r="AU178" s="243" t="s">
        <v>83</v>
      </c>
      <c r="AV178" s="13" t="s">
        <v>83</v>
      </c>
      <c r="AW178" s="13" t="s">
        <v>33</v>
      </c>
      <c r="AX178" s="13" t="s">
        <v>73</v>
      </c>
      <c r="AY178" s="243" t="s">
        <v>181</v>
      </c>
    </row>
    <row r="179" s="2" customFormat="1" ht="16.5" customHeight="1">
      <c r="A179" s="39"/>
      <c r="B179" s="40"/>
      <c r="C179" s="213" t="s">
        <v>353</v>
      </c>
      <c r="D179" s="213" t="s">
        <v>183</v>
      </c>
      <c r="E179" s="214" t="s">
        <v>4075</v>
      </c>
      <c r="F179" s="215" t="s">
        <v>4076</v>
      </c>
      <c r="G179" s="216" t="s">
        <v>253</v>
      </c>
      <c r="H179" s="217">
        <v>146.59999999999999</v>
      </c>
      <c r="I179" s="218"/>
      <c r="J179" s="219">
        <f>ROUND(I179*H179,2)</f>
        <v>0</v>
      </c>
      <c r="K179" s="215" t="s">
        <v>187</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99</v>
      </c>
      <c r="AT179" s="224" t="s">
        <v>183</v>
      </c>
      <c r="AU179" s="224" t="s">
        <v>83</v>
      </c>
      <c r="AY179" s="18" t="s">
        <v>181</v>
      </c>
      <c r="BE179" s="225">
        <f>IF(N179="základní",J179,0)</f>
        <v>0</v>
      </c>
      <c r="BF179" s="225">
        <f>IF(N179="snížená",J179,0)</f>
        <v>0</v>
      </c>
      <c r="BG179" s="225">
        <f>IF(N179="zákl. přenesená",J179,0)</f>
        <v>0</v>
      </c>
      <c r="BH179" s="225">
        <f>IF(N179="sníž. přenesená",J179,0)</f>
        <v>0</v>
      </c>
      <c r="BI179" s="225">
        <f>IF(N179="nulová",J179,0)</f>
        <v>0</v>
      </c>
      <c r="BJ179" s="18" t="s">
        <v>81</v>
      </c>
      <c r="BK179" s="225">
        <f>ROUND(I179*H179,2)</f>
        <v>0</v>
      </c>
      <c r="BL179" s="18" t="s">
        <v>99</v>
      </c>
      <c r="BM179" s="224" t="s">
        <v>4077</v>
      </c>
    </row>
    <row r="180" s="2" customFormat="1">
      <c r="A180" s="39"/>
      <c r="B180" s="40"/>
      <c r="C180" s="41"/>
      <c r="D180" s="226" t="s">
        <v>189</v>
      </c>
      <c r="E180" s="41"/>
      <c r="F180" s="227" t="s">
        <v>4078</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189</v>
      </c>
      <c r="AU180" s="18" t="s">
        <v>83</v>
      </c>
    </row>
    <row r="181" s="2" customFormat="1">
      <c r="A181" s="39"/>
      <c r="B181" s="40"/>
      <c r="C181" s="41"/>
      <c r="D181" s="231" t="s">
        <v>191</v>
      </c>
      <c r="E181" s="41"/>
      <c r="F181" s="232" t="s">
        <v>4079</v>
      </c>
      <c r="G181" s="41"/>
      <c r="H181" s="41"/>
      <c r="I181" s="228"/>
      <c r="J181" s="41"/>
      <c r="K181" s="41"/>
      <c r="L181" s="45"/>
      <c r="M181" s="229"/>
      <c r="N181" s="230"/>
      <c r="O181" s="85"/>
      <c r="P181" s="85"/>
      <c r="Q181" s="85"/>
      <c r="R181" s="85"/>
      <c r="S181" s="85"/>
      <c r="T181" s="86"/>
      <c r="U181" s="39"/>
      <c r="V181" s="39"/>
      <c r="W181" s="39"/>
      <c r="X181" s="39"/>
      <c r="Y181" s="39"/>
      <c r="Z181" s="39"/>
      <c r="AA181" s="39"/>
      <c r="AB181" s="39"/>
      <c r="AC181" s="39"/>
      <c r="AD181" s="39"/>
      <c r="AE181" s="39"/>
      <c r="AT181" s="18" t="s">
        <v>191</v>
      </c>
      <c r="AU181" s="18" t="s">
        <v>83</v>
      </c>
    </row>
    <row r="182" s="13" customFormat="1">
      <c r="A182" s="13"/>
      <c r="B182" s="233"/>
      <c r="C182" s="234"/>
      <c r="D182" s="226" t="s">
        <v>193</v>
      </c>
      <c r="E182" s="235" t="s">
        <v>19</v>
      </c>
      <c r="F182" s="236" t="s">
        <v>4035</v>
      </c>
      <c r="G182" s="234"/>
      <c r="H182" s="237">
        <v>146.59999999999999</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193</v>
      </c>
      <c r="AU182" s="243" t="s">
        <v>83</v>
      </c>
      <c r="AV182" s="13" t="s">
        <v>83</v>
      </c>
      <c r="AW182" s="13" t="s">
        <v>33</v>
      </c>
      <c r="AX182" s="13" t="s">
        <v>73</v>
      </c>
      <c r="AY182" s="243" t="s">
        <v>181</v>
      </c>
    </row>
    <row r="183" s="2" customFormat="1" ht="16.5" customHeight="1">
      <c r="A183" s="39"/>
      <c r="B183" s="40"/>
      <c r="C183" s="213" t="s">
        <v>361</v>
      </c>
      <c r="D183" s="213" t="s">
        <v>183</v>
      </c>
      <c r="E183" s="214" t="s">
        <v>4080</v>
      </c>
      <c r="F183" s="215" t="s">
        <v>4081</v>
      </c>
      <c r="G183" s="216" t="s">
        <v>253</v>
      </c>
      <c r="H183" s="217">
        <v>15.949999999999999</v>
      </c>
      <c r="I183" s="218"/>
      <c r="J183" s="219">
        <f>ROUND(I183*H183,2)</f>
        <v>0</v>
      </c>
      <c r="K183" s="215" t="s">
        <v>187</v>
      </c>
      <c r="L183" s="45"/>
      <c r="M183" s="220" t="s">
        <v>19</v>
      </c>
      <c r="N183" s="221" t="s">
        <v>44</v>
      </c>
      <c r="O183" s="85"/>
      <c r="P183" s="222">
        <f>O183*H183</f>
        <v>0</v>
      </c>
      <c r="Q183" s="222">
        <v>0.089219999999999994</v>
      </c>
      <c r="R183" s="222">
        <f>Q183*H183</f>
        <v>1.4230589999999999</v>
      </c>
      <c r="S183" s="222">
        <v>0</v>
      </c>
      <c r="T183" s="223">
        <f>S183*H183</f>
        <v>0</v>
      </c>
      <c r="U183" s="39"/>
      <c r="V183" s="39"/>
      <c r="W183" s="39"/>
      <c r="X183" s="39"/>
      <c r="Y183" s="39"/>
      <c r="Z183" s="39"/>
      <c r="AA183" s="39"/>
      <c r="AB183" s="39"/>
      <c r="AC183" s="39"/>
      <c r="AD183" s="39"/>
      <c r="AE183" s="39"/>
      <c r="AR183" s="224" t="s">
        <v>99</v>
      </c>
      <c r="AT183" s="224" t="s">
        <v>183</v>
      </c>
      <c r="AU183" s="224" t="s">
        <v>83</v>
      </c>
      <c r="AY183" s="18" t="s">
        <v>181</v>
      </c>
      <c r="BE183" s="225">
        <f>IF(N183="základní",J183,0)</f>
        <v>0</v>
      </c>
      <c r="BF183" s="225">
        <f>IF(N183="snížená",J183,0)</f>
        <v>0</v>
      </c>
      <c r="BG183" s="225">
        <f>IF(N183="zákl. přenesená",J183,0)</f>
        <v>0</v>
      </c>
      <c r="BH183" s="225">
        <f>IF(N183="sníž. přenesená",J183,0)</f>
        <v>0</v>
      </c>
      <c r="BI183" s="225">
        <f>IF(N183="nulová",J183,0)</f>
        <v>0</v>
      </c>
      <c r="BJ183" s="18" t="s">
        <v>81</v>
      </c>
      <c r="BK183" s="225">
        <f>ROUND(I183*H183,2)</f>
        <v>0</v>
      </c>
      <c r="BL183" s="18" t="s">
        <v>99</v>
      </c>
      <c r="BM183" s="224" t="s">
        <v>4082</v>
      </c>
    </row>
    <row r="184" s="2" customFormat="1">
      <c r="A184" s="39"/>
      <c r="B184" s="40"/>
      <c r="C184" s="41"/>
      <c r="D184" s="226" t="s">
        <v>189</v>
      </c>
      <c r="E184" s="41"/>
      <c r="F184" s="227" t="s">
        <v>4083</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189</v>
      </c>
      <c r="AU184" s="18" t="s">
        <v>83</v>
      </c>
    </row>
    <row r="185" s="2" customFormat="1">
      <c r="A185" s="39"/>
      <c r="B185" s="40"/>
      <c r="C185" s="41"/>
      <c r="D185" s="231" t="s">
        <v>191</v>
      </c>
      <c r="E185" s="41"/>
      <c r="F185" s="232" t="s">
        <v>4084</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191</v>
      </c>
      <c r="AU185" s="18" t="s">
        <v>83</v>
      </c>
    </row>
    <row r="186" s="14" customFormat="1">
      <c r="A186" s="14"/>
      <c r="B186" s="244"/>
      <c r="C186" s="245"/>
      <c r="D186" s="226" t="s">
        <v>193</v>
      </c>
      <c r="E186" s="246" t="s">
        <v>19</v>
      </c>
      <c r="F186" s="247" t="s">
        <v>4085</v>
      </c>
      <c r="G186" s="245"/>
      <c r="H186" s="246" t="s">
        <v>19</v>
      </c>
      <c r="I186" s="248"/>
      <c r="J186" s="245"/>
      <c r="K186" s="245"/>
      <c r="L186" s="249"/>
      <c r="M186" s="250"/>
      <c r="N186" s="251"/>
      <c r="O186" s="251"/>
      <c r="P186" s="251"/>
      <c r="Q186" s="251"/>
      <c r="R186" s="251"/>
      <c r="S186" s="251"/>
      <c r="T186" s="252"/>
      <c r="U186" s="14"/>
      <c r="V186" s="14"/>
      <c r="W186" s="14"/>
      <c r="X186" s="14"/>
      <c r="Y186" s="14"/>
      <c r="Z186" s="14"/>
      <c r="AA186" s="14"/>
      <c r="AB186" s="14"/>
      <c r="AC186" s="14"/>
      <c r="AD186" s="14"/>
      <c r="AE186" s="14"/>
      <c r="AT186" s="253" t="s">
        <v>193</v>
      </c>
      <c r="AU186" s="253" t="s">
        <v>83</v>
      </c>
      <c r="AV186" s="14" t="s">
        <v>81</v>
      </c>
      <c r="AW186" s="14" t="s">
        <v>33</v>
      </c>
      <c r="AX186" s="14" t="s">
        <v>73</v>
      </c>
      <c r="AY186" s="253" t="s">
        <v>181</v>
      </c>
    </row>
    <row r="187" s="13" customFormat="1">
      <c r="A187" s="13"/>
      <c r="B187" s="233"/>
      <c r="C187" s="234"/>
      <c r="D187" s="226" t="s">
        <v>193</v>
      </c>
      <c r="E187" s="235" t="s">
        <v>19</v>
      </c>
      <c r="F187" s="236" t="s">
        <v>4034</v>
      </c>
      <c r="G187" s="234"/>
      <c r="H187" s="237">
        <v>15.949999999999999</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193</v>
      </c>
      <c r="AU187" s="243" t="s">
        <v>83</v>
      </c>
      <c r="AV187" s="13" t="s">
        <v>83</v>
      </c>
      <c r="AW187" s="13" t="s">
        <v>33</v>
      </c>
      <c r="AX187" s="13" t="s">
        <v>73</v>
      </c>
      <c r="AY187" s="243" t="s">
        <v>181</v>
      </c>
    </row>
    <row r="188" s="2" customFormat="1" ht="16.5" customHeight="1">
      <c r="A188" s="39"/>
      <c r="B188" s="40"/>
      <c r="C188" s="254" t="s">
        <v>368</v>
      </c>
      <c r="D188" s="254" t="s">
        <v>308</v>
      </c>
      <c r="E188" s="255" t="s">
        <v>4086</v>
      </c>
      <c r="F188" s="256" t="s">
        <v>4087</v>
      </c>
      <c r="G188" s="257" t="s">
        <v>253</v>
      </c>
      <c r="H188" s="258">
        <v>16.268999999999998</v>
      </c>
      <c r="I188" s="259"/>
      <c r="J188" s="260">
        <f>ROUND(I188*H188,2)</f>
        <v>0</v>
      </c>
      <c r="K188" s="256" t="s">
        <v>187</v>
      </c>
      <c r="L188" s="261"/>
      <c r="M188" s="262" t="s">
        <v>19</v>
      </c>
      <c r="N188" s="263" t="s">
        <v>44</v>
      </c>
      <c r="O188" s="85"/>
      <c r="P188" s="222">
        <f>O188*H188</f>
        <v>0</v>
      </c>
      <c r="Q188" s="222">
        <v>0.113</v>
      </c>
      <c r="R188" s="222">
        <f>Q188*H188</f>
        <v>1.8383969999999998</v>
      </c>
      <c r="S188" s="222">
        <v>0</v>
      </c>
      <c r="T188" s="223">
        <f>S188*H188</f>
        <v>0</v>
      </c>
      <c r="U188" s="39"/>
      <c r="V188" s="39"/>
      <c r="W188" s="39"/>
      <c r="X188" s="39"/>
      <c r="Y188" s="39"/>
      <c r="Z188" s="39"/>
      <c r="AA188" s="39"/>
      <c r="AB188" s="39"/>
      <c r="AC188" s="39"/>
      <c r="AD188" s="39"/>
      <c r="AE188" s="39"/>
      <c r="AR188" s="224" t="s">
        <v>238</v>
      </c>
      <c r="AT188" s="224" t="s">
        <v>308</v>
      </c>
      <c r="AU188" s="224" t="s">
        <v>83</v>
      </c>
      <c r="AY188" s="18" t="s">
        <v>181</v>
      </c>
      <c r="BE188" s="225">
        <f>IF(N188="základní",J188,0)</f>
        <v>0</v>
      </c>
      <c r="BF188" s="225">
        <f>IF(N188="snížená",J188,0)</f>
        <v>0</v>
      </c>
      <c r="BG188" s="225">
        <f>IF(N188="zákl. přenesená",J188,0)</f>
        <v>0</v>
      </c>
      <c r="BH188" s="225">
        <f>IF(N188="sníž. přenesená",J188,0)</f>
        <v>0</v>
      </c>
      <c r="BI188" s="225">
        <f>IF(N188="nulová",J188,0)</f>
        <v>0</v>
      </c>
      <c r="BJ188" s="18" t="s">
        <v>81</v>
      </c>
      <c r="BK188" s="225">
        <f>ROUND(I188*H188,2)</f>
        <v>0</v>
      </c>
      <c r="BL188" s="18" t="s">
        <v>99</v>
      </c>
      <c r="BM188" s="224" t="s">
        <v>4088</v>
      </c>
    </row>
    <row r="189" s="2" customFormat="1">
      <c r="A189" s="39"/>
      <c r="B189" s="40"/>
      <c r="C189" s="41"/>
      <c r="D189" s="226" t="s">
        <v>189</v>
      </c>
      <c r="E189" s="41"/>
      <c r="F189" s="227" t="s">
        <v>4087</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189</v>
      </c>
      <c r="AU189" s="18" t="s">
        <v>83</v>
      </c>
    </row>
    <row r="190" s="13" customFormat="1">
      <c r="A190" s="13"/>
      <c r="B190" s="233"/>
      <c r="C190" s="234"/>
      <c r="D190" s="226" t="s">
        <v>193</v>
      </c>
      <c r="E190" s="234"/>
      <c r="F190" s="236" t="s">
        <v>4089</v>
      </c>
      <c r="G190" s="234"/>
      <c r="H190" s="237">
        <v>16.268999999999998</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193</v>
      </c>
      <c r="AU190" s="243" t="s">
        <v>83</v>
      </c>
      <c r="AV190" s="13" t="s">
        <v>83</v>
      </c>
      <c r="AW190" s="13" t="s">
        <v>4</v>
      </c>
      <c r="AX190" s="13" t="s">
        <v>81</v>
      </c>
      <c r="AY190" s="243" t="s">
        <v>181</v>
      </c>
    </row>
    <row r="191" s="2" customFormat="1" ht="21.75" customHeight="1">
      <c r="A191" s="39"/>
      <c r="B191" s="40"/>
      <c r="C191" s="213" t="s">
        <v>374</v>
      </c>
      <c r="D191" s="213" t="s">
        <v>183</v>
      </c>
      <c r="E191" s="214" t="s">
        <v>4090</v>
      </c>
      <c r="F191" s="215" t="s">
        <v>4091</v>
      </c>
      <c r="G191" s="216" t="s">
        <v>253</v>
      </c>
      <c r="H191" s="217">
        <v>146.59999999999999</v>
      </c>
      <c r="I191" s="218"/>
      <c r="J191" s="219">
        <f>ROUND(I191*H191,2)</f>
        <v>0</v>
      </c>
      <c r="K191" s="215" t="s">
        <v>187</v>
      </c>
      <c r="L191" s="45"/>
      <c r="M191" s="220" t="s">
        <v>19</v>
      </c>
      <c r="N191" s="221" t="s">
        <v>44</v>
      </c>
      <c r="O191" s="85"/>
      <c r="P191" s="222">
        <f>O191*H191</f>
        <v>0</v>
      </c>
      <c r="Q191" s="222">
        <v>0.090620000000000006</v>
      </c>
      <c r="R191" s="222">
        <f>Q191*H191</f>
        <v>13.284892000000001</v>
      </c>
      <c r="S191" s="222">
        <v>0</v>
      </c>
      <c r="T191" s="223">
        <f>S191*H191</f>
        <v>0</v>
      </c>
      <c r="U191" s="39"/>
      <c r="V191" s="39"/>
      <c r="W191" s="39"/>
      <c r="X191" s="39"/>
      <c r="Y191" s="39"/>
      <c r="Z191" s="39"/>
      <c r="AA191" s="39"/>
      <c r="AB191" s="39"/>
      <c r="AC191" s="39"/>
      <c r="AD191" s="39"/>
      <c r="AE191" s="39"/>
      <c r="AR191" s="224" t="s">
        <v>99</v>
      </c>
      <c r="AT191" s="224" t="s">
        <v>183</v>
      </c>
      <c r="AU191" s="224" t="s">
        <v>83</v>
      </c>
      <c r="AY191" s="18" t="s">
        <v>181</v>
      </c>
      <c r="BE191" s="225">
        <f>IF(N191="základní",J191,0)</f>
        <v>0</v>
      </c>
      <c r="BF191" s="225">
        <f>IF(N191="snížená",J191,0)</f>
        <v>0</v>
      </c>
      <c r="BG191" s="225">
        <f>IF(N191="zákl. přenesená",J191,0)</f>
        <v>0</v>
      </c>
      <c r="BH191" s="225">
        <f>IF(N191="sníž. přenesená",J191,0)</f>
        <v>0</v>
      </c>
      <c r="BI191" s="225">
        <f>IF(N191="nulová",J191,0)</f>
        <v>0</v>
      </c>
      <c r="BJ191" s="18" t="s">
        <v>81</v>
      </c>
      <c r="BK191" s="225">
        <f>ROUND(I191*H191,2)</f>
        <v>0</v>
      </c>
      <c r="BL191" s="18" t="s">
        <v>99</v>
      </c>
      <c r="BM191" s="224" t="s">
        <v>4092</v>
      </c>
    </row>
    <row r="192" s="2" customFormat="1">
      <c r="A192" s="39"/>
      <c r="B192" s="40"/>
      <c r="C192" s="41"/>
      <c r="D192" s="226" t="s">
        <v>189</v>
      </c>
      <c r="E192" s="41"/>
      <c r="F192" s="227" t="s">
        <v>4093</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189</v>
      </c>
      <c r="AU192" s="18" t="s">
        <v>83</v>
      </c>
    </row>
    <row r="193" s="2" customFormat="1">
      <c r="A193" s="39"/>
      <c r="B193" s="40"/>
      <c r="C193" s="41"/>
      <c r="D193" s="231" t="s">
        <v>191</v>
      </c>
      <c r="E193" s="41"/>
      <c r="F193" s="232" t="s">
        <v>4094</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191</v>
      </c>
      <c r="AU193" s="18" t="s">
        <v>83</v>
      </c>
    </row>
    <row r="194" s="13" customFormat="1">
      <c r="A194" s="13"/>
      <c r="B194" s="233"/>
      <c r="C194" s="234"/>
      <c r="D194" s="226" t="s">
        <v>193</v>
      </c>
      <c r="E194" s="235" t="s">
        <v>19</v>
      </c>
      <c r="F194" s="236" t="s">
        <v>4035</v>
      </c>
      <c r="G194" s="234"/>
      <c r="H194" s="237">
        <v>146.59999999999999</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193</v>
      </c>
      <c r="AU194" s="243" t="s">
        <v>83</v>
      </c>
      <c r="AV194" s="13" t="s">
        <v>83</v>
      </c>
      <c r="AW194" s="13" t="s">
        <v>33</v>
      </c>
      <c r="AX194" s="13" t="s">
        <v>73</v>
      </c>
      <c r="AY194" s="243" t="s">
        <v>181</v>
      </c>
    </row>
    <row r="195" s="2" customFormat="1" ht="16.5" customHeight="1">
      <c r="A195" s="39"/>
      <c r="B195" s="40"/>
      <c r="C195" s="254" t="s">
        <v>384</v>
      </c>
      <c r="D195" s="254" t="s">
        <v>308</v>
      </c>
      <c r="E195" s="255" t="s">
        <v>4095</v>
      </c>
      <c r="F195" s="256" t="s">
        <v>4096</v>
      </c>
      <c r="G195" s="257" t="s">
        <v>253</v>
      </c>
      <c r="H195" s="258">
        <v>149.53200000000001</v>
      </c>
      <c r="I195" s="259"/>
      <c r="J195" s="260">
        <f>ROUND(I195*H195,2)</f>
        <v>0</v>
      </c>
      <c r="K195" s="256" t="s">
        <v>187</v>
      </c>
      <c r="L195" s="261"/>
      <c r="M195" s="262" t="s">
        <v>19</v>
      </c>
      <c r="N195" s="263" t="s">
        <v>44</v>
      </c>
      <c r="O195" s="85"/>
      <c r="P195" s="222">
        <f>O195*H195</f>
        <v>0</v>
      </c>
      <c r="Q195" s="222">
        <v>0.152</v>
      </c>
      <c r="R195" s="222">
        <f>Q195*H195</f>
        <v>22.728864000000002</v>
      </c>
      <c r="S195" s="222">
        <v>0</v>
      </c>
      <c r="T195" s="223">
        <f>S195*H195</f>
        <v>0</v>
      </c>
      <c r="U195" s="39"/>
      <c r="V195" s="39"/>
      <c r="W195" s="39"/>
      <c r="X195" s="39"/>
      <c r="Y195" s="39"/>
      <c r="Z195" s="39"/>
      <c r="AA195" s="39"/>
      <c r="AB195" s="39"/>
      <c r="AC195" s="39"/>
      <c r="AD195" s="39"/>
      <c r="AE195" s="39"/>
      <c r="AR195" s="224" t="s">
        <v>238</v>
      </c>
      <c r="AT195" s="224" t="s">
        <v>308</v>
      </c>
      <c r="AU195" s="224" t="s">
        <v>83</v>
      </c>
      <c r="AY195" s="18" t="s">
        <v>181</v>
      </c>
      <c r="BE195" s="225">
        <f>IF(N195="základní",J195,0)</f>
        <v>0</v>
      </c>
      <c r="BF195" s="225">
        <f>IF(N195="snížená",J195,0)</f>
        <v>0</v>
      </c>
      <c r="BG195" s="225">
        <f>IF(N195="zákl. přenesená",J195,0)</f>
        <v>0</v>
      </c>
      <c r="BH195" s="225">
        <f>IF(N195="sníž. přenesená",J195,0)</f>
        <v>0</v>
      </c>
      <c r="BI195" s="225">
        <f>IF(N195="nulová",J195,0)</f>
        <v>0</v>
      </c>
      <c r="BJ195" s="18" t="s">
        <v>81</v>
      </c>
      <c r="BK195" s="225">
        <f>ROUND(I195*H195,2)</f>
        <v>0</v>
      </c>
      <c r="BL195" s="18" t="s">
        <v>99</v>
      </c>
      <c r="BM195" s="224" t="s">
        <v>4097</v>
      </c>
    </row>
    <row r="196" s="2" customFormat="1">
      <c r="A196" s="39"/>
      <c r="B196" s="40"/>
      <c r="C196" s="41"/>
      <c r="D196" s="226" t="s">
        <v>189</v>
      </c>
      <c r="E196" s="41"/>
      <c r="F196" s="227" t="s">
        <v>4096</v>
      </c>
      <c r="G196" s="41"/>
      <c r="H196" s="41"/>
      <c r="I196" s="228"/>
      <c r="J196" s="41"/>
      <c r="K196" s="41"/>
      <c r="L196" s="45"/>
      <c r="M196" s="229"/>
      <c r="N196" s="230"/>
      <c r="O196" s="85"/>
      <c r="P196" s="85"/>
      <c r="Q196" s="85"/>
      <c r="R196" s="85"/>
      <c r="S196" s="85"/>
      <c r="T196" s="86"/>
      <c r="U196" s="39"/>
      <c r="V196" s="39"/>
      <c r="W196" s="39"/>
      <c r="X196" s="39"/>
      <c r="Y196" s="39"/>
      <c r="Z196" s="39"/>
      <c r="AA196" s="39"/>
      <c r="AB196" s="39"/>
      <c r="AC196" s="39"/>
      <c r="AD196" s="39"/>
      <c r="AE196" s="39"/>
      <c r="AT196" s="18" t="s">
        <v>189</v>
      </c>
      <c r="AU196" s="18" t="s">
        <v>83</v>
      </c>
    </row>
    <row r="197" s="13" customFormat="1">
      <c r="A197" s="13"/>
      <c r="B197" s="233"/>
      <c r="C197" s="234"/>
      <c r="D197" s="226" t="s">
        <v>193</v>
      </c>
      <c r="E197" s="234"/>
      <c r="F197" s="236" t="s">
        <v>4098</v>
      </c>
      <c r="G197" s="234"/>
      <c r="H197" s="237">
        <v>149.53200000000001</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193</v>
      </c>
      <c r="AU197" s="243" t="s">
        <v>83</v>
      </c>
      <c r="AV197" s="13" t="s">
        <v>83</v>
      </c>
      <c r="AW197" s="13" t="s">
        <v>4</v>
      </c>
      <c r="AX197" s="13" t="s">
        <v>81</v>
      </c>
      <c r="AY197" s="243" t="s">
        <v>181</v>
      </c>
    </row>
    <row r="198" s="2" customFormat="1" ht="16.5" customHeight="1">
      <c r="A198" s="39"/>
      <c r="B198" s="40"/>
      <c r="C198" s="213" t="s">
        <v>390</v>
      </c>
      <c r="D198" s="213" t="s">
        <v>183</v>
      </c>
      <c r="E198" s="214" t="s">
        <v>4099</v>
      </c>
      <c r="F198" s="215" t="s">
        <v>4100</v>
      </c>
      <c r="G198" s="216" t="s">
        <v>253</v>
      </c>
      <c r="H198" s="217">
        <v>23.899999999999999</v>
      </c>
      <c r="I198" s="218"/>
      <c r="J198" s="219">
        <f>ROUND(I198*H198,2)</f>
        <v>0</v>
      </c>
      <c r="K198" s="215" t="s">
        <v>187</v>
      </c>
      <c r="L198" s="45"/>
      <c r="M198" s="220" t="s">
        <v>19</v>
      </c>
      <c r="N198" s="221" t="s">
        <v>44</v>
      </c>
      <c r="O198" s="85"/>
      <c r="P198" s="222">
        <f>O198*H198</f>
        <v>0</v>
      </c>
      <c r="Q198" s="222">
        <v>0.1837</v>
      </c>
      <c r="R198" s="222">
        <f>Q198*H198</f>
        <v>4.3904299999999994</v>
      </c>
      <c r="S198" s="222">
        <v>0</v>
      </c>
      <c r="T198" s="223">
        <f>S198*H198</f>
        <v>0</v>
      </c>
      <c r="U198" s="39"/>
      <c r="V198" s="39"/>
      <c r="W198" s="39"/>
      <c r="X198" s="39"/>
      <c r="Y198" s="39"/>
      <c r="Z198" s="39"/>
      <c r="AA198" s="39"/>
      <c r="AB198" s="39"/>
      <c r="AC198" s="39"/>
      <c r="AD198" s="39"/>
      <c r="AE198" s="39"/>
      <c r="AR198" s="224" t="s">
        <v>99</v>
      </c>
      <c r="AT198" s="224" t="s">
        <v>183</v>
      </c>
      <c r="AU198" s="224" t="s">
        <v>83</v>
      </c>
      <c r="AY198" s="18" t="s">
        <v>181</v>
      </c>
      <c r="BE198" s="225">
        <f>IF(N198="základní",J198,0)</f>
        <v>0</v>
      </c>
      <c r="BF198" s="225">
        <f>IF(N198="snížená",J198,0)</f>
        <v>0</v>
      </c>
      <c r="BG198" s="225">
        <f>IF(N198="zákl. přenesená",J198,0)</f>
        <v>0</v>
      </c>
      <c r="BH198" s="225">
        <f>IF(N198="sníž. přenesená",J198,0)</f>
        <v>0</v>
      </c>
      <c r="BI198" s="225">
        <f>IF(N198="nulová",J198,0)</f>
        <v>0</v>
      </c>
      <c r="BJ198" s="18" t="s">
        <v>81</v>
      </c>
      <c r="BK198" s="225">
        <f>ROUND(I198*H198,2)</f>
        <v>0</v>
      </c>
      <c r="BL198" s="18" t="s">
        <v>99</v>
      </c>
      <c r="BM198" s="224" t="s">
        <v>4101</v>
      </c>
    </row>
    <row r="199" s="2" customFormat="1">
      <c r="A199" s="39"/>
      <c r="B199" s="40"/>
      <c r="C199" s="41"/>
      <c r="D199" s="226" t="s">
        <v>189</v>
      </c>
      <c r="E199" s="41"/>
      <c r="F199" s="227" t="s">
        <v>4102</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189</v>
      </c>
      <c r="AU199" s="18" t="s">
        <v>83</v>
      </c>
    </row>
    <row r="200" s="2" customFormat="1">
      <c r="A200" s="39"/>
      <c r="B200" s="40"/>
      <c r="C200" s="41"/>
      <c r="D200" s="231" t="s">
        <v>191</v>
      </c>
      <c r="E200" s="41"/>
      <c r="F200" s="232" t="s">
        <v>4103</v>
      </c>
      <c r="G200" s="41"/>
      <c r="H200" s="41"/>
      <c r="I200" s="228"/>
      <c r="J200" s="41"/>
      <c r="K200" s="41"/>
      <c r="L200" s="45"/>
      <c r="M200" s="229"/>
      <c r="N200" s="230"/>
      <c r="O200" s="85"/>
      <c r="P200" s="85"/>
      <c r="Q200" s="85"/>
      <c r="R200" s="85"/>
      <c r="S200" s="85"/>
      <c r="T200" s="86"/>
      <c r="U200" s="39"/>
      <c r="V200" s="39"/>
      <c r="W200" s="39"/>
      <c r="X200" s="39"/>
      <c r="Y200" s="39"/>
      <c r="Z200" s="39"/>
      <c r="AA200" s="39"/>
      <c r="AB200" s="39"/>
      <c r="AC200" s="39"/>
      <c r="AD200" s="39"/>
      <c r="AE200" s="39"/>
      <c r="AT200" s="18" t="s">
        <v>191</v>
      </c>
      <c r="AU200" s="18" t="s">
        <v>83</v>
      </c>
    </row>
    <row r="201" s="14" customFormat="1">
      <c r="A201" s="14"/>
      <c r="B201" s="244"/>
      <c r="C201" s="245"/>
      <c r="D201" s="226" t="s">
        <v>193</v>
      </c>
      <c r="E201" s="246" t="s">
        <v>19</v>
      </c>
      <c r="F201" s="247" t="s">
        <v>4006</v>
      </c>
      <c r="G201" s="245"/>
      <c r="H201" s="246" t="s">
        <v>19</v>
      </c>
      <c r="I201" s="248"/>
      <c r="J201" s="245"/>
      <c r="K201" s="245"/>
      <c r="L201" s="249"/>
      <c r="M201" s="250"/>
      <c r="N201" s="251"/>
      <c r="O201" s="251"/>
      <c r="P201" s="251"/>
      <c r="Q201" s="251"/>
      <c r="R201" s="251"/>
      <c r="S201" s="251"/>
      <c r="T201" s="252"/>
      <c r="U201" s="14"/>
      <c r="V201" s="14"/>
      <c r="W201" s="14"/>
      <c r="X201" s="14"/>
      <c r="Y201" s="14"/>
      <c r="Z201" s="14"/>
      <c r="AA201" s="14"/>
      <c r="AB201" s="14"/>
      <c r="AC201" s="14"/>
      <c r="AD201" s="14"/>
      <c r="AE201" s="14"/>
      <c r="AT201" s="253" t="s">
        <v>193</v>
      </c>
      <c r="AU201" s="253" t="s">
        <v>83</v>
      </c>
      <c r="AV201" s="14" t="s">
        <v>81</v>
      </c>
      <c r="AW201" s="14" t="s">
        <v>33</v>
      </c>
      <c r="AX201" s="14" t="s">
        <v>73</v>
      </c>
      <c r="AY201" s="253" t="s">
        <v>181</v>
      </c>
    </row>
    <row r="202" s="13" customFormat="1">
      <c r="A202" s="13"/>
      <c r="B202" s="233"/>
      <c r="C202" s="234"/>
      <c r="D202" s="226" t="s">
        <v>193</v>
      </c>
      <c r="E202" s="235" t="s">
        <v>19</v>
      </c>
      <c r="F202" s="236" t="s">
        <v>4033</v>
      </c>
      <c r="G202" s="234"/>
      <c r="H202" s="237">
        <v>23.899999999999999</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193</v>
      </c>
      <c r="AU202" s="243" t="s">
        <v>83</v>
      </c>
      <c r="AV202" s="13" t="s">
        <v>83</v>
      </c>
      <c r="AW202" s="13" t="s">
        <v>33</v>
      </c>
      <c r="AX202" s="13" t="s">
        <v>73</v>
      </c>
      <c r="AY202" s="243" t="s">
        <v>181</v>
      </c>
    </row>
    <row r="203" s="2" customFormat="1" ht="16.5" customHeight="1">
      <c r="A203" s="39"/>
      <c r="B203" s="40"/>
      <c r="C203" s="213" t="s">
        <v>396</v>
      </c>
      <c r="D203" s="213" t="s">
        <v>183</v>
      </c>
      <c r="E203" s="214" t="s">
        <v>4104</v>
      </c>
      <c r="F203" s="215" t="s">
        <v>4105</v>
      </c>
      <c r="G203" s="216" t="s">
        <v>253</v>
      </c>
      <c r="H203" s="217">
        <v>23.899999999999999</v>
      </c>
      <c r="I203" s="218"/>
      <c r="J203" s="219">
        <f>ROUND(I203*H203,2)</f>
        <v>0</v>
      </c>
      <c r="K203" s="215" t="s">
        <v>187</v>
      </c>
      <c r="L203" s="45"/>
      <c r="M203" s="220" t="s">
        <v>19</v>
      </c>
      <c r="N203" s="221" t="s">
        <v>44</v>
      </c>
      <c r="O203" s="85"/>
      <c r="P203" s="222">
        <f>O203*H203</f>
        <v>0</v>
      </c>
      <c r="Q203" s="222">
        <v>0.1837</v>
      </c>
      <c r="R203" s="222">
        <f>Q203*H203</f>
        <v>4.3904299999999994</v>
      </c>
      <c r="S203" s="222">
        <v>0</v>
      </c>
      <c r="T203" s="223">
        <f>S203*H203</f>
        <v>0</v>
      </c>
      <c r="U203" s="39"/>
      <c r="V203" s="39"/>
      <c r="W203" s="39"/>
      <c r="X203" s="39"/>
      <c r="Y203" s="39"/>
      <c r="Z203" s="39"/>
      <c r="AA203" s="39"/>
      <c r="AB203" s="39"/>
      <c r="AC203" s="39"/>
      <c r="AD203" s="39"/>
      <c r="AE203" s="39"/>
      <c r="AR203" s="224" t="s">
        <v>99</v>
      </c>
      <c r="AT203" s="224" t="s">
        <v>183</v>
      </c>
      <c r="AU203" s="224" t="s">
        <v>83</v>
      </c>
      <c r="AY203" s="18" t="s">
        <v>181</v>
      </c>
      <c r="BE203" s="225">
        <f>IF(N203="základní",J203,0)</f>
        <v>0</v>
      </c>
      <c r="BF203" s="225">
        <f>IF(N203="snížená",J203,0)</f>
        <v>0</v>
      </c>
      <c r="BG203" s="225">
        <f>IF(N203="zákl. přenesená",J203,0)</f>
        <v>0</v>
      </c>
      <c r="BH203" s="225">
        <f>IF(N203="sníž. přenesená",J203,0)</f>
        <v>0</v>
      </c>
      <c r="BI203" s="225">
        <f>IF(N203="nulová",J203,0)</f>
        <v>0</v>
      </c>
      <c r="BJ203" s="18" t="s">
        <v>81</v>
      </c>
      <c r="BK203" s="225">
        <f>ROUND(I203*H203,2)</f>
        <v>0</v>
      </c>
      <c r="BL203" s="18" t="s">
        <v>99</v>
      </c>
      <c r="BM203" s="224" t="s">
        <v>4106</v>
      </c>
    </row>
    <row r="204" s="2" customFormat="1">
      <c r="A204" s="39"/>
      <c r="B204" s="40"/>
      <c r="C204" s="41"/>
      <c r="D204" s="226" t="s">
        <v>189</v>
      </c>
      <c r="E204" s="41"/>
      <c r="F204" s="227" t="s">
        <v>4107</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189</v>
      </c>
      <c r="AU204" s="18" t="s">
        <v>83</v>
      </c>
    </row>
    <row r="205" s="2" customFormat="1">
      <c r="A205" s="39"/>
      <c r="B205" s="40"/>
      <c r="C205" s="41"/>
      <c r="D205" s="231" t="s">
        <v>191</v>
      </c>
      <c r="E205" s="41"/>
      <c r="F205" s="232" t="s">
        <v>4108</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191</v>
      </c>
      <c r="AU205" s="18" t="s">
        <v>83</v>
      </c>
    </row>
    <row r="206" s="2" customFormat="1" ht="16.5" customHeight="1">
      <c r="A206" s="39"/>
      <c r="B206" s="40"/>
      <c r="C206" s="213" t="s">
        <v>401</v>
      </c>
      <c r="D206" s="213" t="s">
        <v>183</v>
      </c>
      <c r="E206" s="214" t="s">
        <v>4109</v>
      </c>
      <c r="F206" s="215" t="s">
        <v>4110</v>
      </c>
      <c r="G206" s="216" t="s">
        <v>253</v>
      </c>
      <c r="H206" s="217">
        <v>0.80000000000000004</v>
      </c>
      <c r="I206" s="218"/>
      <c r="J206" s="219">
        <f>ROUND(I206*H206,2)</f>
        <v>0</v>
      </c>
      <c r="K206" s="215" t="s">
        <v>187</v>
      </c>
      <c r="L206" s="45"/>
      <c r="M206" s="220" t="s">
        <v>19</v>
      </c>
      <c r="N206" s="221" t="s">
        <v>44</v>
      </c>
      <c r="O206" s="85"/>
      <c r="P206" s="222">
        <f>O206*H206</f>
        <v>0</v>
      </c>
      <c r="Q206" s="222">
        <v>0.23973</v>
      </c>
      <c r="R206" s="222">
        <f>Q206*H206</f>
        <v>0.19178400000000001</v>
      </c>
      <c r="S206" s="222">
        <v>0</v>
      </c>
      <c r="T206" s="223">
        <f>S206*H206</f>
        <v>0</v>
      </c>
      <c r="U206" s="39"/>
      <c r="V206" s="39"/>
      <c r="W206" s="39"/>
      <c r="X206" s="39"/>
      <c r="Y206" s="39"/>
      <c r="Z206" s="39"/>
      <c r="AA206" s="39"/>
      <c r="AB206" s="39"/>
      <c r="AC206" s="39"/>
      <c r="AD206" s="39"/>
      <c r="AE206" s="39"/>
      <c r="AR206" s="224" t="s">
        <v>99</v>
      </c>
      <c r="AT206" s="224" t="s">
        <v>183</v>
      </c>
      <c r="AU206" s="224" t="s">
        <v>83</v>
      </c>
      <c r="AY206" s="18" t="s">
        <v>181</v>
      </c>
      <c r="BE206" s="225">
        <f>IF(N206="základní",J206,0)</f>
        <v>0</v>
      </c>
      <c r="BF206" s="225">
        <f>IF(N206="snížená",J206,0)</f>
        <v>0</v>
      </c>
      <c r="BG206" s="225">
        <f>IF(N206="zákl. přenesená",J206,0)</f>
        <v>0</v>
      </c>
      <c r="BH206" s="225">
        <f>IF(N206="sníž. přenesená",J206,0)</f>
        <v>0</v>
      </c>
      <c r="BI206" s="225">
        <f>IF(N206="nulová",J206,0)</f>
        <v>0</v>
      </c>
      <c r="BJ206" s="18" t="s">
        <v>81</v>
      </c>
      <c r="BK206" s="225">
        <f>ROUND(I206*H206,2)</f>
        <v>0</v>
      </c>
      <c r="BL206" s="18" t="s">
        <v>99</v>
      </c>
      <c r="BM206" s="224" t="s">
        <v>4111</v>
      </c>
    </row>
    <row r="207" s="2" customFormat="1">
      <c r="A207" s="39"/>
      <c r="B207" s="40"/>
      <c r="C207" s="41"/>
      <c r="D207" s="226" t="s">
        <v>189</v>
      </c>
      <c r="E207" s="41"/>
      <c r="F207" s="227" t="s">
        <v>4112</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189</v>
      </c>
      <c r="AU207" s="18" t="s">
        <v>83</v>
      </c>
    </row>
    <row r="208" s="2" customFormat="1">
      <c r="A208" s="39"/>
      <c r="B208" s="40"/>
      <c r="C208" s="41"/>
      <c r="D208" s="231" t="s">
        <v>191</v>
      </c>
      <c r="E208" s="41"/>
      <c r="F208" s="232" t="s">
        <v>4113</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191</v>
      </c>
      <c r="AU208" s="18" t="s">
        <v>83</v>
      </c>
    </row>
    <row r="209" s="13" customFormat="1">
      <c r="A209" s="13"/>
      <c r="B209" s="233"/>
      <c r="C209" s="234"/>
      <c r="D209" s="226" t="s">
        <v>193</v>
      </c>
      <c r="E209" s="235" t="s">
        <v>19</v>
      </c>
      <c r="F209" s="236" t="s">
        <v>4114</v>
      </c>
      <c r="G209" s="234"/>
      <c r="H209" s="237">
        <v>0.80000000000000004</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193</v>
      </c>
      <c r="AU209" s="243" t="s">
        <v>83</v>
      </c>
      <c r="AV209" s="13" t="s">
        <v>83</v>
      </c>
      <c r="AW209" s="13" t="s">
        <v>33</v>
      </c>
      <c r="AX209" s="13" t="s">
        <v>81</v>
      </c>
      <c r="AY209" s="243" t="s">
        <v>181</v>
      </c>
    </row>
    <row r="210" s="2" customFormat="1" ht="16.5" customHeight="1">
      <c r="A210" s="39"/>
      <c r="B210" s="40"/>
      <c r="C210" s="213" t="s">
        <v>408</v>
      </c>
      <c r="D210" s="213" t="s">
        <v>183</v>
      </c>
      <c r="E210" s="214" t="s">
        <v>4115</v>
      </c>
      <c r="F210" s="215" t="s">
        <v>4116</v>
      </c>
      <c r="G210" s="216" t="s">
        <v>263</v>
      </c>
      <c r="H210" s="217">
        <v>59.75</v>
      </c>
      <c r="I210" s="218"/>
      <c r="J210" s="219">
        <f>ROUND(I210*H210,2)</f>
        <v>0</v>
      </c>
      <c r="K210" s="215" t="s">
        <v>187</v>
      </c>
      <c r="L210" s="45"/>
      <c r="M210" s="220" t="s">
        <v>19</v>
      </c>
      <c r="N210" s="221" t="s">
        <v>44</v>
      </c>
      <c r="O210" s="85"/>
      <c r="P210" s="222">
        <f>O210*H210</f>
        <v>0</v>
      </c>
      <c r="Q210" s="222">
        <v>0.12894600000000001</v>
      </c>
      <c r="R210" s="222">
        <f>Q210*H210</f>
        <v>7.7045235000000005</v>
      </c>
      <c r="S210" s="222">
        <v>0</v>
      </c>
      <c r="T210" s="223">
        <f>S210*H210</f>
        <v>0</v>
      </c>
      <c r="U210" s="39"/>
      <c r="V210" s="39"/>
      <c r="W210" s="39"/>
      <c r="X210" s="39"/>
      <c r="Y210" s="39"/>
      <c r="Z210" s="39"/>
      <c r="AA210" s="39"/>
      <c r="AB210" s="39"/>
      <c r="AC210" s="39"/>
      <c r="AD210" s="39"/>
      <c r="AE210" s="39"/>
      <c r="AR210" s="224" t="s">
        <v>99</v>
      </c>
      <c r="AT210" s="224" t="s">
        <v>183</v>
      </c>
      <c r="AU210" s="224" t="s">
        <v>83</v>
      </c>
      <c r="AY210" s="18" t="s">
        <v>181</v>
      </c>
      <c r="BE210" s="225">
        <f>IF(N210="základní",J210,0)</f>
        <v>0</v>
      </c>
      <c r="BF210" s="225">
        <f>IF(N210="snížená",J210,0)</f>
        <v>0</v>
      </c>
      <c r="BG210" s="225">
        <f>IF(N210="zákl. přenesená",J210,0)</f>
        <v>0</v>
      </c>
      <c r="BH210" s="225">
        <f>IF(N210="sníž. přenesená",J210,0)</f>
        <v>0</v>
      </c>
      <c r="BI210" s="225">
        <f>IF(N210="nulová",J210,0)</f>
        <v>0</v>
      </c>
      <c r="BJ210" s="18" t="s">
        <v>81</v>
      </c>
      <c r="BK210" s="225">
        <f>ROUND(I210*H210,2)</f>
        <v>0</v>
      </c>
      <c r="BL210" s="18" t="s">
        <v>99</v>
      </c>
      <c r="BM210" s="224" t="s">
        <v>4117</v>
      </c>
    </row>
    <row r="211" s="2" customFormat="1">
      <c r="A211" s="39"/>
      <c r="B211" s="40"/>
      <c r="C211" s="41"/>
      <c r="D211" s="226" t="s">
        <v>189</v>
      </c>
      <c r="E211" s="41"/>
      <c r="F211" s="227" t="s">
        <v>4118</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189</v>
      </c>
      <c r="AU211" s="18" t="s">
        <v>83</v>
      </c>
    </row>
    <row r="212" s="2" customFormat="1">
      <c r="A212" s="39"/>
      <c r="B212" s="40"/>
      <c r="C212" s="41"/>
      <c r="D212" s="231" t="s">
        <v>191</v>
      </c>
      <c r="E212" s="41"/>
      <c r="F212" s="232" t="s">
        <v>4119</v>
      </c>
      <c r="G212" s="41"/>
      <c r="H212" s="41"/>
      <c r="I212" s="228"/>
      <c r="J212" s="41"/>
      <c r="K212" s="41"/>
      <c r="L212" s="45"/>
      <c r="M212" s="229"/>
      <c r="N212" s="230"/>
      <c r="O212" s="85"/>
      <c r="P212" s="85"/>
      <c r="Q212" s="85"/>
      <c r="R212" s="85"/>
      <c r="S212" s="85"/>
      <c r="T212" s="86"/>
      <c r="U212" s="39"/>
      <c r="V212" s="39"/>
      <c r="W212" s="39"/>
      <c r="X212" s="39"/>
      <c r="Y212" s="39"/>
      <c r="Z212" s="39"/>
      <c r="AA212" s="39"/>
      <c r="AB212" s="39"/>
      <c r="AC212" s="39"/>
      <c r="AD212" s="39"/>
      <c r="AE212" s="39"/>
      <c r="AT212" s="18" t="s">
        <v>191</v>
      </c>
      <c r="AU212" s="18" t="s">
        <v>83</v>
      </c>
    </row>
    <row r="213" s="14" customFormat="1">
      <c r="A213" s="14"/>
      <c r="B213" s="244"/>
      <c r="C213" s="245"/>
      <c r="D213" s="226" t="s">
        <v>193</v>
      </c>
      <c r="E213" s="246" t="s">
        <v>19</v>
      </c>
      <c r="F213" s="247" t="s">
        <v>4120</v>
      </c>
      <c r="G213" s="245"/>
      <c r="H213" s="246" t="s">
        <v>19</v>
      </c>
      <c r="I213" s="248"/>
      <c r="J213" s="245"/>
      <c r="K213" s="245"/>
      <c r="L213" s="249"/>
      <c r="M213" s="250"/>
      <c r="N213" s="251"/>
      <c r="O213" s="251"/>
      <c r="P213" s="251"/>
      <c r="Q213" s="251"/>
      <c r="R213" s="251"/>
      <c r="S213" s="251"/>
      <c r="T213" s="252"/>
      <c r="U213" s="14"/>
      <c r="V213" s="14"/>
      <c r="W213" s="14"/>
      <c r="X213" s="14"/>
      <c r="Y213" s="14"/>
      <c r="Z213" s="14"/>
      <c r="AA213" s="14"/>
      <c r="AB213" s="14"/>
      <c r="AC213" s="14"/>
      <c r="AD213" s="14"/>
      <c r="AE213" s="14"/>
      <c r="AT213" s="253" t="s">
        <v>193</v>
      </c>
      <c r="AU213" s="253" t="s">
        <v>83</v>
      </c>
      <c r="AV213" s="14" t="s">
        <v>81</v>
      </c>
      <c r="AW213" s="14" t="s">
        <v>33</v>
      </c>
      <c r="AX213" s="14" t="s">
        <v>73</v>
      </c>
      <c r="AY213" s="253" t="s">
        <v>181</v>
      </c>
    </row>
    <row r="214" s="13" customFormat="1">
      <c r="A214" s="13"/>
      <c r="B214" s="233"/>
      <c r="C214" s="234"/>
      <c r="D214" s="226" t="s">
        <v>193</v>
      </c>
      <c r="E214" s="235" t="s">
        <v>19</v>
      </c>
      <c r="F214" s="236" t="s">
        <v>4121</v>
      </c>
      <c r="G214" s="234"/>
      <c r="H214" s="237">
        <v>59.75</v>
      </c>
      <c r="I214" s="238"/>
      <c r="J214" s="234"/>
      <c r="K214" s="234"/>
      <c r="L214" s="239"/>
      <c r="M214" s="240"/>
      <c r="N214" s="241"/>
      <c r="O214" s="241"/>
      <c r="P214" s="241"/>
      <c r="Q214" s="241"/>
      <c r="R214" s="241"/>
      <c r="S214" s="241"/>
      <c r="T214" s="242"/>
      <c r="U214" s="13"/>
      <c r="V214" s="13"/>
      <c r="W214" s="13"/>
      <c r="X214" s="13"/>
      <c r="Y214" s="13"/>
      <c r="Z214" s="13"/>
      <c r="AA214" s="13"/>
      <c r="AB214" s="13"/>
      <c r="AC214" s="13"/>
      <c r="AD214" s="13"/>
      <c r="AE214" s="13"/>
      <c r="AT214" s="243" t="s">
        <v>193</v>
      </c>
      <c r="AU214" s="243" t="s">
        <v>83</v>
      </c>
      <c r="AV214" s="13" t="s">
        <v>83</v>
      </c>
      <c r="AW214" s="13" t="s">
        <v>33</v>
      </c>
      <c r="AX214" s="13" t="s">
        <v>73</v>
      </c>
      <c r="AY214" s="243" t="s">
        <v>181</v>
      </c>
    </row>
    <row r="215" s="2" customFormat="1" ht="16.5" customHeight="1">
      <c r="A215" s="39"/>
      <c r="B215" s="40"/>
      <c r="C215" s="213" t="s">
        <v>416</v>
      </c>
      <c r="D215" s="213" t="s">
        <v>183</v>
      </c>
      <c r="E215" s="214" t="s">
        <v>4122</v>
      </c>
      <c r="F215" s="215" t="s">
        <v>4123</v>
      </c>
      <c r="G215" s="216" t="s">
        <v>263</v>
      </c>
      <c r="H215" s="217">
        <v>90.75</v>
      </c>
      <c r="I215" s="218"/>
      <c r="J215" s="219">
        <f>ROUND(I215*H215,2)</f>
        <v>0</v>
      </c>
      <c r="K215" s="215" t="s">
        <v>187</v>
      </c>
      <c r="L215" s="45"/>
      <c r="M215" s="220" t="s">
        <v>19</v>
      </c>
      <c r="N215" s="221" t="s">
        <v>44</v>
      </c>
      <c r="O215" s="85"/>
      <c r="P215" s="222">
        <f>O215*H215</f>
        <v>0</v>
      </c>
      <c r="Q215" s="222">
        <v>0.15539952000000001</v>
      </c>
      <c r="R215" s="222">
        <f>Q215*H215</f>
        <v>14.102506440000001</v>
      </c>
      <c r="S215" s="222">
        <v>0</v>
      </c>
      <c r="T215" s="223">
        <f>S215*H215</f>
        <v>0</v>
      </c>
      <c r="U215" s="39"/>
      <c r="V215" s="39"/>
      <c r="W215" s="39"/>
      <c r="X215" s="39"/>
      <c r="Y215" s="39"/>
      <c r="Z215" s="39"/>
      <c r="AA215" s="39"/>
      <c r="AB215" s="39"/>
      <c r="AC215" s="39"/>
      <c r="AD215" s="39"/>
      <c r="AE215" s="39"/>
      <c r="AR215" s="224" t="s">
        <v>99</v>
      </c>
      <c r="AT215" s="224" t="s">
        <v>183</v>
      </c>
      <c r="AU215" s="224" t="s">
        <v>83</v>
      </c>
      <c r="AY215" s="18" t="s">
        <v>181</v>
      </c>
      <c r="BE215" s="225">
        <f>IF(N215="základní",J215,0)</f>
        <v>0</v>
      </c>
      <c r="BF215" s="225">
        <f>IF(N215="snížená",J215,0)</f>
        <v>0</v>
      </c>
      <c r="BG215" s="225">
        <f>IF(N215="zákl. přenesená",J215,0)</f>
        <v>0</v>
      </c>
      <c r="BH215" s="225">
        <f>IF(N215="sníž. přenesená",J215,0)</f>
        <v>0</v>
      </c>
      <c r="BI215" s="225">
        <f>IF(N215="nulová",J215,0)</f>
        <v>0</v>
      </c>
      <c r="BJ215" s="18" t="s">
        <v>81</v>
      </c>
      <c r="BK215" s="225">
        <f>ROUND(I215*H215,2)</f>
        <v>0</v>
      </c>
      <c r="BL215" s="18" t="s">
        <v>99</v>
      </c>
      <c r="BM215" s="224" t="s">
        <v>4124</v>
      </c>
    </row>
    <row r="216" s="2" customFormat="1">
      <c r="A216" s="39"/>
      <c r="B216" s="40"/>
      <c r="C216" s="41"/>
      <c r="D216" s="226" t="s">
        <v>189</v>
      </c>
      <c r="E216" s="41"/>
      <c r="F216" s="227" t="s">
        <v>4125</v>
      </c>
      <c r="G216" s="41"/>
      <c r="H216" s="41"/>
      <c r="I216" s="228"/>
      <c r="J216" s="41"/>
      <c r="K216" s="41"/>
      <c r="L216" s="45"/>
      <c r="M216" s="229"/>
      <c r="N216" s="230"/>
      <c r="O216" s="85"/>
      <c r="P216" s="85"/>
      <c r="Q216" s="85"/>
      <c r="R216" s="85"/>
      <c r="S216" s="85"/>
      <c r="T216" s="86"/>
      <c r="U216" s="39"/>
      <c r="V216" s="39"/>
      <c r="W216" s="39"/>
      <c r="X216" s="39"/>
      <c r="Y216" s="39"/>
      <c r="Z216" s="39"/>
      <c r="AA216" s="39"/>
      <c r="AB216" s="39"/>
      <c r="AC216" s="39"/>
      <c r="AD216" s="39"/>
      <c r="AE216" s="39"/>
      <c r="AT216" s="18" t="s">
        <v>189</v>
      </c>
      <c r="AU216" s="18" t="s">
        <v>83</v>
      </c>
    </row>
    <row r="217" s="2" customFormat="1">
      <c r="A217" s="39"/>
      <c r="B217" s="40"/>
      <c r="C217" s="41"/>
      <c r="D217" s="231" t="s">
        <v>191</v>
      </c>
      <c r="E217" s="41"/>
      <c r="F217" s="232" t="s">
        <v>4126</v>
      </c>
      <c r="G217" s="41"/>
      <c r="H217" s="41"/>
      <c r="I217" s="228"/>
      <c r="J217" s="41"/>
      <c r="K217" s="41"/>
      <c r="L217" s="45"/>
      <c r="M217" s="229"/>
      <c r="N217" s="230"/>
      <c r="O217" s="85"/>
      <c r="P217" s="85"/>
      <c r="Q217" s="85"/>
      <c r="R217" s="85"/>
      <c r="S217" s="85"/>
      <c r="T217" s="86"/>
      <c r="U217" s="39"/>
      <c r="V217" s="39"/>
      <c r="W217" s="39"/>
      <c r="X217" s="39"/>
      <c r="Y217" s="39"/>
      <c r="Z217" s="39"/>
      <c r="AA217" s="39"/>
      <c r="AB217" s="39"/>
      <c r="AC217" s="39"/>
      <c r="AD217" s="39"/>
      <c r="AE217" s="39"/>
      <c r="AT217" s="18" t="s">
        <v>191</v>
      </c>
      <c r="AU217" s="18" t="s">
        <v>83</v>
      </c>
    </row>
    <row r="218" s="13" customFormat="1">
      <c r="A218" s="13"/>
      <c r="B218" s="233"/>
      <c r="C218" s="234"/>
      <c r="D218" s="226" t="s">
        <v>193</v>
      </c>
      <c r="E218" s="235" t="s">
        <v>19</v>
      </c>
      <c r="F218" s="236" t="s">
        <v>4127</v>
      </c>
      <c r="G218" s="234"/>
      <c r="H218" s="237">
        <v>86.459999999999994</v>
      </c>
      <c r="I218" s="238"/>
      <c r="J218" s="234"/>
      <c r="K218" s="234"/>
      <c r="L218" s="239"/>
      <c r="M218" s="240"/>
      <c r="N218" s="241"/>
      <c r="O218" s="241"/>
      <c r="P218" s="241"/>
      <c r="Q218" s="241"/>
      <c r="R218" s="241"/>
      <c r="S218" s="241"/>
      <c r="T218" s="242"/>
      <c r="U218" s="13"/>
      <c r="V218" s="13"/>
      <c r="W218" s="13"/>
      <c r="X218" s="13"/>
      <c r="Y218" s="13"/>
      <c r="Z218" s="13"/>
      <c r="AA218" s="13"/>
      <c r="AB218" s="13"/>
      <c r="AC218" s="13"/>
      <c r="AD218" s="13"/>
      <c r="AE218" s="13"/>
      <c r="AT218" s="243" t="s">
        <v>193</v>
      </c>
      <c r="AU218" s="243" t="s">
        <v>83</v>
      </c>
      <c r="AV218" s="13" t="s">
        <v>83</v>
      </c>
      <c r="AW218" s="13" t="s">
        <v>33</v>
      </c>
      <c r="AX218" s="13" t="s">
        <v>73</v>
      </c>
      <c r="AY218" s="243" t="s">
        <v>181</v>
      </c>
    </row>
    <row r="219" s="14" customFormat="1">
      <c r="A219" s="14"/>
      <c r="B219" s="244"/>
      <c r="C219" s="245"/>
      <c r="D219" s="226" t="s">
        <v>193</v>
      </c>
      <c r="E219" s="246" t="s">
        <v>19</v>
      </c>
      <c r="F219" s="247" t="s">
        <v>4128</v>
      </c>
      <c r="G219" s="245"/>
      <c r="H219" s="246" t="s">
        <v>19</v>
      </c>
      <c r="I219" s="248"/>
      <c r="J219" s="245"/>
      <c r="K219" s="245"/>
      <c r="L219" s="249"/>
      <c r="M219" s="250"/>
      <c r="N219" s="251"/>
      <c r="O219" s="251"/>
      <c r="P219" s="251"/>
      <c r="Q219" s="251"/>
      <c r="R219" s="251"/>
      <c r="S219" s="251"/>
      <c r="T219" s="252"/>
      <c r="U219" s="14"/>
      <c r="V219" s="14"/>
      <c r="W219" s="14"/>
      <c r="X219" s="14"/>
      <c r="Y219" s="14"/>
      <c r="Z219" s="14"/>
      <c r="AA219" s="14"/>
      <c r="AB219" s="14"/>
      <c r="AC219" s="14"/>
      <c r="AD219" s="14"/>
      <c r="AE219" s="14"/>
      <c r="AT219" s="253" t="s">
        <v>193</v>
      </c>
      <c r="AU219" s="253" t="s">
        <v>83</v>
      </c>
      <c r="AV219" s="14" t="s">
        <v>81</v>
      </c>
      <c r="AW219" s="14" t="s">
        <v>33</v>
      </c>
      <c r="AX219" s="14" t="s">
        <v>73</v>
      </c>
      <c r="AY219" s="253" t="s">
        <v>181</v>
      </c>
    </row>
    <row r="220" s="13" customFormat="1">
      <c r="A220" s="13"/>
      <c r="B220" s="233"/>
      <c r="C220" s="234"/>
      <c r="D220" s="226" t="s">
        <v>193</v>
      </c>
      <c r="E220" s="235" t="s">
        <v>19</v>
      </c>
      <c r="F220" s="236" t="s">
        <v>4129</v>
      </c>
      <c r="G220" s="234"/>
      <c r="H220" s="237">
        <v>4.29</v>
      </c>
      <c r="I220" s="238"/>
      <c r="J220" s="234"/>
      <c r="K220" s="234"/>
      <c r="L220" s="239"/>
      <c r="M220" s="240"/>
      <c r="N220" s="241"/>
      <c r="O220" s="241"/>
      <c r="P220" s="241"/>
      <c r="Q220" s="241"/>
      <c r="R220" s="241"/>
      <c r="S220" s="241"/>
      <c r="T220" s="242"/>
      <c r="U220" s="13"/>
      <c r="V220" s="13"/>
      <c r="W220" s="13"/>
      <c r="X220" s="13"/>
      <c r="Y220" s="13"/>
      <c r="Z220" s="13"/>
      <c r="AA220" s="13"/>
      <c r="AB220" s="13"/>
      <c r="AC220" s="13"/>
      <c r="AD220" s="13"/>
      <c r="AE220" s="13"/>
      <c r="AT220" s="243" t="s">
        <v>193</v>
      </c>
      <c r="AU220" s="243" t="s">
        <v>83</v>
      </c>
      <c r="AV220" s="13" t="s">
        <v>83</v>
      </c>
      <c r="AW220" s="13" t="s">
        <v>33</v>
      </c>
      <c r="AX220" s="13" t="s">
        <v>73</v>
      </c>
      <c r="AY220" s="243" t="s">
        <v>181</v>
      </c>
    </row>
    <row r="221" s="2" customFormat="1" ht="16.5" customHeight="1">
      <c r="A221" s="39"/>
      <c r="B221" s="40"/>
      <c r="C221" s="254" t="s">
        <v>423</v>
      </c>
      <c r="D221" s="254" t="s">
        <v>308</v>
      </c>
      <c r="E221" s="255" t="s">
        <v>4130</v>
      </c>
      <c r="F221" s="256" t="s">
        <v>4131</v>
      </c>
      <c r="G221" s="257" t="s">
        <v>263</v>
      </c>
      <c r="H221" s="258">
        <v>5.0999999999999996</v>
      </c>
      <c r="I221" s="259"/>
      <c r="J221" s="260">
        <f>ROUND(I221*H221,2)</f>
        <v>0</v>
      </c>
      <c r="K221" s="256" t="s">
        <v>187</v>
      </c>
      <c r="L221" s="261"/>
      <c r="M221" s="262" t="s">
        <v>19</v>
      </c>
      <c r="N221" s="263" t="s">
        <v>44</v>
      </c>
      <c r="O221" s="85"/>
      <c r="P221" s="222">
        <f>O221*H221</f>
        <v>0</v>
      </c>
      <c r="Q221" s="222">
        <v>0.048300000000000003</v>
      </c>
      <c r="R221" s="222">
        <f>Q221*H221</f>
        <v>0.24632999999999999</v>
      </c>
      <c r="S221" s="222">
        <v>0</v>
      </c>
      <c r="T221" s="223">
        <f>S221*H221</f>
        <v>0</v>
      </c>
      <c r="U221" s="39"/>
      <c r="V221" s="39"/>
      <c r="W221" s="39"/>
      <c r="X221" s="39"/>
      <c r="Y221" s="39"/>
      <c r="Z221" s="39"/>
      <c r="AA221" s="39"/>
      <c r="AB221" s="39"/>
      <c r="AC221" s="39"/>
      <c r="AD221" s="39"/>
      <c r="AE221" s="39"/>
      <c r="AR221" s="224" t="s">
        <v>238</v>
      </c>
      <c r="AT221" s="224" t="s">
        <v>308</v>
      </c>
      <c r="AU221" s="224" t="s">
        <v>83</v>
      </c>
      <c r="AY221" s="18" t="s">
        <v>181</v>
      </c>
      <c r="BE221" s="225">
        <f>IF(N221="základní",J221,0)</f>
        <v>0</v>
      </c>
      <c r="BF221" s="225">
        <f>IF(N221="snížená",J221,0)</f>
        <v>0</v>
      </c>
      <c r="BG221" s="225">
        <f>IF(N221="zákl. přenesená",J221,0)</f>
        <v>0</v>
      </c>
      <c r="BH221" s="225">
        <f>IF(N221="sníž. přenesená",J221,0)</f>
        <v>0</v>
      </c>
      <c r="BI221" s="225">
        <f>IF(N221="nulová",J221,0)</f>
        <v>0</v>
      </c>
      <c r="BJ221" s="18" t="s">
        <v>81</v>
      </c>
      <c r="BK221" s="225">
        <f>ROUND(I221*H221,2)</f>
        <v>0</v>
      </c>
      <c r="BL221" s="18" t="s">
        <v>99</v>
      </c>
      <c r="BM221" s="224" t="s">
        <v>4132</v>
      </c>
    </row>
    <row r="222" s="2" customFormat="1">
      <c r="A222" s="39"/>
      <c r="B222" s="40"/>
      <c r="C222" s="41"/>
      <c r="D222" s="226" t="s">
        <v>189</v>
      </c>
      <c r="E222" s="41"/>
      <c r="F222" s="227" t="s">
        <v>4131</v>
      </c>
      <c r="G222" s="41"/>
      <c r="H222" s="41"/>
      <c r="I222" s="228"/>
      <c r="J222" s="41"/>
      <c r="K222" s="41"/>
      <c r="L222" s="45"/>
      <c r="M222" s="229"/>
      <c r="N222" s="230"/>
      <c r="O222" s="85"/>
      <c r="P222" s="85"/>
      <c r="Q222" s="85"/>
      <c r="R222" s="85"/>
      <c r="S222" s="85"/>
      <c r="T222" s="86"/>
      <c r="U222" s="39"/>
      <c r="V222" s="39"/>
      <c r="W222" s="39"/>
      <c r="X222" s="39"/>
      <c r="Y222" s="39"/>
      <c r="Z222" s="39"/>
      <c r="AA222" s="39"/>
      <c r="AB222" s="39"/>
      <c r="AC222" s="39"/>
      <c r="AD222" s="39"/>
      <c r="AE222" s="39"/>
      <c r="AT222" s="18" t="s">
        <v>189</v>
      </c>
      <c r="AU222" s="18" t="s">
        <v>83</v>
      </c>
    </row>
    <row r="223" s="13" customFormat="1">
      <c r="A223" s="13"/>
      <c r="B223" s="233"/>
      <c r="C223" s="234"/>
      <c r="D223" s="226" t="s">
        <v>193</v>
      </c>
      <c r="E223" s="234"/>
      <c r="F223" s="236" t="s">
        <v>4133</v>
      </c>
      <c r="G223" s="234"/>
      <c r="H223" s="237">
        <v>5.0999999999999996</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193</v>
      </c>
      <c r="AU223" s="243" t="s">
        <v>83</v>
      </c>
      <c r="AV223" s="13" t="s">
        <v>83</v>
      </c>
      <c r="AW223" s="13" t="s">
        <v>4</v>
      </c>
      <c r="AX223" s="13" t="s">
        <v>81</v>
      </c>
      <c r="AY223" s="243" t="s">
        <v>181</v>
      </c>
    </row>
    <row r="224" s="2" customFormat="1" ht="16.5" customHeight="1">
      <c r="A224" s="39"/>
      <c r="B224" s="40"/>
      <c r="C224" s="254" t="s">
        <v>438</v>
      </c>
      <c r="D224" s="254" t="s">
        <v>308</v>
      </c>
      <c r="E224" s="255" t="s">
        <v>4134</v>
      </c>
      <c r="F224" s="256" t="s">
        <v>4135</v>
      </c>
      <c r="G224" s="257" t="s">
        <v>263</v>
      </c>
      <c r="H224" s="258">
        <v>88.188999999999993</v>
      </c>
      <c r="I224" s="259"/>
      <c r="J224" s="260">
        <f>ROUND(I224*H224,2)</f>
        <v>0</v>
      </c>
      <c r="K224" s="256" t="s">
        <v>187</v>
      </c>
      <c r="L224" s="261"/>
      <c r="M224" s="262" t="s">
        <v>19</v>
      </c>
      <c r="N224" s="263" t="s">
        <v>44</v>
      </c>
      <c r="O224" s="85"/>
      <c r="P224" s="222">
        <f>O224*H224</f>
        <v>0</v>
      </c>
      <c r="Q224" s="222">
        <v>0.10199999999999999</v>
      </c>
      <c r="R224" s="222">
        <f>Q224*H224</f>
        <v>8.995277999999999</v>
      </c>
      <c r="S224" s="222">
        <v>0</v>
      </c>
      <c r="T224" s="223">
        <f>S224*H224</f>
        <v>0</v>
      </c>
      <c r="U224" s="39"/>
      <c r="V224" s="39"/>
      <c r="W224" s="39"/>
      <c r="X224" s="39"/>
      <c r="Y224" s="39"/>
      <c r="Z224" s="39"/>
      <c r="AA224" s="39"/>
      <c r="AB224" s="39"/>
      <c r="AC224" s="39"/>
      <c r="AD224" s="39"/>
      <c r="AE224" s="39"/>
      <c r="AR224" s="224" t="s">
        <v>238</v>
      </c>
      <c r="AT224" s="224" t="s">
        <v>308</v>
      </c>
      <c r="AU224" s="224" t="s">
        <v>83</v>
      </c>
      <c r="AY224" s="18" t="s">
        <v>181</v>
      </c>
      <c r="BE224" s="225">
        <f>IF(N224="základní",J224,0)</f>
        <v>0</v>
      </c>
      <c r="BF224" s="225">
        <f>IF(N224="snížená",J224,0)</f>
        <v>0</v>
      </c>
      <c r="BG224" s="225">
        <f>IF(N224="zákl. přenesená",J224,0)</f>
        <v>0</v>
      </c>
      <c r="BH224" s="225">
        <f>IF(N224="sníž. přenesená",J224,0)</f>
        <v>0</v>
      </c>
      <c r="BI224" s="225">
        <f>IF(N224="nulová",J224,0)</f>
        <v>0</v>
      </c>
      <c r="BJ224" s="18" t="s">
        <v>81</v>
      </c>
      <c r="BK224" s="225">
        <f>ROUND(I224*H224,2)</f>
        <v>0</v>
      </c>
      <c r="BL224" s="18" t="s">
        <v>99</v>
      </c>
      <c r="BM224" s="224" t="s">
        <v>4136</v>
      </c>
    </row>
    <row r="225" s="2" customFormat="1">
      <c r="A225" s="39"/>
      <c r="B225" s="40"/>
      <c r="C225" s="41"/>
      <c r="D225" s="226" t="s">
        <v>189</v>
      </c>
      <c r="E225" s="41"/>
      <c r="F225" s="227" t="s">
        <v>4135</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189</v>
      </c>
      <c r="AU225" s="18" t="s">
        <v>83</v>
      </c>
    </row>
    <row r="226" s="13" customFormat="1">
      <c r="A226" s="13"/>
      <c r="B226" s="233"/>
      <c r="C226" s="234"/>
      <c r="D226" s="226" t="s">
        <v>193</v>
      </c>
      <c r="E226" s="234"/>
      <c r="F226" s="236" t="s">
        <v>4137</v>
      </c>
      <c r="G226" s="234"/>
      <c r="H226" s="237">
        <v>88.188999999999993</v>
      </c>
      <c r="I226" s="238"/>
      <c r="J226" s="234"/>
      <c r="K226" s="234"/>
      <c r="L226" s="239"/>
      <c r="M226" s="240"/>
      <c r="N226" s="241"/>
      <c r="O226" s="241"/>
      <c r="P226" s="241"/>
      <c r="Q226" s="241"/>
      <c r="R226" s="241"/>
      <c r="S226" s="241"/>
      <c r="T226" s="242"/>
      <c r="U226" s="13"/>
      <c r="V226" s="13"/>
      <c r="W226" s="13"/>
      <c r="X226" s="13"/>
      <c r="Y226" s="13"/>
      <c r="Z226" s="13"/>
      <c r="AA226" s="13"/>
      <c r="AB226" s="13"/>
      <c r="AC226" s="13"/>
      <c r="AD226" s="13"/>
      <c r="AE226" s="13"/>
      <c r="AT226" s="243" t="s">
        <v>193</v>
      </c>
      <c r="AU226" s="243" t="s">
        <v>83</v>
      </c>
      <c r="AV226" s="13" t="s">
        <v>83</v>
      </c>
      <c r="AW226" s="13" t="s">
        <v>4</v>
      </c>
      <c r="AX226" s="13" t="s">
        <v>81</v>
      </c>
      <c r="AY226" s="243" t="s">
        <v>181</v>
      </c>
    </row>
    <row r="227" s="2" customFormat="1" ht="16.5" customHeight="1">
      <c r="A227" s="39"/>
      <c r="B227" s="40"/>
      <c r="C227" s="213" t="s">
        <v>446</v>
      </c>
      <c r="D227" s="213" t="s">
        <v>183</v>
      </c>
      <c r="E227" s="214" t="s">
        <v>4138</v>
      </c>
      <c r="F227" s="215" t="s">
        <v>4139</v>
      </c>
      <c r="G227" s="216" t="s">
        <v>186</v>
      </c>
      <c r="H227" s="217">
        <v>6.6849999999999996</v>
      </c>
      <c r="I227" s="218"/>
      <c r="J227" s="219">
        <f>ROUND(I227*H227,2)</f>
        <v>0</v>
      </c>
      <c r="K227" s="215" t="s">
        <v>187</v>
      </c>
      <c r="L227" s="45"/>
      <c r="M227" s="220" t="s">
        <v>19</v>
      </c>
      <c r="N227" s="221" t="s">
        <v>44</v>
      </c>
      <c r="O227" s="85"/>
      <c r="P227" s="222">
        <f>O227*H227</f>
        <v>0</v>
      </c>
      <c r="Q227" s="222">
        <v>2.2563399999999998</v>
      </c>
      <c r="R227" s="222">
        <f>Q227*H227</f>
        <v>15.083632899999998</v>
      </c>
      <c r="S227" s="222">
        <v>0</v>
      </c>
      <c r="T227" s="223">
        <f>S227*H227</f>
        <v>0</v>
      </c>
      <c r="U227" s="39"/>
      <c r="V227" s="39"/>
      <c r="W227" s="39"/>
      <c r="X227" s="39"/>
      <c r="Y227" s="39"/>
      <c r="Z227" s="39"/>
      <c r="AA227" s="39"/>
      <c r="AB227" s="39"/>
      <c r="AC227" s="39"/>
      <c r="AD227" s="39"/>
      <c r="AE227" s="39"/>
      <c r="AR227" s="224" t="s">
        <v>99</v>
      </c>
      <c r="AT227" s="224" t="s">
        <v>183</v>
      </c>
      <c r="AU227" s="224" t="s">
        <v>83</v>
      </c>
      <c r="AY227" s="18" t="s">
        <v>181</v>
      </c>
      <c r="BE227" s="225">
        <f>IF(N227="základní",J227,0)</f>
        <v>0</v>
      </c>
      <c r="BF227" s="225">
        <f>IF(N227="snížená",J227,0)</f>
        <v>0</v>
      </c>
      <c r="BG227" s="225">
        <f>IF(N227="zákl. přenesená",J227,0)</f>
        <v>0</v>
      </c>
      <c r="BH227" s="225">
        <f>IF(N227="sníž. přenesená",J227,0)</f>
        <v>0</v>
      </c>
      <c r="BI227" s="225">
        <f>IF(N227="nulová",J227,0)</f>
        <v>0</v>
      </c>
      <c r="BJ227" s="18" t="s">
        <v>81</v>
      </c>
      <c r="BK227" s="225">
        <f>ROUND(I227*H227,2)</f>
        <v>0</v>
      </c>
      <c r="BL227" s="18" t="s">
        <v>99</v>
      </c>
      <c r="BM227" s="224" t="s">
        <v>4140</v>
      </c>
    </row>
    <row r="228" s="2" customFormat="1">
      <c r="A228" s="39"/>
      <c r="B228" s="40"/>
      <c r="C228" s="41"/>
      <c r="D228" s="226" t="s">
        <v>189</v>
      </c>
      <c r="E228" s="41"/>
      <c r="F228" s="227" t="s">
        <v>4141</v>
      </c>
      <c r="G228" s="41"/>
      <c r="H228" s="41"/>
      <c r="I228" s="228"/>
      <c r="J228" s="41"/>
      <c r="K228" s="41"/>
      <c r="L228" s="45"/>
      <c r="M228" s="229"/>
      <c r="N228" s="230"/>
      <c r="O228" s="85"/>
      <c r="P228" s="85"/>
      <c r="Q228" s="85"/>
      <c r="R228" s="85"/>
      <c r="S228" s="85"/>
      <c r="T228" s="86"/>
      <c r="U228" s="39"/>
      <c r="V228" s="39"/>
      <c r="W228" s="39"/>
      <c r="X228" s="39"/>
      <c r="Y228" s="39"/>
      <c r="Z228" s="39"/>
      <c r="AA228" s="39"/>
      <c r="AB228" s="39"/>
      <c r="AC228" s="39"/>
      <c r="AD228" s="39"/>
      <c r="AE228" s="39"/>
      <c r="AT228" s="18" t="s">
        <v>189</v>
      </c>
      <c r="AU228" s="18" t="s">
        <v>83</v>
      </c>
    </row>
    <row r="229" s="2" customFormat="1">
      <c r="A229" s="39"/>
      <c r="B229" s="40"/>
      <c r="C229" s="41"/>
      <c r="D229" s="231" t="s">
        <v>191</v>
      </c>
      <c r="E229" s="41"/>
      <c r="F229" s="232" t="s">
        <v>4142</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191</v>
      </c>
      <c r="AU229" s="18" t="s">
        <v>83</v>
      </c>
    </row>
    <row r="230" s="13" customFormat="1">
      <c r="A230" s="13"/>
      <c r="B230" s="233"/>
      <c r="C230" s="234"/>
      <c r="D230" s="226" t="s">
        <v>193</v>
      </c>
      <c r="E230" s="235" t="s">
        <v>19</v>
      </c>
      <c r="F230" s="236" t="s">
        <v>4143</v>
      </c>
      <c r="G230" s="234"/>
      <c r="H230" s="237">
        <v>6.6849999999999996</v>
      </c>
      <c r="I230" s="238"/>
      <c r="J230" s="234"/>
      <c r="K230" s="234"/>
      <c r="L230" s="239"/>
      <c r="M230" s="240"/>
      <c r="N230" s="241"/>
      <c r="O230" s="241"/>
      <c r="P230" s="241"/>
      <c r="Q230" s="241"/>
      <c r="R230" s="241"/>
      <c r="S230" s="241"/>
      <c r="T230" s="242"/>
      <c r="U230" s="13"/>
      <c r="V230" s="13"/>
      <c r="W230" s="13"/>
      <c r="X230" s="13"/>
      <c r="Y230" s="13"/>
      <c r="Z230" s="13"/>
      <c r="AA230" s="13"/>
      <c r="AB230" s="13"/>
      <c r="AC230" s="13"/>
      <c r="AD230" s="13"/>
      <c r="AE230" s="13"/>
      <c r="AT230" s="243" t="s">
        <v>193</v>
      </c>
      <c r="AU230" s="243" t="s">
        <v>83</v>
      </c>
      <c r="AV230" s="13" t="s">
        <v>83</v>
      </c>
      <c r="AW230" s="13" t="s">
        <v>33</v>
      </c>
      <c r="AX230" s="13" t="s">
        <v>73</v>
      </c>
      <c r="AY230" s="243" t="s">
        <v>181</v>
      </c>
    </row>
    <row r="231" s="12" customFormat="1" ht="22.8" customHeight="1">
      <c r="A231" s="12"/>
      <c r="B231" s="197"/>
      <c r="C231" s="198"/>
      <c r="D231" s="199" t="s">
        <v>72</v>
      </c>
      <c r="E231" s="211" t="s">
        <v>244</v>
      </c>
      <c r="F231" s="211" t="s">
        <v>4144</v>
      </c>
      <c r="G231" s="198"/>
      <c r="H231" s="198"/>
      <c r="I231" s="201"/>
      <c r="J231" s="212">
        <f>BK231</f>
        <v>0</v>
      </c>
      <c r="K231" s="198"/>
      <c r="L231" s="203"/>
      <c r="M231" s="204"/>
      <c r="N231" s="205"/>
      <c r="O231" s="205"/>
      <c r="P231" s="206">
        <f>SUM(P232:P254)</f>
        <v>0</v>
      </c>
      <c r="Q231" s="205"/>
      <c r="R231" s="206">
        <f>SUM(R232:R254)</f>
        <v>0.00260427882</v>
      </c>
      <c r="S231" s="205"/>
      <c r="T231" s="207">
        <f>SUM(T232:T254)</f>
        <v>13.020996</v>
      </c>
      <c r="U231" s="12"/>
      <c r="V231" s="12"/>
      <c r="W231" s="12"/>
      <c r="X231" s="12"/>
      <c r="Y231" s="12"/>
      <c r="Z231" s="12"/>
      <c r="AA231" s="12"/>
      <c r="AB231" s="12"/>
      <c r="AC231" s="12"/>
      <c r="AD231" s="12"/>
      <c r="AE231" s="12"/>
      <c r="AR231" s="208" t="s">
        <v>81</v>
      </c>
      <c r="AT231" s="209" t="s">
        <v>72</v>
      </c>
      <c r="AU231" s="209" t="s">
        <v>81</v>
      </c>
      <c r="AY231" s="208" t="s">
        <v>181</v>
      </c>
      <c r="BK231" s="210">
        <f>SUM(BK232:BK254)</f>
        <v>0</v>
      </c>
    </row>
    <row r="232" s="2" customFormat="1" ht="21.75" customHeight="1">
      <c r="A232" s="39"/>
      <c r="B232" s="40"/>
      <c r="C232" s="213" t="s">
        <v>454</v>
      </c>
      <c r="D232" s="213" t="s">
        <v>183</v>
      </c>
      <c r="E232" s="214" t="s">
        <v>4145</v>
      </c>
      <c r="F232" s="215" t="s">
        <v>4146</v>
      </c>
      <c r="G232" s="216" t="s">
        <v>263</v>
      </c>
      <c r="H232" s="217">
        <v>4.29</v>
      </c>
      <c r="I232" s="218"/>
      <c r="J232" s="219">
        <f>ROUND(I232*H232,2)</f>
        <v>0</v>
      </c>
      <c r="K232" s="215" t="s">
        <v>187</v>
      </c>
      <c r="L232" s="45"/>
      <c r="M232" s="220" t="s">
        <v>19</v>
      </c>
      <c r="N232" s="221" t="s">
        <v>44</v>
      </c>
      <c r="O232" s="85"/>
      <c r="P232" s="222">
        <f>O232*H232</f>
        <v>0</v>
      </c>
      <c r="Q232" s="222">
        <v>0.00060506299999999998</v>
      </c>
      <c r="R232" s="222">
        <f>Q232*H232</f>
        <v>0.0025957202699999999</v>
      </c>
      <c r="S232" s="222">
        <v>0</v>
      </c>
      <c r="T232" s="223">
        <f>S232*H232</f>
        <v>0</v>
      </c>
      <c r="U232" s="39"/>
      <c r="V232" s="39"/>
      <c r="W232" s="39"/>
      <c r="X232" s="39"/>
      <c r="Y232" s="39"/>
      <c r="Z232" s="39"/>
      <c r="AA232" s="39"/>
      <c r="AB232" s="39"/>
      <c r="AC232" s="39"/>
      <c r="AD232" s="39"/>
      <c r="AE232" s="39"/>
      <c r="AR232" s="224" t="s">
        <v>99</v>
      </c>
      <c r="AT232" s="224" t="s">
        <v>183</v>
      </c>
      <c r="AU232" s="224" t="s">
        <v>83</v>
      </c>
      <c r="AY232" s="18" t="s">
        <v>181</v>
      </c>
      <c r="BE232" s="225">
        <f>IF(N232="základní",J232,0)</f>
        <v>0</v>
      </c>
      <c r="BF232" s="225">
        <f>IF(N232="snížená",J232,0)</f>
        <v>0</v>
      </c>
      <c r="BG232" s="225">
        <f>IF(N232="zákl. přenesená",J232,0)</f>
        <v>0</v>
      </c>
      <c r="BH232" s="225">
        <f>IF(N232="sníž. přenesená",J232,0)</f>
        <v>0</v>
      </c>
      <c r="BI232" s="225">
        <f>IF(N232="nulová",J232,0)</f>
        <v>0</v>
      </c>
      <c r="BJ232" s="18" t="s">
        <v>81</v>
      </c>
      <c r="BK232" s="225">
        <f>ROUND(I232*H232,2)</f>
        <v>0</v>
      </c>
      <c r="BL232" s="18" t="s">
        <v>99</v>
      </c>
      <c r="BM232" s="224" t="s">
        <v>4147</v>
      </c>
    </row>
    <row r="233" s="2" customFormat="1">
      <c r="A233" s="39"/>
      <c r="B233" s="40"/>
      <c r="C233" s="41"/>
      <c r="D233" s="226" t="s">
        <v>189</v>
      </c>
      <c r="E233" s="41"/>
      <c r="F233" s="227" t="s">
        <v>4148</v>
      </c>
      <c r="G233" s="41"/>
      <c r="H233" s="41"/>
      <c r="I233" s="228"/>
      <c r="J233" s="41"/>
      <c r="K233" s="41"/>
      <c r="L233" s="45"/>
      <c r="M233" s="229"/>
      <c r="N233" s="230"/>
      <c r="O233" s="85"/>
      <c r="P233" s="85"/>
      <c r="Q233" s="85"/>
      <c r="R233" s="85"/>
      <c r="S233" s="85"/>
      <c r="T233" s="86"/>
      <c r="U233" s="39"/>
      <c r="V233" s="39"/>
      <c r="W233" s="39"/>
      <c r="X233" s="39"/>
      <c r="Y233" s="39"/>
      <c r="Z233" s="39"/>
      <c r="AA233" s="39"/>
      <c r="AB233" s="39"/>
      <c r="AC233" s="39"/>
      <c r="AD233" s="39"/>
      <c r="AE233" s="39"/>
      <c r="AT233" s="18" t="s">
        <v>189</v>
      </c>
      <c r="AU233" s="18" t="s">
        <v>83</v>
      </c>
    </row>
    <row r="234" s="2" customFormat="1">
      <c r="A234" s="39"/>
      <c r="B234" s="40"/>
      <c r="C234" s="41"/>
      <c r="D234" s="231" t="s">
        <v>191</v>
      </c>
      <c r="E234" s="41"/>
      <c r="F234" s="232" t="s">
        <v>4149</v>
      </c>
      <c r="G234" s="41"/>
      <c r="H234" s="41"/>
      <c r="I234" s="228"/>
      <c r="J234" s="41"/>
      <c r="K234" s="41"/>
      <c r="L234" s="45"/>
      <c r="M234" s="229"/>
      <c r="N234" s="230"/>
      <c r="O234" s="85"/>
      <c r="P234" s="85"/>
      <c r="Q234" s="85"/>
      <c r="R234" s="85"/>
      <c r="S234" s="85"/>
      <c r="T234" s="86"/>
      <c r="U234" s="39"/>
      <c r="V234" s="39"/>
      <c r="W234" s="39"/>
      <c r="X234" s="39"/>
      <c r="Y234" s="39"/>
      <c r="Z234" s="39"/>
      <c r="AA234" s="39"/>
      <c r="AB234" s="39"/>
      <c r="AC234" s="39"/>
      <c r="AD234" s="39"/>
      <c r="AE234" s="39"/>
      <c r="AT234" s="18" t="s">
        <v>191</v>
      </c>
      <c r="AU234" s="18" t="s">
        <v>83</v>
      </c>
    </row>
    <row r="235" s="2" customFormat="1" ht="16.5" customHeight="1">
      <c r="A235" s="39"/>
      <c r="B235" s="40"/>
      <c r="C235" s="213" t="s">
        <v>460</v>
      </c>
      <c r="D235" s="213" t="s">
        <v>183</v>
      </c>
      <c r="E235" s="214" t="s">
        <v>4150</v>
      </c>
      <c r="F235" s="215" t="s">
        <v>4151</v>
      </c>
      <c r="G235" s="216" t="s">
        <v>263</v>
      </c>
      <c r="H235" s="217">
        <v>4.29</v>
      </c>
      <c r="I235" s="218"/>
      <c r="J235" s="219">
        <f>ROUND(I235*H235,2)</f>
        <v>0</v>
      </c>
      <c r="K235" s="215" t="s">
        <v>187</v>
      </c>
      <c r="L235" s="45"/>
      <c r="M235" s="220" t="s">
        <v>19</v>
      </c>
      <c r="N235" s="221" t="s">
        <v>44</v>
      </c>
      <c r="O235" s="85"/>
      <c r="P235" s="222">
        <f>O235*H235</f>
        <v>0</v>
      </c>
      <c r="Q235" s="222">
        <v>1.995E-06</v>
      </c>
      <c r="R235" s="222">
        <f>Q235*H235</f>
        <v>8.5585499999999996E-06</v>
      </c>
      <c r="S235" s="222">
        <v>0</v>
      </c>
      <c r="T235" s="223">
        <f>S235*H235</f>
        <v>0</v>
      </c>
      <c r="U235" s="39"/>
      <c r="V235" s="39"/>
      <c r="W235" s="39"/>
      <c r="X235" s="39"/>
      <c r="Y235" s="39"/>
      <c r="Z235" s="39"/>
      <c r="AA235" s="39"/>
      <c r="AB235" s="39"/>
      <c r="AC235" s="39"/>
      <c r="AD235" s="39"/>
      <c r="AE235" s="39"/>
      <c r="AR235" s="224" t="s">
        <v>99</v>
      </c>
      <c r="AT235" s="224" t="s">
        <v>183</v>
      </c>
      <c r="AU235" s="224" t="s">
        <v>83</v>
      </c>
      <c r="AY235" s="18" t="s">
        <v>181</v>
      </c>
      <c r="BE235" s="225">
        <f>IF(N235="základní",J235,0)</f>
        <v>0</v>
      </c>
      <c r="BF235" s="225">
        <f>IF(N235="snížená",J235,0)</f>
        <v>0</v>
      </c>
      <c r="BG235" s="225">
        <f>IF(N235="zákl. přenesená",J235,0)</f>
        <v>0</v>
      </c>
      <c r="BH235" s="225">
        <f>IF(N235="sníž. přenesená",J235,0)</f>
        <v>0</v>
      </c>
      <c r="BI235" s="225">
        <f>IF(N235="nulová",J235,0)</f>
        <v>0</v>
      </c>
      <c r="BJ235" s="18" t="s">
        <v>81</v>
      </c>
      <c r="BK235" s="225">
        <f>ROUND(I235*H235,2)</f>
        <v>0</v>
      </c>
      <c r="BL235" s="18" t="s">
        <v>99</v>
      </c>
      <c r="BM235" s="224" t="s">
        <v>4152</v>
      </c>
    </row>
    <row r="236" s="2" customFormat="1">
      <c r="A236" s="39"/>
      <c r="B236" s="40"/>
      <c r="C236" s="41"/>
      <c r="D236" s="226" t="s">
        <v>189</v>
      </c>
      <c r="E236" s="41"/>
      <c r="F236" s="227" t="s">
        <v>4153</v>
      </c>
      <c r="G236" s="41"/>
      <c r="H236" s="41"/>
      <c r="I236" s="228"/>
      <c r="J236" s="41"/>
      <c r="K236" s="41"/>
      <c r="L236" s="45"/>
      <c r="M236" s="229"/>
      <c r="N236" s="230"/>
      <c r="O236" s="85"/>
      <c r="P236" s="85"/>
      <c r="Q236" s="85"/>
      <c r="R236" s="85"/>
      <c r="S236" s="85"/>
      <c r="T236" s="86"/>
      <c r="U236" s="39"/>
      <c r="V236" s="39"/>
      <c r="W236" s="39"/>
      <c r="X236" s="39"/>
      <c r="Y236" s="39"/>
      <c r="Z236" s="39"/>
      <c r="AA236" s="39"/>
      <c r="AB236" s="39"/>
      <c r="AC236" s="39"/>
      <c r="AD236" s="39"/>
      <c r="AE236" s="39"/>
      <c r="AT236" s="18" t="s">
        <v>189</v>
      </c>
      <c r="AU236" s="18" t="s">
        <v>83</v>
      </c>
    </row>
    <row r="237" s="2" customFormat="1">
      <c r="A237" s="39"/>
      <c r="B237" s="40"/>
      <c r="C237" s="41"/>
      <c r="D237" s="231" t="s">
        <v>191</v>
      </c>
      <c r="E237" s="41"/>
      <c r="F237" s="232" t="s">
        <v>4154</v>
      </c>
      <c r="G237" s="41"/>
      <c r="H237" s="41"/>
      <c r="I237" s="228"/>
      <c r="J237" s="41"/>
      <c r="K237" s="41"/>
      <c r="L237" s="45"/>
      <c r="M237" s="229"/>
      <c r="N237" s="230"/>
      <c r="O237" s="85"/>
      <c r="P237" s="85"/>
      <c r="Q237" s="85"/>
      <c r="R237" s="85"/>
      <c r="S237" s="85"/>
      <c r="T237" s="86"/>
      <c r="U237" s="39"/>
      <c r="V237" s="39"/>
      <c r="W237" s="39"/>
      <c r="X237" s="39"/>
      <c r="Y237" s="39"/>
      <c r="Z237" s="39"/>
      <c r="AA237" s="39"/>
      <c r="AB237" s="39"/>
      <c r="AC237" s="39"/>
      <c r="AD237" s="39"/>
      <c r="AE237" s="39"/>
      <c r="AT237" s="18" t="s">
        <v>191</v>
      </c>
      <c r="AU237" s="18" t="s">
        <v>83</v>
      </c>
    </row>
    <row r="238" s="2" customFormat="1" ht="16.5" customHeight="1">
      <c r="A238" s="39"/>
      <c r="B238" s="40"/>
      <c r="C238" s="213" t="s">
        <v>467</v>
      </c>
      <c r="D238" s="213" t="s">
        <v>183</v>
      </c>
      <c r="E238" s="214" t="s">
        <v>4155</v>
      </c>
      <c r="F238" s="215" t="s">
        <v>4156</v>
      </c>
      <c r="G238" s="216" t="s">
        <v>449</v>
      </c>
      <c r="H238" s="217">
        <v>87.75</v>
      </c>
      <c r="I238" s="218"/>
      <c r="J238" s="219">
        <f>ROUND(I238*H238,2)</f>
        <v>0</v>
      </c>
      <c r="K238" s="215" t="s">
        <v>187</v>
      </c>
      <c r="L238" s="45"/>
      <c r="M238" s="220" t="s">
        <v>19</v>
      </c>
      <c r="N238" s="221" t="s">
        <v>44</v>
      </c>
      <c r="O238" s="85"/>
      <c r="P238" s="222">
        <f>O238*H238</f>
        <v>0</v>
      </c>
      <c r="Q238" s="222">
        <v>0</v>
      </c>
      <c r="R238" s="222">
        <f>Q238*H238</f>
        <v>0</v>
      </c>
      <c r="S238" s="222">
        <v>0.087999999999999995</v>
      </c>
      <c r="T238" s="223">
        <f>S238*H238</f>
        <v>7.7219999999999995</v>
      </c>
      <c r="U238" s="39"/>
      <c r="V238" s="39"/>
      <c r="W238" s="39"/>
      <c r="X238" s="39"/>
      <c r="Y238" s="39"/>
      <c r="Z238" s="39"/>
      <c r="AA238" s="39"/>
      <c r="AB238" s="39"/>
      <c r="AC238" s="39"/>
      <c r="AD238" s="39"/>
      <c r="AE238" s="39"/>
      <c r="AR238" s="224" t="s">
        <v>99</v>
      </c>
      <c r="AT238" s="224" t="s">
        <v>183</v>
      </c>
      <c r="AU238" s="224" t="s">
        <v>83</v>
      </c>
      <c r="AY238" s="18" t="s">
        <v>181</v>
      </c>
      <c r="BE238" s="225">
        <f>IF(N238="základní",J238,0)</f>
        <v>0</v>
      </c>
      <c r="BF238" s="225">
        <f>IF(N238="snížená",J238,0)</f>
        <v>0</v>
      </c>
      <c r="BG238" s="225">
        <f>IF(N238="zákl. přenesená",J238,0)</f>
        <v>0</v>
      </c>
      <c r="BH238" s="225">
        <f>IF(N238="sníž. přenesená",J238,0)</f>
        <v>0</v>
      </c>
      <c r="BI238" s="225">
        <f>IF(N238="nulová",J238,0)</f>
        <v>0</v>
      </c>
      <c r="BJ238" s="18" t="s">
        <v>81</v>
      </c>
      <c r="BK238" s="225">
        <f>ROUND(I238*H238,2)</f>
        <v>0</v>
      </c>
      <c r="BL238" s="18" t="s">
        <v>99</v>
      </c>
      <c r="BM238" s="224" t="s">
        <v>4157</v>
      </c>
    </row>
    <row r="239" s="2" customFormat="1">
      <c r="A239" s="39"/>
      <c r="B239" s="40"/>
      <c r="C239" s="41"/>
      <c r="D239" s="226" t="s">
        <v>189</v>
      </c>
      <c r="E239" s="41"/>
      <c r="F239" s="227" t="s">
        <v>4156</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189</v>
      </c>
      <c r="AU239" s="18" t="s">
        <v>83</v>
      </c>
    </row>
    <row r="240" s="2" customFormat="1">
      <c r="A240" s="39"/>
      <c r="B240" s="40"/>
      <c r="C240" s="41"/>
      <c r="D240" s="231" t="s">
        <v>191</v>
      </c>
      <c r="E240" s="41"/>
      <c r="F240" s="232" t="s">
        <v>4158</v>
      </c>
      <c r="G240" s="41"/>
      <c r="H240" s="41"/>
      <c r="I240" s="228"/>
      <c r="J240" s="41"/>
      <c r="K240" s="41"/>
      <c r="L240" s="45"/>
      <c r="M240" s="229"/>
      <c r="N240" s="230"/>
      <c r="O240" s="85"/>
      <c r="P240" s="85"/>
      <c r="Q240" s="85"/>
      <c r="R240" s="85"/>
      <c r="S240" s="85"/>
      <c r="T240" s="86"/>
      <c r="U240" s="39"/>
      <c r="V240" s="39"/>
      <c r="W240" s="39"/>
      <c r="X240" s="39"/>
      <c r="Y240" s="39"/>
      <c r="Z240" s="39"/>
      <c r="AA240" s="39"/>
      <c r="AB240" s="39"/>
      <c r="AC240" s="39"/>
      <c r="AD240" s="39"/>
      <c r="AE240" s="39"/>
      <c r="AT240" s="18" t="s">
        <v>191</v>
      </c>
      <c r="AU240" s="18" t="s">
        <v>83</v>
      </c>
    </row>
    <row r="241" s="14" customFormat="1">
      <c r="A241" s="14"/>
      <c r="B241" s="244"/>
      <c r="C241" s="245"/>
      <c r="D241" s="226" t="s">
        <v>193</v>
      </c>
      <c r="E241" s="246" t="s">
        <v>19</v>
      </c>
      <c r="F241" s="247" t="s">
        <v>4159</v>
      </c>
      <c r="G241" s="245"/>
      <c r="H241" s="246" t="s">
        <v>19</v>
      </c>
      <c r="I241" s="248"/>
      <c r="J241" s="245"/>
      <c r="K241" s="245"/>
      <c r="L241" s="249"/>
      <c r="M241" s="250"/>
      <c r="N241" s="251"/>
      <c r="O241" s="251"/>
      <c r="P241" s="251"/>
      <c r="Q241" s="251"/>
      <c r="R241" s="251"/>
      <c r="S241" s="251"/>
      <c r="T241" s="252"/>
      <c r="U241" s="14"/>
      <c r="V241" s="14"/>
      <c r="W241" s="14"/>
      <c r="X241" s="14"/>
      <c r="Y241" s="14"/>
      <c r="Z241" s="14"/>
      <c r="AA241" s="14"/>
      <c r="AB241" s="14"/>
      <c r="AC241" s="14"/>
      <c r="AD241" s="14"/>
      <c r="AE241" s="14"/>
      <c r="AT241" s="253" t="s">
        <v>193</v>
      </c>
      <c r="AU241" s="253" t="s">
        <v>83</v>
      </c>
      <c r="AV241" s="14" t="s">
        <v>81</v>
      </c>
      <c r="AW241" s="14" t="s">
        <v>33</v>
      </c>
      <c r="AX241" s="14" t="s">
        <v>73</v>
      </c>
      <c r="AY241" s="253" t="s">
        <v>181</v>
      </c>
    </row>
    <row r="242" s="13" customFormat="1">
      <c r="A242" s="13"/>
      <c r="B242" s="233"/>
      <c r="C242" s="234"/>
      <c r="D242" s="226" t="s">
        <v>193</v>
      </c>
      <c r="E242" s="235" t="s">
        <v>19</v>
      </c>
      <c r="F242" s="236" t="s">
        <v>4160</v>
      </c>
      <c r="G242" s="234"/>
      <c r="H242" s="237">
        <v>87.75</v>
      </c>
      <c r="I242" s="238"/>
      <c r="J242" s="234"/>
      <c r="K242" s="234"/>
      <c r="L242" s="239"/>
      <c r="M242" s="240"/>
      <c r="N242" s="241"/>
      <c r="O242" s="241"/>
      <c r="P242" s="241"/>
      <c r="Q242" s="241"/>
      <c r="R242" s="241"/>
      <c r="S242" s="241"/>
      <c r="T242" s="242"/>
      <c r="U242" s="13"/>
      <c r="V242" s="13"/>
      <c r="W242" s="13"/>
      <c r="X242" s="13"/>
      <c r="Y242" s="13"/>
      <c r="Z242" s="13"/>
      <c r="AA242" s="13"/>
      <c r="AB242" s="13"/>
      <c r="AC242" s="13"/>
      <c r="AD242" s="13"/>
      <c r="AE242" s="13"/>
      <c r="AT242" s="243" t="s">
        <v>193</v>
      </c>
      <c r="AU242" s="243" t="s">
        <v>83</v>
      </c>
      <c r="AV242" s="13" t="s">
        <v>83</v>
      </c>
      <c r="AW242" s="13" t="s">
        <v>33</v>
      </c>
      <c r="AX242" s="13" t="s">
        <v>73</v>
      </c>
      <c r="AY242" s="243" t="s">
        <v>181</v>
      </c>
    </row>
    <row r="243" s="2" customFormat="1" ht="16.5" customHeight="1">
      <c r="A243" s="39"/>
      <c r="B243" s="40"/>
      <c r="C243" s="213" t="s">
        <v>473</v>
      </c>
      <c r="D243" s="213" t="s">
        <v>183</v>
      </c>
      <c r="E243" s="214" t="s">
        <v>4161</v>
      </c>
      <c r="F243" s="215" t="s">
        <v>4162</v>
      </c>
      <c r="G243" s="216" t="s">
        <v>449</v>
      </c>
      <c r="H243" s="217">
        <v>30</v>
      </c>
      <c r="I243" s="218"/>
      <c r="J243" s="219">
        <f>ROUND(I243*H243,2)</f>
        <v>0</v>
      </c>
      <c r="K243" s="215" t="s">
        <v>187</v>
      </c>
      <c r="L243" s="45"/>
      <c r="M243" s="220" t="s">
        <v>19</v>
      </c>
      <c r="N243" s="221" t="s">
        <v>44</v>
      </c>
      <c r="O243" s="85"/>
      <c r="P243" s="222">
        <f>O243*H243</f>
        <v>0</v>
      </c>
      <c r="Q243" s="222">
        <v>0</v>
      </c>
      <c r="R243" s="222">
        <f>Q243*H243</f>
        <v>0</v>
      </c>
      <c r="S243" s="222">
        <v>0.16500000000000001</v>
      </c>
      <c r="T243" s="223">
        <f>S243*H243</f>
        <v>4.9500000000000002</v>
      </c>
      <c r="U243" s="39"/>
      <c r="V243" s="39"/>
      <c r="W243" s="39"/>
      <c r="X243" s="39"/>
      <c r="Y243" s="39"/>
      <c r="Z243" s="39"/>
      <c r="AA243" s="39"/>
      <c r="AB243" s="39"/>
      <c r="AC243" s="39"/>
      <c r="AD243" s="39"/>
      <c r="AE243" s="39"/>
      <c r="AR243" s="224" t="s">
        <v>99</v>
      </c>
      <c r="AT243" s="224" t="s">
        <v>183</v>
      </c>
      <c r="AU243" s="224" t="s">
        <v>83</v>
      </c>
      <c r="AY243" s="18" t="s">
        <v>181</v>
      </c>
      <c r="BE243" s="225">
        <f>IF(N243="základní",J243,0)</f>
        <v>0</v>
      </c>
      <c r="BF243" s="225">
        <f>IF(N243="snížená",J243,0)</f>
        <v>0</v>
      </c>
      <c r="BG243" s="225">
        <f>IF(N243="zákl. přenesená",J243,0)</f>
        <v>0</v>
      </c>
      <c r="BH243" s="225">
        <f>IF(N243="sníž. přenesená",J243,0)</f>
        <v>0</v>
      </c>
      <c r="BI243" s="225">
        <f>IF(N243="nulová",J243,0)</f>
        <v>0</v>
      </c>
      <c r="BJ243" s="18" t="s">
        <v>81</v>
      </c>
      <c r="BK243" s="225">
        <f>ROUND(I243*H243,2)</f>
        <v>0</v>
      </c>
      <c r="BL243" s="18" t="s">
        <v>99</v>
      </c>
      <c r="BM243" s="224" t="s">
        <v>4163</v>
      </c>
    </row>
    <row r="244" s="2" customFormat="1">
      <c r="A244" s="39"/>
      <c r="B244" s="40"/>
      <c r="C244" s="41"/>
      <c r="D244" s="226" t="s">
        <v>189</v>
      </c>
      <c r="E244" s="41"/>
      <c r="F244" s="227" t="s">
        <v>4164</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189</v>
      </c>
      <c r="AU244" s="18" t="s">
        <v>83</v>
      </c>
    </row>
    <row r="245" s="2" customFormat="1">
      <c r="A245" s="39"/>
      <c r="B245" s="40"/>
      <c r="C245" s="41"/>
      <c r="D245" s="231" t="s">
        <v>191</v>
      </c>
      <c r="E245" s="41"/>
      <c r="F245" s="232" t="s">
        <v>4165</v>
      </c>
      <c r="G245" s="41"/>
      <c r="H245" s="41"/>
      <c r="I245" s="228"/>
      <c r="J245" s="41"/>
      <c r="K245" s="41"/>
      <c r="L245" s="45"/>
      <c r="M245" s="229"/>
      <c r="N245" s="230"/>
      <c r="O245" s="85"/>
      <c r="P245" s="85"/>
      <c r="Q245" s="85"/>
      <c r="R245" s="85"/>
      <c r="S245" s="85"/>
      <c r="T245" s="86"/>
      <c r="U245" s="39"/>
      <c r="V245" s="39"/>
      <c r="W245" s="39"/>
      <c r="X245" s="39"/>
      <c r="Y245" s="39"/>
      <c r="Z245" s="39"/>
      <c r="AA245" s="39"/>
      <c r="AB245" s="39"/>
      <c r="AC245" s="39"/>
      <c r="AD245" s="39"/>
      <c r="AE245" s="39"/>
      <c r="AT245" s="18" t="s">
        <v>191</v>
      </c>
      <c r="AU245" s="18" t="s">
        <v>83</v>
      </c>
    </row>
    <row r="246" s="2" customFormat="1" ht="16.5" customHeight="1">
      <c r="A246" s="39"/>
      <c r="B246" s="40"/>
      <c r="C246" s="213" t="s">
        <v>480</v>
      </c>
      <c r="D246" s="213" t="s">
        <v>183</v>
      </c>
      <c r="E246" s="214" t="s">
        <v>4166</v>
      </c>
      <c r="F246" s="215" t="s">
        <v>4167</v>
      </c>
      <c r="G246" s="216" t="s">
        <v>263</v>
      </c>
      <c r="H246" s="217">
        <v>70.200000000000003</v>
      </c>
      <c r="I246" s="218"/>
      <c r="J246" s="219">
        <f>ROUND(I246*H246,2)</f>
        <v>0</v>
      </c>
      <c r="K246" s="215" t="s">
        <v>187</v>
      </c>
      <c r="L246" s="45"/>
      <c r="M246" s="220" t="s">
        <v>19</v>
      </c>
      <c r="N246" s="221" t="s">
        <v>44</v>
      </c>
      <c r="O246" s="85"/>
      <c r="P246" s="222">
        <f>O246*H246</f>
        <v>0</v>
      </c>
      <c r="Q246" s="222">
        <v>0</v>
      </c>
      <c r="R246" s="222">
        <f>Q246*H246</f>
        <v>0</v>
      </c>
      <c r="S246" s="222">
        <v>0.00198</v>
      </c>
      <c r="T246" s="223">
        <f>S246*H246</f>
        <v>0.13899600000000001</v>
      </c>
      <c r="U246" s="39"/>
      <c r="V246" s="39"/>
      <c r="W246" s="39"/>
      <c r="X246" s="39"/>
      <c r="Y246" s="39"/>
      <c r="Z246" s="39"/>
      <c r="AA246" s="39"/>
      <c r="AB246" s="39"/>
      <c r="AC246" s="39"/>
      <c r="AD246" s="39"/>
      <c r="AE246" s="39"/>
      <c r="AR246" s="224" t="s">
        <v>99</v>
      </c>
      <c r="AT246" s="224" t="s">
        <v>183</v>
      </c>
      <c r="AU246" s="224" t="s">
        <v>83</v>
      </c>
      <c r="AY246" s="18" t="s">
        <v>181</v>
      </c>
      <c r="BE246" s="225">
        <f>IF(N246="základní",J246,0)</f>
        <v>0</v>
      </c>
      <c r="BF246" s="225">
        <f>IF(N246="snížená",J246,0)</f>
        <v>0</v>
      </c>
      <c r="BG246" s="225">
        <f>IF(N246="zákl. přenesená",J246,0)</f>
        <v>0</v>
      </c>
      <c r="BH246" s="225">
        <f>IF(N246="sníž. přenesená",J246,0)</f>
        <v>0</v>
      </c>
      <c r="BI246" s="225">
        <f>IF(N246="nulová",J246,0)</f>
        <v>0</v>
      </c>
      <c r="BJ246" s="18" t="s">
        <v>81</v>
      </c>
      <c r="BK246" s="225">
        <f>ROUND(I246*H246,2)</f>
        <v>0</v>
      </c>
      <c r="BL246" s="18" t="s">
        <v>99</v>
      </c>
      <c r="BM246" s="224" t="s">
        <v>4168</v>
      </c>
    </row>
    <row r="247" s="2" customFormat="1">
      <c r="A247" s="39"/>
      <c r="B247" s="40"/>
      <c r="C247" s="41"/>
      <c r="D247" s="226" t="s">
        <v>189</v>
      </c>
      <c r="E247" s="41"/>
      <c r="F247" s="227" t="s">
        <v>4169</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189</v>
      </c>
      <c r="AU247" s="18" t="s">
        <v>83</v>
      </c>
    </row>
    <row r="248" s="2" customFormat="1">
      <c r="A248" s="39"/>
      <c r="B248" s="40"/>
      <c r="C248" s="41"/>
      <c r="D248" s="231" t="s">
        <v>191</v>
      </c>
      <c r="E248" s="41"/>
      <c r="F248" s="232" t="s">
        <v>4170</v>
      </c>
      <c r="G248" s="41"/>
      <c r="H248" s="41"/>
      <c r="I248" s="228"/>
      <c r="J248" s="41"/>
      <c r="K248" s="41"/>
      <c r="L248" s="45"/>
      <c r="M248" s="229"/>
      <c r="N248" s="230"/>
      <c r="O248" s="85"/>
      <c r="P248" s="85"/>
      <c r="Q248" s="85"/>
      <c r="R248" s="85"/>
      <c r="S248" s="85"/>
      <c r="T248" s="86"/>
      <c r="U248" s="39"/>
      <c r="V248" s="39"/>
      <c r="W248" s="39"/>
      <c r="X248" s="39"/>
      <c r="Y248" s="39"/>
      <c r="Z248" s="39"/>
      <c r="AA248" s="39"/>
      <c r="AB248" s="39"/>
      <c r="AC248" s="39"/>
      <c r="AD248" s="39"/>
      <c r="AE248" s="39"/>
      <c r="AT248" s="18" t="s">
        <v>191</v>
      </c>
      <c r="AU248" s="18" t="s">
        <v>83</v>
      </c>
    </row>
    <row r="249" s="13" customFormat="1">
      <c r="A249" s="13"/>
      <c r="B249" s="233"/>
      <c r="C249" s="234"/>
      <c r="D249" s="226" t="s">
        <v>193</v>
      </c>
      <c r="E249" s="235" t="s">
        <v>19</v>
      </c>
      <c r="F249" s="236" t="s">
        <v>4171</v>
      </c>
      <c r="G249" s="234"/>
      <c r="H249" s="237">
        <v>70.200000000000003</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193</v>
      </c>
      <c r="AU249" s="243" t="s">
        <v>83</v>
      </c>
      <c r="AV249" s="13" t="s">
        <v>83</v>
      </c>
      <c r="AW249" s="13" t="s">
        <v>33</v>
      </c>
      <c r="AX249" s="13" t="s">
        <v>73</v>
      </c>
      <c r="AY249" s="243" t="s">
        <v>181</v>
      </c>
    </row>
    <row r="250" s="2" customFormat="1" ht="16.5" customHeight="1">
      <c r="A250" s="39"/>
      <c r="B250" s="40"/>
      <c r="C250" s="213" t="s">
        <v>486</v>
      </c>
      <c r="D250" s="213" t="s">
        <v>183</v>
      </c>
      <c r="E250" s="214" t="s">
        <v>4172</v>
      </c>
      <c r="F250" s="215" t="s">
        <v>4173</v>
      </c>
      <c r="G250" s="216" t="s">
        <v>449</v>
      </c>
      <c r="H250" s="217">
        <v>1</v>
      </c>
      <c r="I250" s="218"/>
      <c r="J250" s="219">
        <f>ROUND(I250*H250,2)</f>
        <v>0</v>
      </c>
      <c r="K250" s="215" t="s">
        <v>187</v>
      </c>
      <c r="L250" s="45"/>
      <c r="M250" s="220" t="s">
        <v>19</v>
      </c>
      <c r="N250" s="221" t="s">
        <v>44</v>
      </c>
      <c r="O250" s="85"/>
      <c r="P250" s="222">
        <f>O250*H250</f>
        <v>0</v>
      </c>
      <c r="Q250" s="222">
        <v>0</v>
      </c>
      <c r="R250" s="222">
        <f>Q250*H250</f>
        <v>0</v>
      </c>
      <c r="S250" s="222">
        <v>0.20999999999999999</v>
      </c>
      <c r="T250" s="223">
        <f>S250*H250</f>
        <v>0.20999999999999999</v>
      </c>
      <c r="U250" s="39"/>
      <c r="V250" s="39"/>
      <c r="W250" s="39"/>
      <c r="X250" s="39"/>
      <c r="Y250" s="39"/>
      <c r="Z250" s="39"/>
      <c r="AA250" s="39"/>
      <c r="AB250" s="39"/>
      <c r="AC250" s="39"/>
      <c r="AD250" s="39"/>
      <c r="AE250" s="39"/>
      <c r="AR250" s="224" t="s">
        <v>99</v>
      </c>
      <c r="AT250" s="224" t="s">
        <v>183</v>
      </c>
      <c r="AU250" s="224" t="s">
        <v>83</v>
      </c>
      <c r="AY250" s="18" t="s">
        <v>181</v>
      </c>
      <c r="BE250" s="225">
        <f>IF(N250="základní",J250,0)</f>
        <v>0</v>
      </c>
      <c r="BF250" s="225">
        <f>IF(N250="snížená",J250,0)</f>
        <v>0</v>
      </c>
      <c r="BG250" s="225">
        <f>IF(N250="zákl. přenesená",J250,0)</f>
        <v>0</v>
      </c>
      <c r="BH250" s="225">
        <f>IF(N250="sníž. přenesená",J250,0)</f>
        <v>0</v>
      </c>
      <c r="BI250" s="225">
        <f>IF(N250="nulová",J250,0)</f>
        <v>0</v>
      </c>
      <c r="BJ250" s="18" t="s">
        <v>81</v>
      </c>
      <c r="BK250" s="225">
        <f>ROUND(I250*H250,2)</f>
        <v>0</v>
      </c>
      <c r="BL250" s="18" t="s">
        <v>99</v>
      </c>
      <c r="BM250" s="224" t="s">
        <v>4174</v>
      </c>
    </row>
    <row r="251" s="2" customFormat="1">
      <c r="A251" s="39"/>
      <c r="B251" s="40"/>
      <c r="C251" s="41"/>
      <c r="D251" s="226" t="s">
        <v>189</v>
      </c>
      <c r="E251" s="41"/>
      <c r="F251" s="227" t="s">
        <v>4175</v>
      </c>
      <c r="G251" s="41"/>
      <c r="H251" s="41"/>
      <c r="I251" s="228"/>
      <c r="J251" s="41"/>
      <c r="K251" s="41"/>
      <c r="L251" s="45"/>
      <c r="M251" s="229"/>
      <c r="N251" s="230"/>
      <c r="O251" s="85"/>
      <c r="P251" s="85"/>
      <c r="Q251" s="85"/>
      <c r="R251" s="85"/>
      <c r="S251" s="85"/>
      <c r="T251" s="86"/>
      <c r="U251" s="39"/>
      <c r="V251" s="39"/>
      <c r="W251" s="39"/>
      <c r="X251" s="39"/>
      <c r="Y251" s="39"/>
      <c r="Z251" s="39"/>
      <c r="AA251" s="39"/>
      <c r="AB251" s="39"/>
      <c r="AC251" s="39"/>
      <c r="AD251" s="39"/>
      <c r="AE251" s="39"/>
      <c r="AT251" s="18" t="s">
        <v>189</v>
      </c>
      <c r="AU251" s="18" t="s">
        <v>83</v>
      </c>
    </row>
    <row r="252" s="2" customFormat="1">
      <c r="A252" s="39"/>
      <c r="B252" s="40"/>
      <c r="C252" s="41"/>
      <c r="D252" s="231" t="s">
        <v>191</v>
      </c>
      <c r="E252" s="41"/>
      <c r="F252" s="232" t="s">
        <v>4176</v>
      </c>
      <c r="G252" s="41"/>
      <c r="H252" s="41"/>
      <c r="I252" s="228"/>
      <c r="J252" s="41"/>
      <c r="K252" s="41"/>
      <c r="L252" s="45"/>
      <c r="M252" s="229"/>
      <c r="N252" s="230"/>
      <c r="O252" s="85"/>
      <c r="P252" s="85"/>
      <c r="Q252" s="85"/>
      <c r="R252" s="85"/>
      <c r="S252" s="85"/>
      <c r="T252" s="86"/>
      <c r="U252" s="39"/>
      <c r="V252" s="39"/>
      <c r="W252" s="39"/>
      <c r="X252" s="39"/>
      <c r="Y252" s="39"/>
      <c r="Z252" s="39"/>
      <c r="AA252" s="39"/>
      <c r="AB252" s="39"/>
      <c r="AC252" s="39"/>
      <c r="AD252" s="39"/>
      <c r="AE252" s="39"/>
      <c r="AT252" s="18" t="s">
        <v>191</v>
      </c>
      <c r="AU252" s="18" t="s">
        <v>83</v>
      </c>
    </row>
    <row r="253" s="2" customFormat="1" ht="16.5" customHeight="1">
      <c r="A253" s="39"/>
      <c r="B253" s="40"/>
      <c r="C253" s="213" t="s">
        <v>493</v>
      </c>
      <c r="D253" s="213" t="s">
        <v>183</v>
      </c>
      <c r="E253" s="214" t="s">
        <v>4177</v>
      </c>
      <c r="F253" s="215" t="s">
        <v>19</v>
      </c>
      <c r="G253" s="216" t="s">
        <v>449</v>
      </c>
      <c r="H253" s="217">
        <v>2</v>
      </c>
      <c r="I253" s="218"/>
      <c r="J253" s="219">
        <f>ROUND(I253*H253,2)</f>
        <v>0</v>
      </c>
      <c r="K253" s="215" t="s">
        <v>394</v>
      </c>
      <c r="L253" s="45"/>
      <c r="M253" s="220" t="s">
        <v>19</v>
      </c>
      <c r="N253" s="221" t="s">
        <v>44</v>
      </c>
      <c r="O253" s="85"/>
      <c r="P253" s="222">
        <f>O253*H253</f>
        <v>0</v>
      </c>
      <c r="Q253" s="222">
        <v>0</v>
      </c>
      <c r="R253" s="222">
        <f>Q253*H253</f>
        <v>0</v>
      </c>
      <c r="S253" s="222">
        <v>0</v>
      </c>
      <c r="T253" s="223">
        <f>S253*H253</f>
        <v>0</v>
      </c>
      <c r="U253" s="39"/>
      <c r="V253" s="39"/>
      <c r="W253" s="39"/>
      <c r="X253" s="39"/>
      <c r="Y253" s="39"/>
      <c r="Z253" s="39"/>
      <c r="AA253" s="39"/>
      <c r="AB253" s="39"/>
      <c r="AC253" s="39"/>
      <c r="AD253" s="39"/>
      <c r="AE253" s="39"/>
      <c r="AR253" s="224" t="s">
        <v>99</v>
      </c>
      <c r="AT253" s="224" t="s">
        <v>183</v>
      </c>
      <c r="AU253" s="224" t="s">
        <v>83</v>
      </c>
      <c r="AY253" s="18" t="s">
        <v>181</v>
      </c>
      <c r="BE253" s="225">
        <f>IF(N253="základní",J253,0)</f>
        <v>0</v>
      </c>
      <c r="BF253" s="225">
        <f>IF(N253="snížená",J253,0)</f>
        <v>0</v>
      </c>
      <c r="BG253" s="225">
        <f>IF(N253="zákl. přenesená",J253,0)</f>
        <v>0</v>
      </c>
      <c r="BH253" s="225">
        <f>IF(N253="sníž. přenesená",J253,0)</f>
        <v>0</v>
      </c>
      <c r="BI253" s="225">
        <f>IF(N253="nulová",J253,0)</f>
        <v>0</v>
      </c>
      <c r="BJ253" s="18" t="s">
        <v>81</v>
      </c>
      <c r="BK253" s="225">
        <f>ROUND(I253*H253,2)</f>
        <v>0</v>
      </c>
      <c r="BL253" s="18" t="s">
        <v>99</v>
      </c>
      <c r="BM253" s="224" t="s">
        <v>4178</v>
      </c>
    </row>
    <row r="254" s="2" customFormat="1">
      <c r="A254" s="39"/>
      <c r="B254" s="40"/>
      <c r="C254" s="41"/>
      <c r="D254" s="226" t="s">
        <v>189</v>
      </c>
      <c r="E254" s="41"/>
      <c r="F254" s="227" t="s">
        <v>4179</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189</v>
      </c>
      <c r="AU254" s="18" t="s">
        <v>83</v>
      </c>
    </row>
    <row r="255" s="12" customFormat="1" ht="22.8" customHeight="1">
      <c r="A255" s="12"/>
      <c r="B255" s="197"/>
      <c r="C255" s="198"/>
      <c r="D255" s="199" t="s">
        <v>72</v>
      </c>
      <c r="E255" s="211" t="s">
        <v>869</v>
      </c>
      <c r="F255" s="211" t="s">
        <v>4180</v>
      </c>
      <c r="G255" s="198"/>
      <c r="H255" s="198"/>
      <c r="I255" s="201"/>
      <c r="J255" s="212">
        <f>BK255</f>
        <v>0</v>
      </c>
      <c r="K255" s="198"/>
      <c r="L255" s="203"/>
      <c r="M255" s="204"/>
      <c r="N255" s="205"/>
      <c r="O255" s="205"/>
      <c r="P255" s="206">
        <f>SUM(P256:P300)</f>
        <v>0</v>
      </c>
      <c r="Q255" s="205"/>
      <c r="R255" s="206">
        <f>SUM(R256:R300)</f>
        <v>3.5917379999999994</v>
      </c>
      <c r="S255" s="205"/>
      <c r="T255" s="207">
        <f>SUM(T256:T300)</f>
        <v>0</v>
      </c>
      <c r="U255" s="12"/>
      <c r="V255" s="12"/>
      <c r="W255" s="12"/>
      <c r="X255" s="12"/>
      <c r="Y255" s="12"/>
      <c r="Z255" s="12"/>
      <c r="AA255" s="12"/>
      <c r="AB255" s="12"/>
      <c r="AC255" s="12"/>
      <c r="AD255" s="12"/>
      <c r="AE255" s="12"/>
      <c r="AR255" s="208" t="s">
        <v>81</v>
      </c>
      <c r="AT255" s="209" t="s">
        <v>72</v>
      </c>
      <c r="AU255" s="209" t="s">
        <v>81</v>
      </c>
      <c r="AY255" s="208" t="s">
        <v>181</v>
      </c>
      <c r="BK255" s="210">
        <f>SUM(BK256:BK300)</f>
        <v>0</v>
      </c>
    </row>
    <row r="256" s="2" customFormat="1" ht="16.5" customHeight="1">
      <c r="A256" s="39"/>
      <c r="B256" s="40"/>
      <c r="C256" s="213" t="s">
        <v>500</v>
      </c>
      <c r="D256" s="213" t="s">
        <v>183</v>
      </c>
      <c r="E256" s="214" t="s">
        <v>4181</v>
      </c>
      <c r="F256" s="215" t="s">
        <v>4182</v>
      </c>
      <c r="G256" s="216" t="s">
        <v>263</v>
      </c>
      <c r="H256" s="217">
        <v>12</v>
      </c>
      <c r="I256" s="218"/>
      <c r="J256" s="219">
        <f>ROUND(I256*H256,2)</f>
        <v>0</v>
      </c>
      <c r="K256" s="215" t="s">
        <v>187</v>
      </c>
      <c r="L256" s="45"/>
      <c r="M256" s="220" t="s">
        <v>19</v>
      </c>
      <c r="N256" s="221" t="s">
        <v>44</v>
      </c>
      <c r="O256" s="85"/>
      <c r="P256" s="222">
        <f>O256*H256</f>
        <v>0</v>
      </c>
      <c r="Q256" s="222">
        <v>0</v>
      </c>
      <c r="R256" s="222">
        <f>Q256*H256</f>
        <v>0</v>
      </c>
      <c r="S256" s="222">
        <v>0</v>
      </c>
      <c r="T256" s="223">
        <f>S256*H256</f>
        <v>0</v>
      </c>
      <c r="U256" s="39"/>
      <c r="V256" s="39"/>
      <c r="W256" s="39"/>
      <c r="X256" s="39"/>
      <c r="Y256" s="39"/>
      <c r="Z256" s="39"/>
      <c r="AA256" s="39"/>
      <c r="AB256" s="39"/>
      <c r="AC256" s="39"/>
      <c r="AD256" s="39"/>
      <c r="AE256" s="39"/>
      <c r="AR256" s="224" t="s">
        <v>99</v>
      </c>
      <c r="AT256" s="224" t="s">
        <v>183</v>
      </c>
      <c r="AU256" s="224" t="s">
        <v>83</v>
      </c>
      <c r="AY256" s="18" t="s">
        <v>181</v>
      </c>
      <c r="BE256" s="225">
        <f>IF(N256="základní",J256,0)</f>
        <v>0</v>
      </c>
      <c r="BF256" s="225">
        <f>IF(N256="snížená",J256,0)</f>
        <v>0</v>
      </c>
      <c r="BG256" s="225">
        <f>IF(N256="zákl. přenesená",J256,0)</f>
        <v>0</v>
      </c>
      <c r="BH256" s="225">
        <f>IF(N256="sníž. přenesená",J256,0)</f>
        <v>0</v>
      </c>
      <c r="BI256" s="225">
        <f>IF(N256="nulová",J256,0)</f>
        <v>0</v>
      </c>
      <c r="BJ256" s="18" t="s">
        <v>81</v>
      </c>
      <c r="BK256" s="225">
        <f>ROUND(I256*H256,2)</f>
        <v>0</v>
      </c>
      <c r="BL256" s="18" t="s">
        <v>99</v>
      </c>
      <c r="BM256" s="224" t="s">
        <v>4183</v>
      </c>
    </row>
    <row r="257" s="2" customFormat="1">
      <c r="A257" s="39"/>
      <c r="B257" s="40"/>
      <c r="C257" s="41"/>
      <c r="D257" s="226" t="s">
        <v>189</v>
      </c>
      <c r="E257" s="41"/>
      <c r="F257" s="227" t="s">
        <v>4184</v>
      </c>
      <c r="G257" s="41"/>
      <c r="H257" s="41"/>
      <c r="I257" s="228"/>
      <c r="J257" s="41"/>
      <c r="K257" s="41"/>
      <c r="L257" s="45"/>
      <c r="M257" s="229"/>
      <c r="N257" s="230"/>
      <c r="O257" s="85"/>
      <c r="P257" s="85"/>
      <c r="Q257" s="85"/>
      <c r="R257" s="85"/>
      <c r="S257" s="85"/>
      <c r="T257" s="86"/>
      <c r="U257" s="39"/>
      <c r="V257" s="39"/>
      <c r="W257" s="39"/>
      <c r="X257" s="39"/>
      <c r="Y257" s="39"/>
      <c r="Z257" s="39"/>
      <c r="AA257" s="39"/>
      <c r="AB257" s="39"/>
      <c r="AC257" s="39"/>
      <c r="AD257" s="39"/>
      <c r="AE257" s="39"/>
      <c r="AT257" s="18" t="s">
        <v>189</v>
      </c>
      <c r="AU257" s="18" t="s">
        <v>83</v>
      </c>
    </row>
    <row r="258" s="2" customFormat="1">
      <c r="A258" s="39"/>
      <c r="B258" s="40"/>
      <c r="C258" s="41"/>
      <c r="D258" s="231" t="s">
        <v>191</v>
      </c>
      <c r="E258" s="41"/>
      <c r="F258" s="232" t="s">
        <v>4185</v>
      </c>
      <c r="G258" s="41"/>
      <c r="H258" s="41"/>
      <c r="I258" s="228"/>
      <c r="J258" s="41"/>
      <c r="K258" s="41"/>
      <c r="L258" s="45"/>
      <c r="M258" s="229"/>
      <c r="N258" s="230"/>
      <c r="O258" s="85"/>
      <c r="P258" s="85"/>
      <c r="Q258" s="85"/>
      <c r="R258" s="85"/>
      <c r="S258" s="85"/>
      <c r="T258" s="86"/>
      <c r="U258" s="39"/>
      <c r="V258" s="39"/>
      <c r="W258" s="39"/>
      <c r="X258" s="39"/>
      <c r="Y258" s="39"/>
      <c r="Z258" s="39"/>
      <c r="AA258" s="39"/>
      <c r="AB258" s="39"/>
      <c r="AC258" s="39"/>
      <c r="AD258" s="39"/>
      <c r="AE258" s="39"/>
      <c r="AT258" s="18" t="s">
        <v>191</v>
      </c>
      <c r="AU258" s="18" t="s">
        <v>83</v>
      </c>
    </row>
    <row r="259" s="13" customFormat="1">
      <c r="A259" s="13"/>
      <c r="B259" s="233"/>
      <c r="C259" s="234"/>
      <c r="D259" s="226" t="s">
        <v>193</v>
      </c>
      <c r="E259" s="235" t="s">
        <v>19</v>
      </c>
      <c r="F259" s="236" t="s">
        <v>4186</v>
      </c>
      <c r="G259" s="234"/>
      <c r="H259" s="237">
        <v>12</v>
      </c>
      <c r="I259" s="238"/>
      <c r="J259" s="234"/>
      <c r="K259" s="234"/>
      <c r="L259" s="239"/>
      <c r="M259" s="240"/>
      <c r="N259" s="241"/>
      <c r="O259" s="241"/>
      <c r="P259" s="241"/>
      <c r="Q259" s="241"/>
      <c r="R259" s="241"/>
      <c r="S259" s="241"/>
      <c r="T259" s="242"/>
      <c r="U259" s="13"/>
      <c r="V259" s="13"/>
      <c r="W259" s="13"/>
      <c r="X259" s="13"/>
      <c r="Y259" s="13"/>
      <c r="Z259" s="13"/>
      <c r="AA259" s="13"/>
      <c r="AB259" s="13"/>
      <c r="AC259" s="13"/>
      <c r="AD259" s="13"/>
      <c r="AE259" s="13"/>
      <c r="AT259" s="243" t="s">
        <v>193</v>
      </c>
      <c r="AU259" s="243" t="s">
        <v>83</v>
      </c>
      <c r="AV259" s="13" t="s">
        <v>83</v>
      </c>
      <c r="AW259" s="13" t="s">
        <v>33</v>
      </c>
      <c r="AX259" s="13" t="s">
        <v>73</v>
      </c>
      <c r="AY259" s="243" t="s">
        <v>181</v>
      </c>
    </row>
    <row r="260" s="2" customFormat="1" ht="21.75" customHeight="1">
      <c r="A260" s="39"/>
      <c r="B260" s="40"/>
      <c r="C260" s="213" t="s">
        <v>507</v>
      </c>
      <c r="D260" s="213" t="s">
        <v>183</v>
      </c>
      <c r="E260" s="214" t="s">
        <v>4187</v>
      </c>
      <c r="F260" s="215" t="s">
        <v>4188</v>
      </c>
      <c r="G260" s="216" t="s">
        <v>186</v>
      </c>
      <c r="H260" s="217">
        <v>0.78100000000000003</v>
      </c>
      <c r="I260" s="218"/>
      <c r="J260" s="219">
        <f>ROUND(I260*H260,2)</f>
        <v>0</v>
      </c>
      <c r="K260" s="215" t="s">
        <v>187</v>
      </c>
      <c r="L260" s="45"/>
      <c r="M260" s="220" t="s">
        <v>19</v>
      </c>
      <c r="N260" s="221" t="s">
        <v>44</v>
      </c>
      <c r="O260" s="85"/>
      <c r="P260" s="222">
        <f>O260*H260</f>
        <v>0</v>
      </c>
      <c r="Q260" s="222">
        <v>0</v>
      </c>
      <c r="R260" s="222">
        <f>Q260*H260</f>
        <v>0</v>
      </c>
      <c r="S260" s="222">
        <v>0</v>
      </c>
      <c r="T260" s="223">
        <f>S260*H260</f>
        <v>0</v>
      </c>
      <c r="U260" s="39"/>
      <c r="V260" s="39"/>
      <c r="W260" s="39"/>
      <c r="X260" s="39"/>
      <c r="Y260" s="39"/>
      <c r="Z260" s="39"/>
      <c r="AA260" s="39"/>
      <c r="AB260" s="39"/>
      <c r="AC260" s="39"/>
      <c r="AD260" s="39"/>
      <c r="AE260" s="39"/>
      <c r="AR260" s="224" t="s">
        <v>99</v>
      </c>
      <c r="AT260" s="224" t="s">
        <v>183</v>
      </c>
      <c r="AU260" s="224" t="s">
        <v>83</v>
      </c>
      <c r="AY260" s="18" t="s">
        <v>181</v>
      </c>
      <c r="BE260" s="225">
        <f>IF(N260="základní",J260,0)</f>
        <v>0</v>
      </c>
      <c r="BF260" s="225">
        <f>IF(N260="snížená",J260,0)</f>
        <v>0</v>
      </c>
      <c r="BG260" s="225">
        <f>IF(N260="zákl. přenesená",J260,0)</f>
        <v>0</v>
      </c>
      <c r="BH260" s="225">
        <f>IF(N260="sníž. přenesená",J260,0)</f>
        <v>0</v>
      </c>
      <c r="BI260" s="225">
        <f>IF(N260="nulová",J260,0)</f>
        <v>0</v>
      </c>
      <c r="BJ260" s="18" t="s">
        <v>81</v>
      </c>
      <c r="BK260" s="225">
        <f>ROUND(I260*H260,2)</f>
        <v>0</v>
      </c>
      <c r="BL260" s="18" t="s">
        <v>99</v>
      </c>
      <c r="BM260" s="224" t="s">
        <v>4189</v>
      </c>
    </row>
    <row r="261" s="2" customFormat="1">
      <c r="A261" s="39"/>
      <c r="B261" s="40"/>
      <c r="C261" s="41"/>
      <c r="D261" s="226" t="s">
        <v>189</v>
      </c>
      <c r="E261" s="41"/>
      <c r="F261" s="227" t="s">
        <v>4190</v>
      </c>
      <c r="G261" s="41"/>
      <c r="H261" s="41"/>
      <c r="I261" s="228"/>
      <c r="J261" s="41"/>
      <c r="K261" s="41"/>
      <c r="L261" s="45"/>
      <c r="M261" s="229"/>
      <c r="N261" s="230"/>
      <c r="O261" s="85"/>
      <c r="P261" s="85"/>
      <c r="Q261" s="85"/>
      <c r="R261" s="85"/>
      <c r="S261" s="85"/>
      <c r="T261" s="86"/>
      <c r="U261" s="39"/>
      <c r="V261" s="39"/>
      <c r="W261" s="39"/>
      <c r="X261" s="39"/>
      <c r="Y261" s="39"/>
      <c r="Z261" s="39"/>
      <c r="AA261" s="39"/>
      <c r="AB261" s="39"/>
      <c r="AC261" s="39"/>
      <c r="AD261" s="39"/>
      <c r="AE261" s="39"/>
      <c r="AT261" s="18" t="s">
        <v>189</v>
      </c>
      <c r="AU261" s="18" t="s">
        <v>83</v>
      </c>
    </row>
    <row r="262" s="2" customFormat="1">
      <c r="A262" s="39"/>
      <c r="B262" s="40"/>
      <c r="C262" s="41"/>
      <c r="D262" s="231" t="s">
        <v>191</v>
      </c>
      <c r="E262" s="41"/>
      <c r="F262" s="232" t="s">
        <v>4191</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191</v>
      </c>
      <c r="AU262" s="18" t="s">
        <v>83</v>
      </c>
    </row>
    <row r="263" s="14" customFormat="1">
      <c r="A263" s="14"/>
      <c r="B263" s="244"/>
      <c r="C263" s="245"/>
      <c r="D263" s="226" t="s">
        <v>193</v>
      </c>
      <c r="E263" s="246" t="s">
        <v>19</v>
      </c>
      <c r="F263" s="247" t="s">
        <v>4192</v>
      </c>
      <c r="G263" s="245"/>
      <c r="H263" s="246" t="s">
        <v>19</v>
      </c>
      <c r="I263" s="248"/>
      <c r="J263" s="245"/>
      <c r="K263" s="245"/>
      <c r="L263" s="249"/>
      <c r="M263" s="250"/>
      <c r="N263" s="251"/>
      <c r="O263" s="251"/>
      <c r="P263" s="251"/>
      <c r="Q263" s="251"/>
      <c r="R263" s="251"/>
      <c r="S263" s="251"/>
      <c r="T263" s="252"/>
      <c r="U263" s="14"/>
      <c r="V263" s="14"/>
      <c r="W263" s="14"/>
      <c r="X263" s="14"/>
      <c r="Y263" s="14"/>
      <c r="Z263" s="14"/>
      <c r="AA263" s="14"/>
      <c r="AB263" s="14"/>
      <c r="AC263" s="14"/>
      <c r="AD263" s="14"/>
      <c r="AE263" s="14"/>
      <c r="AT263" s="253" t="s">
        <v>193</v>
      </c>
      <c r="AU263" s="253" t="s">
        <v>83</v>
      </c>
      <c r="AV263" s="14" t="s">
        <v>81</v>
      </c>
      <c r="AW263" s="14" t="s">
        <v>33</v>
      </c>
      <c r="AX263" s="14" t="s">
        <v>73</v>
      </c>
      <c r="AY263" s="253" t="s">
        <v>181</v>
      </c>
    </row>
    <row r="264" s="13" customFormat="1">
      <c r="A264" s="13"/>
      <c r="B264" s="233"/>
      <c r="C264" s="234"/>
      <c r="D264" s="226" t="s">
        <v>193</v>
      </c>
      <c r="E264" s="235" t="s">
        <v>19</v>
      </c>
      <c r="F264" s="236" t="s">
        <v>4193</v>
      </c>
      <c r="G264" s="234"/>
      <c r="H264" s="237">
        <v>0.78100000000000003</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193</v>
      </c>
      <c r="AU264" s="243" t="s">
        <v>83</v>
      </c>
      <c r="AV264" s="13" t="s">
        <v>83</v>
      </c>
      <c r="AW264" s="13" t="s">
        <v>33</v>
      </c>
      <c r="AX264" s="13" t="s">
        <v>73</v>
      </c>
      <c r="AY264" s="243" t="s">
        <v>181</v>
      </c>
    </row>
    <row r="265" s="2" customFormat="1" ht="16.5" customHeight="1">
      <c r="A265" s="39"/>
      <c r="B265" s="40"/>
      <c r="C265" s="213" t="s">
        <v>514</v>
      </c>
      <c r="D265" s="213" t="s">
        <v>183</v>
      </c>
      <c r="E265" s="214" t="s">
        <v>4194</v>
      </c>
      <c r="F265" s="215" t="s">
        <v>4195</v>
      </c>
      <c r="G265" s="216" t="s">
        <v>186</v>
      </c>
      <c r="H265" s="217">
        <v>1</v>
      </c>
      <c r="I265" s="218"/>
      <c r="J265" s="219">
        <f>ROUND(I265*H265,2)</f>
        <v>0</v>
      </c>
      <c r="K265" s="215" t="s">
        <v>187</v>
      </c>
      <c r="L265" s="45"/>
      <c r="M265" s="220" t="s">
        <v>19</v>
      </c>
      <c r="N265" s="221" t="s">
        <v>44</v>
      </c>
      <c r="O265" s="85"/>
      <c r="P265" s="222">
        <f>O265*H265</f>
        <v>0</v>
      </c>
      <c r="Q265" s="222">
        <v>0</v>
      </c>
      <c r="R265" s="222">
        <f>Q265*H265</f>
        <v>0</v>
      </c>
      <c r="S265" s="222">
        <v>0</v>
      </c>
      <c r="T265" s="223">
        <f>S265*H265</f>
        <v>0</v>
      </c>
      <c r="U265" s="39"/>
      <c r="V265" s="39"/>
      <c r="W265" s="39"/>
      <c r="X265" s="39"/>
      <c r="Y265" s="39"/>
      <c r="Z265" s="39"/>
      <c r="AA265" s="39"/>
      <c r="AB265" s="39"/>
      <c r="AC265" s="39"/>
      <c r="AD265" s="39"/>
      <c r="AE265" s="39"/>
      <c r="AR265" s="224" t="s">
        <v>99</v>
      </c>
      <c r="AT265" s="224" t="s">
        <v>183</v>
      </c>
      <c r="AU265" s="224" t="s">
        <v>83</v>
      </c>
      <c r="AY265" s="18" t="s">
        <v>181</v>
      </c>
      <c r="BE265" s="225">
        <f>IF(N265="základní",J265,0)</f>
        <v>0</v>
      </c>
      <c r="BF265" s="225">
        <f>IF(N265="snížená",J265,0)</f>
        <v>0</v>
      </c>
      <c r="BG265" s="225">
        <f>IF(N265="zákl. přenesená",J265,0)</f>
        <v>0</v>
      </c>
      <c r="BH265" s="225">
        <f>IF(N265="sníž. přenesená",J265,0)</f>
        <v>0</v>
      </c>
      <c r="BI265" s="225">
        <f>IF(N265="nulová",J265,0)</f>
        <v>0</v>
      </c>
      <c r="BJ265" s="18" t="s">
        <v>81</v>
      </c>
      <c r="BK265" s="225">
        <f>ROUND(I265*H265,2)</f>
        <v>0</v>
      </c>
      <c r="BL265" s="18" t="s">
        <v>99</v>
      </c>
      <c r="BM265" s="224" t="s">
        <v>4196</v>
      </c>
    </row>
    <row r="266" s="2" customFormat="1">
      <c r="A266" s="39"/>
      <c r="B266" s="40"/>
      <c r="C266" s="41"/>
      <c r="D266" s="226" t="s">
        <v>189</v>
      </c>
      <c r="E266" s="41"/>
      <c r="F266" s="227" t="s">
        <v>4197</v>
      </c>
      <c r="G266" s="41"/>
      <c r="H266" s="41"/>
      <c r="I266" s="228"/>
      <c r="J266" s="41"/>
      <c r="K266" s="41"/>
      <c r="L266" s="45"/>
      <c r="M266" s="229"/>
      <c r="N266" s="230"/>
      <c r="O266" s="85"/>
      <c r="P266" s="85"/>
      <c r="Q266" s="85"/>
      <c r="R266" s="85"/>
      <c r="S266" s="85"/>
      <c r="T266" s="86"/>
      <c r="U266" s="39"/>
      <c r="V266" s="39"/>
      <c r="W266" s="39"/>
      <c r="X266" s="39"/>
      <c r="Y266" s="39"/>
      <c r="Z266" s="39"/>
      <c r="AA266" s="39"/>
      <c r="AB266" s="39"/>
      <c r="AC266" s="39"/>
      <c r="AD266" s="39"/>
      <c r="AE266" s="39"/>
      <c r="AT266" s="18" t="s">
        <v>189</v>
      </c>
      <c r="AU266" s="18" t="s">
        <v>83</v>
      </c>
    </row>
    <row r="267" s="2" customFormat="1">
      <c r="A267" s="39"/>
      <c r="B267" s="40"/>
      <c r="C267" s="41"/>
      <c r="D267" s="231" t="s">
        <v>191</v>
      </c>
      <c r="E267" s="41"/>
      <c r="F267" s="232" t="s">
        <v>4198</v>
      </c>
      <c r="G267" s="41"/>
      <c r="H267" s="41"/>
      <c r="I267" s="228"/>
      <c r="J267" s="41"/>
      <c r="K267" s="41"/>
      <c r="L267" s="45"/>
      <c r="M267" s="229"/>
      <c r="N267" s="230"/>
      <c r="O267" s="85"/>
      <c r="P267" s="85"/>
      <c r="Q267" s="85"/>
      <c r="R267" s="85"/>
      <c r="S267" s="85"/>
      <c r="T267" s="86"/>
      <c r="U267" s="39"/>
      <c r="V267" s="39"/>
      <c r="W267" s="39"/>
      <c r="X267" s="39"/>
      <c r="Y267" s="39"/>
      <c r="Z267" s="39"/>
      <c r="AA267" s="39"/>
      <c r="AB267" s="39"/>
      <c r="AC267" s="39"/>
      <c r="AD267" s="39"/>
      <c r="AE267" s="39"/>
      <c r="AT267" s="18" t="s">
        <v>191</v>
      </c>
      <c r="AU267" s="18" t="s">
        <v>83</v>
      </c>
    </row>
    <row r="268" s="2" customFormat="1" ht="16.5" customHeight="1">
      <c r="A268" s="39"/>
      <c r="B268" s="40"/>
      <c r="C268" s="213" t="s">
        <v>521</v>
      </c>
      <c r="D268" s="213" t="s">
        <v>183</v>
      </c>
      <c r="E268" s="214" t="s">
        <v>4199</v>
      </c>
      <c r="F268" s="215" t="s">
        <v>3824</v>
      </c>
      <c r="G268" s="216" t="s">
        <v>186</v>
      </c>
      <c r="H268" s="217">
        <v>1</v>
      </c>
      <c r="I268" s="218"/>
      <c r="J268" s="219">
        <f>ROUND(I268*H268,2)</f>
        <v>0</v>
      </c>
      <c r="K268" s="215" t="s">
        <v>187</v>
      </c>
      <c r="L268" s="45"/>
      <c r="M268" s="220" t="s">
        <v>19</v>
      </c>
      <c r="N268" s="221" t="s">
        <v>44</v>
      </c>
      <c r="O268" s="85"/>
      <c r="P268" s="222">
        <f>O268*H268</f>
        <v>0</v>
      </c>
      <c r="Q268" s="222">
        <v>0</v>
      </c>
      <c r="R268" s="222">
        <f>Q268*H268</f>
        <v>0</v>
      </c>
      <c r="S268" s="222">
        <v>0</v>
      </c>
      <c r="T268" s="223">
        <f>S268*H268</f>
        <v>0</v>
      </c>
      <c r="U268" s="39"/>
      <c r="V268" s="39"/>
      <c r="W268" s="39"/>
      <c r="X268" s="39"/>
      <c r="Y268" s="39"/>
      <c r="Z268" s="39"/>
      <c r="AA268" s="39"/>
      <c r="AB268" s="39"/>
      <c r="AC268" s="39"/>
      <c r="AD268" s="39"/>
      <c r="AE268" s="39"/>
      <c r="AR268" s="224" t="s">
        <v>99</v>
      </c>
      <c r="AT268" s="224" t="s">
        <v>183</v>
      </c>
      <c r="AU268" s="224" t="s">
        <v>83</v>
      </c>
      <c r="AY268" s="18" t="s">
        <v>181</v>
      </c>
      <c r="BE268" s="225">
        <f>IF(N268="základní",J268,0)</f>
        <v>0</v>
      </c>
      <c r="BF268" s="225">
        <f>IF(N268="snížená",J268,0)</f>
        <v>0</v>
      </c>
      <c r="BG268" s="225">
        <f>IF(N268="zákl. přenesená",J268,0)</f>
        <v>0</v>
      </c>
      <c r="BH268" s="225">
        <f>IF(N268="sníž. přenesená",J268,0)</f>
        <v>0</v>
      </c>
      <c r="BI268" s="225">
        <f>IF(N268="nulová",J268,0)</f>
        <v>0</v>
      </c>
      <c r="BJ268" s="18" t="s">
        <v>81</v>
      </c>
      <c r="BK268" s="225">
        <f>ROUND(I268*H268,2)</f>
        <v>0</v>
      </c>
      <c r="BL268" s="18" t="s">
        <v>99</v>
      </c>
      <c r="BM268" s="224" t="s">
        <v>4200</v>
      </c>
    </row>
    <row r="269" s="2" customFormat="1">
      <c r="A269" s="39"/>
      <c r="B269" s="40"/>
      <c r="C269" s="41"/>
      <c r="D269" s="226" t="s">
        <v>189</v>
      </c>
      <c r="E269" s="41"/>
      <c r="F269" s="227" t="s">
        <v>3826</v>
      </c>
      <c r="G269" s="41"/>
      <c r="H269" s="41"/>
      <c r="I269" s="228"/>
      <c r="J269" s="41"/>
      <c r="K269" s="41"/>
      <c r="L269" s="45"/>
      <c r="M269" s="229"/>
      <c r="N269" s="230"/>
      <c r="O269" s="85"/>
      <c r="P269" s="85"/>
      <c r="Q269" s="85"/>
      <c r="R269" s="85"/>
      <c r="S269" s="85"/>
      <c r="T269" s="86"/>
      <c r="U269" s="39"/>
      <c r="V269" s="39"/>
      <c r="W269" s="39"/>
      <c r="X269" s="39"/>
      <c r="Y269" s="39"/>
      <c r="Z269" s="39"/>
      <c r="AA269" s="39"/>
      <c r="AB269" s="39"/>
      <c r="AC269" s="39"/>
      <c r="AD269" s="39"/>
      <c r="AE269" s="39"/>
      <c r="AT269" s="18" t="s">
        <v>189</v>
      </c>
      <c r="AU269" s="18" t="s">
        <v>83</v>
      </c>
    </row>
    <row r="270" s="2" customFormat="1">
      <c r="A270" s="39"/>
      <c r="B270" s="40"/>
      <c r="C270" s="41"/>
      <c r="D270" s="231" t="s">
        <v>191</v>
      </c>
      <c r="E270" s="41"/>
      <c r="F270" s="232" t="s">
        <v>4201</v>
      </c>
      <c r="G270" s="41"/>
      <c r="H270" s="41"/>
      <c r="I270" s="228"/>
      <c r="J270" s="41"/>
      <c r="K270" s="41"/>
      <c r="L270" s="45"/>
      <c r="M270" s="229"/>
      <c r="N270" s="230"/>
      <c r="O270" s="85"/>
      <c r="P270" s="85"/>
      <c r="Q270" s="85"/>
      <c r="R270" s="85"/>
      <c r="S270" s="85"/>
      <c r="T270" s="86"/>
      <c r="U270" s="39"/>
      <c r="V270" s="39"/>
      <c r="W270" s="39"/>
      <c r="X270" s="39"/>
      <c r="Y270" s="39"/>
      <c r="Z270" s="39"/>
      <c r="AA270" s="39"/>
      <c r="AB270" s="39"/>
      <c r="AC270" s="39"/>
      <c r="AD270" s="39"/>
      <c r="AE270" s="39"/>
      <c r="AT270" s="18" t="s">
        <v>191</v>
      </c>
      <c r="AU270" s="18" t="s">
        <v>83</v>
      </c>
    </row>
    <row r="271" s="14" customFormat="1">
      <c r="A271" s="14"/>
      <c r="B271" s="244"/>
      <c r="C271" s="245"/>
      <c r="D271" s="226" t="s">
        <v>193</v>
      </c>
      <c r="E271" s="246" t="s">
        <v>19</v>
      </c>
      <c r="F271" s="247" t="s">
        <v>4202</v>
      </c>
      <c r="G271" s="245"/>
      <c r="H271" s="246" t="s">
        <v>19</v>
      </c>
      <c r="I271" s="248"/>
      <c r="J271" s="245"/>
      <c r="K271" s="245"/>
      <c r="L271" s="249"/>
      <c r="M271" s="250"/>
      <c r="N271" s="251"/>
      <c r="O271" s="251"/>
      <c r="P271" s="251"/>
      <c r="Q271" s="251"/>
      <c r="R271" s="251"/>
      <c r="S271" s="251"/>
      <c r="T271" s="252"/>
      <c r="U271" s="14"/>
      <c r="V271" s="14"/>
      <c r="W271" s="14"/>
      <c r="X271" s="14"/>
      <c r="Y271" s="14"/>
      <c r="Z271" s="14"/>
      <c r="AA271" s="14"/>
      <c r="AB271" s="14"/>
      <c r="AC271" s="14"/>
      <c r="AD271" s="14"/>
      <c r="AE271" s="14"/>
      <c r="AT271" s="253" t="s">
        <v>193</v>
      </c>
      <c r="AU271" s="253" t="s">
        <v>83</v>
      </c>
      <c r="AV271" s="14" t="s">
        <v>81</v>
      </c>
      <c r="AW271" s="14" t="s">
        <v>33</v>
      </c>
      <c r="AX271" s="14" t="s">
        <v>73</v>
      </c>
      <c r="AY271" s="253" t="s">
        <v>181</v>
      </c>
    </row>
    <row r="272" s="13" customFormat="1">
      <c r="A272" s="13"/>
      <c r="B272" s="233"/>
      <c r="C272" s="234"/>
      <c r="D272" s="226" t="s">
        <v>193</v>
      </c>
      <c r="E272" s="235" t="s">
        <v>19</v>
      </c>
      <c r="F272" s="236" t="s">
        <v>81</v>
      </c>
      <c r="G272" s="234"/>
      <c r="H272" s="237">
        <v>1</v>
      </c>
      <c r="I272" s="238"/>
      <c r="J272" s="234"/>
      <c r="K272" s="234"/>
      <c r="L272" s="239"/>
      <c r="M272" s="240"/>
      <c r="N272" s="241"/>
      <c r="O272" s="241"/>
      <c r="P272" s="241"/>
      <c r="Q272" s="241"/>
      <c r="R272" s="241"/>
      <c r="S272" s="241"/>
      <c r="T272" s="242"/>
      <c r="U272" s="13"/>
      <c r="V272" s="13"/>
      <c r="W272" s="13"/>
      <c r="X272" s="13"/>
      <c r="Y272" s="13"/>
      <c r="Z272" s="13"/>
      <c r="AA272" s="13"/>
      <c r="AB272" s="13"/>
      <c r="AC272" s="13"/>
      <c r="AD272" s="13"/>
      <c r="AE272" s="13"/>
      <c r="AT272" s="243" t="s">
        <v>193</v>
      </c>
      <c r="AU272" s="243" t="s">
        <v>83</v>
      </c>
      <c r="AV272" s="13" t="s">
        <v>83</v>
      </c>
      <c r="AW272" s="13" t="s">
        <v>33</v>
      </c>
      <c r="AX272" s="13" t="s">
        <v>73</v>
      </c>
      <c r="AY272" s="243" t="s">
        <v>181</v>
      </c>
    </row>
    <row r="273" s="2" customFormat="1" ht="16.5" customHeight="1">
      <c r="A273" s="39"/>
      <c r="B273" s="40"/>
      <c r="C273" s="213" t="s">
        <v>530</v>
      </c>
      <c r="D273" s="213" t="s">
        <v>183</v>
      </c>
      <c r="E273" s="214" t="s">
        <v>4203</v>
      </c>
      <c r="F273" s="215" t="s">
        <v>4204</v>
      </c>
      <c r="G273" s="216" t="s">
        <v>449</v>
      </c>
      <c r="H273" s="217">
        <v>15</v>
      </c>
      <c r="I273" s="218"/>
      <c r="J273" s="219">
        <f>ROUND(I273*H273,2)</f>
        <v>0</v>
      </c>
      <c r="K273" s="215" t="s">
        <v>187</v>
      </c>
      <c r="L273" s="45"/>
      <c r="M273" s="220" t="s">
        <v>19</v>
      </c>
      <c r="N273" s="221" t="s">
        <v>44</v>
      </c>
      <c r="O273" s="85"/>
      <c r="P273" s="222">
        <f>O273*H273</f>
        <v>0</v>
      </c>
      <c r="Q273" s="222">
        <v>0.17488799999999999</v>
      </c>
      <c r="R273" s="222">
        <f>Q273*H273</f>
        <v>2.6233199999999997</v>
      </c>
      <c r="S273" s="222">
        <v>0</v>
      </c>
      <c r="T273" s="223">
        <f>S273*H273</f>
        <v>0</v>
      </c>
      <c r="U273" s="39"/>
      <c r="V273" s="39"/>
      <c r="W273" s="39"/>
      <c r="X273" s="39"/>
      <c r="Y273" s="39"/>
      <c r="Z273" s="39"/>
      <c r="AA273" s="39"/>
      <c r="AB273" s="39"/>
      <c r="AC273" s="39"/>
      <c r="AD273" s="39"/>
      <c r="AE273" s="39"/>
      <c r="AR273" s="224" t="s">
        <v>99</v>
      </c>
      <c r="AT273" s="224" t="s">
        <v>183</v>
      </c>
      <c r="AU273" s="224" t="s">
        <v>83</v>
      </c>
      <c r="AY273" s="18" t="s">
        <v>181</v>
      </c>
      <c r="BE273" s="225">
        <f>IF(N273="základní",J273,0)</f>
        <v>0</v>
      </c>
      <c r="BF273" s="225">
        <f>IF(N273="snížená",J273,0)</f>
        <v>0</v>
      </c>
      <c r="BG273" s="225">
        <f>IF(N273="zákl. přenesená",J273,0)</f>
        <v>0</v>
      </c>
      <c r="BH273" s="225">
        <f>IF(N273="sníž. přenesená",J273,0)</f>
        <v>0</v>
      </c>
      <c r="BI273" s="225">
        <f>IF(N273="nulová",J273,0)</f>
        <v>0</v>
      </c>
      <c r="BJ273" s="18" t="s">
        <v>81</v>
      </c>
      <c r="BK273" s="225">
        <f>ROUND(I273*H273,2)</f>
        <v>0</v>
      </c>
      <c r="BL273" s="18" t="s">
        <v>99</v>
      </c>
      <c r="BM273" s="224" t="s">
        <v>4205</v>
      </c>
    </row>
    <row r="274" s="2" customFormat="1">
      <c r="A274" s="39"/>
      <c r="B274" s="40"/>
      <c r="C274" s="41"/>
      <c r="D274" s="226" t="s">
        <v>189</v>
      </c>
      <c r="E274" s="41"/>
      <c r="F274" s="227" t="s">
        <v>4206</v>
      </c>
      <c r="G274" s="41"/>
      <c r="H274" s="41"/>
      <c r="I274" s="228"/>
      <c r="J274" s="41"/>
      <c r="K274" s="41"/>
      <c r="L274" s="45"/>
      <c r="M274" s="229"/>
      <c r="N274" s="230"/>
      <c r="O274" s="85"/>
      <c r="P274" s="85"/>
      <c r="Q274" s="85"/>
      <c r="R274" s="85"/>
      <c r="S274" s="85"/>
      <c r="T274" s="86"/>
      <c r="U274" s="39"/>
      <c r="V274" s="39"/>
      <c r="W274" s="39"/>
      <c r="X274" s="39"/>
      <c r="Y274" s="39"/>
      <c r="Z274" s="39"/>
      <c r="AA274" s="39"/>
      <c r="AB274" s="39"/>
      <c r="AC274" s="39"/>
      <c r="AD274" s="39"/>
      <c r="AE274" s="39"/>
      <c r="AT274" s="18" t="s">
        <v>189</v>
      </c>
      <c r="AU274" s="18" t="s">
        <v>83</v>
      </c>
    </row>
    <row r="275" s="2" customFormat="1">
      <c r="A275" s="39"/>
      <c r="B275" s="40"/>
      <c r="C275" s="41"/>
      <c r="D275" s="231" t="s">
        <v>191</v>
      </c>
      <c r="E275" s="41"/>
      <c r="F275" s="232" t="s">
        <v>4207</v>
      </c>
      <c r="G275" s="41"/>
      <c r="H275" s="41"/>
      <c r="I275" s="228"/>
      <c r="J275" s="41"/>
      <c r="K275" s="41"/>
      <c r="L275" s="45"/>
      <c r="M275" s="229"/>
      <c r="N275" s="230"/>
      <c r="O275" s="85"/>
      <c r="P275" s="85"/>
      <c r="Q275" s="85"/>
      <c r="R275" s="85"/>
      <c r="S275" s="85"/>
      <c r="T275" s="86"/>
      <c r="U275" s="39"/>
      <c r="V275" s="39"/>
      <c r="W275" s="39"/>
      <c r="X275" s="39"/>
      <c r="Y275" s="39"/>
      <c r="Z275" s="39"/>
      <c r="AA275" s="39"/>
      <c r="AB275" s="39"/>
      <c r="AC275" s="39"/>
      <c r="AD275" s="39"/>
      <c r="AE275" s="39"/>
      <c r="AT275" s="18" t="s">
        <v>191</v>
      </c>
      <c r="AU275" s="18" t="s">
        <v>83</v>
      </c>
    </row>
    <row r="276" s="2" customFormat="1" ht="21.75" customHeight="1">
      <c r="A276" s="39"/>
      <c r="B276" s="40"/>
      <c r="C276" s="254" t="s">
        <v>543</v>
      </c>
      <c r="D276" s="254" t="s">
        <v>308</v>
      </c>
      <c r="E276" s="255" t="s">
        <v>4208</v>
      </c>
      <c r="F276" s="256" t="s">
        <v>4209</v>
      </c>
      <c r="G276" s="257" t="s">
        <v>449</v>
      </c>
      <c r="H276" s="258">
        <v>15</v>
      </c>
      <c r="I276" s="259"/>
      <c r="J276" s="260">
        <f>ROUND(I276*H276,2)</f>
        <v>0</v>
      </c>
      <c r="K276" s="256" t="s">
        <v>187</v>
      </c>
      <c r="L276" s="261"/>
      <c r="M276" s="262" t="s">
        <v>19</v>
      </c>
      <c r="N276" s="263" t="s">
        <v>44</v>
      </c>
      <c r="O276" s="85"/>
      <c r="P276" s="222">
        <f>O276*H276</f>
        <v>0</v>
      </c>
      <c r="Q276" s="222">
        <v>0.0053</v>
      </c>
      <c r="R276" s="222">
        <f>Q276*H276</f>
        <v>0.079500000000000001</v>
      </c>
      <c r="S276" s="222">
        <v>0</v>
      </c>
      <c r="T276" s="223">
        <f>S276*H276</f>
        <v>0</v>
      </c>
      <c r="U276" s="39"/>
      <c r="V276" s="39"/>
      <c r="W276" s="39"/>
      <c r="X276" s="39"/>
      <c r="Y276" s="39"/>
      <c r="Z276" s="39"/>
      <c r="AA276" s="39"/>
      <c r="AB276" s="39"/>
      <c r="AC276" s="39"/>
      <c r="AD276" s="39"/>
      <c r="AE276" s="39"/>
      <c r="AR276" s="224" t="s">
        <v>238</v>
      </c>
      <c r="AT276" s="224" t="s">
        <v>308</v>
      </c>
      <c r="AU276" s="224" t="s">
        <v>83</v>
      </c>
      <c r="AY276" s="18" t="s">
        <v>181</v>
      </c>
      <c r="BE276" s="225">
        <f>IF(N276="základní",J276,0)</f>
        <v>0</v>
      </c>
      <c r="BF276" s="225">
        <f>IF(N276="snížená",J276,0)</f>
        <v>0</v>
      </c>
      <c r="BG276" s="225">
        <f>IF(N276="zákl. přenesená",J276,0)</f>
        <v>0</v>
      </c>
      <c r="BH276" s="225">
        <f>IF(N276="sníž. přenesená",J276,0)</f>
        <v>0</v>
      </c>
      <c r="BI276" s="225">
        <f>IF(N276="nulová",J276,0)</f>
        <v>0</v>
      </c>
      <c r="BJ276" s="18" t="s">
        <v>81</v>
      </c>
      <c r="BK276" s="225">
        <f>ROUND(I276*H276,2)</f>
        <v>0</v>
      </c>
      <c r="BL276" s="18" t="s">
        <v>99</v>
      </c>
      <c r="BM276" s="224" t="s">
        <v>4210</v>
      </c>
    </row>
    <row r="277" s="2" customFormat="1">
      <c r="A277" s="39"/>
      <c r="B277" s="40"/>
      <c r="C277" s="41"/>
      <c r="D277" s="226" t="s">
        <v>189</v>
      </c>
      <c r="E277" s="41"/>
      <c r="F277" s="227" t="s">
        <v>4209</v>
      </c>
      <c r="G277" s="41"/>
      <c r="H277" s="41"/>
      <c r="I277" s="228"/>
      <c r="J277" s="41"/>
      <c r="K277" s="41"/>
      <c r="L277" s="45"/>
      <c r="M277" s="229"/>
      <c r="N277" s="230"/>
      <c r="O277" s="85"/>
      <c r="P277" s="85"/>
      <c r="Q277" s="85"/>
      <c r="R277" s="85"/>
      <c r="S277" s="85"/>
      <c r="T277" s="86"/>
      <c r="U277" s="39"/>
      <c r="V277" s="39"/>
      <c r="W277" s="39"/>
      <c r="X277" s="39"/>
      <c r="Y277" s="39"/>
      <c r="Z277" s="39"/>
      <c r="AA277" s="39"/>
      <c r="AB277" s="39"/>
      <c r="AC277" s="39"/>
      <c r="AD277" s="39"/>
      <c r="AE277" s="39"/>
      <c r="AT277" s="18" t="s">
        <v>189</v>
      </c>
      <c r="AU277" s="18" t="s">
        <v>83</v>
      </c>
    </row>
    <row r="278" s="2" customFormat="1" ht="16.5" customHeight="1">
      <c r="A278" s="39"/>
      <c r="B278" s="40"/>
      <c r="C278" s="254" t="s">
        <v>551</v>
      </c>
      <c r="D278" s="254" t="s">
        <v>308</v>
      </c>
      <c r="E278" s="255" t="s">
        <v>4211</v>
      </c>
      <c r="F278" s="256" t="s">
        <v>4212</v>
      </c>
      <c r="G278" s="257" t="s">
        <v>449</v>
      </c>
      <c r="H278" s="258">
        <v>15</v>
      </c>
      <c r="I278" s="259"/>
      <c r="J278" s="260">
        <f>ROUND(I278*H278,2)</f>
        <v>0</v>
      </c>
      <c r="K278" s="256" t="s">
        <v>187</v>
      </c>
      <c r="L278" s="261"/>
      <c r="M278" s="262" t="s">
        <v>19</v>
      </c>
      <c r="N278" s="263" t="s">
        <v>44</v>
      </c>
      <c r="O278" s="85"/>
      <c r="P278" s="222">
        <f>O278*H278</f>
        <v>0</v>
      </c>
      <c r="Q278" s="222">
        <v>1.0000000000000001E-05</v>
      </c>
      <c r="R278" s="222">
        <f>Q278*H278</f>
        <v>0.00015000000000000001</v>
      </c>
      <c r="S278" s="222">
        <v>0</v>
      </c>
      <c r="T278" s="223">
        <f>S278*H278</f>
        <v>0</v>
      </c>
      <c r="U278" s="39"/>
      <c r="V278" s="39"/>
      <c r="W278" s="39"/>
      <c r="X278" s="39"/>
      <c r="Y278" s="39"/>
      <c r="Z278" s="39"/>
      <c r="AA278" s="39"/>
      <c r="AB278" s="39"/>
      <c r="AC278" s="39"/>
      <c r="AD278" s="39"/>
      <c r="AE278" s="39"/>
      <c r="AR278" s="224" t="s">
        <v>238</v>
      </c>
      <c r="AT278" s="224" t="s">
        <v>308</v>
      </c>
      <c r="AU278" s="224" t="s">
        <v>83</v>
      </c>
      <c r="AY278" s="18" t="s">
        <v>181</v>
      </c>
      <c r="BE278" s="225">
        <f>IF(N278="základní",J278,0)</f>
        <v>0</v>
      </c>
      <c r="BF278" s="225">
        <f>IF(N278="snížená",J278,0)</f>
        <v>0</v>
      </c>
      <c r="BG278" s="225">
        <f>IF(N278="zákl. přenesená",J278,0)</f>
        <v>0</v>
      </c>
      <c r="BH278" s="225">
        <f>IF(N278="sníž. přenesená",J278,0)</f>
        <v>0</v>
      </c>
      <c r="BI278" s="225">
        <f>IF(N278="nulová",J278,0)</f>
        <v>0</v>
      </c>
      <c r="BJ278" s="18" t="s">
        <v>81</v>
      </c>
      <c r="BK278" s="225">
        <f>ROUND(I278*H278,2)</f>
        <v>0</v>
      </c>
      <c r="BL278" s="18" t="s">
        <v>99</v>
      </c>
      <c r="BM278" s="224" t="s">
        <v>4213</v>
      </c>
    </row>
    <row r="279" s="2" customFormat="1">
      <c r="A279" s="39"/>
      <c r="B279" s="40"/>
      <c r="C279" s="41"/>
      <c r="D279" s="226" t="s">
        <v>189</v>
      </c>
      <c r="E279" s="41"/>
      <c r="F279" s="227" t="s">
        <v>4212</v>
      </c>
      <c r="G279" s="41"/>
      <c r="H279" s="41"/>
      <c r="I279" s="228"/>
      <c r="J279" s="41"/>
      <c r="K279" s="41"/>
      <c r="L279" s="45"/>
      <c r="M279" s="229"/>
      <c r="N279" s="230"/>
      <c r="O279" s="85"/>
      <c r="P279" s="85"/>
      <c r="Q279" s="85"/>
      <c r="R279" s="85"/>
      <c r="S279" s="85"/>
      <c r="T279" s="86"/>
      <c r="U279" s="39"/>
      <c r="V279" s="39"/>
      <c r="W279" s="39"/>
      <c r="X279" s="39"/>
      <c r="Y279" s="39"/>
      <c r="Z279" s="39"/>
      <c r="AA279" s="39"/>
      <c r="AB279" s="39"/>
      <c r="AC279" s="39"/>
      <c r="AD279" s="39"/>
      <c r="AE279" s="39"/>
      <c r="AT279" s="18" t="s">
        <v>189</v>
      </c>
      <c r="AU279" s="18" t="s">
        <v>83</v>
      </c>
    </row>
    <row r="280" s="2" customFormat="1" ht="16.5" customHeight="1">
      <c r="A280" s="39"/>
      <c r="B280" s="40"/>
      <c r="C280" s="254" t="s">
        <v>559</v>
      </c>
      <c r="D280" s="254" t="s">
        <v>308</v>
      </c>
      <c r="E280" s="255" t="s">
        <v>4214</v>
      </c>
      <c r="F280" s="256" t="s">
        <v>4215</v>
      </c>
      <c r="G280" s="257" t="s">
        <v>449</v>
      </c>
      <c r="H280" s="258">
        <v>3</v>
      </c>
      <c r="I280" s="259"/>
      <c r="J280" s="260">
        <f>ROUND(I280*H280,2)</f>
        <v>0</v>
      </c>
      <c r="K280" s="256" t="s">
        <v>187</v>
      </c>
      <c r="L280" s="261"/>
      <c r="M280" s="262" t="s">
        <v>19</v>
      </c>
      <c r="N280" s="263" t="s">
        <v>44</v>
      </c>
      <c r="O280" s="85"/>
      <c r="P280" s="222">
        <f>O280*H280</f>
        <v>0</v>
      </c>
      <c r="Q280" s="222">
        <v>0.002</v>
      </c>
      <c r="R280" s="222">
        <f>Q280*H280</f>
        <v>0.0060000000000000001</v>
      </c>
      <c r="S280" s="222">
        <v>0</v>
      </c>
      <c r="T280" s="223">
        <f>S280*H280</f>
        <v>0</v>
      </c>
      <c r="U280" s="39"/>
      <c r="V280" s="39"/>
      <c r="W280" s="39"/>
      <c r="X280" s="39"/>
      <c r="Y280" s="39"/>
      <c r="Z280" s="39"/>
      <c r="AA280" s="39"/>
      <c r="AB280" s="39"/>
      <c r="AC280" s="39"/>
      <c r="AD280" s="39"/>
      <c r="AE280" s="39"/>
      <c r="AR280" s="224" t="s">
        <v>238</v>
      </c>
      <c r="AT280" s="224" t="s">
        <v>308</v>
      </c>
      <c r="AU280" s="224" t="s">
        <v>83</v>
      </c>
      <c r="AY280" s="18" t="s">
        <v>181</v>
      </c>
      <c r="BE280" s="225">
        <f>IF(N280="základní",J280,0)</f>
        <v>0</v>
      </c>
      <c r="BF280" s="225">
        <f>IF(N280="snížená",J280,0)</f>
        <v>0</v>
      </c>
      <c r="BG280" s="225">
        <f>IF(N280="zákl. přenesená",J280,0)</f>
        <v>0</v>
      </c>
      <c r="BH280" s="225">
        <f>IF(N280="sníž. přenesená",J280,0)</f>
        <v>0</v>
      </c>
      <c r="BI280" s="225">
        <f>IF(N280="nulová",J280,0)</f>
        <v>0</v>
      </c>
      <c r="BJ280" s="18" t="s">
        <v>81</v>
      </c>
      <c r="BK280" s="225">
        <f>ROUND(I280*H280,2)</f>
        <v>0</v>
      </c>
      <c r="BL280" s="18" t="s">
        <v>99</v>
      </c>
      <c r="BM280" s="224" t="s">
        <v>4216</v>
      </c>
    </row>
    <row r="281" s="2" customFormat="1">
      <c r="A281" s="39"/>
      <c r="B281" s="40"/>
      <c r="C281" s="41"/>
      <c r="D281" s="226" t="s">
        <v>189</v>
      </c>
      <c r="E281" s="41"/>
      <c r="F281" s="227" t="s">
        <v>4215</v>
      </c>
      <c r="G281" s="41"/>
      <c r="H281" s="41"/>
      <c r="I281" s="228"/>
      <c r="J281" s="41"/>
      <c r="K281" s="41"/>
      <c r="L281" s="45"/>
      <c r="M281" s="229"/>
      <c r="N281" s="230"/>
      <c r="O281" s="85"/>
      <c r="P281" s="85"/>
      <c r="Q281" s="85"/>
      <c r="R281" s="85"/>
      <c r="S281" s="85"/>
      <c r="T281" s="86"/>
      <c r="U281" s="39"/>
      <c r="V281" s="39"/>
      <c r="W281" s="39"/>
      <c r="X281" s="39"/>
      <c r="Y281" s="39"/>
      <c r="Z281" s="39"/>
      <c r="AA281" s="39"/>
      <c r="AB281" s="39"/>
      <c r="AC281" s="39"/>
      <c r="AD281" s="39"/>
      <c r="AE281" s="39"/>
      <c r="AT281" s="18" t="s">
        <v>189</v>
      </c>
      <c r="AU281" s="18" t="s">
        <v>83</v>
      </c>
    </row>
    <row r="282" s="2" customFormat="1" ht="16.5" customHeight="1">
      <c r="A282" s="39"/>
      <c r="B282" s="40"/>
      <c r="C282" s="213" t="s">
        <v>567</v>
      </c>
      <c r="D282" s="213" t="s">
        <v>183</v>
      </c>
      <c r="E282" s="214" t="s">
        <v>4217</v>
      </c>
      <c r="F282" s="215" t="s">
        <v>4218</v>
      </c>
      <c r="G282" s="216" t="s">
        <v>449</v>
      </c>
      <c r="H282" s="217">
        <v>1</v>
      </c>
      <c r="I282" s="218"/>
      <c r="J282" s="219">
        <f>ROUND(I282*H282,2)</f>
        <v>0</v>
      </c>
      <c r="K282" s="215" t="s">
        <v>187</v>
      </c>
      <c r="L282" s="45"/>
      <c r="M282" s="220" t="s">
        <v>19</v>
      </c>
      <c r="N282" s="221" t="s">
        <v>44</v>
      </c>
      <c r="O282" s="85"/>
      <c r="P282" s="222">
        <f>O282*H282</f>
        <v>0</v>
      </c>
      <c r="Q282" s="222">
        <v>0</v>
      </c>
      <c r="R282" s="222">
        <f>Q282*H282</f>
        <v>0</v>
      </c>
      <c r="S282" s="222">
        <v>0</v>
      </c>
      <c r="T282" s="223">
        <f>S282*H282</f>
        <v>0</v>
      </c>
      <c r="U282" s="39"/>
      <c r="V282" s="39"/>
      <c r="W282" s="39"/>
      <c r="X282" s="39"/>
      <c r="Y282" s="39"/>
      <c r="Z282" s="39"/>
      <c r="AA282" s="39"/>
      <c r="AB282" s="39"/>
      <c r="AC282" s="39"/>
      <c r="AD282" s="39"/>
      <c r="AE282" s="39"/>
      <c r="AR282" s="224" t="s">
        <v>99</v>
      </c>
      <c r="AT282" s="224" t="s">
        <v>183</v>
      </c>
      <c r="AU282" s="224" t="s">
        <v>83</v>
      </c>
      <c r="AY282" s="18" t="s">
        <v>181</v>
      </c>
      <c r="BE282" s="225">
        <f>IF(N282="základní",J282,0)</f>
        <v>0</v>
      </c>
      <c r="BF282" s="225">
        <f>IF(N282="snížená",J282,0)</f>
        <v>0</v>
      </c>
      <c r="BG282" s="225">
        <f>IF(N282="zákl. přenesená",J282,0)</f>
        <v>0</v>
      </c>
      <c r="BH282" s="225">
        <f>IF(N282="sníž. přenesená",J282,0)</f>
        <v>0</v>
      </c>
      <c r="BI282" s="225">
        <f>IF(N282="nulová",J282,0)</f>
        <v>0</v>
      </c>
      <c r="BJ282" s="18" t="s">
        <v>81</v>
      </c>
      <c r="BK282" s="225">
        <f>ROUND(I282*H282,2)</f>
        <v>0</v>
      </c>
      <c r="BL282" s="18" t="s">
        <v>99</v>
      </c>
      <c r="BM282" s="224" t="s">
        <v>4219</v>
      </c>
    </row>
    <row r="283" s="2" customFormat="1">
      <c r="A283" s="39"/>
      <c r="B283" s="40"/>
      <c r="C283" s="41"/>
      <c r="D283" s="226" t="s">
        <v>189</v>
      </c>
      <c r="E283" s="41"/>
      <c r="F283" s="227" t="s">
        <v>4220</v>
      </c>
      <c r="G283" s="41"/>
      <c r="H283" s="41"/>
      <c r="I283" s="228"/>
      <c r="J283" s="41"/>
      <c r="K283" s="41"/>
      <c r="L283" s="45"/>
      <c r="M283" s="229"/>
      <c r="N283" s="230"/>
      <c r="O283" s="85"/>
      <c r="P283" s="85"/>
      <c r="Q283" s="85"/>
      <c r="R283" s="85"/>
      <c r="S283" s="85"/>
      <c r="T283" s="86"/>
      <c r="U283" s="39"/>
      <c r="V283" s="39"/>
      <c r="W283" s="39"/>
      <c r="X283" s="39"/>
      <c r="Y283" s="39"/>
      <c r="Z283" s="39"/>
      <c r="AA283" s="39"/>
      <c r="AB283" s="39"/>
      <c r="AC283" s="39"/>
      <c r="AD283" s="39"/>
      <c r="AE283" s="39"/>
      <c r="AT283" s="18" t="s">
        <v>189</v>
      </c>
      <c r="AU283" s="18" t="s">
        <v>83</v>
      </c>
    </row>
    <row r="284" s="2" customFormat="1">
      <c r="A284" s="39"/>
      <c r="B284" s="40"/>
      <c r="C284" s="41"/>
      <c r="D284" s="231" t="s">
        <v>191</v>
      </c>
      <c r="E284" s="41"/>
      <c r="F284" s="232" t="s">
        <v>4221</v>
      </c>
      <c r="G284" s="41"/>
      <c r="H284" s="41"/>
      <c r="I284" s="228"/>
      <c r="J284" s="41"/>
      <c r="K284" s="41"/>
      <c r="L284" s="45"/>
      <c r="M284" s="229"/>
      <c r="N284" s="230"/>
      <c r="O284" s="85"/>
      <c r="P284" s="85"/>
      <c r="Q284" s="85"/>
      <c r="R284" s="85"/>
      <c r="S284" s="85"/>
      <c r="T284" s="86"/>
      <c r="U284" s="39"/>
      <c r="V284" s="39"/>
      <c r="W284" s="39"/>
      <c r="X284" s="39"/>
      <c r="Y284" s="39"/>
      <c r="Z284" s="39"/>
      <c r="AA284" s="39"/>
      <c r="AB284" s="39"/>
      <c r="AC284" s="39"/>
      <c r="AD284" s="39"/>
      <c r="AE284" s="39"/>
      <c r="AT284" s="18" t="s">
        <v>191</v>
      </c>
      <c r="AU284" s="18" t="s">
        <v>83</v>
      </c>
    </row>
    <row r="285" s="2" customFormat="1" ht="16.5" customHeight="1">
      <c r="A285" s="39"/>
      <c r="B285" s="40"/>
      <c r="C285" s="254" t="s">
        <v>572</v>
      </c>
      <c r="D285" s="254" t="s">
        <v>308</v>
      </c>
      <c r="E285" s="255" t="s">
        <v>4222</v>
      </c>
      <c r="F285" s="256" t="s">
        <v>4223</v>
      </c>
      <c r="G285" s="257" t="s">
        <v>449</v>
      </c>
      <c r="H285" s="258">
        <v>1</v>
      </c>
      <c r="I285" s="259"/>
      <c r="J285" s="260">
        <f>ROUND(I285*H285,2)</f>
        <v>0</v>
      </c>
      <c r="K285" s="256" t="s">
        <v>187</v>
      </c>
      <c r="L285" s="261"/>
      <c r="M285" s="262" t="s">
        <v>19</v>
      </c>
      <c r="N285" s="263" t="s">
        <v>44</v>
      </c>
      <c r="O285" s="85"/>
      <c r="P285" s="222">
        <f>O285*H285</f>
        <v>0</v>
      </c>
      <c r="Q285" s="222">
        <v>0</v>
      </c>
      <c r="R285" s="222">
        <f>Q285*H285</f>
        <v>0</v>
      </c>
      <c r="S285" s="222">
        <v>0</v>
      </c>
      <c r="T285" s="223">
        <f>S285*H285</f>
        <v>0</v>
      </c>
      <c r="U285" s="39"/>
      <c r="V285" s="39"/>
      <c r="W285" s="39"/>
      <c r="X285" s="39"/>
      <c r="Y285" s="39"/>
      <c r="Z285" s="39"/>
      <c r="AA285" s="39"/>
      <c r="AB285" s="39"/>
      <c r="AC285" s="39"/>
      <c r="AD285" s="39"/>
      <c r="AE285" s="39"/>
      <c r="AR285" s="224" t="s">
        <v>238</v>
      </c>
      <c r="AT285" s="224" t="s">
        <v>308</v>
      </c>
      <c r="AU285" s="224" t="s">
        <v>83</v>
      </c>
      <c r="AY285" s="18" t="s">
        <v>181</v>
      </c>
      <c r="BE285" s="225">
        <f>IF(N285="základní",J285,0)</f>
        <v>0</v>
      </c>
      <c r="BF285" s="225">
        <f>IF(N285="snížená",J285,0)</f>
        <v>0</v>
      </c>
      <c r="BG285" s="225">
        <f>IF(N285="zákl. přenesená",J285,0)</f>
        <v>0</v>
      </c>
      <c r="BH285" s="225">
        <f>IF(N285="sníž. přenesená",J285,0)</f>
        <v>0</v>
      </c>
      <c r="BI285" s="225">
        <f>IF(N285="nulová",J285,0)</f>
        <v>0</v>
      </c>
      <c r="BJ285" s="18" t="s">
        <v>81</v>
      </c>
      <c r="BK285" s="225">
        <f>ROUND(I285*H285,2)</f>
        <v>0</v>
      </c>
      <c r="BL285" s="18" t="s">
        <v>99</v>
      </c>
      <c r="BM285" s="224" t="s">
        <v>4224</v>
      </c>
    </row>
    <row r="286" s="2" customFormat="1">
      <c r="A286" s="39"/>
      <c r="B286" s="40"/>
      <c r="C286" s="41"/>
      <c r="D286" s="226" t="s">
        <v>189</v>
      </c>
      <c r="E286" s="41"/>
      <c r="F286" s="227" t="s">
        <v>4223</v>
      </c>
      <c r="G286" s="41"/>
      <c r="H286" s="41"/>
      <c r="I286" s="228"/>
      <c r="J286" s="41"/>
      <c r="K286" s="41"/>
      <c r="L286" s="45"/>
      <c r="M286" s="229"/>
      <c r="N286" s="230"/>
      <c r="O286" s="85"/>
      <c r="P286" s="85"/>
      <c r="Q286" s="85"/>
      <c r="R286" s="85"/>
      <c r="S286" s="85"/>
      <c r="T286" s="86"/>
      <c r="U286" s="39"/>
      <c r="V286" s="39"/>
      <c r="W286" s="39"/>
      <c r="X286" s="39"/>
      <c r="Y286" s="39"/>
      <c r="Z286" s="39"/>
      <c r="AA286" s="39"/>
      <c r="AB286" s="39"/>
      <c r="AC286" s="39"/>
      <c r="AD286" s="39"/>
      <c r="AE286" s="39"/>
      <c r="AT286" s="18" t="s">
        <v>189</v>
      </c>
      <c r="AU286" s="18" t="s">
        <v>83</v>
      </c>
    </row>
    <row r="287" s="2" customFormat="1" ht="16.5" customHeight="1">
      <c r="A287" s="39"/>
      <c r="B287" s="40"/>
      <c r="C287" s="213" t="s">
        <v>579</v>
      </c>
      <c r="D287" s="213" t="s">
        <v>183</v>
      </c>
      <c r="E287" s="214" t="s">
        <v>4225</v>
      </c>
      <c r="F287" s="215" t="s">
        <v>4226</v>
      </c>
      <c r="G287" s="216" t="s">
        <v>449</v>
      </c>
      <c r="H287" s="217">
        <v>34.700000000000003</v>
      </c>
      <c r="I287" s="218"/>
      <c r="J287" s="219">
        <f>ROUND(I287*H287,2)</f>
        <v>0</v>
      </c>
      <c r="K287" s="215" t="s">
        <v>187</v>
      </c>
      <c r="L287" s="45"/>
      <c r="M287" s="220" t="s">
        <v>19</v>
      </c>
      <c r="N287" s="221" t="s">
        <v>44</v>
      </c>
      <c r="O287" s="85"/>
      <c r="P287" s="222">
        <f>O287*H287</f>
        <v>0</v>
      </c>
      <c r="Q287" s="222">
        <v>0.0011999999999999999</v>
      </c>
      <c r="R287" s="222">
        <f>Q287*H287</f>
        <v>0.041639999999999996</v>
      </c>
      <c r="S287" s="222">
        <v>0</v>
      </c>
      <c r="T287" s="223">
        <f>S287*H287</f>
        <v>0</v>
      </c>
      <c r="U287" s="39"/>
      <c r="V287" s="39"/>
      <c r="W287" s="39"/>
      <c r="X287" s="39"/>
      <c r="Y287" s="39"/>
      <c r="Z287" s="39"/>
      <c r="AA287" s="39"/>
      <c r="AB287" s="39"/>
      <c r="AC287" s="39"/>
      <c r="AD287" s="39"/>
      <c r="AE287" s="39"/>
      <c r="AR287" s="224" t="s">
        <v>99</v>
      </c>
      <c r="AT287" s="224" t="s">
        <v>183</v>
      </c>
      <c r="AU287" s="224" t="s">
        <v>83</v>
      </c>
      <c r="AY287" s="18" t="s">
        <v>181</v>
      </c>
      <c r="BE287" s="225">
        <f>IF(N287="základní",J287,0)</f>
        <v>0</v>
      </c>
      <c r="BF287" s="225">
        <f>IF(N287="snížená",J287,0)</f>
        <v>0</v>
      </c>
      <c r="BG287" s="225">
        <f>IF(N287="zákl. přenesená",J287,0)</f>
        <v>0</v>
      </c>
      <c r="BH287" s="225">
        <f>IF(N287="sníž. přenesená",J287,0)</f>
        <v>0</v>
      </c>
      <c r="BI287" s="225">
        <f>IF(N287="nulová",J287,0)</f>
        <v>0</v>
      </c>
      <c r="BJ287" s="18" t="s">
        <v>81</v>
      </c>
      <c r="BK287" s="225">
        <f>ROUND(I287*H287,2)</f>
        <v>0</v>
      </c>
      <c r="BL287" s="18" t="s">
        <v>99</v>
      </c>
      <c r="BM287" s="224" t="s">
        <v>4227</v>
      </c>
    </row>
    <row r="288" s="2" customFormat="1">
      <c r="A288" s="39"/>
      <c r="B288" s="40"/>
      <c r="C288" s="41"/>
      <c r="D288" s="226" t="s">
        <v>189</v>
      </c>
      <c r="E288" s="41"/>
      <c r="F288" s="227" t="s">
        <v>4228</v>
      </c>
      <c r="G288" s="41"/>
      <c r="H288" s="41"/>
      <c r="I288" s="228"/>
      <c r="J288" s="41"/>
      <c r="K288" s="41"/>
      <c r="L288" s="45"/>
      <c r="M288" s="229"/>
      <c r="N288" s="230"/>
      <c r="O288" s="85"/>
      <c r="P288" s="85"/>
      <c r="Q288" s="85"/>
      <c r="R288" s="85"/>
      <c r="S288" s="85"/>
      <c r="T288" s="86"/>
      <c r="U288" s="39"/>
      <c r="V288" s="39"/>
      <c r="W288" s="39"/>
      <c r="X288" s="39"/>
      <c r="Y288" s="39"/>
      <c r="Z288" s="39"/>
      <c r="AA288" s="39"/>
      <c r="AB288" s="39"/>
      <c r="AC288" s="39"/>
      <c r="AD288" s="39"/>
      <c r="AE288" s="39"/>
      <c r="AT288" s="18" t="s">
        <v>189</v>
      </c>
      <c r="AU288" s="18" t="s">
        <v>83</v>
      </c>
    </row>
    <row r="289" s="2" customFormat="1">
      <c r="A289" s="39"/>
      <c r="B289" s="40"/>
      <c r="C289" s="41"/>
      <c r="D289" s="231" t="s">
        <v>191</v>
      </c>
      <c r="E289" s="41"/>
      <c r="F289" s="232" t="s">
        <v>4229</v>
      </c>
      <c r="G289" s="41"/>
      <c r="H289" s="41"/>
      <c r="I289" s="228"/>
      <c r="J289" s="41"/>
      <c r="K289" s="41"/>
      <c r="L289" s="45"/>
      <c r="M289" s="229"/>
      <c r="N289" s="230"/>
      <c r="O289" s="85"/>
      <c r="P289" s="85"/>
      <c r="Q289" s="85"/>
      <c r="R289" s="85"/>
      <c r="S289" s="85"/>
      <c r="T289" s="86"/>
      <c r="U289" s="39"/>
      <c r="V289" s="39"/>
      <c r="W289" s="39"/>
      <c r="X289" s="39"/>
      <c r="Y289" s="39"/>
      <c r="Z289" s="39"/>
      <c r="AA289" s="39"/>
      <c r="AB289" s="39"/>
      <c r="AC289" s="39"/>
      <c r="AD289" s="39"/>
      <c r="AE289" s="39"/>
      <c r="AT289" s="18" t="s">
        <v>191</v>
      </c>
      <c r="AU289" s="18" t="s">
        <v>83</v>
      </c>
    </row>
    <row r="290" s="13" customFormat="1">
      <c r="A290" s="13"/>
      <c r="B290" s="233"/>
      <c r="C290" s="234"/>
      <c r="D290" s="226" t="s">
        <v>193</v>
      </c>
      <c r="E290" s="235" t="s">
        <v>19</v>
      </c>
      <c r="F290" s="236" t="s">
        <v>4230</v>
      </c>
      <c r="G290" s="234"/>
      <c r="H290" s="237">
        <v>34.700000000000003</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193</v>
      </c>
      <c r="AU290" s="243" t="s">
        <v>83</v>
      </c>
      <c r="AV290" s="13" t="s">
        <v>83</v>
      </c>
      <c r="AW290" s="13" t="s">
        <v>33</v>
      </c>
      <c r="AX290" s="13" t="s">
        <v>73</v>
      </c>
      <c r="AY290" s="243" t="s">
        <v>181</v>
      </c>
    </row>
    <row r="291" s="2" customFormat="1" ht="24.15" customHeight="1">
      <c r="A291" s="39"/>
      <c r="B291" s="40"/>
      <c r="C291" s="254" t="s">
        <v>587</v>
      </c>
      <c r="D291" s="254" t="s">
        <v>308</v>
      </c>
      <c r="E291" s="255" t="s">
        <v>4231</v>
      </c>
      <c r="F291" s="256" t="s">
        <v>4232</v>
      </c>
      <c r="G291" s="257" t="s">
        <v>449</v>
      </c>
      <c r="H291" s="258">
        <v>14.574</v>
      </c>
      <c r="I291" s="259"/>
      <c r="J291" s="260">
        <f>ROUND(I291*H291,2)</f>
        <v>0</v>
      </c>
      <c r="K291" s="256" t="s">
        <v>187</v>
      </c>
      <c r="L291" s="261"/>
      <c r="M291" s="262" t="s">
        <v>19</v>
      </c>
      <c r="N291" s="263" t="s">
        <v>44</v>
      </c>
      <c r="O291" s="85"/>
      <c r="P291" s="222">
        <f>O291*H291</f>
        <v>0</v>
      </c>
      <c r="Q291" s="222">
        <v>0.045999999999999999</v>
      </c>
      <c r="R291" s="222">
        <f>Q291*H291</f>
        <v>0.670404</v>
      </c>
      <c r="S291" s="222">
        <v>0</v>
      </c>
      <c r="T291" s="223">
        <f>S291*H291</f>
        <v>0</v>
      </c>
      <c r="U291" s="39"/>
      <c r="V291" s="39"/>
      <c r="W291" s="39"/>
      <c r="X291" s="39"/>
      <c r="Y291" s="39"/>
      <c r="Z291" s="39"/>
      <c r="AA291" s="39"/>
      <c r="AB291" s="39"/>
      <c r="AC291" s="39"/>
      <c r="AD291" s="39"/>
      <c r="AE291" s="39"/>
      <c r="AR291" s="224" t="s">
        <v>238</v>
      </c>
      <c r="AT291" s="224" t="s">
        <v>308</v>
      </c>
      <c r="AU291" s="224" t="s">
        <v>83</v>
      </c>
      <c r="AY291" s="18" t="s">
        <v>181</v>
      </c>
      <c r="BE291" s="225">
        <f>IF(N291="základní",J291,0)</f>
        <v>0</v>
      </c>
      <c r="BF291" s="225">
        <f>IF(N291="snížená",J291,0)</f>
        <v>0</v>
      </c>
      <c r="BG291" s="225">
        <f>IF(N291="zákl. přenesená",J291,0)</f>
        <v>0</v>
      </c>
      <c r="BH291" s="225">
        <f>IF(N291="sníž. přenesená",J291,0)</f>
        <v>0</v>
      </c>
      <c r="BI291" s="225">
        <f>IF(N291="nulová",J291,0)</f>
        <v>0</v>
      </c>
      <c r="BJ291" s="18" t="s">
        <v>81</v>
      </c>
      <c r="BK291" s="225">
        <f>ROUND(I291*H291,2)</f>
        <v>0</v>
      </c>
      <c r="BL291" s="18" t="s">
        <v>99</v>
      </c>
      <c r="BM291" s="224" t="s">
        <v>4233</v>
      </c>
    </row>
    <row r="292" s="2" customFormat="1">
      <c r="A292" s="39"/>
      <c r="B292" s="40"/>
      <c r="C292" s="41"/>
      <c r="D292" s="226" t="s">
        <v>189</v>
      </c>
      <c r="E292" s="41"/>
      <c r="F292" s="227" t="s">
        <v>4232</v>
      </c>
      <c r="G292" s="41"/>
      <c r="H292" s="41"/>
      <c r="I292" s="228"/>
      <c r="J292" s="41"/>
      <c r="K292" s="41"/>
      <c r="L292" s="45"/>
      <c r="M292" s="229"/>
      <c r="N292" s="230"/>
      <c r="O292" s="85"/>
      <c r="P292" s="85"/>
      <c r="Q292" s="85"/>
      <c r="R292" s="85"/>
      <c r="S292" s="85"/>
      <c r="T292" s="86"/>
      <c r="U292" s="39"/>
      <c r="V292" s="39"/>
      <c r="W292" s="39"/>
      <c r="X292" s="39"/>
      <c r="Y292" s="39"/>
      <c r="Z292" s="39"/>
      <c r="AA292" s="39"/>
      <c r="AB292" s="39"/>
      <c r="AC292" s="39"/>
      <c r="AD292" s="39"/>
      <c r="AE292" s="39"/>
      <c r="AT292" s="18" t="s">
        <v>189</v>
      </c>
      <c r="AU292" s="18" t="s">
        <v>83</v>
      </c>
    </row>
    <row r="293" s="13" customFormat="1">
      <c r="A293" s="13"/>
      <c r="B293" s="233"/>
      <c r="C293" s="234"/>
      <c r="D293" s="226" t="s">
        <v>193</v>
      </c>
      <c r="E293" s="235" t="s">
        <v>19</v>
      </c>
      <c r="F293" s="236" t="s">
        <v>4234</v>
      </c>
      <c r="G293" s="234"/>
      <c r="H293" s="237">
        <v>14.574</v>
      </c>
      <c r="I293" s="238"/>
      <c r="J293" s="234"/>
      <c r="K293" s="234"/>
      <c r="L293" s="239"/>
      <c r="M293" s="240"/>
      <c r="N293" s="241"/>
      <c r="O293" s="241"/>
      <c r="P293" s="241"/>
      <c r="Q293" s="241"/>
      <c r="R293" s="241"/>
      <c r="S293" s="241"/>
      <c r="T293" s="242"/>
      <c r="U293" s="13"/>
      <c r="V293" s="13"/>
      <c r="W293" s="13"/>
      <c r="X293" s="13"/>
      <c r="Y293" s="13"/>
      <c r="Z293" s="13"/>
      <c r="AA293" s="13"/>
      <c r="AB293" s="13"/>
      <c r="AC293" s="13"/>
      <c r="AD293" s="13"/>
      <c r="AE293" s="13"/>
      <c r="AT293" s="243" t="s">
        <v>193</v>
      </c>
      <c r="AU293" s="243" t="s">
        <v>83</v>
      </c>
      <c r="AV293" s="13" t="s">
        <v>83</v>
      </c>
      <c r="AW293" s="13" t="s">
        <v>33</v>
      </c>
      <c r="AX293" s="13" t="s">
        <v>73</v>
      </c>
      <c r="AY293" s="243" t="s">
        <v>181</v>
      </c>
    </row>
    <row r="294" s="2" customFormat="1" ht="16.5" customHeight="1">
      <c r="A294" s="39"/>
      <c r="B294" s="40"/>
      <c r="C294" s="213" t="s">
        <v>595</v>
      </c>
      <c r="D294" s="213" t="s">
        <v>183</v>
      </c>
      <c r="E294" s="214" t="s">
        <v>4235</v>
      </c>
      <c r="F294" s="215" t="s">
        <v>4236</v>
      </c>
      <c r="G294" s="216" t="s">
        <v>263</v>
      </c>
      <c r="H294" s="217">
        <v>34.700000000000003</v>
      </c>
      <c r="I294" s="218"/>
      <c r="J294" s="219">
        <f>ROUND(I294*H294,2)</f>
        <v>0</v>
      </c>
      <c r="K294" s="215" t="s">
        <v>187</v>
      </c>
      <c r="L294" s="45"/>
      <c r="M294" s="220" t="s">
        <v>19</v>
      </c>
      <c r="N294" s="221" t="s">
        <v>44</v>
      </c>
      <c r="O294" s="85"/>
      <c r="P294" s="222">
        <f>O294*H294</f>
        <v>0</v>
      </c>
      <c r="Q294" s="222">
        <v>0</v>
      </c>
      <c r="R294" s="222">
        <f>Q294*H294</f>
        <v>0</v>
      </c>
      <c r="S294" s="222">
        <v>0</v>
      </c>
      <c r="T294" s="223">
        <f>S294*H294</f>
        <v>0</v>
      </c>
      <c r="U294" s="39"/>
      <c r="V294" s="39"/>
      <c r="W294" s="39"/>
      <c r="X294" s="39"/>
      <c r="Y294" s="39"/>
      <c r="Z294" s="39"/>
      <c r="AA294" s="39"/>
      <c r="AB294" s="39"/>
      <c r="AC294" s="39"/>
      <c r="AD294" s="39"/>
      <c r="AE294" s="39"/>
      <c r="AR294" s="224" t="s">
        <v>99</v>
      </c>
      <c r="AT294" s="224" t="s">
        <v>183</v>
      </c>
      <c r="AU294" s="224" t="s">
        <v>83</v>
      </c>
      <c r="AY294" s="18" t="s">
        <v>181</v>
      </c>
      <c r="BE294" s="225">
        <f>IF(N294="základní",J294,0)</f>
        <v>0</v>
      </c>
      <c r="BF294" s="225">
        <f>IF(N294="snížená",J294,0)</f>
        <v>0</v>
      </c>
      <c r="BG294" s="225">
        <f>IF(N294="zákl. přenesená",J294,0)</f>
        <v>0</v>
      </c>
      <c r="BH294" s="225">
        <f>IF(N294="sníž. přenesená",J294,0)</f>
        <v>0</v>
      </c>
      <c r="BI294" s="225">
        <f>IF(N294="nulová",J294,0)</f>
        <v>0</v>
      </c>
      <c r="BJ294" s="18" t="s">
        <v>81</v>
      </c>
      <c r="BK294" s="225">
        <f>ROUND(I294*H294,2)</f>
        <v>0</v>
      </c>
      <c r="BL294" s="18" t="s">
        <v>99</v>
      </c>
      <c r="BM294" s="224" t="s">
        <v>4237</v>
      </c>
    </row>
    <row r="295" s="2" customFormat="1">
      <c r="A295" s="39"/>
      <c r="B295" s="40"/>
      <c r="C295" s="41"/>
      <c r="D295" s="226" t="s">
        <v>189</v>
      </c>
      <c r="E295" s="41"/>
      <c r="F295" s="227" t="s">
        <v>4238</v>
      </c>
      <c r="G295" s="41"/>
      <c r="H295" s="41"/>
      <c r="I295" s="228"/>
      <c r="J295" s="41"/>
      <c r="K295" s="41"/>
      <c r="L295" s="45"/>
      <c r="M295" s="229"/>
      <c r="N295" s="230"/>
      <c r="O295" s="85"/>
      <c r="P295" s="85"/>
      <c r="Q295" s="85"/>
      <c r="R295" s="85"/>
      <c r="S295" s="85"/>
      <c r="T295" s="86"/>
      <c r="U295" s="39"/>
      <c r="V295" s="39"/>
      <c r="W295" s="39"/>
      <c r="X295" s="39"/>
      <c r="Y295" s="39"/>
      <c r="Z295" s="39"/>
      <c r="AA295" s="39"/>
      <c r="AB295" s="39"/>
      <c r="AC295" s="39"/>
      <c r="AD295" s="39"/>
      <c r="AE295" s="39"/>
      <c r="AT295" s="18" t="s">
        <v>189</v>
      </c>
      <c r="AU295" s="18" t="s">
        <v>83</v>
      </c>
    </row>
    <row r="296" s="2" customFormat="1">
      <c r="A296" s="39"/>
      <c r="B296" s="40"/>
      <c r="C296" s="41"/>
      <c r="D296" s="231" t="s">
        <v>191</v>
      </c>
      <c r="E296" s="41"/>
      <c r="F296" s="232" t="s">
        <v>4239</v>
      </c>
      <c r="G296" s="41"/>
      <c r="H296" s="41"/>
      <c r="I296" s="228"/>
      <c r="J296" s="41"/>
      <c r="K296" s="41"/>
      <c r="L296" s="45"/>
      <c r="M296" s="229"/>
      <c r="N296" s="230"/>
      <c r="O296" s="85"/>
      <c r="P296" s="85"/>
      <c r="Q296" s="85"/>
      <c r="R296" s="85"/>
      <c r="S296" s="85"/>
      <c r="T296" s="86"/>
      <c r="U296" s="39"/>
      <c r="V296" s="39"/>
      <c r="W296" s="39"/>
      <c r="X296" s="39"/>
      <c r="Y296" s="39"/>
      <c r="Z296" s="39"/>
      <c r="AA296" s="39"/>
      <c r="AB296" s="39"/>
      <c r="AC296" s="39"/>
      <c r="AD296" s="39"/>
      <c r="AE296" s="39"/>
      <c r="AT296" s="18" t="s">
        <v>191</v>
      </c>
      <c r="AU296" s="18" t="s">
        <v>83</v>
      </c>
    </row>
    <row r="297" s="13" customFormat="1">
      <c r="A297" s="13"/>
      <c r="B297" s="233"/>
      <c r="C297" s="234"/>
      <c r="D297" s="226" t="s">
        <v>193</v>
      </c>
      <c r="E297" s="235" t="s">
        <v>19</v>
      </c>
      <c r="F297" s="236" t="s">
        <v>4230</v>
      </c>
      <c r="G297" s="234"/>
      <c r="H297" s="237">
        <v>34.700000000000003</v>
      </c>
      <c r="I297" s="238"/>
      <c r="J297" s="234"/>
      <c r="K297" s="234"/>
      <c r="L297" s="239"/>
      <c r="M297" s="240"/>
      <c r="N297" s="241"/>
      <c r="O297" s="241"/>
      <c r="P297" s="241"/>
      <c r="Q297" s="241"/>
      <c r="R297" s="241"/>
      <c r="S297" s="241"/>
      <c r="T297" s="242"/>
      <c r="U297" s="13"/>
      <c r="V297" s="13"/>
      <c r="W297" s="13"/>
      <c r="X297" s="13"/>
      <c r="Y297" s="13"/>
      <c r="Z297" s="13"/>
      <c r="AA297" s="13"/>
      <c r="AB297" s="13"/>
      <c r="AC297" s="13"/>
      <c r="AD297" s="13"/>
      <c r="AE297" s="13"/>
      <c r="AT297" s="243" t="s">
        <v>193</v>
      </c>
      <c r="AU297" s="243" t="s">
        <v>83</v>
      </c>
      <c r="AV297" s="13" t="s">
        <v>83</v>
      </c>
      <c r="AW297" s="13" t="s">
        <v>33</v>
      </c>
      <c r="AX297" s="13" t="s">
        <v>73</v>
      </c>
      <c r="AY297" s="243" t="s">
        <v>181</v>
      </c>
    </row>
    <row r="298" s="2" customFormat="1" ht="24.15" customHeight="1">
      <c r="A298" s="39"/>
      <c r="B298" s="40"/>
      <c r="C298" s="254" t="s">
        <v>603</v>
      </c>
      <c r="D298" s="254" t="s">
        <v>308</v>
      </c>
      <c r="E298" s="255" t="s">
        <v>4240</v>
      </c>
      <c r="F298" s="256" t="s">
        <v>4241</v>
      </c>
      <c r="G298" s="257" t="s">
        <v>449</v>
      </c>
      <c r="H298" s="258">
        <v>13.880000000000001</v>
      </c>
      <c r="I298" s="259"/>
      <c r="J298" s="260">
        <f>ROUND(I298*H298,2)</f>
        <v>0</v>
      </c>
      <c r="K298" s="256" t="s">
        <v>187</v>
      </c>
      <c r="L298" s="261"/>
      <c r="M298" s="262" t="s">
        <v>19</v>
      </c>
      <c r="N298" s="263" t="s">
        <v>44</v>
      </c>
      <c r="O298" s="85"/>
      <c r="P298" s="222">
        <f>O298*H298</f>
        <v>0</v>
      </c>
      <c r="Q298" s="222">
        <v>0.0123</v>
      </c>
      <c r="R298" s="222">
        <f>Q298*H298</f>
        <v>0.17072400000000002</v>
      </c>
      <c r="S298" s="222">
        <v>0</v>
      </c>
      <c r="T298" s="223">
        <f>S298*H298</f>
        <v>0</v>
      </c>
      <c r="U298" s="39"/>
      <c r="V298" s="39"/>
      <c r="W298" s="39"/>
      <c r="X298" s="39"/>
      <c r="Y298" s="39"/>
      <c r="Z298" s="39"/>
      <c r="AA298" s="39"/>
      <c r="AB298" s="39"/>
      <c r="AC298" s="39"/>
      <c r="AD298" s="39"/>
      <c r="AE298" s="39"/>
      <c r="AR298" s="224" t="s">
        <v>238</v>
      </c>
      <c r="AT298" s="224" t="s">
        <v>308</v>
      </c>
      <c r="AU298" s="224" t="s">
        <v>83</v>
      </c>
      <c r="AY298" s="18" t="s">
        <v>181</v>
      </c>
      <c r="BE298" s="225">
        <f>IF(N298="základní",J298,0)</f>
        <v>0</v>
      </c>
      <c r="BF298" s="225">
        <f>IF(N298="snížená",J298,0)</f>
        <v>0</v>
      </c>
      <c r="BG298" s="225">
        <f>IF(N298="zákl. přenesená",J298,0)</f>
        <v>0</v>
      </c>
      <c r="BH298" s="225">
        <f>IF(N298="sníž. přenesená",J298,0)</f>
        <v>0</v>
      </c>
      <c r="BI298" s="225">
        <f>IF(N298="nulová",J298,0)</f>
        <v>0</v>
      </c>
      <c r="BJ298" s="18" t="s">
        <v>81</v>
      </c>
      <c r="BK298" s="225">
        <f>ROUND(I298*H298,2)</f>
        <v>0</v>
      </c>
      <c r="BL298" s="18" t="s">
        <v>99</v>
      </c>
      <c r="BM298" s="224" t="s">
        <v>4242</v>
      </c>
    </row>
    <row r="299" s="2" customFormat="1">
      <c r="A299" s="39"/>
      <c r="B299" s="40"/>
      <c r="C299" s="41"/>
      <c r="D299" s="226" t="s">
        <v>189</v>
      </c>
      <c r="E299" s="41"/>
      <c r="F299" s="227" t="s">
        <v>4241</v>
      </c>
      <c r="G299" s="41"/>
      <c r="H299" s="41"/>
      <c r="I299" s="228"/>
      <c r="J299" s="41"/>
      <c r="K299" s="41"/>
      <c r="L299" s="45"/>
      <c r="M299" s="229"/>
      <c r="N299" s="230"/>
      <c r="O299" s="85"/>
      <c r="P299" s="85"/>
      <c r="Q299" s="85"/>
      <c r="R299" s="85"/>
      <c r="S299" s="85"/>
      <c r="T299" s="86"/>
      <c r="U299" s="39"/>
      <c r="V299" s="39"/>
      <c r="W299" s="39"/>
      <c r="X299" s="39"/>
      <c r="Y299" s="39"/>
      <c r="Z299" s="39"/>
      <c r="AA299" s="39"/>
      <c r="AB299" s="39"/>
      <c r="AC299" s="39"/>
      <c r="AD299" s="39"/>
      <c r="AE299" s="39"/>
      <c r="AT299" s="18" t="s">
        <v>189</v>
      </c>
      <c r="AU299" s="18" t="s">
        <v>83</v>
      </c>
    </row>
    <row r="300" s="13" customFormat="1">
      <c r="A300" s="13"/>
      <c r="B300" s="233"/>
      <c r="C300" s="234"/>
      <c r="D300" s="226" t="s">
        <v>193</v>
      </c>
      <c r="E300" s="235" t="s">
        <v>19</v>
      </c>
      <c r="F300" s="236" t="s">
        <v>4243</v>
      </c>
      <c r="G300" s="234"/>
      <c r="H300" s="237">
        <v>13.880000000000001</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193</v>
      </c>
      <c r="AU300" s="243" t="s">
        <v>83</v>
      </c>
      <c r="AV300" s="13" t="s">
        <v>83</v>
      </c>
      <c r="AW300" s="13" t="s">
        <v>33</v>
      </c>
      <c r="AX300" s="13" t="s">
        <v>73</v>
      </c>
      <c r="AY300" s="243" t="s">
        <v>181</v>
      </c>
    </row>
    <row r="301" s="12" customFormat="1" ht="22.8" customHeight="1">
      <c r="A301" s="12"/>
      <c r="B301" s="197"/>
      <c r="C301" s="198"/>
      <c r="D301" s="199" t="s">
        <v>72</v>
      </c>
      <c r="E301" s="211" t="s">
        <v>1311</v>
      </c>
      <c r="F301" s="211" t="s">
        <v>1312</v>
      </c>
      <c r="G301" s="198"/>
      <c r="H301" s="198"/>
      <c r="I301" s="201"/>
      <c r="J301" s="212">
        <f>BK301</f>
        <v>0</v>
      </c>
      <c r="K301" s="198"/>
      <c r="L301" s="203"/>
      <c r="M301" s="204"/>
      <c r="N301" s="205"/>
      <c r="O301" s="205"/>
      <c r="P301" s="206">
        <f>SUM(P302:P314)</f>
        <v>0</v>
      </c>
      <c r="Q301" s="205"/>
      <c r="R301" s="206">
        <f>SUM(R302:R314)</f>
        <v>0</v>
      </c>
      <c r="S301" s="205"/>
      <c r="T301" s="207">
        <f>SUM(T302:T314)</f>
        <v>0</v>
      </c>
      <c r="U301" s="12"/>
      <c r="V301" s="12"/>
      <c r="W301" s="12"/>
      <c r="X301" s="12"/>
      <c r="Y301" s="12"/>
      <c r="Z301" s="12"/>
      <c r="AA301" s="12"/>
      <c r="AB301" s="12"/>
      <c r="AC301" s="12"/>
      <c r="AD301" s="12"/>
      <c r="AE301" s="12"/>
      <c r="AR301" s="208" t="s">
        <v>81</v>
      </c>
      <c r="AT301" s="209" t="s">
        <v>72</v>
      </c>
      <c r="AU301" s="209" t="s">
        <v>81</v>
      </c>
      <c r="AY301" s="208" t="s">
        <v>181</v>
      </c>
      <c r="BK301" s="210">
        <f>SUM(BK302:BK314)</f>
        <v>0</v>
      </c>
    </row>
    <row r="302" s="2" customFormat="1" ht="21.75" customHeight="1">
      <c r="A302" s="39"/>
      <c r="B302" s="40"/>
      <c r="C302" s="213" t="s">
        <v>609</v>
      </c>
      <c r="D302" s="213" t="s">
        <v>183</v>
      </c>
      <c r="E302" s="214" t="s">
        <v>1333</v>
      </c>
      <c r="F302" s="215" t="s">
        <v>1334</v>
      </c>
      <c r="G302" s="216" t="s">
        <v>377</v>
      </c>
      <c r="H302" s="217">
        <v>13.021000000000001</v>
      </c>
      <c r="I302" s="218"/>
      <c r="J302" s="219">
        <f>ROUND(I302*H302,2)</f>
        <v>0</v>
      </c>
      <c r="K302" s="215" t="s">
        <v>187</v>
      </c>
      <c r="L302" s="45"/>
      <c r="M302" s="220" t="s">
        <v>19</v>
      </c>
      <c r="N302" s="221" t="s">
        <v>44</v>
      </c>
      <c r="O302" s="85"/>
      <c r="P302" s="222">
        <f>O302*H302</f>
        <v>0</v>
      </c>
      <c r="Q302" s="222">
        <v>0</v>
      </c>
      <c r="R302" s="222">
        <f>Q302*H302</f>
        <v>0</v>
      </c>
      <c r="S302" s="222">
        <v>0</v>
      </c>
      <c r="T302" s="223">
        <f>S302*H302</f>
        <v>0</v>
      </c>
      <c r="U302" s="39"/>
      <c r="V302" s="39"/>
      <c r="W302" s="39"/>
      <c r="X302" s="39"/>
      <c r="Y302" s="39"/>
      <c r="Z302" s="39"/>
      <c r="AA302" s="39"/>
      <c r="AB302" s="39"/>
      <c r="AC302" s="39"/>
      <c r="AD302" s="39"/>
      <c r="AE302" s="39"/>
      <c r="AR302" s="224" t="s">
        <v>99</v>
      </c>
      <c r="AT302" s="224" t="s">
        <v>183</v>
      </c>
      <c r="AU302" s="224" t="s">
        <v>83</v>
      </c>
      <c r="AY302" s="18" t="s">
        <v>181</v>
      </c>
      <c r="BE302" s="225">
        <f>IF(N302="základní",J302,0)</f>
        <v>0</v>
      </c>
      <c r="BF302" s="225">
        <f>IF(N302="snížená",J302,0)</f>
        <v>0</v>
      </c>
      <c r="BG302" s="225">
        <f>IF(N302="zákl. přenesená",J302,0)</f>
        <v>0</v>
      </c>
      <c r="BH302" s="225">
        <f>IF(N302="sníž. přenesená",J302,0)</f>
        <v>0</v>
      </c>
      <c r="BI302" s="225">
        <f>IF(N302="nulová",J302,0)</f>
        <v>0</v>
      </c>
      <c r="BJ302" s="18" t="s">
        <v>81</v>
      </c>
      <c r="BK302" s="225">
        <f>ROUND(I302*H302,2)</f>
        <v>0</v>
      </c>
      <c r="BL302" s="18" t="s">
        <v>99</v>
      </c>
      <c r="BM302" s="224" t="s">
        <v>4244</v>
      </c>
    </row>
    <row r="303" s="2" customFormat="1">
      <c r="A303" s="39"/>
      <c r="B303" s="40"/>
      <c r="C303" s="41"/>
      <c r="D303" s="226" t="s">
        <v>189</v>
      </c>
      <c r="E303" s="41"/>
      <c r="F303" s="227" t="s">
        <v>1336</v>
      </c>
      <c r="G303" s="41"/>
      <c r="H303" s="41"/>
      <c r="I303" s="228"/>
      <c r="J303" s="41"/>
      <c r="K303" s="41"/>
      <c r="L303" s="45"/>
      <c r="M303" s="229"/>
      <c r="N303" s="230"/>
      <c r="O303" s="85"/>
      <c r="P303" s="85"/>
      <c r="Q303" s="85"/>
      <c r="R303" s="85"/>
      <c r="S303" s="85"/>
      <c r="T303" s="86"/>
      <c r="U303" s="39"/>
      <c r="V303" s="39"/>
      <c r="W303" s="39"/>
      <c r="X303" s="39"/>
      <c r="Y303" s="39"/>
      <c r="Z303" s="39"/>
      <c r="AA303" s="39"/>
      <c r="AB303" s="39"/>
      <c r="AC303" s="39"/>
      <c r="AD303" s="39"/>
      <c r="AE303" s="39"/>
      <c r="AT303" s="18" t="s">
        <v>189</v>
      </c>
      <c r="AU303" s="18" t="s">
        <v>83</v>
      </c>
    </row>
    <row r="304" s="2" customFormat="1">
      <c r="A304" s="39"/>
      <c r="B304" s="40"/>
      <c r="C304" s="41"/>
      <c r="D304" s="231" t="s">
        <v>191</v>
      </c>
      <c r="E304" s="41"/>
      <c r="F304" s="232" t="s">
        <v>1337</v>
      </c>
      <c r="G304" s="41"/>
      <c r="H304" s="41"/>
      <c r="I304" s="228"/>
      <c r="J304" s="41"/>
      <c r="K304" s="41"/>
      <c r="L304" s="45"/>
      <c r="M304" s="229"/>
      <c r="N304" s="230"/>
      <c r="O304" s="85"/>
      <c r="P304" s="85"/>
      <c r="Q304" s="85"/>
      <c r="R304" s="85"/>
      <c r="S304" s="85"/>
      <c r="T304" s="86"/>
      <c r="U304" s="39"/>
      <c r="V304" s="39"/>
      <c r="W304" s="39"/>
      <c r="X304" s="39"/>
      <c r="Y304" s="39"/>
      <c r="Z304" s="39"/>
      <c r="AA304" s="39"/>
      <c r="AB304" s="39"/>
      <c r="AC304" s="39"/>
      <c r="AD304" s="39"/>
      <c r="AE304" s="39"/>
      <c r="AT304" s="18" t="s">
        <v>191</v>
      </c>
      <c r="AU304" s="18" t="s">
        <v>83</v>
      </c>
    </row>
    <row r="305" s="2" customFormat="1" ht="16.5" customHeight="1">
      <c r="A305" s="39"/>
      <c r="B305" s="40"/>
      <c r="C305" s="213" t="s">
        <v>616</v>
      </c>
      <c r="D305" s="213" t="s">
        <v>183</v>
      </c>
      <c r="E305" s="214" t="s">
        <v>4245</v>
      </c>
      <c r="F305" s="215" t="s">
        <v>4246</v>
      </c>
      <c r="G305" s="216" t="s">
        <v>377</v>
      </c>
      <c r="H305" s="217">
        <v>13.021000000000001</v>
      </c>
      <c r="I305" s="218"/>
      <c r="J305" s="219">
        <f>ROUND(I305*H305,2)</f>
        <v>0</v>
      </c>
      <c r="K305" s="215" t="s">
        <v>187</v>
      </c>
      <c r="L305" s="45"/>
      <c r="M305" s="220" t="s">
        <v>19</v>
      </c>
      <c r="N305" s="221" t="s">
        <v>44</v>
      </c>
      <c r="O305" s="85"/>
      <c r="P305" s="222">
        <f>O305*H305</f>
        <v>0</v>
      </c>
      <c r="Q305" s="222">
        <v>0</v>
      </c>
      <c r="R305" s="222">
        <f>Q305*H305</f>
        <v>0</v>
      </c>
      <c r="S305" s="222">
        <v>0</v>
      </c>
      <c r="T305" s="223">
        <f>S305*H305</f>
        <v>0</v>
      </c>
      <c r="U305" s="39"/>
      <c r="V305" s="39"/>
      <c r="W305" s="39"/>
      <c r="X305" s="39"/>
      <c r="Y305" s="39"/>
      <c r="Z305" s="39"/>
      <c r="AA305" s="39"/>
      <c r="AB305" s="39"/>
      <c r="AC305" s="39"/>
      <c r="AD305" s="39"/>
      <c r="AE305" s="39"/>
      <c r="AR305" s="224" t="s">
        <v>99</v>
      </c>
      <c r="AT305" s="224" t="s">
        <v>183</v>
      </c>
      <c r="AU305" s="224" t="s">
        <v>83</v>
      </c>
      <c r="AY305" s="18" t="s">
        <v>181</v>
      </c>
      <c r="BE305" s="225">
        <f>IF(N305="základní",J305,0)</f>
        <v>0</v>
      </c>
      <c r="BF305" s="225">
        <f>IF(N305="snížená",J305,0)</f>
        <v>0</v>
      </c>
      <c r="BG305" s="225">
        <f>IF(N305="zákl. přenesená",J305,0)</f>
        <v>0</v>
      </c>
      <c r="BH305" s="225">
        <f>IF(N305="sníž. přenesená",J305,0)</f>
        <v>0</v>
      </c>
      <c r="BI305" s="225">
        <f>IF(N305="nulová",J305,0)</f>
        <v>0</v>
      </c>
      <c r="BJ305" s="18" t="s">
        <v>81</v>
      </c>
      <c r="BK305" s="225">
        <f>ROUND(I305*H305,2)</f>
        <v>0</v>
      </c>
      <c r="BL305" s="18" t="s">
        <v>99</v>
      </c>
      <c r="BM305" s="224" t="s">
        <v>4247</v>
      </c>
    </row>
    <row r="306" s="2" customFormat="1">
      <c r="A306" s="39"/>
      <c r="B306" s="40"/>
      <c r="C306" s="41"/>
      <c r="D306" s="226" t="s">
        <v>189</v>
      </c>
      <c r="E306" s="41"/>
      <c r="F306" s="227" t="s">
        <v>4248</v>
      </c>
      <c r="G306" s="41"/>
      <c r="H306" s="41"/>
      <c r="I306" s="228"/>
      <c r="J306" s="41"/>
      <c r="K306" s="41"/>
      <c r="L306" s="45"/>
      <c r="M306" s="229"/>
      <c r="N306" s="230"/>
      <c r="O306" s="85"/>
      <c r="P306" s="85"/>
      <c r="Q306" s="85"/>
      <c r="R306" s="85"/>
      <c r="S306" s="85"/>
      <c r="T306" s="86"/>
      <c r="U306" s="39"/>
      <c r="V306" s="39"/>
      <c r="W306" s="39"/>
      <c r="X306" s="39"/>
      <c r="Y306" s="39"/>
      <c r="Z306" s="39"/>
      <c r="AA306" s="39"/>
      <c r="AB306" s="39"/>
      <c r="AC306" s="39"/>
      <c r="AD306" s="39"/>
      <c r="AE306" s="39"/>
      <c r="AT306" s="18" t="s">
        <v>189</v>
      </c>
      <c r="AU306" s="18" t="s">
        <v>83</v>
      </c>
    </row>
    <row r="307" s="2" customFormat="1">
      <c r="A307" s="39"/>
      <c r="B307" s="40"/>
      <c r="C307" s="41"/>
      <c r="D307" s="231" t="s">
        <v>191</v>
      </c>
      <c r="E307" s="41"/>
      <c r="F307" s="232" t="s">
        <v>4249</v>
      </c>
      <c r="G307" s="41"/>
      <c r="H307" s="41"/>
      <c r="I307" s="228"/>
      <c r="J307" s="41"/>
      <c r="K307" s="41"/>
      <c r="L307" s="45"/>
      <c r="M307" s="229"/>
      <c r="N307" s="230"/>
      <c r="O307" s="85"/>
      <c r="P307" s="85"/>
      <c r="Q307" s="85"/>
      <c r="R307" s="85"/>
      <c r="S307" s="85"/>
      <c r="T307" s="86"/>
      <c r="U307" s="39"/>
      <c r="V307" s="39"/>
      <c r="W307" s="39"/>
      <c r="X307" s="39"/>
      <c r="Y307" s="39"/>
      <c r="Z307" s="39"/>
      <c r="AA307" s="39"/>
      <c r="AB307" s="39"/>
      <c r="AC307" s="39"/>
      <c r="AD307" s="39"/>
      <c r="AE307" s="39"/>
      <c r="AT307" s="18" t="s">
        <v>191</v>
      </c>
      <c r="AU307" s="18" t="s">
        <v>83</v>
      </c>
    </row>
    <row r="308" s="2" customFormat="1" ht="16.5" customHeight="1">
      <c r="A308" s="39"/>
      <c r="B308" s="40"/>
      <c r="C308" s="213" t="s">
        <v>622</v>
      </c>
      <c r="D308" s="213" t="s">
        <v>183</v>
      </c>
      <c r="E308" s="214" t="s">
        <v>4250</v>
      </c>
      <c r="F308" s="215" t="s">
        <v>4251</v>
      </c>
      <c r="G308" s="216" t="s">
        <v>377</v>
      </c>
      <c r="H308" s="217">
        <v>182.29400000000001</v>
      </c>
      <c r="I308" s="218"/>
      <c r="J308" s="219">
        <f>ROUND(I308*H308,2)</f>
        <v>0</v>
      </c>
      <c r="K308" s="215" t="s">
        <v>187</v>
      </c>
      <c r="L308" s="45"/>
      <c r="M308" s="220" t="s">
        <v>19</v>
      </c>
      <c r="N308" s="221" t="s">
        <v>44</v>
      </c>
      <c r="O308" s="85"/>
      <c r="P308" s="222">
        <f>O308*H308</f>
        <v>0</v>
      </c>
      <c r="Q308" s="222">
        <v>0</v>
      </c>
      <c r="R308" s="222">
        <f>Q308*H308</f>
        <v>0</v>
      </c>
      <c r="S308" s="222">
        <v>0</v>
      </c>
      <c r="T308" s="223">
        <f>S308*H308</f>
        <v>0</v>
      </c>
      <c r="U308" s="39"/>
      <c r="V308" s="39"/>
      <c r="W308" s="39"/>
      <c r="X308" s="39"/>
      <c r="Y308" s="39"/>
      <c r="Z308" s="39"/>
      <c r="AA308" s="39"/>
      <c r="AB308" s="39"/>
      <c r="AC308" s="39"/>
      <c r="AD308" s="39"/>
      <c r="AE308" s="39"/>
      <c r="AR308" s="224" t="s">
        <v>99</v>
      </c>
      <c r="AT308" s="224" t="s">
        <v>183</v>
      </c>
      <c r="AU308" s="224" t="s">
        <v>83</v>
      </c>
      <c r="AY308" s="18" t="s">
        <v>181</v>
      </c>
      <c r="BE308" s="225">
        <f>IF(N308="základní",J308,0)</f>
        <v>0</v>
      </c>
      <c r="BF308" s="225">
        <f>IF(N308="snížená",J308,0)</f>
        <v>0</v>
      </c>
      <c r="BG308" s="225">
        <f>IF(N308="zákl. přenesená",J308,0)</f>
        <v>0</v>
      </c>
      <c r="BH308" s="225">
        <f>IF(N308="sníž. přenesená",J308,0)</f>
        <v>0</v>
      </c>
      <c r="BI308" s="225">
        <f>IF(N308="nulová",J308,0)</f>
        <v>0</v>
      </c>
      <c r="BJ308" s="18" t="s">
        <v>81</v>
      </c>
      <c r="BK308" s="225">
        <f>ROUND(I308*H308,2)</f>
        <v>0</v>
      </c>
      <c r="BL308" s="18" t="s">
        <v>99</v>
      </c>
      <c r="BM308" s="224" t="s">
        <v>4252</v>
      </c>
    </row>
    <row r="309" s="2" customFormat="1">
      <c r="A309" s="39"/>
      <c r="B309" s="40"/>
      <c r="C309" s="41"/>
      <c r="D309" s="226" t="s">
        <v>189</v>
      </c>
      <c r="E309" s="41"/>
      <c r="F309" s="227" t="s">
        <v>4253</v>
      </c>
      <c r="G309" s="41"/>
      <c r="H309" s="41"/>
      <c r="I309" s="228"/>
      <c r="J309" s="41"/>
      <c r="K309" s="41"/>
      <c r="L309" s="45"/>
      <c r="M309" s="229"/>
      <c r="N309" s="230"/>
      <c r="O309" s="85"/>
      <c r="P309" s="85"/>
      <c r="Q309" s="85"/>
      <c r="R309" s="85"/>
      <c r="S309" s="85"/>
      <c r="T309" s="86"/>
      <c r="U309" s="39"/>
      <c r="V309" s="39"/>
      <c r="W309" s="39"/>
      <c r="X309" s="39"/>
      <c r="Y309" s="39"/>
      <c r="Z309" s="39"/>
      <c r="AA309" s="39"/>
      <c r="AB309" s="39"/>
      <c r="AC309" s="39"/>
      <c r="AD309" s="39"/>
      <c r="AE309" s="39"/>
      <c r="AT309" s="18" t="s">
        <v>189</v>
      </c>
      <c r="AU309" s="18" t="s">
        <v>83</v>
      </c>
    </row>
    <row r="310" s="2" customFormat="1">
      <c r="A310" s="39"/>
      <c r="B310" s="40"/>
      <c r="C310" s="41"/>
      <c r="D310" s="231" t="s">
        <v>191</v>
      </c>
      <c r="E310" s="41"/>
      <c r="F310" s="232" t="s">
        <v>4254</v>
      </c>
      <c r="G310" s="41"/>
      <c r="H310" s="41"/>
      <c r="I310" s="228"/>
      <c r="J310" s="41"/>
      <c r="K310" s="41"/>
      <c r="L310" s="45"/>
      <c r="M310" s="229"/>
      <c r="N310" s="230"/>
      <c r="O310" s="85"/>
      <c r="P310" s="85"/>
      <c r="Q310" s="85"/>
      <c r="R310" s="85"/>
      <c r="S310" s="85"/>
      <c r="T310" s="86"/>
      <c r="U310" s="39"/>
      <c r="V310" s="39"/>
      <c r="W310" s="39"/>
      <c r="X310" s="39"/>
      <c r="Y310" s="39"/>
      <c r="Z310" s="39"/>
      <c r="AA310" s="39"/>
      <c r="AB310" s="39"/>
      <c r="AC310" s="39"/>
      <c r="AD310" s="39"/>
      <c r="AE310" s="39"/>
      <c r="AT310" s="18" t="s">
        <v>191</v>
      </c>
      <c r="AU310" s="18" t="s">
        <v>83</v>
      </c>
    </row>
    <row r="311" s="13" customFormat="1">
      <c r="A311" s="13"/>
      <c r="B311" s="233"/>
      <c r="C311" s="234"/>
      <c r="D311" s="226" t="s">
        <v>193</v>
      </c>
      <c r="E311" s="234"/>
      <c r="F311" s="236" t="s">
        <v>4255</v>
      </c>
      <c r="G311" s="234"/>
      <c r="H311" s="237">
        <v>182.29400000000001</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193</v>
      </c>
      <c r="AU311" s="243" t="s">
        <v>83</v>
      </c>
      <c r="AV311" s="13" t="s">
        <v>83</v>
      </c>
      <c r="AW311" s="13" t="s">
        <v>4</v>
      </c>
      <c r="AX311" s="13" t="s">
        <v>81</v>
      </c>
      <c r="AY311" s="243" t="s">
        <v>181</v>
      </c>
    </row>
    <row r="312" s="2" customFormat="1" ht="16.5" customHeight="1">
      <c r="A312" s="39"/>
      <c r="B312" s="40"/>
      <c r="C312" s="213" t="s">
        <v>629</v>
      </c>
      <c r="D312" s="213" t="s">
        <v>183</v>
      </c>
      <c r="E312" s="214" t="s">
        <v>4256</v>
      </c>
      <c r="F312" s="215" t="s">
        <v>4257</v>
      </c>
      <c r="G312" s="216" t="s">
        <v>377</v>
      </c>
      <c r="H312" s="217">
        <v>13.021000000000001</v>
      </c>
      <c r="I312" s="218"/>
      <c r="J312" s="219">
        <f>ROUND(I312*H312,2)</f>
        <v>0</v>
      </c>
      <c r="K312" s="215" t="s">
        <v>187</v>
      </c>
      <c r="L312" s="45"/>
      <c r="M312" s="220" t="s">
        <v>19</v>
      </c>
      <c r="N312" s="221" t="s">
        <v>44</v>
      </c>
      <c r="O312" s="85"/>
      <c r="P312" s="222">
        <f>O312*H312</f>
        <v>0</v>
      </c>
      <c r="Q312" s="222">
        <v>0</v>
      </c>
      <c r="R312" s="222">
        <f>Q312*H312</f>
        <v>0</v>
      </c>
      <c r="S312" s="222">
        <v>0</v>
      </c>
      <c r="T312" s="223">
        <f>S312*H312</f>
        <v>0</v>
      </c>
      <c r="U312" s="39"/>
      <c r="V312" s="39"/>
      <c r="W312" s="39"/>
      <c r="X312" s="39"/>
      <c r="Y312" s="39"/>
      <c r="Z312" s="39"/>
      <c r="AA312" s="39"/>
      <c r="AB312" s="39"/>
      <c r="AC312" s="39"/>
      <c r="AD312" s="39"/>
      <c r="AE312" s="39"/>
      <c r="AR312" s="224" t="s">
        <v>99</v>
      </c>
      <c r="AT312" s="224" t="s">
        <v>183</v>
      </c>
      <c r="AU312" s="224" t="s">
        <v>83</v>
      </c>
      <c r="AY312" s="18" t="s">
        <v>181</v>
      </c>
      <c r="BE312" s="225">
        <f>IF(N312="základní",J312,0)</f>
        <v>0</v>
      </c>
      <c r="BF312" s="225">
        <f>IF(N312="snížená",J312,0)</f>
        <v>0</v>
      </c>
      <c r="BG312" s="225">
        <f>IF(N312="zákl. přenesená",J312,0)</f>
        <v>0</v>
      </c>
      <c r="BH312" s="225">
        <f>IF(N312="sníž. přenesená",J312,0)</f>
        <v>0</v>
      </c>
      <c r="BI312" s="225">
        <f>IF(N312="nulová",J312,0)</f>
        <v>0</v>
      </c>
      <c r="BJ312" s="18" t="s">
        <v>81</v>
      </c>
      <c r="BK312" s="225">
        <f>ROUND(I312*H312,2)</f>
        <v>0</v>
      </c>
      <c r="BL312" s="18" t="s">
        <v>99</v>
      </c>
      <c r="BM312" s="224" t="s">
        <v>4258</v>
      </c>
    </row>
    <row r="313" s="2" customFormat="1">
      <c r="A313" s="39"/>
      <c r="B313" s="40"/>
      <c r="C313" s="41"/>
      <c r="D313" s="226" t="s">
        <v>189</v>
      </c>
      <c r="E313" s="41"/>
      <c r="F313" s="227" t="s">
        <v>4259</v>
      </c>
      <c r="G313" s="41"/>
      <c r="H313" s="41"/>
      <c r="I313" s="228"/>
      <c r="J313" s="41"/>
      <c r="K313" s="41"/>
      <c r="L313" s="45"/>
      <c r="M313" s="229"/>
      <c r="N313" s="230"/>
      <c r="O313" s="85"/>
      <c r="P313" s="85"/>
      <c r="Q313" s="85"/>
      <c r="R313" s="85"/>
      <c r="S313" s="85"/>
      <c r="T313" s="86"/>
      <c r="U313" s="39"/>
      <c r="V313" s="39"/>
      <c r="W313" s="39"/>
      <c r="X313" s="39"/>
      <c r="Y313" s="39"/>
      <c r="Z313" s="39"/>
      <c r="AA313" s="39"/>
      <c r="AB313" s="39"/>
      <c r="AC313" s="39"/>
      <c r="AD313" s="39"/>
      <c r="AE313" s="39"/>
      <c r="AT313" s="18" t="s">
        <v>189</v>
      </c>
      <c r="AU313" s="18" t="s">
        <v>83</v>
      </c>
    </row>
    <row r="314" s="2" customFormat="1">
      <c r="A314" s="39"/>
      <c r="B314" s="40"/>
      <c r="C314" s="41"/>
      <c r="D314" s="231" t="s">
        <v>191</v>
      </c>
      <c r="E314" s="41"/>
      <c r="F314" s="232" t="s">
        <v>4260</v>
      </c>
      <c r="G314" s="41"/>
      <c r="H314" s="41"/>
      <c r="I314" s="228"/>
      <c r="J314" s="41"/>
      <c r="K314" s="41"/>
      <c r="L314" s="45"/>
      <c r="M314" s="229"/>
      <c r="N314" s="230"/>
      <c r="O314" s="85"/>
      <c r="P314" s="85"/>
      <c r="Q314" s="85"/>
      <c r="R314" s="85"/>
      <c r="S314" s="85"/>
      <c r="T314" s="86"/>
      <c r="U314" s="39"/>
      <c r="V314" s="39"/>
      <c r="W314" s="39"/>
      <c r="X314" s="39"/>
      <c r="Y314" s="39"/>
      <c r="Z314" s="39"/>
      <c r="AA314" s="39"/>
      <c r="AB314" s="39"/>
      <c r="AC314" s="39"/>
      <c r="AD314" s="39"/>
      <c r="AE314" s="39"/>
      <c r="AT314" s="18" t="s">
        <v>191</v>
      </c>
      <c r="AU314" s="18" t="s">
        <v>83</v>
      </c>
    </row>
    <row r="315" s="12" customFormat="1" ht="22.8" customHeight="1">
      <c r="A315" s="12"/>
      <c r="B315" s="197"/>
      <c r="C315" s="198"/>
      <c r="D315" s="199" t="s">
        <v>72</v>
      </c>
      <c r="E315" s="211" t="s">
        <v>1363</v>
      </c>
      <c r="F315" s="211" t="s">
        <v>1364</v>
      </c>
      <c r="G315" s="198"/>
      <c r="H315" s="198"/>
      <c r="I315" s="201"/>
      <c r="J315" s="212">
        <f>BK315</f>
        <v>0</v>
      </c>
      <c r="K315" s="198"/>
      <c r="L315" s="203"/>
      <c r="M315" s="204"/>
      <c r="N315" s="205"/>
      <c r="O315" s="205"/>
      <c r="P315" s="206">
        <f>SUM(P316:P318)</f>
        <v>0</v>
      </c>
      <c r="Q315" s="205"/>
      <c r="R315" s="206">
        <f>SUM(R316:R318)</f>
        <v>0</v>
      </c>
      <c r="S315" s="205"/>
      <c r="T315" s="207">
        <f>SUM(T316:T318)</f>
        <v>0</v>
      </c>
      <c r="U315" s="12"/>
      <c r="V315" s="12"/>
      <c r="W315" s="12"/>
      <c r="X315" s="12"/>
      <c r="Y315" s="12"/>
      <c r="Z315" s="12"/>
      <c r="AA315" s="12"/>
      <c r="AB315" s="12"/>
      <c r="AC315" s="12"/>
      <c r="AD315" s="12"/>
      <c r="AE315" s="12"/>
      <c r="AR315" s="208" t="s">
        <v>81</v>
      </c>
      <c r="AT315" s="209" t="s">
        <v>72</v>
      </c>
      <c r="AU315" s="209" t="s">
        <v>81</v>
      </c>
      <c r="AY315" s="208" t="s">
        <v>181</v>
      </c>
      <c r="BK315" s="210">
        <f>SUM(BK316:BK318)</f>
        <v>0</v>
      </c>
    </row>
    <row r="316" s="2" customFormat="1" ht="21.75" customHeight="1">
      <c r="A316" s="39"/>
      <c r="B316" s="40"/>
      <c r="C316" s="213" t="s">
        <v>638</v>
      </c>
      <c r="D316" s="213" t="s">
        <v>183</v>
      </c>
      <c r="E316" s="214" t="s">
        <v>4261</v>
      </c>
      <c r="F316" s="215" t="s">
        <v>4262</v>
      </c>
      <c r="G316" s="216" t="s">
        <v>377</v>
      </c>
      <c r="H316" s="217">
        <v>97.984999999999999</v>
      </c>
      <c r="I316" s="218"/>
      <c r="J316" s="219">
        <f>ROUND(I316*H316,2)</f>
        <v>0</v>
      </c>
      <c r="K316" s="215" t="s">
        <v>187</v>
      </c>
      <c r="L316" s="45"/>
      <c r="M316" s="220" t="s">
        <v>19</v>
      </c>
      <c r="N316" s="221" t="s">
        <v>44</v>
      </c>
      <c r="O316" s="85"/>
      <c r="P316" s="222">
        <f>O316*H316</f>
        <v>0</v>
      </c>
      <c r="Q316" s="222">
        <v>0</v>
      </c>
      <c r="R316" s="222">
        <f>Q316*H316</f>
        <v>0</v>
      </c>
      <c r="S316" s="222">
        <v>0</v>
      </c>
      <c r="T316" s="223">
        <f>S316*H316</f>
        <v>0</v>
      </c>
      <c r="U316" s="39"/>
      <c r="V316" s="39"/>
      <c r="W316" s="39"/>
      <c r="X316" s="39"/>
      <c r="Y316" s="39"/>
      <c r="Z316" s="39"/>
      <c r="AA316" s="39"/>
      <c r="AB316" s="39"/>
      <c r="AC316" s="39"/>
      <c r="AD316" s="39"/>
      <c r="AE316" s="39"/>
      <c r="AR316" s="224" t="s">
        <v>99</v>
      </c>
      <c r="AT316" s="224" t="s">
        <v>183</v>
      </c>
      <c r="AU316" s="224" t="s">
        <v>83</v>
      </c>
      <c r="AY316" s="18" t="s">
        <v>181</v>
      </c>
      <c r="BE316" s="225">
        <f>IF(N316="základní",J316,0)</f>
        <v>0</v>
      </c>
      <c r="BF316" s="225">
        <f>IF(N316="snížená",J316,0)</f>
        <v>0</v>
      </c>
      <c r="BG316" s="225">
        <f>IF(N316="zákl. přenesená",J316,0)</f>
        <v>0</v>
      </c>
      <c r="BH316" s="225">
        <f>IF(N316="sníž. přenesená",J316,0)</f>
        <v>0</v>
      </c>
      <c r="BI316" s="225">
        <f>IF(N316="nulová",J316,0)</f>
        <v>0</v>
      </c>
      <c r="BJ316" s="18" t="s">
        <v>81</v>
      </c>
      <c r="BK316" s="225">
        <f>ROUND(I316*H316,2)</f>
        <v>0</v>
      </c>
      <c r="BL316" s="18" t="s">
        <v>99</v>
      </c>
      <c r="BM316" s="224" t="s">
        <v>4263</v>
      </c>
    </row>
    <row r="317" s="2" customFormat="1">
      <c r="A317" s="39"/>
      <c r="B317" s="40"/>
      <c r="C317" s="41"/>
      <c r="D317" s="226" t="s">
        <v>189</v>
      </c>
      <c r="E317" s="41"/>
      <c r="F317" s="227" t="s">
        <v>4264</v>
      </c>
      <c r="G317" s="41"/>
      <c r="H317" s="41"/>
      <c r="I317" s="228"/>
      <c r="J317" s="41"/>
      <c r="K317" s="41"/>
      <c r="L317" s="45"/>
      <c r="M317" s="229"/>
      <c r="N317" s="230"/>
      <c r="O317" s="85"/>
      <c r="P317" s="85"/>
      <c r="Q317" s="85"/>
      <c r="R317" s="85"/>
      <c r="S317" s="85"/>
      <c r="T317" s="86"/>
      <c r="U317" s="39"/>
      <c r="V317" s="39"/>
      <c r="W317" s="39"/>
      <c r="X317" s="39"/>
      <c r="Y317" s="39"/>
      <c r="Z317" s="39"/>
      <c r="AA317" s="39"/>
      <c r="AB317" s="39"/>
      <c r="AC317" s="39"/>
      <c r="AD317" s="39"/>
      <c r="AE317" s="39"/>
      <c r="AT317" s="18" t="s">
        <v>189</v>
      </c>
      <c r="AU317" s="18" t="s">
        <v>83</v>
      </c>
    </row>
    <row r="318" s="2" customFormat="1">
      <c r="A318" s="39"/>
      <c r="B318" s="40"/>
      <c r="C318" s="41"/>
      <c r="D318" s="231" t="s">
        <v>191</v>
      </c>
      <c r="E318" s="41"/>
      <c r="F318" s="232" t="s">
        <v>4265</v>
      </c>
      <c r="G318" s="41"/>
      <c r="H318" s="41"/>
      <c r="I318" s="228"/>
      <c r="J318" s="41"/>
      <c r="K318" s="41"/>
      <c r="L318" s="45"/>
      <c r="M318" s="276"/>
      <c r="N318" s="277"/>
      <c r="O318" s="278"/>
      <c r="P318" s="278"/>
      <c r="Q318" s="278"/>
      <c r="R318" s="278"/>
      <c r="S318" s="278"/>
      <c r="T318" s="279"/>
      <c r="U318" s="39"/>
      <c r="V318" s="39"/>
      <c r="W318" s="39"/>
      <c r="X318" s="39"/>
      <c r="Y318" s="39"/>
      <c r="Z318" s="39"/>
      <c r="AA318" s="39"/>
      <c r="AB318" s="39"/>
      <c r="AC318" s="39"/>
      <c r="AD318" s="39"/>
      <c r="AE318" s="39"/>
      <c r="AT318" s="18" t="s">
        <v>191</v>
      </c>
      <c r="AU318" s="18" t="s">
        <v>83</v>
      </c>
    </row>
    <row r="319" s="2" customFormat="1" ht="6.96" customHeight="1">
      <c r="A319" s="39"/>
      <c r="B319" s="60"/>
      <c r="C319" s="61"/>
      <c r="D319" s="61"/>
      <c r="E319" s="61"/>
      <c r="F319" s="61"/>
      <c r="G319" s="61"/>
      <c r="H319" s="61"/>
      <c r="I319" s="61"/>
      <c r="J319" s="61"/>
      <c r="K319" s="61"/>
      <c r="L319" s="45"/>
      <c r="M319" s="39"/>
      <c r="O319" s="39"/>
      <c r="P319" s="39"/>
      <c r="Q319" s="39"/>
      <c r="R319" s="39"/>
      <c r="S319" s="39"/>
      <c r="T319" s="39"/>
      <c r="U319" s="39"/>
      <c r="V319" s="39"/>
      <c r="W319" s="39"/>
      <c r="X319" s="39"/>
      <c r="Y319" s="39"/>
      <c r="Z319" s="39"/>
      <c r="AA319" s="39"/>
      <c r="AB319" s="39"/>
      <c r="AC319" s="39"/>
      <c r="AD319" s="39"/>
      <c r="AE319" s="39"/>
    </row>
  </sheetData>
  <sheetProtection sheet="1" autoFilter="0" formatColumns="0" formatRows="0" objects="1" scenarios="1" spinCount="100000" saltValue="rYEss5yw/ySMtVjrMkogCs4IRA1q/vmIqUbJaRsWGTJFYbHBijBCzedJr/rS9JalrGUlymMC9pcH8UmArDzTSA==" hashValue="fThlY854bdnb1hBYurHQ8o183PhGmg7irnTDCXhaqCrvUsQ1KF8ESW0dq9ljRGXH3oE3kvKIychHZwuIfIyxmA==" algorithmName="SHA-512" password="CC35"/>
  <autoFilter ref="C86:K318"/>
  <mergeCells count="9">
    <mergeCell ref="E7:H7"/>
    <mergeCell ref="E9:H9"/>
    <mergeCell ref="E18:H18"/>
    <mergeCell ref="E27:H27"/>
    <mergeCell ref="E48:H48"/>
    <mergeCell ref="E50:H50"/>
    <mergeCell ref="E77:H77"/>
    <mergeCell ref="E79:H79"/>
    <mergeCell ref="L2:V2"/>
  </mergeCells>
  <hyperlinks>
    <hyperlink ref="F92" r:id="rId1" display="https://podminky.urs.cz/item/CS_URS_2023_01/111251101"/>
    <hyperlink ref="F96" r:id="rId2" display="https://podminky.urs.cz/item/CS_URS_2023_01/112101103"/>
    <hyperlink ref="F100" r:id="rId3" display="https://podminky.urs.cz/item/CS_URS_2023_01/112101107"/>
    <hyperlink ref="F104" r:id="rId4" display="https://podminky.urs.cz/item/CS_URS_2023_01/112251103"/>
    <hyperlink ref="F107" r:id="rId5" display="https://podminky.urs.cz/item/CS_URS_2023_01/112251108"/>
    <hyperlink ref="F110" r:id="rId6" display="https://podminky.urs.cz/item/CS_URS_2023_01/122211101"/>
    <hyperlink ref="F115" r:id="rId7" display="https://podminky.urs.cz/item/CS_URS_2023_01/122251103"/>
    <hyperlink ref="F122" r:id="rId8" display="https://podminky.urs.cz/item/CS_URS_2023_01/162706211"/>
    <hyperlink ref="F126" r:id="rId9" display="https://podminky.urs.cz/item/CS_URS_2023_01/162706219"/>
    <hyperlink ref="F130" r:id="rId10" display="https://podminky.urs.cz/item/CS_URS_2023_01/171201221"/>
    <hyperlink ref="F134" r:id="rId11" display="https://podminky.urs.cz/item/CS_URS_2023_01/171251201"/>
    <hyperlink ref="F137" r:id="rId12" display="https://podminky.urs.cz/item/CS_URS_2023_01/181951112"/>
    <hyperlink ref="F147" r:id="rId13" display="https://podminky.urs.cz/item/CS_URS_2023_01/162251102"/>
    <hyperlink ref="F151" r:id="rId14" display="https://podminky.urs.cz/item/CS_URS_2023_01/167151101"/>
    <hyperlink ref="F155" r:id="rId15" display="https://podminky.urs.cz/item/CS_URS_2023_01/181111131"/>
    <hyperlink ref="F158" r:id="rId16" display="https://podminky.urs.cz/item/CS_URS_2023_01/181351003"/>
    <hyperlink ref="F161" r:id="rId17" display="https://podminky.urs.cz/item/CS_URS_2023_01/181411131"/>
    <hyperlink ref="F168" r:id="rId18" display="https://podminky.urs.cz/item/CS_URS_2023_01/564730011"/>
    <hyperlink ref="F172" r:id="rId19" display="https://podminky.urs.cz/item/CS_URS_2023_01/564731111"/>
    <hyperlink ref="F177" r:id="rId20" display="https://podminky.urs.cz/item/CS_URS_2023_01/564740013"/>
    <hyperlink ref="F181" r:id="rId21" display="https://podminky.urs.cz/item/CS_URS_2023_01/564761111"/>
    <hyperlink ref="F185" r:id="rId22" display="https://podminky.urs.cz/item/CS_URS_2023_01/596211130"/>
    <hyperlink ref="F193" r:id="rId23" display="https://podminky.urs.cz/item/CS_URS_2023_01/596211211"/>
    <hyperlink ref="F200" r:id="rId24" display="https://podminky.urs.cz/item/CS_URS_2023_01/637111111"/>
    <hyperlink ref="F205" r:id="rId25" display="https://podminky.urs.cz/item/CS_URS_2023_01/637121111"/>
    <hyperlink ref="F208" r:id="rId26" display="https://podminky.urs.cz/item/CS_URS_2023_01/637211121"/>
    <hyperlink ref="F212" r:id="rId27" display="https://podminky.urs.cz/item/CS_URS_2023_01/637311131"/>
    <hyperlink ref="F217" r:id="rId28" display="https://podminky.urs.cz/item/CS_URS_2023_01/916131213"/>
    <hyperlink ref="F229" r:id="rId29" display="https://podminky.urs.cz/item/CS_URS_2023_01/916991121"/>
    <hyperlink ref="F234" r:id="rId30" display="https://podminky.urs.cz/item/CS_URS_2023_01/919732211"/>
    <hyperlink ref="F237" r:id="rId31" display="https://podminky.urs.cz/item/CS_URS_2023_01/919735113"/>
    <hyperlink ref="F240" r:id="rId32" display="https://podminky.urs.cz/item/CS_URS_2023_01/966049831"/>
    <hyperlink ref="F245" r:id="rId33" display="https://podminky.urs.cz/item/CS_URS_2023_01/966071711"/>
    <hyperlink ref="F248" r:id="rId34" display="https://podminky.urs.cz/item/CS_URS_2023_01/966071821"/>
    <hyperlink ref="F252" r:id="rId35" display="https://podminky.urs.cz/item/CS_URS_2023_01/966073811"/>
    <hyperlink ref="F258" r:id="rId36" display="https://podminky.urs.cz/item/CS_URS_2023_01/131111323"/>
    <hyperlink ref="F262" r:id="rId37" display="https://podminky.urs.cz/item/CS_URS_2023_01/132212121"/>
    <hyperlink ref="F267" r:id="rId38" display="https://podminky.urs.cz/item/CS_URS_2023_01/162251101"/>
    <hyperlink ref="F270" r:id="rId39" display="https://podminky.urs.cz/item/CS_URS_2023_01/174201101"/>
    <hyperlink ref="F275" r:id="rId40" display="https://podminky.urs.cz/item/CS_URS_2023_01/338171113"/>
    <hyperlink ref="F284" r:id="rId41" display="https://podminky.urs.cz/item/CS_URS_2023_01/348101230"/>
    <hyperlink ref="F289" r:id="rId42" display="https://podminky.urs.cz/item/CS_URS_2023_01/348121211"/>
    <hyperlink ref="F296" r:id="rId43" display="https://podminky.urs.cz/item/CS_URS_2023_01/348401150"/>
    <hyperlink ref="F304" r:id="rId44" display="https://podminky.urs.cz/item/CS_URS_2023_01/997013631"/>
    <hyperlink ref="F307" r:id="rId45" display="https://podminky.urs.cz/item/CS_URS_2023_01/997231111"/>
    <hyperlink ref="F310" r:id="rId46" display="https://podminky.urs.cz/item/CS_URS_2023_01/997231119"/>
    <hyperlink ref="F314" r:id="rId47" display="https://podminky.urs.cz/item/CS_URS_2023_01/997231511"/>
    <hyperlink ref="F318" r:id="rId48" display="https://podminky.urs.cz/item/CS_URS_2023_01/998225111"/>
  </hyperlinks>
  <pageMargins left="0.39375" right="0.39375" top="0.39375" bottom="0.39375" header="0" footer="0"/>
  <pageSetup paperSize="9" orientation="landscape" blackAndWhite="1" fitToHeight="100"/>
  <headerFooter>
    <oddFooter>&amp;CStrana &amp;P z &amp;N</oddFooter>
  </headerFooter>
  <drawing r:id="rId4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1" customFormat="1" ht="12" customHeight="1">
      <c r="B8" s="21"/>
      <c r="D8" s="143" t="s">
        <v>112</v>
      </c>
      <c r="L8" s="21"/>
    </row>
    <row r="9" s="2" customFormat="1" ht="16.5" customHeight="1">
      <c r="A9" s="39"/>
      <c r="B9" s="45"/>
      <c r="C9" s="39"/>
      <c r="D9" s="39"/>
      <c r="E9" s="144" t="s">
        <v>4266</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4267</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4268</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31. 5. 2023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ROUND(J94,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ROUND((SUM(BE94:BE356)),  2)</f>
        <v>0</v>
      </c>
      <c r="G35" s="39"/>
      <c r="H35" s="39"/>
      <c r="I35" s="158">
        <v>0.20999999999999999</v>
      </c>
      <c r="J35" s="157">
        <f>ROUND(((SUM(BE94:BE356))*I35),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ROUND((SUM(BF94:BF356)),  2)</f>
        <v>0</v>
      </c>
      <c r="G36" s="39"/>
      <c r="H36" s="39"/>
      <c r="I36" s="158">
        <v>0.14999999999999999</v>
      </c>
      <c r="J36" s="157">
        <f>ROUND(((SUM(BF94:BF356))*I36),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ROUND((SUM(BG94:BG356)),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ROUND((SUM(BH94:BH356)),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ROUND((SUM(BI94:BI356)),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Přístavba Mateřské školy Pošumavská Tachov</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4266</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4267</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1 - Zpevněné plochy a TÚ</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Tachov</v>
      </c>
      <c r="G56" s="41"/>
      <c r="H56" s="41"/>
      <c r="I56" s="33" t="s">
        <v>23</v>
      </c>
      <c r="J56" s="73" t="str">
        <f>IF(J14="","",J14)</f>
        <v>31. 5. 2023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40.05" customHeight="1">
      <c r="A58" s="39"/>
      <c r="B58" s="40"/>
      <c r="C58" s="33" t="s">
        <v>25</v>
      </c>
      <c r="D58" s="41"/>
      <c r="E58" s="41"/>
      <c r="F58" s="28" t="str">
        <f>E17</f>
        <v>Město Tachov, Hornická 1695, 34701 Tachov</v>
      </c>
      <c r="G58" s="41"/>
      <c r="H58" s="41"/>
      <c r="I58" s="33" t="s">
        <v>31</v>
      </c>
      <c r="J58" s="37" t="str">
        <f>E23</f>
        <v>Ing. Jan Rossler, Na Terase 1914, 34701 Tachov</v>
      </c>
      <c r="K58" s="41"/>
      <c r="L58" s="145"/>
      <c r="S58" s="39"/>
      <c r="T58" s="39"/>
      <c r="U58" s="39"/>
      <c r="V58" s="39"/>
      <c r="W58" s="39"/>
      <c r="X58" s="39"/>
      <c r="Y58" s="39"/>
      <c r="Z58" s="39"/>
      <c r="AA58" s="39"/>
      <c r="AB58" s="39"/>
      <c r="AC58" s="39"/>
      <c r="AD58" s="39"/>
      <c r="AE58" s="39"/>
    </row>
    <row r="59" s="2" customFormat="1" ht="40.05" customHeight="1">
      <c r="A59" s="39"/>
      <c r="B59" s="40"/>
      <c r="C59" s="33" t="s">
        <v>29</v>
      </c>
      <c r="D59" s="41"/>
      <c r="E59" s="41"/>
      <c r="F59" s="28" t="str">
        <f>IF(E20="","",E20)</f>
        <v>Vyplň údaj</v>
      </c>
      <c r="G59" s="41"/>
      <c r="H59" s="41"/>
      <c r="I59" s="33" t="s">
        <v>34</v>
      </c>
      <c r="J59" s="37" t="str">
        <f>E26</f>
        <v>Martina Havířová, Vranovská 1348, 34901 Stříbro</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J94</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118</v>
      </c>
      <c r="E64" s="178"/>
      <c r="F64" s="178"/>
      <c r="G64" s="178"/>
      <c r="H64" s="178"/>
      <c r="I64" s="178"/>
      <c r="J64" s="179">
        <f>J95</f>
        <v>0</v>
      </c>
      <c r="K64" s="176"/>
      <c r="L64" s="180"/>
      <c r="S64" s="9"/>
      <c r="T64" s="9"/>
      <c r="U64" s="9"/>
      <c r="V64" s="9"/>
      <c r="W64" s="9"/>
      <c r="X64" s="9"/>
      <c r="Y64" s="9"/>
      <c r="Z64" s="9"/>
      <c r="AA64" s="9"/>
      <c r="AB64" s="9"/>
      <c r="AC64" s="9"/>
      <c r="AD64" s="9"/>
      <c r="AE64" s="9"/>
    </row>
    <row r="65" s="10" customFormat="1" ht="19.92" customHeight="1">
      <c r="A65" s="10"/>
      <c r="B65" s="181"/>
      <c r="C65" s="126"/>
      <c r="D65" s="182" t="s">
        <v>119</v>
      </c>
      <c r="E65" s="183"/>
      <c r="F65" s="183"/>
      <c r="G65" s="183"/>
      <c r="H65" s="183"/>
      <c r="I65" s="183"/>
      <c r="J65" s="184">
        <f>J96</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120</v>
      </c>
      <c r="E66" s="183"/>
      <c r="F66" s="183"/>
      <c r="G66" s="183"/>
      <c r="H66" s="183"/>
      <c r="I66" s="183"/>
      <c r="J66" s="184">
        <f>J187</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122</v>
      </c>
      <c r="E67" s="183"/>
      <c r="F67" s="183"/>
      <c r="G67" s="183"/>
      <c r="H67" s="183"/>
      <c r="I67" s="183"/>
      <c r="J67" s="184">
        <f>J191</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4269</v>
      </c>
      <c r="E68" s="183"/>
      <c r="F68" s="183"/>
      <c r="G68" s="183"/>
      <c r="H68" s="183"/>
      <c r="I68" s="183"/>
      <c r="J68" s="184">
        <f>J196</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128</v>
      </c>
      <c r="E69" s="183"/>
      <c r="F69" s="183"/>
      <c r="G69" s="183"/>
      <c r="H69" s="183"/>
      <c r="I69" s="183"/>
      <c r="J69" s="184">
        <f>J258</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3974</v>
      </c>
      <c r="E70" s="183"/>
      <c r="F70" s="183"/>
      <c r="G70" s="183"/>
      <c r="H70" s="183"/>
      <c r="I70" s="183"/>
      <c r="J70" s="184">
        <f>J262</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132</v>
      </c>
      <c r="E71" s="183"/>
      <c r="F71" s="183"/>
      <c r="G71" s="183"/>
      <c r="H71" s="183"/>
      <c r="I71" s="183"/>
      <c r="J71" s="184">
        <f>J294</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133</v>
      </c>
      <c r="E72" s="183"/>
      <c r="F72" s="183"/>
      <c r="G72" s="183"/>
      <c r="H72" s="183"/>
      <c r="I72" s="183"/>
      <c r="J72" s="184">
        <f>J353</f>
        <v>0</v>
      </c>
      <c r="K72" s="126"/>
      <c r="L72" s="185"/>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5"/>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5"/>
      <c r="S78" s="39"/>
      <c r="T78" s="39"/>
      <c r="U78" s="39"/>
      <c r="V78" s="39"/>
      <c r="W78" s="39"/>
      <c r="X78" s="39"/>
      <c r="Y78" s="39"/>
      <c r="Z78" s="39"/>
      <c r="AA78" s="39"/>
      <c r="AB78" s="39"/>
      <c r="AC78" s="39"/>
      <c r="AD78" s="39"/>
      <c r="AE78" s="39"/>
    </row>
    <row r="79" s="2" customFormat="1" ht="24.96" customHeight="1">
      <c r="A79" s="39"/>
      <c r="B79" s="40"/>
      <c r="C79" s="24" t="s">
        <v>166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170" t="str">
        <f>E7</f>
        <v>Přístavba Mateřské školy Pošumavská Tachov</v>
      </c>
      <c r="F82" s="33"/>
      <c r="G82" s="33"/>
      <c r="H82" s="33"/>
      <c r="I82" s="41"/>
      <c r="J82" s="41"/>
      <c r="K82" s="41"/>
      <c r="L82" s="145"/>
      <c r="S82" s="39"/>
      <c r="T82" s="39"/>
      <c r="U82" s="39"/>
      <c r="V82" s="39"/>
      <c r="W82" s="39"/>
      <c r="X82" s="39"/>
      <c r="Y82" s="39"/>
      <c r="Z82" s="39"/>
      <c r="AA82" s="39"/>
      <c r="AB82" s="39"/>
      <c r="AC82" s="39"/>
      <c r="AD82" s="39"/>
      <c r="AE82" s="39"/>
    </row>
    <row r="83" s="1" customFormat="1" ht="12" customHeight="1">
      <c r="B83" s="22"/>
      <c r="C83" s="33" t="s">
        <v>112</v>
      </c>
      <c r="D83" s="23"/>
      <c r="E83" s="23"/>
      <c r="F83" s="23"/>
      <c r="G83" s="23"/>
      <c r="H83" s="23"/>
      <c r="I83" s="23"/>
      <c r="J83" s="23"/>
      <c r="K83" s="23"/>
      <c r="L83" s="21"/>
    </row>
    <row r="84" s="2" customFormat="1" ht="16.5" customHeight="1">
      <c r="A84" s="39"/>
      <c r="B84" s="40"/>
      <c r="C84" s="41"/>
      <c r="D84" s="41"/>
      <c r="E84" s="170" t="s">
        <v>4266</v>
      </c>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4267</v>
      </c>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6.5" customHeight="1">
      <c r="A86" s="39"/>
      <c r="B86" s="40"/>
      <c r="C86" s="41"/>
      <c r="D86" s="41"/>
      <c r="E86" s="70" t="str">
        <f>E11</f>
        <v>1 - Zpevněné plochy a TÚ</v>
      </c>
      <c r="F86" s="41"/>
      <c r="G86" s="41"/>
      <c r="H86" s="41"/>
      <c r="I86" s="41"/>
      <c r="J86" s="41"/>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Tachov</v>
      </c>
      <c r="G88" s="41"/>
      <c r="H88" s="41"/>
      <c r="I88" s="33" t="s">
        <v>23</v>
      </c>
      <c r="J88" s="73" t="str">
        <f>IF(J14="","",J14)</f>
        <v>31. 5. 2023</v>
      </c>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40.05" customHeight="1">
      <c r="A90" s="39"/>
      <c r="B90" s="40"/>
      <c r="C90" s="33" t="s">
        <v>25</v>
      </c>
      <c r="D90" s="41"/>
      <c r="E90" s="41"/>
      <c r="F90" s="28" t="str">
        <f>E17</f>
        <v>Město Tachov, Hornická 1695, 34701 Tachov</v>
      </c>
      <c r="G90" s="41"/>
      <c r="H90" s="41"/>
      <c r="I90" s="33" t="s">
        <v>31</v>
      </c>
      <c r="J90" s="37" t="str">
        <f>E23</f>
        <v>Ing. Jan Rossler, Na Terase 1914, 34701 Tachov</v>
      </c>
      <c r="K90" s="41"/>
      <c r="L90" s="145"/>
      <c r="S90" s="39"/>
      <c r="T90" s="39"/>
      <c r="U90" s="39"/>
      <c r="V90" s="39"/>
      <c r="W90" s="39"/>
      <c r="X90" s="39"/>
      <c r="Y90" s="39"/>
      <c r="Z90" s="39"/>
      <c r="AA90" s="39"/>
      <c r="AB90" s="39"/>
      <c r="AC90" s="39"/>
      <c r="AD90" s="39"/>
      <c r="AE90" s="39"/>
    </row>
    <row r="91" s="2" customFormat="1" ht="40.05" customHeight="1">
      <c r="A91" s="39"/>
      <c r="B91" s="40"/>
      <c r="C91" s="33" t="s">
        <v>29</v>
      </c>
      <c r="D91" s="41"/>
      <c r="E91" s="41"/>
      <c r="F91" s="28" t="str">
        <f>IF(E20="","",E20)</f>
        <v>Vyplň údaj</v>
      </c>
      <c r="G91" s="41"/>
      <c r="H91" s="41"/>
      <c r="I91" s="33" t="s">
        <v>34</v>
      </c>
      <c r="J91" s="37" t="str">
        <f>E26</f>
        <v>Martina Havířová, Vranovská 1348, 34901 Stříbro</v>
      </c>
      <c r="K91" s="41"/>
      <c r="L91" s="145"/>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11" customFormat="1" ht="29.28" customHeight="1">
      <c r="A93" s="186"/>
      <c r="B93" s="187"/>
      <c r="C93" s="188" t="s">
        <v>167</v>
      </c>
      <c r="D93" s="189" t="s">
        <v>58</v>
      </c>
      <c r="E93" s="189" t="s">
        <v>54</v>
      </c>
      <c r="F93" s="189" t="s">
        <v>55</v>
      </c>
      <c r="G93" s="189" t="s">
        <v>168</v>
      </c>
      <c r="H93" s="189" t="s">
        <v>169</v>
      </c>
      <c r="I93" s="189" t="s">
        <v>170</v>
      </c>
      <c r="J93" s="189" t="s">
        <v>116</v>
      </c>
      <c r="K93" s="190" t="s">
        <v>171</v>
      </c>
      <c r="L93" s="191"/>
      <c r="M93" s="93" t="s">
        <v>19</v>
      </c>
      <c r="N93" s="94" t="s">
        <v>43</v>
      </c>
      <c r="O93" s="94" t="s">
        <v>172</v>
      </c>
      <c r="P93" s="94" t="s">
        <v>173</v>
      </c>
      <c r="Q93" s="94" t="s">
        <v>174</v>
      </c>
      <c r="R93" s="94" t="s">
        <v>175</v>
      </c>
      <c r="S93" s="94" t="s">
        <v>176</v>
      </c>
      <c r="T93" s="95" t="s">
        <v>177</v>
      </c>
      <c r="U93" s="186"/>
      <c r="V93" s="186"/>
      <c r="W93" s="186"/>
      <c r="X93" s="186"/>
      <c r="Y93" s="186"/>
      <c r="Z93" s="186"/>
      <c r="AA93" s="186"/>
      <c r="AB93" s="186"/>
      <c r="AC93" s="186"/>
      <c r="AD93" s="186"/>
      <c r="AE93" s="186"/>
    </row>
    <row r="94" s="2" customFormat="1" ht="22.8" customHeight="1">
      <c r="A94" s="39"/>
      <c r="B94" s="40"/>
      <c r="C94" s="100" t="s">
        <v>178</v>
      </c>
      <c r="D94" s="41"/>
      <c r="E94" s="41"/>
      <c r="F94" s="41"/>
      <c r="G94" s="41"/>
      <c r="H94" s="41"/>
      <c r="I94" s="41"/>
      <c r="J94" s="192">
        <f>BK94</f>
        <v>0</v>
      </c>
      <c r="K94" s="41"/>
      <c r="L94" s="45"/>
      <c r="M94" s="96"/>
      <c r="N94" s="193"/>
      <c r="O94" s="97"/>
      <c r="P94" s="194">
        <f>P95</f>
        <v>0</v>
      </c>
      <c r="Q94" s="97"/>
      <c r="R94" s="194">
        <f>R95</f>
        <v>170.962699523</v>
      </c>
      <c r="S94" s="97"/>
      <c r="T94" s="195">
        <f>T95</f>
        <v>47.26455</v>
      </c>
      <c r="U94" s="39"/>
      <c r="V94" s="39"/>
      <c r="W94" s="39"/>
      <c r="X94" s="39"/>
      <c r="Y94" s="39"/>
      <c r="Z94" s="39"/>
      <c r="AA94" s="39"/>
      <c r="AB94" s="39"/>
      <c r="AC94" s="39"/>
      <c r="AD94" s="39"/>
      <c r="AE94" s="39"/>
      <c r="AT94" s="18" t="s">
        <v>72</v>
      </c>
      <c r="AU94" s="18" t="s">
        <v>117</v>
      </c>
      <c r="BK94" s="196">
        <f>BK95</f>
        <v>0</v>
      </c>
    </row>
    <row r="95" s="12" customFormat="1" ht="25.92" customHeight="1">
      <c r="A95" s="12"/>
      <c r="B95" s="197"/>
      <c r="C95" s="198"/>
      <c r="D95" s="199" t="s">
        <v>72</v>
      </c>
      <c r="E95" s="200" t="s">
        <v>179</v>
      </c>
      <c r="F95" s="200" t="s">
        <v>180</v>
      </c>
      <c r="G95" s="198"/>
      <c r="H95" s="198"/>
      <c r="I95" s="201"/>
      <c r="J95" s="202">
        <f>BK95</f>
        <v>0</v>
      </c>
      <c r="K95" s="198"/>
      <c r="L95" s="203"/>
      <c r="M95" s="204"/>
      <c r="N95" s="205"/>
      <c r="O95" s="205"/>
      <c r="P95" s="206">
        <f>P96+P187+P191+P196+P258+P262+P294+P353</f>
        <v>0</v>
      </c>
      <c r="Q95" s="205"/>
      <c r="R95" s="206">
        <f>R96+R187+R191+R196+R258+R262+R294+R353</f>
        <v>170.962699523</v>
      </c>
      <c r="S95" s="205"/>
      <c r="T95" s="207">
        <f>T96+T187+T191+T196+T258+T262+T294+T353</f>
        <v>47.26455</v>
      </c>
      <c r="U95" s="12"/>
      <c r="V95" s="12"/>
      <c r="W95" s="12"/>
      <c r="X95" s="12"/>
      <c r="Y95" s="12"/>
      <c r="Z95" s="12"/>
      <c r="AA95" s="12"/>
      <c r="AB95" s="12"/>
      <c r="AC95" s="12"/>
      <c r="AD95" s="12"/>
      <c r="AE95" s="12"/>
      <c r="AR95" s="208" t="s">
        <v>81</v>
      </c>
      <c r="AT95" s="209" t="s">
        <v>72</v>
      </c>
      <c r="AU95" s="209" t="s">
        <v>73</v>
      </c>
      <c r="AY95" s="208" t="s">
        <v>181</v>
      </c>
      <c r="BK95" s="210">
        <f>BK96+BK187+BK191+BK196+BK258+BK262+BK294+BK353</f>
        <v>0</v>
      </c>
    </row>
    <row r="96" s="12" customFormat="1" ht="22.8" customHeight="1">
      <c r="A96" s="12"/>
      <c r="B96" s="197"/>
      <c r="C96" s="198"/>
      <c r="D96" s="199" t="s">
        <v>72</v>
      </c>
      <c r="E96" s="211" t="s">
        <v>81</v>
      </c>
      <c r="F96" s="211" t="s">
        <v>182</v>
      </c>
      <c r="G96" s="198"/>
      <c r="H96" s="198"/>
      <c r="I96" s="201"/>
      <c r="J96" s="212">
        <f>BK96</f>
        <v>0</v>
      </c>
      <c r="K96" s="198"/>
      <c r="L96" s="203"/>
      <c r="M96" s="204"/>
      <c r="N96" s="205"/>
      <c r="O96" s="205"/>
      <c r="P96" s="206">
        <f>SUM(P97:P186)</f>
        <v>0</v>
      </c>
      <c r="Q96" s="205"/>
      <c r="R96" s="206">
        <f>SUM(R97:R186)</f>
        <v>48.878727720000001</v>
      </c>
      <c r="S96" s="205"/>
      <c r="T96" s="207">
        <f>SUM(T97:T186)</f>
        <v>36.774000000000001</v>
      </c>
      <c r="U96" s="12"/>
      <c r="V96" s="12"/>
      <c r="W96" s="12"/>
      <c r="X96" s="12"/>
      <c r="Y96" s="12"/>
      <c r="Z96" s="12"/>
      <c r="AA96" s="12"/>
      <c r="AB96" s="12"/>
      <c r="AC96" s="12"/>
      <c r="AD96" s="12"/>
      <c r="AE96" s="12"/>
      <c r="AR96" s="208" t="s">
        <v>81</v>
      </c>
      <c r="AT96" s="209" t="s">
        <v>72</v>
      </c>
      <c r="AU96" s="209" t="s">
        <v>81</v>
      </c>
      <c r="AY96" s="208" t="s">
        <v>181</v>
      </c>
      <c r="BK96" s="210">
        <f>SUM(BK97:BK186)</f>
        <v>0</v>
      </c>
    </row>
    <row r="97" s="2" customFormat="1" ht="16.5" customHeight="1">
      <c r="A97" s="39"/>
      <c r="B97" s="40"/>
      <c r="C97" s="213" t="s">
        <v>81</v>
      </c>
      <c r="D97" s="213" t="s">
        <v>183</v>
      </c>
      <c r="E97" s="214" t="s">
        <v>4270</v>
      </c>
      <c r="F97" s="215" t="s">
        <v>4271</v>
      </c>
      <c r="G97" s="216" t="s">
        <v>253</v>
      </c>
      <c r="H97" s="217">
        <v>11.4</v>
      </c>
      <c r="I97" s="218"/>
      <c r="J97" s="219">
        <f>ROUND(I97*H97,2)</f>
        <v>0</v>
      </c>
      <c r="K97" s="215" t="s">
        <v>187</v>
      </c>
      <c r="L97" s="45"/>
      <c r="M97" s="220" t="s">
        <v>19</v>
      </c>
      <c r="N97" s="221" t="s">
        <v>44</v>
      </c>
      <c r="O97" s="85"/>
      <c r="P97" s="222">
        <f>O97*H97</f>
        <v>0</v>
      </c>
      <c r="Q97" s="222">
        <v>0</v>
      </c>
      <c r="R97" s="222">
        <f>Q97*H97</f>
        <v>0</v>
      </c>
      <c r="S97" s="222">
        <v>0.29499999999999998</v>
      </c>
      <c r="T97" s="223">
        <f>S97*H97</f>
        <v>3.363</v>
      </c>
      <c r="U97" s="39"/>
      <c r="V97" s="39"/>
      <c r="W97" s="39"/>
      <c r="X97" s="39"/>
      <c r="Y97" s="39"/>
      <c r="Z97" s="39"/>
      <c r="AA97" s="39"/>
      <c r="AB97" s="39"/>
      <c r="AC97" s="39"/>
      <c r="AD97" s="39"/>
      <c r="AE97" s="39"/>
      <c r="AR97" s="224" t="s">
        <v>99</v>
      </c>
      <c r="AT97" s="224" t="s">
        <v>183</v>
      </c>
      <c r="AU97" s="224" t="s">
        <v>83</v>
      </c>
      <c r="AY97" s="18" t="s">
        <v>181</v>
      </c>
      <c r="BE97" s="225">
        <f>IF(N97="základní",J97,0)</f>
        <v>0</v>
      </c>
      <c r="BF97" s="225">
        <f>IF(N97="snížená",J97,0)</f>
        <v>0</v>
      </c>
      <c r="BG97" s="225">
        <f>IF(N97="zákl. přenesená",J97,0)</f>
        <v>0</v>
      </c>
      <c r="BH97" s="225">
        <f>IF(N97="sníž. přenesená",J97,0)</f>
        <v>0</v>
      </c>
      <c r="BI97" s="225">
        <f>IF(N97="nulová",J97,0)</f>
        <v>0</v>
      </c>
      <c r="BJ97" s="18" t="s">
        <v>81</v>
      </c>
      <c r="BK97" s="225">
        <f>ROUND(I97*H97,2)</f>
        <v>0</v>
      </c>
      <c r="BL97" s="18" t="s">
        <v>99</v>
      </c>
      <c r="BM97" s="224" t="s">
        <v>4272</v>
      </c>
    </row>
    <row r="98" s="2" customFormat="1">
      <c r="A98" s="39"/>
      <c r="B98" s="40"/>
      <c r="C98" s="41"/>
      <c r="D98" s="226" t="s">
        <v>189</v>
      </c>
      <c r="E98" s="41"/>
      <c r="F98" s="227" t="s">
        <v>4273</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189</v>
      </c>
      <c r="AU98" s="18" t="s">
        <v>83</v>
      </c>
    </row>
    <row r="99" s="2" customFormat="1">
      <c r="A99" s="39"/>
      <c r="B99" s="40"/>
      <c r="C99" s="41"/>
      <c r="D99" s="231" t="s">
        <v>191</v>
      </c>
      <c r="E99" s="41"/>
      <c r="F99" s="232" t="s">
        <v>4274</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191</v>
      </c>
      <c r="AU99" s="18" t="s">
        <v>83</v>
      </c>
    </row>
    <row r="100" s="2" customFormat="1" ht="16.5" customHeight="1">
      <c r="A100" s="39"/>
      <c r="B100" s="40"/>
      <c r="C100" s="213" t="s">
        <v>83</v>
      </c>
      <c r="D100" s="213" t="s">
        <v>183</v>
      </c>
      <c r="E100" s="214" t="s">
        <v>4275</v>
      </c>
      <c r="F100" s="215" t="s">
        <v>4276</v>
      </c>
      <c r="G100" s="216" t="s">
        <v>253</v>
      </c>
      <c r="H100" s="217">
        <v>33.899999999999999</v>
      </c>
      <c r="I100" s="218"/>
      <c r="J100" s="219">
        <f>ROUND(I100*H100,2)</f>
        <v>0</v>
      </c>
      <c r="K100" s="215" t="s">
        <v>187</v>
      </c>
      <c r="L100" s="45"/>
      <c r="M100" s="220" t="s">
        <v>19</v>
      </c>
      <c r="N100" s="221" t="s">
        <v>44</v>
      </c>
      <c r="O100" s="85"/>
      <c r="P100" s="222">
        <f>O100*H100</f>
        <v>0</v>
      </c>
      <c r="Q100" s="222">
        <v>0</v>
      </c>
      <c r="R100" s="222">
        <f>Q100*H100</f>
        <v>0</v>
      </c>
      <c r="S100" s="222">
        <v>0.28999999999999998</v>
      </c>
      <c r="T100" s="223">
        <f>S100*H100</f>
        <v>9.8309999999999995</v>
      </c>
      <c r="U100" s="39"/>
      <c r="V100" s="39"/>
      <c r="W100" s="39"/>
      <c r="X100" s="39"/>
      <c r="Y100" s="39"/>
      <c r="Z100" s="39"/>
      <c r="AA100" s="39"/>
      <c r="AB100" s="39"/>
      <c r="AC100" s="39"/>
      <c r="AD100" s="39"/>
      <c r="AE100" s="39"/>
      <c r="AR100" s="224" t="s">
        <v>99</v>
      </c>
      <c r="AT100" s="224" t="s">
        <v>183</v>
      </c>
      <c r="AU100" s="224" t="s">
        <v>83</v>
      </c>
      <c r="AY100" s="18" t="s">
        <v>181</v>
      </c>
      <c r="BE100" s="225">
        <f>IF(N100="základní",J100,0)</f>
        <v>0</v>
      </c>
      <c r="BF100" s="225">
        <f>IF(N100="snížená",J100,0)</f>
        <v>0</v>
      </c>
      <c r="BG100" s="225">
        <f>IF(N100="zákl. přenesená",J100,0)</f>
        <v>0</v>
      </c>
      <c r="BH100" s="225">
        <f>IF(N100="sníž. přenesená",J100,0)</f>
        <v>0</v>
      </c>
      <c r="BI100" s="225">
        <f>IF(N100="nulová",J100,0)</f>
        <v>0</v>
      </c>
      <c r="BJ100" s="18" t="s">
        <v>81</v>
      </c>
      <c r="BK100" s="225">
        <f>ROUND(I100*H100,2)</f>
        <v>0</v>
      </c>
      <c r="BL100" s="18" t="s">
        <v>99</v>
      </c>
      <c r="BM100" s="224" t="s">
        <v>4277</v>
      </c>
    </row>
    <row r="101" s="2" customFormat="1">
      <c r="A101" s="39"/>
      <c r="B101" s="40"/>
      <c r="C101" s="41"/>
      <c r="D101" s="226" t="s">
        <v>189</v>
      </c>
      <c r="E101" s="41"/>
      <c r="F101" s="227" t="s">
        <v>4278</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189</v>
      </c>
      <c r="AU101" s="18" t="s">
        <v>83</v>
      </c>
    </row>
    <row r="102" s="2" customFormat="1">
      <c r="A102" s="39"/>
      <c r="B102" s="40"/>
      <c r="C102" s="41"/>
      <c r="D102" s="231" t="s">
        <v>191</v>
      </c>
      <c r="E102" s="41"/>
      <c r="F102" s="232" t="s">
        <v>4279</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191</v>
      </c>
      <c r="AU102" s="18" t="s">
        <v>83</v>
      </c>
    </row>
    <row r="103" s="2" customFormat="1" ht="16.5" customHeight="1">
      <c r="A103" s="39"/>
      <c r="B103" s="40"/>
      <c r="C103" s="213" t="s">
        <v>96</v>
      </c>
      <c r="D103" s="213" t="s">
        <v>183</v>
      </c>
      <c r="E103" s="214" t="s">
        <v>4280</v>
      </c>
      <c r="F103" s="215" t="s">
        <v>4281</v>
      </c>
      <c r="G103" s="216" t="s">
        <v>253</v>
      </c>
      <c r="H103" s="217">
        <v>22.5</v>
      </c>
      <c r="I103" s="218"/>
      <c r="J103" s="219">
        <f>ROUND(I103*H103,2)</f>
        <v>0</v>
      </c>
      <c r="K103" s="215" t="s">
        <v>187</v>
      </c>
      <c r="L103" s="45"/>
      <c r="M103" s="220" t="s">
        <v>19</v>
      </c>
      <c r="N103" s="221" t="s">
        <v>44</v>
      </c>
      <c r="O103" s="85"/>
      <c r="P103" s="222">
        <f>O103*H103</f>
        <v>0</v>
      </c>
      <c r="Q103" s="222">
        <v>0</v>
      </c>
      <c r="R103" s="222">
        <f>Q103*H103</f>
        <v>0</v>
      </c>
      <c r="S103" s="222">
        <v>0.22</v>
      </c>
      <c r="T103" s="223">
        <f>S103*H103</f>
        <v>4.9500000000000002</v>
      </c>
      <c r="U103" s="39"/>
      <c r="V103" s="39"/>
      <c r="W103" s="39"/>
      <c r="X103" s="39"/>
      <c r="Y103" s="39"/>
      <c r="Z103" s="39"/>
      <c r="AA103" s="39"/>
      <c r="AB103" s="39"/>
      <c r="AC103" s="39"/>
      <c r="AD103" s="39"/>
      <c r="AE103" s="39"/>
      <c r="AR103" s="224" t="s">
        <v>99</v>
      </c>
      <c r="AT103" s="224" t="s">
        <v>183</v>
      </c>
      <c r="AU103" s="224" t="s">
        <v>83</v>
      </c>
      <c r="AY103" s="18" t="s">
        <v>181</v>
      </c>
      <c r="BE103" s="225">
        <f>IF(N103="základní",J103,0)</f>
        <v>0</v>
      </c>
      <c r="BF103" s="225">
        <f>IF(N103="snížená",J103,0)</f>
        <v>0</v>
      </c>
      <c r="BG103" s="225">
        <f>IF(N103="zákl. přenesená",J103,0)</f>
        <v>0</v>
      </c>
      <c r="BH103" s="225">
        <f>IF(N103="sníž. přenesená",J103,0)</f>
        <v>0</v>
      </c>
      <c r="BI103" s="225">
        <f>IF(N103="nulová",J103,0)</f>
        <v>0</v>
      </c>
      <c r="BJ103" s="18" t="s">
        <v>81</v>
      </c>
      <c r="BK103" s="225">
        <f>ROUND(I103*H103,2)</f>
        <v>0</v>
      </c>
      <c r="BL103" s="18" t="s">
        <v>99</v>
      </c>
      <c r="BM103" s="224" t="s">
        <v>4282</v>
      </c>
    </row>
    <row r="104" s="2" customFormat="1">
      <c r="A104" s="39"/>
      <c r="B104" s="40"/>
      <c r="C104" s="41"/>
      <c r="D104" s="226" t="s">
        <v>189</v>
      </c>
      <c r="E104" s="41"/>
      <c r="F104" s="227" t="s">
        <v>4283</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189</v>
      </c>
      <c r="AU104" s="18" t="s">
        <v>83</v>
      </c>
    </row>
    <row r="105" s="2" customFormat="1">
      <c r="A105" s="39"/>
      <c r="B105" s="40"/>
      <c r="C105" s="41"/>
      <c r="D105" s="231" t="s">
        <v>191</v>
      </c>
      <c r="E105" s="41"/>
      <c r="F105" s="232" t="s">
        <v>4284</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191</v>
      </c>
      <c r="AU105" s="18" t="s">
        <v>83</v>
      </c>
    </row>
    <row r="106" s="2" customFormat="1" ht="16.5" customHeight="1">
      <c r="A106" s="39"/>
      <c r="B106" s="40"/>
      <c r="C106" s="213" t="s">
        <v>99</v>
      </c>
      <c r="D106" s="213" t="s">
        <v>183</v>
      </c>
      <c r="E106" s="214" t="s">
        <v>4285</v>
      </c>
      <c r="F106" s="215" t="s">
        <v>4286</v>
      </c>
      <c r="G106" s="216" t="s">
        <v>263</v>
      </c>
      <c r="H106" s="217">
        <v>81</v>
      </c>
      <c r="I106" s="218"/>
      <c r="J106" s="219">
        <f>ROUND(I106*H106,2)</f>
        <v>0</v>
      </c>
      <c r="K106" s="215" t="s">
        <v>187</v>
      </c>
      <c r="L106" s="45"/>
      <c r="M106" s="220" t="s">
        <v>19</v>
      </c>
      <c r="N106" s="221" t="s">
        <v>44</v>
      </c>
      <c r="O106" s="85"/>
      <c r="P106" s="222">
        <f>O106*H106</f>
        <v>0</v>
      </c>
      <c r="Q106" s="222">
        <v>0</v>
      </c>
      <c r="R106" s="222">
        <f>Q106*H106</f>
        <v>0</v>
      </c>
      <c r="S106" s="222">
        <v>0.23000000000000001</v>
      </c>
      <c r="T106" s="223">
        <f>S106*H106</f>
        <v>18.630000000000003</v>
      </c>
      <c r="U106" s="39"/>
      <c r="V106" s="39"/>
      <c r="W106" s="39"/>
      <c r="X106" s="39"/>
      <c r="Y106" s="39"/>
      <c r="Z106" s="39"/>
      <c r="AA106" s="39"/>
      <c r="AB106" s="39"/>
      <c r="AC106" s="39"/>
      <c r="AD106" s="39"/>
      <c r="AE106" s="39"/>
      <c r="AR106" s="224" t="s">
        <v>99</v>
      </c>
      <c r="AT106" s="224" t="s">
        <v>183</v>
      </c>
      <c r="AU106" s="224" t="s">
        <v>83</v>
      </c>
      <c r="AY106" s="18" t="s">
        <v>181</v>
      </c>
      <c r="BE106" s="225">
        <f>IF(N106="základní",J106,0)</f>
        <v>0</v>
      </c>
      <c r="BF106" s="225">
        <f>IF(N106="snížená",J106,0)</f>
        <v>0</v>
      </c>
      <c r="BG106" s="225">
        <f>IF(N106="zákl. přenesená",J106,0)</f>
        <v>0</v>
      </c>
      <c r="BH106" s="225">
        <f>IF(N106="sníž. přenesená",J106,0)</f>
        <v>0</v>
      </c>
      <c r="BI106" s="225">
        <f>IF(N106="nulová",J106,0)</f>
        <v>0</v>
      </c>
      <c r="BJ106" s="18" t="s">
        <v>81</v>
      </c>
      <c r="BK106" s="225">
        <f>ROUND(I106*H106,2)</f>
        <v>0</v>
      </c>
      <c r="BL106" s="18" t="s">
        <v>99</v>
      </c>
      <c r="BM106" s="224" t="s">
        <v>4287</v>
      </c>
    </row>
    <row r="107" s="2" customFormat="1">
      <c r="A107" s="39"/>
      <c r="B107" s="40"/>
      <c r="C107" s="41"/>
      <c r="D107" s="226" t="s">
        <v>189</v>
      </c>
      <c r="E107" s="41"/>
      <c r="F107" s="227" t="s">
        <v>4288</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189</v>
      </c>
      <c r="AU107" s="18" t="s">
        <v>83</v>
      </c>
    </row>
    <row r="108" s="2" customFormat="1">
      <c r="A108" s="39"/>
      <c r="B108" s="40"/>
      <c r="C108" s="41"/>
      <c r="D108" s="231" t="s">
        <v>191</v>
      </c>
      <c r="E108" s="41"/>
      <c r="F108" s="232" t="s">
        <v>4289</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191</v>
      </c>
      <c r="AU108" s="18" t="s">
        <v>83</v>
      </c>
    </row>
    <row r="109" s="2" customFormat="1" ht="16.5" customHeight="1">
      <c r="A109" s="39"/>
      <c r="B109" s="40"/>
      <c r="C109" s="213" t="s">
        <v>102</v>
      </c>
      <c r="D109" s="213" t="s">
        <v>183</v>
      </c>
      <c r="E109" s="214" t="s">
        <v>4290</v>
      </c>
      <c r="F109" s="215" t="s">
        <v>4291</v>
      </c>
      <c r="G109" s="216" t="s">
        <v>186</v>
      </c>
      <c r="H109" s="217">
        <v>45</v>
      </c>
      <c r="I109" s="218"/>
      <c r="J109" s="219">
        <f>ROUND(I109*H109,2)</f>
        <v>0</v>
      </c>
      <c r="K109" s="215" t="s">
        <v>187</v>
      </c>
      <c r="L109" s="45"/>
      <c r="M109" s="220" t="s">
        <v>19</v>
      </c>
      <c r="N109" s="221"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99</v>
      </c>
      <c r="AT109" s="224" t="s">
        <v>183</v>
      </c>
      <c r="AU109" s="224" t="s">
        <v>83</v>
      </c>
      <c r="AY109" s="18" t="s">
        <v>181</v>
      </c>
      <c r="BE109" s="225">
        <f>IF(N109="základní",J109,0)</f>
        <v>0</v>
      </c>
      <c r="BF109" s="225">
        <f>IF(N109="snížená",J109,0)</f>
        <v>0</v>
      </c>
      <c r="BG109" s="225">
        <f>IF(N109="zákl. přenesená",J109,0)</f>
        <v>0</v>
      </c>
      <c r="BH109" s="225">
        <f>IF(N109="sníž. přenesená",J109,0)</f>
        <v>0</v>
      </c>
      <c r="BI109" s="225">
        <f>IF(N109="nulová",J109,0)</f>
        <v>0</v>
      </c>
      <c r="BJ109" s="18" t="s">
        <v>81</v>
      </c>
      <c r="BK109" s="225">
        <f>ROUND(I109*H109,2)</f>
        <v>0</v>
      </c>
      <c r="BL109" s="18" t="s">
        <v>99</v>
      </c>
      <c r="BM109" s="224" t="s">
        <v>4292</v>
      </c>
    </row>
    <row r="110" s="2" customFormat="1">
      <c r="A110" s="39"/>
      <c r="B110" s="40"/>
      <c r="C110" s="41"/>
      <c r="D110" s="226" t="s">
        <v>189</v>
      </c>
      <c r="E110" s="41"/>
      <c r="F110" s="227" t="s">
        <v>4293</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189</v>
      </c>
      <c r="AU110" s="18" t="s">
        <v>83</v>
      </c>
    </row>
    <row r="111" s="2" customFormat="1">
      <c r="A111" s="39"/>
      <c r="B111" s="40"/>
      <c r="C111" s="41"/>
      <c r="D111" s="231" t="s">
        <v>191</v>
      </c>
      <c r="E111" s="41"/>
      <c r="F111" s="232" t="s">
        <v>4294</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191</v>
      </c>
      <c r="AU111" s="18" t="s">
        <v>83</v>
      </c>
    </row>
    <row r="112" s="2" customFormat="1" ht="21.75" customHeight="1">
      <c r="A112" s="39"/>
      <c r="B112" s="40"/>
      <c r="C112" s="213" t="s">
        <v>226</v>
      </c>
      <c r="D112" s="213" t="s">
        <v>183</v>
      </c>
      <c r="E112" s="214" t="s">
        <v>4295</v>
      </c>
      <c r="F112" s="215" t="s">
        <v>4296</v>
      </c>
      <c r="G112" s="216" t="s">
        <v>186</v>
      </c>
      <c r="H112" s="217">
        <v>223.40000000000001</v>
      </c>
      <c r="I112" s="218"/>
      <c r="J112" s="219">
        <f>ROUND(I112*H112,2)</f>
        <v>0</v>
      </c>
      <c r="K112" s="215" t="s">
        <v>187</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99</v>
      </c>
      <c r="AT112" s="224" t="s">
        <v>183</v>
      </c>
      <c r="AU112" s="224" t="s">
        <v>83</v>
      </c>
      <c r="AY112" s="18" t="s">
        <v>181</v>
      </c>
      <c r="BE112" s="225">
        <f>IF(N112="základní",J112,0)</f>
        <v>0</v>
      </c>
      <c r="BF112" s="225">
        <f>IF(N112="snížená",J112,0)</f>
        <v>0</v>
      </c>
      <c r="BG112" s="225">
        <f>IF(N112="zákl. přenesená",J112,0)</f>
        <v>0</v>
      </c>
      <c r="BH112" s="225">
        <f>IF(N112="sníž. přenesená",J112,0)</f>
        <v>0</v>
      </c>
      <c r="BI112" s="225">
        <f>IF(N112="nulová",J112,0)</f>
        <v>0</v>
      </c>
      <c r="BJ112" s="18" t="s">
        <v>81</v>
      </c>
      <c r="BK112" s="225">
        <f>ROUND(I112*H112,2)</f>
        <v>0</v>
      </c>
      <c r="BL112" s="18" t="s">
        <v>99</v>
      </c>
      <c r="BM112" s="224" t="s">
        <v>4297</v>
      </c>
    </row>
    <row r="113" s="2" customFormat="1">
      <c r="A113" s="39"/>
      <c r="B113" s="40"/>
      <c r="C113" s="41"/>
      <c r="D113" s="226" t="s">
        <v>189</v>
      </c>
      <c r="E113" s="41"/>
      <c r="F113" s="227" t="s">
        <v>4298</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189</v>
      </c>
      <c r="AU113" s="18" t="s">
        <v>83</v>
      </c>
    </row>
    <row r="114" s="2" customFormat="1">
      <c r="A114" s="39"/>
      <c r="B114" s="40"/>
      <c r="C114" s="41"/>
      <c r="D114" s="231" t="s">
        <v>191</v>
      </c>
      <c r="E114" s="41"/>
      <c r="F114" s="232" t="s">
        <v>4299</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191</v>
      </c>
      <c r="AU114" s="18" t="s">
        <v>83</v>
      </c>
    </row>
    <row r="115" s="2" customFormat="1" ht="21.75" customHeight="1">
      <c r="A115" s="39"/>
      <c r="B115" s="40"/>
      <c r="C115" s="213" t="s">
        <v>105</v>
      </c>
      <c r="D115" s="213" t="s">
        <v>183</v>
      </c>
      <c r="E115" s="214" t="s">
        <v>4300</v>
      </c>
      <c r="F115" s="215" t="s">
        <v>4301</v>
      </c>
      <c r="G115" s="216" t="s">
        <v>186</v>
      </c>
      <c r="H115" s="217">
        <v>223.40000000000001</v>
      </c>
      <c r="I115" s="218"/>
      <c r="J115" s="219">
        <f>ROUND(I115*H115,2)</f>
        <v>0</v>
      </c>
      <c r="K115" s="215" t="s">
        <v>187</v>
      </c>
      <c r="L115" s="45"/>
      <c r="M115" s="220" t="s">
        <v>19</v>
      </c>
      <c r="N115" s="221" t="s">
        <v>44</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99</v>
      </c>
      <c r="AT115" s="224" t="s">
        <v>183</v>
      </c>
      <c r="AU115" s="224" t="s">
        <v>83</v>
      </c>
      <c r="AY115" s="18" t="s">
        <v>181</v>
      </c>
      <c r="BE115" s="225">
        <f>IF(N115="základní",J115,0)</f>
        <v>0</v>
      </c>
      <c r="BF115" s="225">
        <f>IF(N115="snížená",J115,0)</f>
        <v>0</v>
      </c>
      <c r="BG115" s="225">
        <f>IF(N115="zákl. přenesená",J115,0)</f>
        <v>0</v>
      </c>
      <c r="BH115" s="225">
        <f>IF(N115="sníž. přenesená",J115,0)</f>
        <v>0</v>
      </c>
      <c r="BI115" s="225">
        <f>IF(N115="nulová",J115,0)</f>
        <v>0</v>
      </c>
      <c r="BJ115" s="18" t="s">
        <v>81</v>
      </c>
      <c r="BK115" s="225">
        <f>ROUND(I115*H115,2)</f>
        <v>0</v>
      </c>
      <c r="BL115" s="18" t="s">
        <v>99</v>
      </c>
      <c r="BM115" s="224" t="s">
        <v>4302</v>
      </c>
    </row>
    <row r="116" s="2" customFormat="1">
      <c r="A116" s="39"/>
      <c r="B116" s="40"/>
      <c r="C116" s="41"/>
      <c r="D116" s="226" t="s">
        <v>189</v>
      </c>
      <c r="E116" s="41"/>
      <c r="F116" s="227" t="s">
        <v>4303</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189</v>
      </c>
      <c r="AU116" s="18" t="s">
        <v>83</v>
      </c>
    </row>
    <row r="117" s="2" customFormat="1">
      <c r="A117" s="39"/>
      <c r="B117" s="40"/>
      <c r="C117" s="41"/>
      <c r="D117" s="231" t="s">
        <v>191</v>
      </c>
      <c r="E117" s="41"/>
      <c r="F117" s="232" t="s">
        <v>4304</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191</v>
      </c>
      <c r="AU117" s="18" t="s">
        <v>83</v>
      </c>
    </row>
    <row r="118" s="2" customFormat="1" ht="21.75" customHeight="1">
      <c r="A118" s="39"/>
      <c r="B118" s="40"/>
      <c r="C118" s="213" t="s">
        <v>238</v>
      </c>
      <c r="D118" s="213" t="s">
        <v>183</v>
      </c>
      <c r="E118" s="214" t="s">
        <v>4305</v>
      </c>
      <c r="F118" s="215" t="s">
        <v>4301</v>
      </c>
      <c r="G118" s="216" t="s">
        <v>186</v>
      </c>
      <c r="H118" s="217">
        <v>11.9</v>
      </c>
      <c r="I118" s="218"/>
      <c r="J118" s="219">
        <f>ROUND(I118*H118,2)</f>
        <v>0</v>
      </c>
      <c r="K118" s="215" t="s">
        <v>187</v>
      </c>
      <c r="L118" s="45"/>
      <c r="M118" s="220" t="s">
        <v>19</v>
      </c>
      <c r="N118" s="221" t="s">
        <v>44</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99</v>
      </c>
      <c r="AT118" s="224" t="s">
        <v>183</v>
      </c>
      <c r="AU118" s="224" t="s">
        <v>83</v>
      </c>
      <c r="AY118" s="18" t="s">
        <v>181</v>
      </c>
      <c r="BE118" s="225">
        <f>IF(N118="základní",J118,0)</f>
        <v>0</v>
      </c>
      <c r="BF118" s="225">
        <f>IF(N118="snížená",J118,0)</f>
        <v>0</v>
      </c>
      <c r="BG118" s="225">
        <f>IF(N118="zákl. přenesená",J118,0)</f>
        <v>0</v>
      </c>
      <c r="BH118" s="225">
        <f>IF(N118="sníž. přenesená",J118,0)</f>
        <v>0</v>
      </c>
      <c r="BI118" s="225">
        <f>IF(N118="nulová",J118,0)</f>
        <v>0</v>
      </c>
      <c r="BJ118" s="18" t="s">
        <v>81</v>
      </c>
      <c r="BK118" s="225">
        <f>ROUND(I118*H118,2)</f>
        <v>0</v>
      </c>
      <c r="BL118" s="18" t="s">
        <v>99</v>
      </c>
      <c r="BM118" s="224" t="s">
        <v>4306</v>
      </c>
    </row>
    <row r="119" s="2" customFormat="1">
      <c r="A119" s="39"/>
      <c r="B119" s="40"/>
      <c r="C119" s="41"/>
      <c r="D119" s="226" t="s">
        <v>189</v>
      </c>
      <c r="E119" s="41"/>
      <c r="F119" s="227" t="s">
        <v>4303</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189</v>
      </c>
      <c r="AU119" s="18" t="s">
        <v>83</v>
      </c>
    </row>
    <row r="120" s="2" customFormat="1">
      <c r="A120" s="39"/>
      <c r="B120" s="40"/>
      <c r="C120" s="41"/>
      <c r="D120" s="231" t="s">
        <v>191</v>
      </c>
      <c r="E120" s="41"/>
      <c r="F120" s="232" t="s">
        <v>4307</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191</v>
      </c>
      <c r="AU120" s="18" t="s">
        <v>83</v>
      </c>
    </row>
    <row r="121" s="2" customFormat="1" ht="21.75" customHeight="1">
      <c r="A121" s="39"/>
      <c r="B121" s="40"/>
      <c r="C121" s="213" t="s">
        <v>244</v>
      </c>
      <c r="D121" s="213" t="s">
        <v>183</v>
      </c>
      <c r="E121" s="214" t="s">
        <v>4308</v>
      </c>
      <c r="F121" s="215" t="s">
        <v>4301</v>
      </c>
      <c r="G121" s="216" t="s">
        <v>186</v>
      </c>
      <c r="H121" s="217">
        <v>5.5</v>
      </c>
      <c r="I121" s="218"/>
      <c r="J121" s="219">
        <f>ROUND(I121*H121,2)</f>
        <v>0</v>
      </c>
      <c r="K121" s="215" t="s">
        <v>187</v>
      </c>
      <c r="L121" s="45"/>
      <c r="M121" s="220" t="s">
        <v>19</v>
      </c>
      <c r="N121" s="221" t="s">
        <v>44</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99</v>
      </c>
      <c r="AT121" s="224" t="s">
        <v>183</v>
      </c>
      <c r="AU121" s="224" t="s">
        <v>83</v>
      </c>
      <c r="AY121" s="18" t="s">
        <v>181</v>
      </c>
      <c r="BE121" s="225">
        <f>IF(N121="základní",J121,0)</f>
        <v>0</v>
      </c>
      <c r="BF121" s="225">
        <f>IF(N121="snížená",J121,0)</f>
        <v>0</v>
      </c>
      <c r="BG121" s="225">
        <f>IF(N121="zákl. přenesená",J121,0)</f>
        <v>0</v>
      </c>
      <c r="BH121" s="225">
        <f>IF(N121="sníž. přenesená",J121,0)</f>
        <v>0</v>
      </c>
      <c r="BI121" s="225">
        <f>IF(N121="nulová",J121,0)</f>
        <v>0</v>
      </c>
      <c r="BJ121" s="18" t="s">
        <v>81</v>
      </c>
      <c r="BK121" s="225">
        <f>ROUND(I121*H121,2)</f>
        <v>0</v>
      </c>
      <c r="BL121" s="18" t="s">
        <v>99</v>
      </c>
      <c r="BM121" s="224" t="s">
        <v>4309</v>
      </c>
    </row>
    <row r="122" s="2" customFormat="1">
      <c r="A122" s="39"/>
      <c r="B122" s="40"/>
      <c r="C122" s="41"/>
      <c r="D122" s="226" t="s">
        <v>189</v>
      </c>
      <c r="E122" s="41"/>
      <c r="F122" s="227" t="s">
        <v>4303</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189</v>
      </c>
      <c r="AU122" s="18" t="s">
        <v>83</v>
      </c>
    </row>
    <row r="123" s="2" customFormat="1">
      <c r="A123" s="39"/>
      <c r="B123" s="40"/>
      <c r="C123" s="41"/>
      <c r="D123" s="231" t="s">
        <v>191</v>
      </c>
      <c r="E123" s="41"/>
      <c r="F123" s="232" t="s">
        <v>4310</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191</v>
      </c>
      <c r="AU123" s="18" t="s">
        <v>83</v>
      </c>
    </row>
    <row r="124" s="2" customFormat="1" ht="16.5" customHeight="1">
      <c r="A124" s="39"/>
      <c r="B124" s="40"/>
      <c r="C124" s="213" t="s">
        <v>250</v>
      </c>
      <c r="D124" s="213" t="s">
        <v>183</v>
      </c>
      <c r="E124" s="214" t="s">
        <v>4311</v>
      </c>
      <c r="F124" s="215" t="s">
        <v>4312</v>
      </c>
      <c r="G124" s="216" t="s">
        <v>186</v>
      </c>
      <c r="H124" s="217">
        <v>24.079999999999998</v>
      </c>
      <c r="I124" s="218"/>
      <c r="J124" s="219">
        <f>ROUND(I124*H124,2)</f>
        <v>0</v>
      </c>
      <c r="K124" s="215" t="s">
        <v>187</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99</v>
      </c>
      <c r="AT124" s="224" t="s">
        <v>183</v>
      </c>
      <c r="AU124" s="224" t="s">
        <v>83</v>
      </c>
      <c r="AY124" s="18" t="s">
        <v>181</v>
      </c>
      <c r="BE124" s="225">
        <f>IF(N124="základní",J124,0)</f>
        <v>0</v>
      </c>
      <c r="BF124" s="225">
        <f>IF(N124="snížená",J124,0)</f>
        <v>0</v>
      </c>
      <c r="BG124" s="225">
        <f>IF(N124="zákl. přenesená",J124,0)</f>
        <v>0</v>
      </c>
      <c r="BH124" s="225">
        <f>IF(N124="sníž. přenesená",J124,0)</f>
        <v>0</v>
      </c>
      <c r="BI124" s="225">
        <f>IF(N124="nulová",J124,0)</f>
        <v>0</v>
      </c>
      <c r="BJ124" s="18" t="s">
        <v>81</v>
      </c>
      <c r="BK124" s="225">
        <f>ROUND(I124*H124,2)</f>
        <v>0</v>
      </c>
      <c r="BL124" s="18" t="s">
        <v>99</v>
      </c>
      <c r="BM124" s="224" t="s">
        <v>4313</v>
      </c>
    </row>
    <row r="125" s="2" customFormat="1">
      <c r="A125" s="39"/>
      <c r="B125" s="40"/>
      <c r="C125" s="41"/>
      <c r="D125" s="226" t="s">
        <v>189</v>
      </c>
      <c r="E125" s="41"/>
      <c r="F125" s="227" t="s">
        <v>4314</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189</v>
      </c>
      <c r="AU125" s="18" t="s">
        <v>83</v>
      </c>
    </row>
    <row r="126" s="2" customFormat="1">
      <c r="A126" s="39"/>
      <c r="B126" s="40"/>
      <c r="C126" s="41"/>
      <c r="D126" s="231" t="s">
        <v>191</v>
      </c>
      <c r="E126" s="41"/>
      <c r="F126" s="232" t="s">
        <v>4315</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191</v>
      </c>
      <c r="AU126" s="18" t="s">
        <v>83</v>
      </c>
    </row>
    <row r="127" s="13" customFormat="1">
      <c r="A127" s="13"/>
      <c r="B127" s="233"/>
      <c r="C127" s="234"/>
      <c r="D127" s="226" t="s">
        <v>193</v>
      </c>
      <c r="E127" s="235" t="s">
        <v>19</v>
      </c>
      <c r="F127" s="236" t="s">
        <v>4316</v>
      </c>
      <c r="G127" s="234"/>
      <c r="H127" s="237">
        <v>24.079999999999998</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193</v>
      </c>
      <c r="AU127" s="243" t="s">
        <v>83</v>
      </c>
      <c r="AV127" s="13" t="s">
        <v>83</v>
      </c>
      <c r="AW127" s="13" t="s">
        <v>33</v>
      </c>
      <c r="AX127" s="13" t="s">
        <v>81</v>
      </c>
      <c r="AY127" s="243" t="s">
        <v>181</v>
      </c>
    </row>
    <row r="128" s="2" customFormat="1" ht="21.75" customHeight="1">
      <c r="A128" s="39"/>
      <c r="B128" s="40"/>
      <c r="C128" s="213" t="s">
        <v>260</v>
      </c>
      <c r="D128" s="213" t="s">
        <v>183</v>
      </c>
      <c r="E128" s="214" t="s">
        <v>4317</v>
      </c>
      <c r="F128" s="215" t="s">
        <v>4318</v>
      </c>
      <c r="G128" s="216" t="s">
        <v>186</v>
      </c>
      <c r="H128" s="217">
        <v>11.9</v>
      </c>
      <c r="I128" s="218"/>
      <c r="J128" s="219">
        <f>ROUND(I128*H128,2)</f>
        <v>0</v>
      </c>
      <c r="K128" s="215" t="s">
        <v>187</v>
      </c>
      <c r="L128" s="45"/>
      <c r="M128" s="220" t="s">
        <v>19</v>
      </c>
      <c r="N128" s="221" t="s">
        <v>44</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99</v>
      </c>
      <c r="AT128" s="224" t="s">
        <v>183</v>
      </c>
      <c r="AU128" s="224" t="s">
        <v>83</v>
      </c>
      <c r="AY128" s="18" t="s">
        <v>181</v>
      </c>
      <c r="BE128" s="225">
        <f>IF(N128="základní",J128,0)</f>
        <v>0</v>
      </c>
      <c r="BF128" s="225">
        <f>IF(N128="snížená",J128,0)</f>
        <v>0</v>
      </c>
      <c r="BG128" s="225">
        <f>IF(N128="zákl. přenesená",J128,0)</f>
        <v>0</v>
      </c>
      <c r="BH128" s="225">
        <f>IF(N128="sníž. přenesená",J128,0)</f>
        <v>0</v>
      </c>
      <c r="BI128" s="225">
        <f>IF(N128="nulová",J128,0)</f>
        <v>0</v>
      </c>
      <c r="BJ128" s="18" t="s">
        <v>81</v>
      </c>
      <c r="BK128" s="225">
        <f>ROUND(I128*H128,2)</f>
        <v>0</v>
      </c>
      <c r="BL128" s="18" t="s">
        <v>99</v>
      </c>
      <c r="BM128" s="224" t="s">
        <v>4319</v>
      </c>
    </row>
    <row r="129" s="2" customFormat="1">
      <c r="A129" s="39"/>
      <c r="B129" s="40"/>
      <c r="C129" s="41"/>
      <c r="D129" s="226" t="s">
        <v>189</v>
      </c>
      <c r="E129" s="41"/>
      <c r="F129" s="227" t="s">
        <v>4320</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189</v>
      </c>
      <c r="AU129" s="18" t="s">
        <v>83</v>
      </c>
    </row>
    <row r="130" s="2" customFormat="1">
      <c r="A130" s="39"/>
      <c r="B130" s="40"/>
      <c r="C130" s="41"/>
      <c r="D130" s="231" t="s">
        <v>191</v>
      </c>
      <c r="E130" s="41"/>
      <c r="F130" s="232" t="s">
        <v>4321</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191</v>
      </c>
      <c r="AU130" s="18" t="s">
        <v>83</v>
      </c>
    </row>
    <row r="131" s="2" customFormat="1" ht="16.5" customHeight="1">
      <c r="A131" s="39"/>
      <c r="B131" s="40"/>
      <c r="C131" s="213" t="s">
        <v>268</v>
      </c>
      <c r="D131" s="213" t="s">
        <v>183</v>
      </c>
      <c r="E131" s="214" t="s">
        <v>4322</v>
      </c>
      <c r="F131" s="215" t="s">
        <v>4323</v>
      </c>
      <c r="G131" s="216" t="s">
        <v>186</v>
      </c>
      <c r="H131" s="217">
        <v>1.512</v>
      </c>
      <c r="I131" s="218"/>
      <c r="J131" s="219">
        <f>ROUND(I131*H131,2)</f>
        <v>0</v>
      </c>
      <c r="K131" s="215" t="s">
        <v>187</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99</v>
      </c>
      <c r="AT131" s="224" t="s">
        <v>183</v>
      </c>
      <c r="AU131" s="224" t="s">
        <v>83</v>
      </c>
      <c r="AY131" s="18" t="s">
        <v>181</v>
      </c>
      <c r="BE131" s="225">
        <f>IF(N131="základní",J131,0)</f>
        <v>0</v>
      </c>
      <c r="BF131" s="225">
        <f>IF(N131="snížená",J131,0)</f>
        <v>0</v>
      </c>
      <c r="BG131" s="225">
        <f>IF(N131="zákl. přenesená",J131,0)</f>
        <v>0</v>
      </c>
      <c r="BH131" s="225">
        <f>IF(N131="sníž. přenesená",J131,0)</f>
        <v>0</v>
      </c>
      <c r="BI131" s="225">
        <f>IF(N131="nulová",J131,0)</f>
        <v>0</v>
      </c>
      <c r="BJ131" s="18" t="s">
        <v>81</v>
      </c>
      <c r="BK131" s="225">
        <f>ROUND(I131*H131,2)</f>
        <v>0</v>
      </c>
      <c r="BL131" s="18" t="s">
        <v>99</v>
      </c>
      <c r="BM131" s="224" t="s">
        <v>4324</v>
      </c>
    </row>
    <row r="132" s="2" customFormat="1">
      <c r="A132" s="39"/>
      <c r="B132" s="40"/>
      <c r="C132" s="41"/>
      <c r="D132" s="226" t="s">
        <v>189</v>
      </c>
      <c r="E132" s="41"/>
      <c r="F132" s="227" t="s">
        <v>4325</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189</v>
      </c>
      <c r="AU132" s="18" t="s">
        <v>83</v>
      </c>
    </row>
    <row r="133" s="2" customFormat="1">
      <c r="A133" s="39"/>
      <c r="B133" s="40"/>
      <c r="C133" s="41"/>
      <c r="D133" s="231" t="s">
        <v>191</v>
      </c>
      <c r="E133" s="41"/>
      <c r="F133" s="232" t="s">
        <v>4326</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191</v>
      </c>
      <c r="AU133" s="18" t="s">
        <v>83</v>
      </c>
    </row>
    <row r="134" s="13" customFormat="1">
      <c r="A134" s="13"/>
      <c r="B134" s="233"/>
      <c r="C134" s="234"/>
      <c r="D134" s="226" t="s">
        <v>193</v>
      </c>
      <c r="E134" s="235" t="s">
        <v>19</v>
      </c>
      <c r="F134" s="236" t="s">
        <v>4327</v>
      </c>
      <c r="G134" s="234"/>
      <c r="H134" s="237">
        <v>1.512</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193</v>
      </c>
      <c r="AU134" s="243" t="s">
        <v>83</v>
      </c>
      <c r="AV134" s="13" t="s">
        <v>83</v>
      </c>
      <c r="AW134" s="13" t="s">
        <v>33</v>
      </c>
      <c r="AX134" s="13" t="s">
        <v>81</v>
      </c>
      <c r="AY134" s="243" t="s">
        <v>181</v>
      </c>
    </row>
    <row r="135" s="2" customFormat="1" ht="21.75" customHeight="1">
      <c r="A135" s="39"/>
      <c r="B135" s="40"/>
      <c r="C135" s="213" t="s">
        <v>274</v>
      </c>
      <c r="D135" s="213" t="s">
        <v>183</v>
      </c>
      <c r="E135" s="214" t="s">
        <v>4328</v>
      </c>
      <c r="F135" s="215" t="s">
        <v>4329</v>
      </c>
      <c r="G135" s="216" t="s">
        <v>186</v>
      </c>
      <c r="H135" s="217">
        <v>216.5</v>
      </c>
      <c r="I135" s="218"/>
      <c r="J135" s="219">
        <f>ROUND(I135*H135,2)</f>
        <v>0</v>
      </c>
      <c r="K135" s="215" t="s">
        <v>187</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99</v>
      </c>
      <c r="AT135" s="224" t="s">
        <v>183</v>
      </c>
      <c r="AU135" s="224" t="s">
        <v>83</v>
      </c>
      <c r="AY135" s="18" t="s">
        <v>181</v>
      </c>
      <c r="BE135" s="225">
        <f>IF(N135="základní",J135,0)</f>
        <v>0</v>
      </c>
      <c r="BF135" s="225">
        <f>IF(N135="snížená",J135,0)</f>
        <v>0</v>
      </c>
      <c r="BG135" s="225">
        <f>IF(N135="zákl. přenesená",J135,0)</f>
        <v>0</v>
      </c>
      <c r="BH135" s="225">
        <f>IF(N135="sníž. přenesená",J135,0)</f>
        <v>0</v>
      </c>
      <c r="BI135" s="225">
        <f>IF(N135="nulová",J135,0)</f>
        <v>0</v>
      </c>
      <c r="BJ135" s="18" t="s">
        <v>81</v>
      </c>
      <c r="BK135" s="225">
        <f>ROUND(I135*H135,2)</f>
        <v>0</v>
      </c>
      <c r="BL135" s="18" t="s">
        <v>99</v>
      </c>
      <c r="BM135" s="224" t="s">
        <v>4330</v>
      </c>
    </row>
    <row r="136" s="2" customFormat="1">
      <c r="A136" s="39"/>
      <c r="B136" s="40"/>
      <c r="C136" s="41"/>
      <c r="D136" s="226" t="s">
        <v>189</v>
      </c>
      <c r="E136" s="41"/>
      <c r="F136" s="227" t="s">
        <v>4331</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189</v>
      </c>
      <c r="AU136" s="18" t="s">
        <v>83</v>
      </c>
    </row>
    <row r="137" s="2" customFormat="1">
      <c r="A137" s="39"/>
      <c r="B137" s="40"/>
      <c r="C137" s="41"/>
      <c r="D137" s="231" t="s">
        <v>191</v>
      </c>
      <c r="E137" s="41"/>
      <c r="F137" s="232" t="s">
        <v>4332</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191</v>
      </c>
      <c r="AU137" s="18" t="s">
        <v>83</v>
      </c>
    </row>
    <row r="138" s="13" customFormat="1">
      <c r="A138" s="13"/>
      <c r="B138" s="233"/>
      <c r="C138" s="234"/>
      <c r="D138" s="226" t="s">
        <v>193</v>
      </c>
      <c r="E138" s="235" t="s">
        <v>19</v>
      </c>
      <c r="F138" s="236" t="s">
        <v>4333</v>
      </c>
      <c r="G138" s="234"/>
      <c r="H138" s="237">
        <v>216.5</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193</v>
      </c>
      <c r="AU138" s="243" t="s">
        <v>83</v>
      </c>
      <c r="AV138" s="13" t="s">
        <v>83</v>
      </c>
      <c r="AW138" s="13" t="s">
        <v>33</v>
      </c>
      <c r="AX138" s="13" t="s">
        <v>81</v>
      </c>
      <c r="AY138" s="243" t="s">
        <v>181</v>
      </c>
    </row>
    <row r="139" s="2" customFormat="1" ht="21.75" customHeight="1">
      <c r="A139" s="39"/>
      <c r="B139" s="40"/>
      <c r="C139" s="213" t="s">
        <v>282</v>
      </c>
      <c r="D139" s="213" t="s">
        <v>183</v>
      </c>
      <c r="E139" s="214" t="s">
        <v>4334</v>
      </c>
      <c r="F139" s="215" t="s">
        <v>4329</v>
      </c>
      <c r="G139" s="216" t="s">
        <v>186</v>
      </c>
      <c r="H139" s="217">
        <v>45</v>
      </c>
      <c r="I139" s="218"/>
      <c r="J139" s="219">
        <f>ROUND(I139*H139,2)</f>
        <v>0</v>
      </c>
      <c r="K139" s="215" t="s">
        <v>187</v>
      </c>
      <c r="L139" s="45"/>
      <c r="M139" s="220" t="s">
        <v>19</v>
      </c>
      <c r="N139" s="221" t="s">
        <v>44</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99</v>
      </c>
      <c r="AT139" s="224" t="s">
        <v>183</v>
      </c>
      <c r="AU139" s="224" t="s">
        <v>83</v>
      </c>
      <c r="AY139" s="18" t="s">
        <v>181</v>
      </c>
      <c r="BE139" s="225">
        <f>IF(N139="základní",J139,0)</f>
        <v>0</v>
      </c>
      <c r="BF139" s="225">
        <f>IF(N139="snížená",J139,0)</f>
        <v>0</v>
      </c>
      <c r="BG139" s="225">
        <f>IF(N139="zákl. přenesená",J139,0)</f>
        <v>0</v>
      </c>
      <c r="BH139" s="225">
        <f>IF(N139="sníž. přenesená",J139,0)</f>
        <v>0</v>
      </c>
      <c r="BI139" s="225">
        <f>IF(N139="nulová",J139,0)</f>
        <v>0</v>
      </c>
      <c r="BJ139" s="18" t="s">
        <v>81</v>
      </c>
      <c r="BK139" s="225">
        <f>ROUND(I139*H139,2)</f>
        <v>0</v>
      </c>
      <c r="BL139" s="18" t="s">
        <v>99</v>
      </c>
      <c r="BM139" s="224" t="s">
        <v>4335</v>
      </c>
    </row>
    <row r="140" s="2" customFormat="1">
      <c r="A140" s="39"/>
      <c r="B140" s="40"/>
      <c r="C140" s="41"/>
      <c r="D140" s="226" t="s">
        <v>189</v>
      </c>
      <c r="E140" s="41"/>
      <c r="F140" s="227" t="s">
        <v>4331</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189</v>
      </c>
      <c r="AU140" s="18" t="s">
        <v>83</v>
      </c>
    </row>
    <row r="141" s="2" customFormat="1">
      <c r="A141" s="39"/>
      <c r="B141" s="40"/>
      <c r="C141" s="41"/>
      <c r="D141" s="231" t="s">
        <v>191</v>
      </c>
      <c r="E141" s="41"/>
      <c r="F141" s="232" t="s">
        <v>4336</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191</v>
      </c>
      <c r="AU141" s="18" t="s">
        <v>83</v>
      </c>
    </row>
    <row r="142" s="2" customFormat="1" ht="24.15" customHeight="1">
      <c r="A142" s="39"/>
      <c r="B142" s="40"/>
      <c r="C142" s="213" t="s">
        <v>8</v>
      </c>
      <c r="D142" s="213" t="s">
        <v>183</v>
      </c>
      <c r="E142" s="214" t="s">
        <v>4337</v>
      </c>
      <c r="F142" s="215" t="s">
        <v>4338</v>
      </c>
      <c r="G142" s="216" t="s">
        <v>186</v>
      </c>
      <c r="H142" s="217">
        <v>1299</v>
      </c>
      <c r="I142" s="218"/>
      <c r="J142" s="219">
        <f>ROUND(I142*H142,2)</f>
        <v>0</v>
      </c>
      <c r="K142" s="215" t="s">
        <v>187</v>
      </c>
      <c r="L142" s="45"/>
      <c r="M142" s="220" t="s">
        <v>19</v>
      </c>
      <c r="N142" s="221" t="s">
        <v>44</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99</v>
      </c>
      <c r="AT142" s="224" t="s">
        <v>183</v>
      </c>
      <c r="AU142" s="224" t="s">
        <v>83</v>
      </c>
      <c r="AY142" s="18" t="s">
        <v>181</v>
      </c>
      <c r="BE142" s="225">
        <f>IF(N142="základní",J142,0)</f>
        <v>0</v>
      </c>
      <c r="BF142" s="225">
        <f>IF(N142="snížená",J142,0)</f>
        <v>0</v>
      </c>
      <c r="BG142" s="225">
        <f>IF(N142="zákl. přenesená",J142,0)</f>
        <v>0</v>
      </c>
      <c r="BH142" s="225">
        <f>IF(N142="sníž. přenesená",J142,0)</f>
        <v>0</v>
      </c>
      <c r="BI142" s="225">
        <f>IF(N142="nulová",J142,0)</f>
        <v>0</v>
      </c>
      <c r="BJ142" s="18" t="s">
        <v>81</v>
      </c>
      <c r="BK142" s="225">
        <f>ROUND(I142*H142,2)</f>
        <v>0</v>
      </c>
      <c r="BL142" s="18" t="s">
        <v>99</v>
      </c>
      <c r="BM142" s="224" t="s">
        <v>4339</v>
      </c>
    </row>
    <row r="143" s="2" customFormat="1">
      <c r="A143" s="39"/>
      <c r="B143" s="40"/>
      <c r="C143" s="41"/>
      <c r="D143" s="226" t="s">
        <v>189</v>
      </c>
      <c r="E143" s="41"/>
      <c r="F143" s="227" t="s">
        <v>4340</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189</v>
      </c>
      <c r="AU143" s="18" t="s">
        <v>83</v>
      </c>
    </row>
    <row r="144" s="2" customFormat="1">
      <c r="A144" s="39"/>
      <c r="B144" s="40"/>
      <c r="C144" s="41"/>
      <c r="D144" s="231" t="s">
        <v>191</v>
      </c>
      <c r="E144" s="41"/>
      <c r="F144" s="232" t="s">
        <v>4341</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191</v>
      </c>
      <c r="AU144" s="18" t="s">
        <v>83</v>
      </c>
    </row>
    <row r="145" s="13" customFormat="1">
      <c r="A145" s="13"/>
      <c r="B145" s="233"/>
      <c r="C145" s="234"/>
      <c r="D145" s="226" t="s">
        <v>193</v>
      </c>
      <c r="E145" s="235" t="s">
        <v>19</v>
      </c>
      <c r="F145" s="236" t="s">
        <v>4342</v>
      </c>
      <c r="G145" s="234"/>
      <c r="H145" s="237">
        <v>1299</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193</v>
      </c>
      <c r="AU145" s="243" t="s">
        <v>83</v>
      </c>
      <c r="AV145" s="13" t="s">
        <v>83</v>
      </c>
      <c r="AW145" s="13" t="s">
        <v>33</v>
      </c>
      <c r="AX145" s="13" t="s">
        <v>81</v>
      </c>
      <c r="AY145" s="243" t="s">
        <v>181</v>
      </c>
    </row>
    <row r="146" s="2" customFormat="1" ht="24.15" customHeight="1">
      <c r="A146" s="39"/>
      <c r="B146" s="40"/>
      <c r="C146" s="213" t="s">
        <v>300</v>
      </c>
      <c r="D146" s="213" t="s">
        <v>183</v>
      </c>
      <c r="E146" s="214" t="s">
        <v>4343</v>
      </c>
      <c r="F146" s="215" t="s">
        <v>4338</v>
      </c>
      <c r="G146" s="216" t="s">
        <v>186</v>
      </c>
      <c r="H146" s="217">
        <v>270</v>
      </c>
      <c r="I146" s="218"/>
      <c r="J146" s="219">
        <f>ROUND(I146*H146,2)</f>
        <v>0</v>
      </c>
      <c r="K146" s="215" t="s">
        <v>187</v>
      </c>
      <c r="L146" s="45"/>
      <c r="M146" s="220" t="s">
        <v>19</v>
      </c>
      <c r="N146" s="221" t="s">
        <v>44</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99</v>
      </c>
      <c r="AT146" s="224" t="s">
        <v>183</v>
      </c>
      <c r="AU146" s="224" t="s">
        <v>83</v>
      </c>
      <c r="AY146" s="18" t="s">
        <v>181</v>
      </c>
      <c r="BE146" s="225">
        <f>IF(N146="základní",J146,0)</f>
        <v>0</v>
      </c>
      <c r="BF146" s="225">
        <f>IF(N146="snížená",J146,0)</f>
        <v>0</v>
      </c>
      <c r="BG146" s="225">
        <f>IF(N146="zákl. přenesená",J146,0)</f>
        <v>0</v>
      </c>
      <c r="BH146" s="225">
        <f>IF(N146="sníž. přenesená",J146,0)</f>
        <v>0</v>
      </c>
      <c r="BI146" s="225">
        <f>IF(N146="nulová",J146,0)</f>
        <v>0</v>
      </c>
      <c r="BJ146" s="18" t="s">
        <v>81</v>
      </c>
      <c r="BK146" s="225">
        <f>ROUND(I146*H146,2)</f>
        <v>0</v>
      </c>
      <c r="BL146" s="18" t="s">
        <v>99</v>
      </c>
      <c r="BM146" s="224" t="s">
        <v>4344</v>
      </c>
    </row>
    <row r="147" s="2" customFormat="1">
      <c r="A147" s="39"/>
      <c r="B147" s="40"/>
      <c r="C147" s="41"/>
      <c r="D147" s="226" t="s">
        <v>189</v>
      </c>
      <c r="E147" s="41"/>
      <c r="F147" s="227" t="s">
        <v>4340</v>
      </c>
      <c r="G147" s="41"/>
      <c r="H147" s="41"/>
      <c r="I147" s="228"/>
      <c r="J147" s="41"/>
      <c r="K147" s="41"/>
      <c r="L147" s="45"/>
      <c r="M147" s="229"/>
      <c r="N147" s="230"/>
      <c r="O147" s="85"/>
      <c r="P147" s="85"/>
      <c r="Q147" s="85"/>
      <c r="R147" s="85"/>
      <c r="S147" s="85"/>
      <c r="T147" s="86"/>
      <c r="U147" s="39"/>
      <c r="V147" s="39"/>
      <c r="W147" s="39"/>
      <c r="X147" s="39"/>
      <c r="Y147" s="39"/>
      <c r="Z147" s="39"/>
      <c r="AA147" s="39"/>
      <c r="AB147" s="39"/>
      <c r="AC147" s="39"/>
      <c r="AD147" s="39"/>
      <c r="AE147" s="39"/>
      <c r="AT147" s="18" t="s">
        <v>189</v>
      </c>
      <c r="AU147" s="18" t="s">
        <v>83</v>
      </c>
    </row>
    <row r="148" s="2" customFormat="1">
      <c r="A148" s="39"/>
      <c r="B148" s="40"/>
      <c r="C148" s="41"/>
      <c r="D148" s="231" t="s">
        <v>191</v>
      </c>
      <c r="E148" s="41"/>
      <c r="F148" s="232" t="s">
        <v>4345</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191</v>
      </c>
      <c r="AU148" s="18" t="s">
        <v>83</v>
      </c>
    </row>
    <row r="149" s="13" customFormat="1">
      <c r="A149" s="13"/>
      <c r="B149" s="233"/>
      <c r="C149" s="234"/>
      <c r="D149" s="226" t="s">
        <v>193</v>
      </c>
      <c r="E149" s="235" t="s">
        <v>19</v>
      </c>
      <c r="F149" s="236" t="s">
        <v>4346</v>
      </c>
      <c r="G149" s="234"/>
      <c r="H149" s="237">
        <v>270</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193</v>
      </c>
      <c r="AU149" s="243" t="s">
        <v>83</v>
      </c>
      <c r="AV149" s="13" t="s">
        <v>83</v>
      </c>
      <c r="AW149" s="13" t="s">
        <v>33</v>
      </c>
      <c r="AX149" s="13" t="s">
        <v>81</v>
      </c>
      <c r="AY149" s="243" t="s">
        <v>181</v>
      </c>
    </row>
    <row r="150" s="2" customFormat="1" ht="16.5" customHeight="1">
      <c r="A150" s="39"/>
      <c r="B150" s="40"/>
      <c r="C150" s="213" t="s">
        <v>307</v>
      </c>
      <c r="D150" s="213" t="s">
        <v>183</v>
      </c>
      <c r="E150" s="214" t="s">
        <v>3817</v>
      </c>
      <c r="F150" s="215" t="s">
        <v>3818</v>
      </c>
      <c r="G150" s="216" t="s">
        <v>377</v>
      </c>
      <c r="H150" s="217">
        <v>411.35000000000002</v>
      </c>
      <c r="I150" s="218"/>
      <c r="J150" s="219">
        <f>ROUND(I150*H150,2)</f>
        <v>0</v>
      </c>
      <c r="K150" s="215" t="s">
        <v>187</v>
      </c>
      <c r="L150" s="45"/>
      <c r="M150" s="220" t="s">
        <v>19</v>
      </c>
      <c r="N150" s="221" t="s">
        <v>44</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99</v>
      </c>
      <c r="AT150" s="224" t="s">
        <v>183</v>
      </c>
      <c r="AU150" s="224" t="s">
        <v>83</v>
      </c>
      <c r="AY150" s="18" t="s">
        <v>181</v>
      </c>
      <c r="BE150" s="225">
        <f>IF(N150="základní",J150,0)</f>
        <v>0</v>
      </c>
      <c r="BF150" s="225">
        <f>IF(N150="snížená",J150,0)</f>
        <v>0</v>
      </c>
      <c r="BG150" s="225">
        <f>IF(N150="zákl. přenesená",J150,0)</f>
        <v>0</v>
      </c>
      <c r="BH150" s="225">
        <f>IF(N150="sníž. přenesená",J150,0)</f>
        <v>0</v>
      </c>
      <c r="BI150" s="225">
        <f>IF(N150="nulová",J150,0)</f>
        <v>0</v>
      </c>
      <c r="BJ150" s="18" t="s">
        <v>81</v>
      </c>
      <c r="BK150" s="225">
        <f>ROUND(I150*H150,2)</f>
        <v>0</v>
      </c>
      <c r="BL150" s="18" t="s">
        <v>99</v>
      </c>
      <c r="BM150" s="224" t="s">
        <v>4347</v>
      </c>
    </row>
    <row r="151" s="2" customFormat="1">
      <c r="A151" s="39"/>
      <c r="B151" s="40"/>
      <c r="C151" s="41"/>
      <c r="D151" s="226" t="s">
        <v>189</v>
      </c>
      <c r="E151" s="41"/>
      <c r="F151" s="227" t="s">
        <v>3820</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189</v>
      </c>
      <c r="AU151" s="18" t="s">
        <v>83</v>
      </c>
    </row>
    <row r="152" s="2" customFormat="1">
      <c r="A152" s="39"/>
      <c r="B152" s="40"/>
      <c r="C152" s="41"/>
      <c r="D152" s="231" t="s">
        <v>191</v>
      </c>
      <c r="E152" s="41"/>
      <c r="F152" s="232" t="s">
        <v>3821</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191</v>
      </c>
      <c r="AU152" s="18" t="s">
        <v>83</v>
      </c>
    </row>
    <row r="153" s="13" customFormat="1">
      <c r="A153" s="13"/>
      <c r="B153" s="233"/>
      <c r="C153" s="234"/>
      <c r="D153" s="226" t="s">
        <v>193</v>
      </c>
      <c r="E153" s="235" t="s">
        <v>19</v>
      </c>
      <c r="F153" s="236" t="s">
        <v>4348</v>
      </c>
      <c r="G153" s="234"/>
      <c r="H153" s="237">
        <v>411.35000000000002</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193</v>
      </c>
      <c r="AU153" s="243" t="s">
        <v>83</v>
      </c>
      <c r="AV153" s="13" t="s">
        <v>83</v>
      </c>
      <c r="AW153" s="13" t="s">
        <v>33</v>
      </c>
      <c r="AX153" s="13" t="s">
        <v>81</v>
      </c>
      <c r="AY153" s="243" t="s">
        <v>181</v>
      </c>
    </row>
    <row r="154" s="2" customFormat="1" ht="16.5" customHeight="1">
      <c r="A154" s="39"/>
      <c r="B154" s="40"/>
      <c r="C154" s="213" t="s">
        <v>314</v>
      </c>
      <c r="D154" s="213" t="s">
        <v>183</v>
      </c>
      <c r="E154" s="214" t="s">
        <v>4349</v>
      </c>
      <c r="F154" s="215" t="s">
        <v>4350</v>
      </c>
      <c r="G154" s="216" t="s">
        <v>186</v>
      </c>
      <c r="H154" s="217">
        <v>24.300000000000001</v>
      </c>
      <c r="I154" s="218"/>
      <c r="J154" s="219">
        <f>ROUND(I154*H154,2)</f>
        <v>0</v>
      </c>
      <c r="K154" s="215" t="s">
        <v>187</v>
      </c>
      <c r="L154" s="45"/>
      <c r="M154" s="220" t="s">
        <v>19</v>
      </c>
      <c r="N154" s="221" t="s">
        <v>44</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99</v>
      </c>
      <c r="AT154" s="224" t="s">
        <v>183</v>
      </c>
      <c r="AU154" s="224" t="s">
        <v>83</v>
      </c>
      <c r="AY154" s="18" t="s">
        <v>181</v>
      </c>
      <c r="BE154" s="225">
        <f>IF(N154="základní",J154,0)</f>
        <v>0</v>
      </c>
      <c r="BF154" s="225">
        <f>IF(N154="snížená",J154,0)</f>
        <v>0</v>
      </c>
      <c r="BG154" s="225">
        <f>IF(N154="zákl. přenesená",J154,0)</f>
        <v>0</v>
      </c>
      <c r="BH154" s="225">
        <f>IF(N154="sníž. přenesená",J154,0)</f>
        <v>0</v>
      </c>
      <c r="BI154" s="225">
        <f>IF(N154="nulová",J154,0)</f>
        <v>0</v>
      </c>
      <c r="BJ154" s="18" t="s">
        <v>81</v>
      </c>
      <c r="BK154" s="225">
        <f>ROUND(I154*H154,2)</f>
        <v>0</v>
      </c>
      <c r="BL154" s="18" t="s">
        <v>99</v>
      </c>
      <c r="BM154" s="224" t="s">
        <v>4351</v>
      </c>
    </row>
    <row r="155" s="2" customFormat="1">
      <c r="A155" s="39"/>
      <c r="B155" s="40"/>
      <c r="C155" s="41"/>
      <c r="D155" s="226" t="s">
        <v>189</v>
      </c>
      <c r="E155" s="41"/>
      <c r="F155" s="227" t="s">
        <v>4352</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189</v>
      </c>
      <c r="AU155" s="18" t="s">
        <v>83</v>
      </c>
    </row>
    <row r="156" s="2" customFormat="1">
      <c r="A156" s="39"/>
      <c r="B156" s="40"/>
      <c r="C156" s="41"/>
      <c r="D156" s="231" t="s">
        <v>191</v>
      </c>
      <c r="E156" s="41"/>
      <c r="F156" s="232" t="s">
        <v>4353</v>
      </c>
      <c r="G156" s="41"/>
      <c r="H156" s="41"/>
      <c r="I156" s="228"/>
      <c r="J156" s="41"/>
      <c r="K156" s="41"/>
      <c r="L156" s="45"/>
      <c r="M156" s="229"/>
      <c r="N156" s="230"/>
      <c r="O156" s="85"/>
      <c r="P156" s="85"/>
      <c r="Q156" s="85"/>
      <c r="R156" s="85"/>
      <c r="S156" s="85"/>
      <c r="T156" s="86"/>
      <c r="U156" s="39"/>
      <c r="V156" s="39"/>
      <c r="W156" s="39"/>
      <c r="X156" s="39"/>
      <c r="Y156" s="39"/>
      <c r="Z156" s="39"/>
      <c r="AA156" s="39"/>
      <c r="AB156" s="39"/>
      <c r="AC156" s="39"/>
      <c r="AD156" s="39"/>
      <c r="AE156" s="39"/>
      <c r="AT156" s="18" t="s">
        <v>191</v>
      </c>
      <c r="AU156" s="18" t="s">
        <v>83</v>
      </c>
    </row>
    <row r="157" s="2" customFormat="1" ht="16.5" customHeight="1">
      <c r="A157" s="39"/>
      <c r="B157" s="40"/>
      <c r="C157" s="213" t="s">
        <v>322</v>
      </c>
      <c r="D157" s="213" t="s">
        <v>183</v>
      </c>
      <c r="E157" s="214" t="s">
        <v>239</v>
      </c>
      <c r="F157" s="215" t="s">
        <v>240</v>
      </c>
      <c r="G157" s="216" t="s">
        <v>186</v>
      </c>
      <c r="H157" s="217">
        <v>216.5</v>
      </c>
      <c r="I157" s="218"/>
      <c r="J157" s="219">
        <f>ROUND(I157*H157,2)</f>
        <v>0</v>
      </c>
      <c r="K157" s="215" t="s">
        <v>187</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99</v>
      </c>
      <c r="AT157" s="224" t="s">
        <v>183</v>
      </c>
      <c r="AU157" s="224" t="s">
        <v>83</v>
      </c>
      <c r="AY157" s="18" t="s">
        <v>181</v>
      </c>
      <c r="BE157" s="225">
        <f>IF(N157="základní",J157,0)</f>
        <v>0</v>
      </c>
      <c r="BF157" s="225">
        <f>IF(N157="snížená",J157,0)</f>
        <v>0</v>
      </c>
      <c r="BG157" s="225">
        <f>IF(N157="zákl. přenesená",J157,0)</f>
        <v>0</v>
      </c>
      <c r="BH157" s="225">
        <f>IF(N157="sníž. přenesená",J157,0)</f>
        <v>0</v>
      </c>
      <c r="BI157" s="225">
        <f>IF(N157="nulová",J157,0)</f>
        <v>0</v>
      </c>
      <c r="BJ157" s="18" t="s">
        <v>81</v>
      </c>
      <c r="BK157" s="225">
        <f>ROUND(I157*H157,2)</f>
        <v>0</v>
      </c>
      <c r="BL157" s="18" t="s">
        <v>99</v>
      </c>
      <c r="BM157" s="224" t="s">
        <v>4354</v>
      </c>
    </row>
    <row r="158" s="2" customFormat="1">
      <c r="A158" s="39"/>
      <c r="B158" s="40"/>
      <c r="C158" s="41"/>
      <c r="D158" s="226" t="s">
        <v>189</v>
      </c>
      <c r="E158" s="41"/>
      <c r="F158" s="227" t="s">
        <v>242</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189</v>
      </c>
      <c r="AU158" s="18" t="s">
        <v>83</v>
      </c>
    </row>
    <row r="159" s="2" customFormat="1">
      <c r="A159" s="39"/>
      <c r="B159" s="40"/>
      <c r="C159" s="41"/>
      <c r="D159" s="231" t="s">
        <v>191</v>
      </c>
      <c r="E159" s="41"/>
      <c r="F159" s="232" t="s">
        <v>243</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191</v>
      </c>
      <c r="AU159" s="18" t="s">
        <v>83</v>
      </c>
    </row>
    <row r="160" s="2" customFormat="1" ht="16.5" customHeight="1">
      <c r="A160" s="39"/>
      <c r="B160" s="40"/>
      <c r="C160" s="213" t="s">
        <v>338</v>
      </c>
      <c r="D160" s="213" t="s">
        <v>183</v>
      </c>
      <c r="E160" s="214" t="s">
        <v>4355</v>
      </c>
      <c r="F160" s="215" t="s">
        <v>4356</v>
      </c>
      <c r="G160" s="216" t="s">
        <v>253</v>
      </c>
      <c r="H160" s="217">
        <v>312.69999999999999</v>
      </c>
      <c r="I160" s="218"/>
      <c r="J160" s="219">
        <f>ROUND(I160*H160,2)</f>
        <v>0</v>
      </c>
      <c r="K160" s="215" t="s">
        <v>187</v>
      </c>
      <c r="L160" s="45"/>
      <c r="M160" s="220" t="s">
        <v>19</v>
      </c>
      <c r="N160" s="221" t="s">
        <v>44</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99</v>
      </c>
      <c r="AT160" s="224" t="s">
        <v>183</v>
      </c>
      <c r="AU160" s="224" t="s">
        <v>83</v>
      </c>
      <c r="AY160" s="18" t="s">
        <v>181</v>
      </c>
      <c r="BE160" s="225">
        <f>IF(N160="základní",J160,0)</f>
        <v>0</v>
      </c>
      <c r="BF160" s="225">
        <f>IF(N160="snížená",J160,0)</f>
        <v>0</v>
      </c>
      <c r="BG160" s="225">
        <f>IF(N160="zákl. přenesená",J160,0)</f>
        <v>0</v>
      </c>
      <c r="BH160" s="225">
        <f>IF(N160="sníž. přenesená",J160,0)</f>
        <v>0</v>
      </c>
      <c r="BI160" s="225">
        <f>IF(N160="nulová",J160,0)</f>
        <v>0</v>
      </c>
      <c r="BJ160" s="18" t="s">
        <v>81</v>
      </c>
      <c r="BK160" s="225">
        <f>ROUND(I160*H160,2)</f>
        <v>0</v>
      </c>
      <c r="BL160" s="18" t="s">
        <v>99</v>
      </c>
      <c r="BM160" s="224" t="s">
        <v>4357</v>
      </c>
    </row>
    <row r="161" s="2" customFormat="1">
      <c r="A161" s="39"/>
      <c r="B161" s="40"/>
      <c r="C161" s="41"/>
      <c r="D161" s="226" t="s">
        <v>189</v>
      </c>
      <c r="E161" s="41"/>
      <c r="F161" s="227" t="s">
        <v>4358</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189</v>
      </c>
      <c r="AU161" s="18" t="s">
        <v>83</v>
      </c>
    </row>
    <row r="162" s="2" customFormat="1">
      <c r="A162" s="39"/>
      <c r="B162" s="40"/>
      <c r="C162" s="41"/>
      <c r="D162" s="231" t="s">
        <v>191</v>
      </c>
      <c r="E162" s="41"/>
      <c r="F162" s="232" t="s">
        <v>4359</v>
      </c>
      <c r="G162" s="41"/>
      <c r="H162" s="41"/>
      <c r="I162" s="228"/>
      <c r="J162" s="41"/>
      <c r="K162" s="41"/>
      <c r="L162" s="45"/>
      <c r="M162" s="229"/>
      <c r="N162" s="230"/>
      <c r="O162" s="85"/>
      <c r="P162" s="85"/>
      <c r="Q162" s="85"/>
      <c r="R162" s="85"/>
      <c r="S162" s="85"/>
      <c r="T162" s="86"/>
      <c r="U162" s="39"/>
      <c r="V162" s="39"/>
      <c r="W162" s="39"/>
      <c r="X162" s="39"/>
      <c r="Y162" s="39"/>
      <c r="Z162" s="39"/>
      <c r="AA162" s="39"/>
      <c r="AB162" s="39"/>
      <c r="AC162" s="39"/>
      <c r="AD162" s="39"/>
      <c r="AE162" s="39"/>
      <c r="AT162" s="18" t="s">
        <v>191</v>
      </c>
      <c r="AU162" s="18" t="s">
        <v>83</v>
      </c>
    </row>
    <row r="163" s="2" customFormat="1" ht="16.5" customHeight="1">
      <c r="A163" s="39"/>
      <c r="B163" s="40"/>
      <c r="C163" s="213" t="s">
        <v>7</v>
      </c>
      <c r="D163" s="213" t="s">
        <v>183</v>
      </c>
      <c r="E163" s="214" t="s">
        <v>4360</v>
      </c>
      <c r="F163" s="215" t="s">
        <v>4361</v>
      </c>
      <c r="G163" s="216" t="s">
        <v>253</v>
      </c>
      <c r="H163" s="217">
        <v>517.29999999999995</v>
      </c>
      <c r="I163" s="218"/>
      <c r="J163" s="219">
        <f>ROUND(I163*H163,2)</f>
        <v>0</v>
      </c>
      <c r="K163" s="215" t="s">
        <v>187</v>
      </c>
      <c r="L163" s="45"/>
      <c r="M163" s="220" t="s">
        <v>19</v>
      </c>
      <c r="N163" s="221" t="s">
        <v>44</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99</v>
      </c>
      <c r="AT163" s="224" t="s">
        <v>183</v>
      </c>
      <c r="AU163" s="224" t="s">
        <v>83</v>
      </c>
      <c r="AY163" s="18" t="s">
        <v>181</v>
      </c>
      <c r="BE163" s="225">
        <f>IF(N163="základní",J163,0)</f>
        <v>0</v>
      </c>
      <c r="BF163" s="225">
        <f>IF(N163="snížená",J163,0)</f>
        <v>0</v>
      </c>
      <c r="BG163" s="225">
        <f>IF(N163="zákl. přenesená",J163,0)</f>
        <v>0</v>
      </c>
      <c r="BH163" s="225">
        <f>IF(N163="sníž. přenesená",J163,0)</f>
        <v>0</v>
      </c>
      <c r="BI163" s="225">
        <f>IF(N163="nulová",J163,0)</f>
        <v>0</v>
      </c>
      <c r="BJ163" s="18" t="s">
        <v>81</v>
      </c>
      <c r="BK163" s="225">
        <f>ROUND(I163*H163,2)</f>
        <v>0</v>
      </c>
      <c r="BL163" s="18" t="s">
        <v>99</v>
      </c>
      <c r="BM163" s="224" t="s">
        <v>4362</v>
      </c>
    </row>
    <row r="164" s="2" customFormat="1">
      <c r="A164" s="39"/>
      <c r="B164" s="40"/>
      <c r="C164" s="41"/>
      <c r="D164" s="226" t="s">
        <v>189</v>
      </c>
      <c r="E164" s="41"/>
      <c r="F164" s="227" t="s">
        <v>4363</v>
      </c>
      <c r="G164" s="41"/>
      <c r="H164" s="41"/>
      <c r="I164" s="228"/>
      <c r="J164" s="41"/>
      <c r="K164" s="41"/>
      <c r="L164" s="45"/>
      <c r="M164" s="229"/>
      <c r="N164" s="230"/>
      <c r="O164" s="85"/>
      <c r="P164" s="85"/>
      <c r="Q164" s="85"/>
      <c r="R164" s="85"/>
      <c r="S164" s="85"/>
      <c r="T164" s="86"/>
      <c r="U164" s="39"/>
      <c r="V164" s="39"/>
      <c r="W164" s="39"/>
      <c r="X164" s="39"/>
      <c r="Y164" s="39"/>
      <c r="Z164" s="39"/>
      <c r="AA164" s="39"/>
      <c r="AB164" s="39"/>
      <c r="AC164" s="39"/>
      <c r="AD164" s="39"/>
      <c r="AE164" s="39"/>
      <c r="AT164" s="18" t="s">
        <v>189</v>
      </c>
      <c r="AU164" s="18" t="s">
        <v>83</v>
      </c>
    </row>
    <row r="165" s="2" customFormat="1">
      <c r="A165" s="39"/>
      <c r="B165" s="40"/>
      <c r="C165" s="41"/>
      <c r="D165" s="231" t="s">
        <v>191</v>
      </c>
      <c r="E165" s="41"/>
      <c r="F165" s="232" t="s">
        <v>4364</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191</v>
      </c>
      <c r="AU165" s="18" t="s">
        <v>83</v>
      </c>
    </row>
    <row r="166" s="2" customFormat="1" ht="21.75" customHeight="1">
      <c r="A166" s="39"/>
      <c r="B166" s="40"/>
      <c r="C166" s="213" t="s">
        <v>353</v>
      </c>
      <c r="D166" s="213" t="s">
        <v>183</v>
      </c>
      <c r="E166" s="214" t="s">
        <v>3845</v>
      </c>
      <c r="F166" s="215" t="s">
        <v>3846</v>
      </c>
      <c r="G166" s="216" t="s">
        <v>253</v>
      </c>
      <c r="H166" s="217">
        <v>312.69999999999999</v>
      </c>
      <c r="I166" s="218"/>
      <c r="J166" s="219">
        <f>ROUND(I166*H166,2)</f>
        <v>0</v>
      </c>
      <c r="K166" s="215" t="s">
        <v>187</v>
      </c>
      <c r="L166" s="45"/>
      <c r="M166" s="220" t="s">
        <v>19</v>
      </c>
      <c r="N166" s="221" t="s">
        <v>44</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99</v>
      </c>
      <c r="AT166" s="224" t="s">
        <v>183</v>
      </c>
      <c r="AU166" s="224" t="s">
        <v>83</v>
      </c>
      <c r="AY166" s="18" t="s">
        <v>181</v>
      </c>
      <c r="BE166" s="225">
        <f>IF(N166="základní",J166,0)</f>
        <v>0</v>
      </c>
      <c r="BF166" s="225">
        <f>IF(N166="snížená",J166,0)</f>
        <v>0</v>
      </c>
      <c r="BG166" s="225">
        <f>IF(N166="zákl. přenesená",J166,0)</f>
        <v>0</v>
      </c>
      <c r="BH166" s="225">
        <f>IF(N166="sníž. přenesená",J166,0)</f>
        <v>0</v>
      </c>
      <c r="BI166" s="225">
        <f>IF(N166="nulová",J166,0)</f>
        <v>0</v>
      </c>
      <c r="BJ166" s="18" t="s">
        <v>81</v>
      </c>
      <c r="BK166" s="225">
        <f>ROUND(I166*H166,2)</f>
        <v>0</v>
      </c>
      <c r="BL166" s="18" t="s">
        <v>99</v>
      </c>
      <c r="BM166" s="224" t="s">
        <v>4365</v>
      </c>
    </row>
    <row r="167" s="2" customFormat="1">
      <c r="A167" s="39"/>
      <c r="B167" s="40"/>
      <c r="C167" s="41"/>
      <c r="D167" s="226" t="s">
        <v>189</v>
      </c>
      <c r="E167" s="41"/>
      <c r="F167" s="227" t="s">
        <v>3848</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189</v>
      </c>
      <c r="AU167" s="18" t="s">
        <v>83</v>
      </c>
    </row>
    <row r="168" s="2" customFormat="1">
      <c r="A168" s="39"/>
      <c r="B168" s="40"/>
      <c r="C168" s="41"/>
      <c r="D168" s="231" t="s">
        <v>191</v>
      </c>
      <c r="E168" s="41"/>
      <c r="F168" s="232" t="s">
        <v>3849</v>
      </c>
      <c r="G168" s="41"/>
      <c r="H168" s="41"/>
      <c r="I168" s="228"/>
      <c r="J168" s="41"/>
      <c r="K168" s="41"/>
      <c r="L168" s="45"/>
      <c r="M168" s="229"/>
      <c r="N168" s="230"/>
      <c r="O168" s="85"/>
      <c r="P168" s="85"/>
      <c r="Q168" s="85"/>
      <c r="R168" s="85"/>
      <c r="S168" s="85"/>
      <c r="T168" s="86"/>
      <c r="U168" s="39"/>
      <c r="V168" s="39"/>
      <c r="W168" s="39"/>
      <c r="X168" s="39"/>
      <c r="Y168" s="39"/>
      <c r="Z168" s="39"/>
      <c r="AA168" s="39"/>
      <c r="AB168" s="39"/>
      <c r="AC168" s="39"/>
      <c r="AD168" s="39"/>
      <c r="AE168" s="39"/>
      <c r="AT168" s="18" t="s">
        <v>191</v>
      </c>
      <c r="AU168" s="18" t="s">
        <v>83</v>
      </c>
    </row>
    <row r="169" s="2" customFormat="1" ht="16.5" customHeight="1">
      <c r="A169" s="39"/>
      <c r="B169" s="40"/>
      <c r="C169" s="213" t="s">
        <v>361</v>
      </c>
      <c r="D169" s="213" t="s">
        <v>183</v>
      </c>
      <c r="E169" s="214" t="s">
        <v>4050</v>
      </c>
      <c r="F169" s="215" t="s">
        <v>4051</v>
      </c>
      <c r="G169" s="216" t="s">
        <v>253</v>
      </c>
      <c r="H169" s="217">
        <v>312.69999999999999</v>
      </c>
      <c r="I169" s="218"/>
      <c r="J169" s="219">
        <f>ROUND(I169*H169,2)</f>
        <v>0</v>
      </c>
      <c r="K169" s="215" t="s">
        <v>187</v>
      </c>
      <c r="L169" s="45"/>
      <c r="M169" s="220" t="s">
        <v>19</v>
      </c>
      <c r="N169" s="221" t="s">
        <v>44</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99</v>
      </c>
      <c r="AT169" s="224" t="s">
        <v>183</v>
      </c>
      <c r="AU169" s="224" t="s">
        <v>83</v>
      </c>
      <c r="AY169" s="18" t="s">
        <v>181</v>
      </c>
      <c r="BE169" s="225">
        <f>IF(N169="základní",J169,0)</f>
        <v>0</v>
      </c>
      <c r="BF169" s="225">
        <f>IF(N169="snížená",J169,0)</f>
        <v>0</v>
      </c>
      <c r="BG169" s="225">
        <f>IF(N169="zákl. přenesená",J169,0)</f>
        <v>0</v>
      </c>
      <c r="BH169" s="225">
        <f>IF(N169="sníž. přenesená",J169,0)</f>
        <v>0</v>
      </c>
      <c r="BI169" s="225">
        <f>IF(N169="nulová",J169,0)</f>
        <v>0</v>
      </c>
      <c r="BJ169" s="18" t="s">
        <v>81</v>
      </c>
      <c r="BK169" s="225">
        <f>ROUND(I169*H169,2)</f>
        <v>0</v>
      </c>
      <c r="BL169" s="18" t="s">
        <v>99</v>
      </c>
      <c r="BM169" s="224" t="s">
        <v>4366</v>
      </c>
    </row>
    <row r="170" s="2" customFormat="1">
      <c r="A170" s="39"/>
      <c r="B170" s="40"/>
      <c r="C170" s="41"/>
      <c r="D170" s="226" t="s">
        <v>189</v>
      </c>
      <c r="E170" s="41"/>
      <c r="F170" s="227" t="s">
        <v>4053</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189</v>
      </c>
      <c r="AU170" s="18" t="s">
        <v>83</v>
      </c>
    </row>
    <row r="171" s="2" customFormat="1">
      <c r="A171" s="39"/>
      <c r="B171" s="40"/>
      <c r="C171" s="41"/>
      <c r="D171" s="231" t="s">
        <v>191</v>
      </c>
      <c r="E171" s="41"/>
      <c r="F171" s="232" t="s">
        <v>4054</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191</v>
      </c>
      <c r="AU171" s="18" t="s">
        <v>83</v>
      </c>
    </row>
    <row r="172" s="2" customFormat="1" ht="16.5" customHeight="1">
      <c r="A172" s="39"/>
      <c r="B172" s="40"/>
      <c r="C172" s="213" t="s">
        <v>368</v>
      </c>
      <c r="D172" s="213" t="s">
        <v>183</v>
      </c>
      <c r="E172" s="214" t="s">
        <v>4367</v>
      </c>
      <c r="F172" s="215" t="s">
        <v>4368</v>
      </c>
      <c r="G172" s="216" t="s">
        <v>253</v>
      </c>
      <c r="H172" s="217">
        <v>137.30000000000001</v>
      </c>
      <c r="I172" s="218"/>
      <c r="J172" s="219">
        <f>ROUND(I172*H172,2)</f>
        <v>0</v>
      </c>
      <c r="K172" s="215" t="s">
        <v>187</v>
      </c>
      <c r="L172" s="45"/>
      <c r="M172" s="220" t="s">
        <v>19</v>
      </c>
      <c r="N172" s="221" t="s">
        <v>44</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99</v>
      </c>
      <c r="AT172" s="224" t="s">
        <v>183</v>
      </c>
      <c r="AU172" s="224" t="s">
        <v>83</v>
      </c>
      <c r="AY172" s="18" t="s">
        <v>181</v>
      </c>
      <c r="BE172" s="225">
        <f>IF(N172="základní",J172,0)</f>
        <v>0</v>
      </c>
      <c r="BF172" s="225">
        <f>IF(N172="snížená",J172,0)</f>
        <v>0</v>
      </c>
      <c r="BG172" s="225">
        <f>IF(N172="zákl. přenesená",J172,0)</f>
        <v>0</v>
      </c>
      <c r="BH172" s="225">
        <f>IF(N172="sníž. přenesená",J172,0)</f>
        <v>0</v>
      </c>
      <c r="BI172" s="225">
        <f>IF(N172="nulová",J172,0)</f>
        <v>0</v>
      </c>
      <c r="BJ172" s="18" t="s">
        <v>81</v>
      </c>
      <c r="BK172" s="225">
        <f>ROUND(I172*H172,2)</f>
        <v>0</v>
      </c>
      <c r="BL172" s="18" t="s">
        <v>99</v>
      </c>
      <c r="BM172" s="224" t="s">
        <v>4369</v>
      </c>
    </row>
    <row r="173" s="2" customFormat="1">
      <c r="A173" s="39"/>
      <c r="B173" s="40"/>
      <c r="C173" s="41"/>
      <c r="D173" s="226" t="s">
        <v>189</v>
      </c>
      <c r="E173" s="41"/>
      <c r="F173" s="227" t="s">
        <v>4370</v>
      </c>
      <c r="G173" s="41"/>
      <c r="H173" s="41"/>
      <c r="I173" s="228"/>
      <c r="J173" s="41"/>
      <c r="K173" s="41"/>
      <c r="L173" s="45"/>
      <c r="M173" s="229"/>
      <c r="N173" s="230"/>
      <c r="O173" s="85"/>
      <c r="P173" s="85"/>
      <c r="Q173" s="85"/>
      <c r="R173" s="85"/>
      <c r="S173" s="85"/>
      <c r="T173" s="86"/>
      <c r="U173" s="39"/>
      <c r="V173" s="39"/>
      <c r="W173" s="39"/>
      <c r="X173" s="39"/>
      <c r="Y173" s="39"/>
      <c r="Z173" s="39"/>
      <c r="AA173" s="39"/>
      <c r="AB173" s="39"/>
      <c r="AC173" s="39"/>
      <c r="AD173" s="39"/>
      <c r="AE173" s="39"/>
      <c r="AT173" s="18" t="s">
        <v>189</v>
      </c>
      <c r="AU173" s="18" t="s">
        <v>83</v>
      </c>
    </row>
    <row r="174" s="2" customFormat="1">
      <c r="A174" s="39"/>
      <c r="B174" s="40"/>
      <c r="C174" s="41"/>
      <c r="D174" s="231" t="s">
        <v>191</v>
      </c>
      <c r="E174" s="41"/>
      <c r="F174" s="232" t="s">
        <v>4371</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191</v>
      </c>
      <c r="AU174" s="18" t="s">
        <v>83</v>
      </c>
    </row>
    <row r="175" s="2" customFormat="1" ht="16.5" customHeight="1">
      <c r="A175" s="39"/>
      <c r="B175" s="40"/>
      <c r="C175" s="213" t="s">
        <v>374</v>
      </c>
      <c r="D175" s="213" t="s">
        <v>183</v>
      </c>
      <c r="E175" s="214" t="s">
        <v>4372</v>
      </c>
      <c r="F175" s="215" t="s">
        <v>4373</v>
      </c>
      <c r="G175" s="216" t="s">
        <v>253</v>
      </c>
      <c r="H175" s="217">
        <v>137.30000000000001</v>
      </c>
      <c r="I175" s="218"/>
      <c r="J175" s="219">
        <f>ROUND(I175*H175,2)</f>
        <v>0</v>
      </c>
      <c r="K175" s="215" t="s">
        <v>187</v>
      </c>
      <c r="L175" s="45"/>
      <c r="M175" s="220" t="s">
        <v>19</v>
      </c>
      <c r="N175" s="221"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99</v>
      </c>
      <c r="AT175" s="224" t="s">
        <v>183</v>
      </c>
      <c r="AU175" s="224" t="s">
        <v>83</v>
      </c>
      <c r="AY175" s="18" t="s">
        <v>181</v>
      </c>
      <c r="BE175" s="225">
        <f>IF(N175="základní",J175,0)</f>
        <v>0</v>
      </c>
      <c r="BF175" s="225">
        <f>IF(N175="snížená",J175,0)</f>
        <v>0</v>
      </c>
      <c r="BG175" s="225">
        <f>IF(N175="zákl. přenesená",J175,0)</f>
        <v>0</v>
      </c>
      <c r="BH175" s="225">
        <f>IF(N175="sníž. přenesená",J175,0)</f>
        <v>0</v>
      </c>
      <c r="BI175" s="225">
        <f>IF(N175="nulová",J175,0)</f>
        <v>0</v>
      </c>
      <c r="BJ175" s="18" t="s">
        <v>81</v>
      </c>
      <c r="BK175" s="225">
        <f>ROUND(I175*H175,2)</f>
        <v>0</v>
      </c>
      <c r="BL175" s="18" t="s">
        <v>99</v>
      </c>
      <c r="BM175" s="224" t="s">
        <v>4374</v>
      </c>
    </row>
    <row r="176" s="2" customFormat="1">
      <c r="A176" s="39"/>
      <c r="B176" s="40"/>
      <c r="C176" s="41"/>
      <c r="D176" s="226" t="s">
        <v>189</v>
      </c>
      <c r="E176" s="41"/>
      <c r="F176" s="227" t="s">
        <v>4375</v>
      </c>
      <c r="G176" s="41"/>
      <c r="H176" s="41"/>
      <c r="I176" s="228"/>
      <c r="J176" s="41"/>
      <c r="K176" s="41"/>
      <c r="L176" s="45"/>
      <c r="M176" s="229"/>
      <c r="N176" s="230"/>
      <c r="O176" s="85"/>
      <c r="P176" s="85"/>
      <c r="Q176" s="85"/>
      <c r="R176" s="85"/>
      <c r="S176" s="85"/>
      <c r="T176" s="86"/>
      <c r="U176" s="39"/>
      <c r="V176" s="39"/>
      <c r="W176" s="39"/>
      <c r="X176" s="39"/>
      <c r="Y176" s="39"/>
      <c r="Z176" s="39"/>
      <c r="AA176" s="39"/>
      <c r="AB176" s="39"/>
      <c r="AC176" s="39"/>
      <c r="AD176" s="39"/>
      <c r="AE176" s="39"/>
      <c r="AT176" s="18" t="s">
        <v>189</v>
      </c>
      <c r="AU176" s="18" t="s">
        <v>83</v>
      </c>
    </row>
    <row r="177" s="2" customFormat="1">
      <c r="A177" s="39"/>
      <c r="B177" s="40"/>
      <c r="C177" s="41"/>
      <c r="D177" s="231" t="s">
        <v>191</v>
      </c>
      <c r="E177" s="41"/>
      <c r="F177" s="232" t="s">
        <v>4376</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191</v>
      </c>
      <c r="AU177" s="18" t="s">
        <v>83</v>
      </c>
    </row>
    <row r="178" s="2" customFormat="1" ht="16.5" customHeight="1">
      <c r="A178" s="39"/>
      <c r="B178" s="40"/>
      <c r="C178" s="213" t="s">
        <v>384</v>
      </c>
      <c r="D178" s="213" t="s">
        <v>183</v>
      </c>
      <c r="E178" s="214" t="s">
        <v>4377</v>
      </c>
      <c r="F178" s="215" t="s">
        <v>4378</v>
      </c>
      <c r="G178" s="216" t="s">
        <v>253</v>
      </c>
      <c r="H178" s="217">
        <v>137.30000000000001</v>
      </c>
      <c r="I178" s="218"/>
      <c r="J178" s="219">
        <f>ROUND(I178*H178,2)</f>
        <v>0</v>
      </c>
      <c r="K178" s="215" t="s">
        <v>187</v>
      </c>
      <c r="L178" s="45"/>
      <c r="M178" s="220" t="s">
        <v>19</v>
      </c>
      <c r="N178" s="221" t="s">
        <v>44</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99</v>
      </c>
      <c r="AT178" s="224" t="s">
        <v>183</v>
      </c>
      <c r="AU178" s="224" t="s">
        <v>83</v>
      </c>
      <c r="AY178" s="18" t="s">
        <v>181</v>
      </c>
      <c r="BE178" s="225">
        <f>IF(N178="základní",J178,0)</f>
        <v>0</v>
      </c>
      <c r="BF178" s="225">
        <f>IF(N178="snížená",J178,0)</f>
        <v>0</v>
      </c>
      <c r="BG178" s="225">
        <f>IF(N178="zákl. přenesená",J178,0)</f>
        <v>0</v>
      </c>
      <c r="BH178" s="225">
        <f>IF(N178="sníž. přenesená",J178,0)</f>
        <v>0</v>
      </c>
      <c r="BI178" s="225">
        <f>IF(N178="nulová",J178,0)</f>
        <v>0</v>
      </c>
      <c r="BJ178" s="18" t="s">
        <v>81</v>
      </c>
      <c r="BK178" s="225">
        <f>ROUND(I178*H178,2)</f>
        <v>0</v>
      </c>
      <c r="BL178" s="18" t="s">
        <v>99</v>
      </c>
      <c r="BM178" s="224" t="s">
        <v>4379</v>
      </c>
    </row>
    <row r="179" s="2" customFormat="1">
      <c r="A179" s="39"/>
      <c r="B179" s="40"/>
      <c r="C179" s="41"/>
      <c r="D179" s="226" t="s">
        <v>189</v>
      </c>
      <c r="E179" s="41"/>
      <c r="F179" s="227" t="s">
        <v>4380</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189</v>
      </c>
      <c r="AU179" s="18" t="s">
        <v>83</v>
      </c>
    </row>
    <row r="180" s="2" customFormat="1">
      <c r="A180" s="39"/>
      <c r="B180" s="40"/>
      <c r="C180" s="41"/>
      <c r="D180" s="231" t="s">
        <v>191</v>
      </c>
      <c r="E180" s="41"/>
      <c r="F180" s="232" t="s">
        <v>4381</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191</v>
      </c>
      <c r="AU180" s="18" t="s">
        <v>83</v>
      </c>
    </row>
    <row r="181" s="2" customFormat="1" ht="16.5" customHeight="1">
      <c r="A181" s="39"/>
      <c r="B181" s="40"/>
      <c r="C181" s="213" t="s">
        <v>390</v>
      </c>
      <c r="D181" s="213" t="s">
        <v>183</v>
      </c>
      <c r="E181" s="214" t="s">
        <v>4382</v>
      </c>
      <c r="F181" s="215" t="s">
        <v>4383</v>
      </c>
      <c r="G181" s="216" t="s">
        <v>449</v>
      </c>
      <c r="H181" s="217">
        <v>3</v>
      </c>
      <c r="I181" s="218"/>
      <c r="J181" s="219">
        <f>ROUND(I181*H181,2)</f>
        <v>0</v>
      </c>
      <c r="K181" s="215" t="s">
        <v>187</v>
      </c>
      <c r="L181" s="45"/>
      <c r="M181" s="220" t="s">
        <v>19</v>
      </c>
      <c r="N181" s="221" t="s">
        <v>44</v>
      </c>
      <c r="O181" s="85"/>
      <c r="P181" s="222">
        <f>O181*H181</f>
        <v>0</v>
      </c>
      <c r="Q181" s="222">
        <v>1.29290924</v>
      </c>
      <c r="R181" s="222">
        <f>Q181*H181</f>
        <v>3.8787277199999997</v>
      </c>
      <c r="S181" s="222">
        <v>0</v>
      </c>
      <c r="T181" s="223">
        <f>S181*H181</f>
        <v>0</v>
      </c>
      <c r="U181" s="39"/>
      <c r="V181" s="39"/>
      <c r="W181" s="39"/>
      <c r="X181" s="39"/>
      <c r="Y181" s="39"/>
      <c r="Z181" s="39"/>
      <c r="AA181" s="39"/>
      <c r="AB181" s="39"/>
      <c r="AC181" s="39"/>
      <c r="AD181" s="39"/>
      <c r="AE181" s="39"/>
      <c r="AR181" s="224" t="s">
        <v>99</v>
      </c>
      <c r="AT181" s="224" t="s">
        <v>183</v>
      </c>
      <c r="AU181" s="224" t="s">
        <v>83</v>
      </c>
      <c r="AY181" s="18" t="s">
        <v>181</v>
      </c>
      <c r="BE181" s="225">
        <f>IF(N181="základní",J181,0)</f>
        <v>0</v>
      </c>
      <c r="BF181" s="225">
        <f>IF(N181="snížená",J181,0)</f>
        <v>0</v>
      </c>
      <c r="BG181" s="225">
        <f>IF(N181="zákl. přenesená",J181,0)</f>
        <v>0</v>
      </c>
      <c r="BH181" s="225">
        <f>IF(N181="sníž. přenesená",J181,0)</f>
        <v>0</v>
      </c>
      <c r="BI181" s="225">
        <f>IF(N181="nulová",J181,0)</f>
        <v>0</v>
      </c>
      <c r="BJ181" s="18" t="s">
        <v>81</v>
      </c>
      <c r="BK181" s="225">
        <f>ROUND(I181*H181,2)</f>
        <v>0</v>
      </c>
      <c r="BL181" s="18" t="s">
        <v>99</v>
      </c>
      <c r="BM181" s="224" t="s">
        <v>4384</v>
      </c>
    </row>
    <row r="182" s="2" customFormat="1">
      <c r="A182" s="39"/>
      <c r="B182" s="40"/>
      <c r="C182" s="41"/>
      <c r="D182" s="226" t="s">
        <v>189</v>
      </c>
      <c r="E182" s="41"/>
      <c r="F182" s="227" t="s">
        <v>4385</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189</v>
      </c>
      <c r="AU182" s="18" t="s">
        <v>83</v>
      </c>
    </row>
    <row r="183" s="2" customFormat="1">
      <c r="A183" s="39"/>
      <c r="B183" s="40"/>
      <c r="C183" s="41"/>
      <c r="D183" s="231" t="s">
        <v>191</v>
      </c>
      <c r="E183" s="41"/>
      <c r="F183" s="232" t="s">
        <v>4386</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191</v>
      </c>
      <c r="AU183" s="18" t="s">
        <v>83</v>
      </c>
    </row>
    <row r="184" s="2" customFormat="1" ht="16.5" customHeight="1">
      <c r="A184" s="39"/>
      <c r="B184" s="40"/>
      <c r="C184" s="254" t="s">
        <v>396</v>
      </c>
      <c r="D184" s="254" t="s">
        <v>308</v>
      </c>
      <c r="E184" s="255" t="s">
        <v>4387</v>
      </c>
      <c r="F184" s="256" t="s">
        <v>4388</v>
      </c>
      <c r="G184" s="257" t="s">
        <v>377</v>
      </c>
      <c r="H184" s="258">
        <v>45</v>
      </c>
      <c r="I184" s="259"/>
      <c r="J184" s="260">
        <f>ROUND(I184*H184,2)</f>
        <v>0</v>
      </c>
      <c r="K184" s="256" t="s">
        <v>187</v>
      </c>
      <c r="L184" s="261"/>
      <c r="M184" s="262" t="s">
        <v>19</v>
      </c>
      <c r="N184" s="263" t="s">
        <v>44</v>
      </c>
      <c r="O184" s="85"/>
      <c r="P184" s="222">
        <f>O184*H184</f>
        <v>0</v>
      </c>
      <c r="Q184" s="222">
        <v>1</v>
      </c>
      <c r="R184" s="222">
        <f>Q184*H184</f>
        <v>45</v>
      </c>
      <c r="S184" s="222">
        <v>0</v>
      </c>
      <c r="T184" s="223">
        <f>S184*H184</f>
        <v>0</v>
      </c>
      <c r="U184" s="39"/>
      <c r="V184" s="39"/>
      <c r="W184" s="39"/>
      <c r="X184" s="39"/>
      <c r="Y184" s="39"/>
      <c r="Z184" s="39"/>
      <c r="AA184" s="39"/>
      <c r="AB184" s="39"/>
      <c r="AC184" s="39"/>
      <c r="AD184" s="39"/>
      <c r="AE184" s="39"/>
      <c r="AR184" s="224" t="s">
        <v>238</v>
      </c>
      <c r="AT184" s="224" t="s">
        <v>308</v>
      </c>
      <c r="AU184" s="224" t="s">
        <v>83</v>
      </c>
      <c r="AY184" s="18" t="s">
        <v>181</v>
      </c>
      <c r="BE184" s="225">
        <f>IF(N184="základní",J184,0)</f>
        <v>0</v>
      </c>
      <c r="BF184" s="225">
        <f>IF(N184="snížená",J184,0)</f>
        <v>0</v>
      </c>
      <c r="BG184" s="225">
        <f>IF(N184="zákl. přenesená",J184,0)</f>
        <v>0</v>
      </c>
      <c r="BH184" s="225">
        <f>IF(N184="sníž. přenesená",J184,0)</f>
        <v>0</v>
      </c>
      <c r="BI184" s="225">
        <f>IF(N184="nulová",J184,0)</f>
        <v>0</v>
      </c>
      <c r="BJ184" s="18" t="s">
        <v>81</v>
      </c>
      <c r="BK184" s="225">
        <f>ROUND(I184*H184,2)</f>
        <v>0</v>
      </c>
      <c r="BL184" s="18" t="s">
        <v>99</v>
      </c>
      <c r="BM184" s="224" t="s">
        <v>4389</v>
      </c>
    </row>
    <row r="185" s="2" customFormat="1">
      <c r="A185" s="39"/>
      <c r="B185" s="40"/>
      <c r="C185" s="41"/>
      <c r="D185" s="226" t="s">
        <v>189</v>
      </c>
      <c r="E185" s="41"/>
      <c r="F185" s="227" t="s">
        <v>4388</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189</v>
      </c>
      <c r="AU185" s="18" t="s">
        <v>83</v>
      </c>
    </row>
    <row r="186" s="13" customFormat="1">
      <c r="A186" s="13"/>
      <c r="B186" s="233"/>
      <c r="C186" s="234"/>
      <c r="D186" s="226" t="s">
        <v>193</v>
      </c>
      <c r="E186" s="235" t="s">
        <v>19</v>
      </c>
      <c r="F186" s="236" t="s">
        <v>4390</v>
      </c>
      <c r="G186" s="234"/>
      <c r="H186" s="237">
        <v>45</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193</v>
      </c>
      <c r="AU186" s="243" t="s">
        <v>83</v>
      </c>
      <c r="AV186" s="13" t="s">
        <v>83</v>
      </c>
      <c r="AW186" s="13" t="s">
        <v>33</v>
      </c>
      <c r="AX186" s="13" t="s">
        <v>81</v>
      </c>
      <c r="AY186" s="243" t="s">
        <v>181</v>
      </c>
    </row>
    <row r="187" s="12" customFormat="1" ht="22.8" customHeight="1">
      <c r="A187" s="12"/>
      <c r="B187" s="197"/>
      <c r="C187" s="198"/>
      <c r="D187" s="199" t="s">
        <v>72</v>
      </c>
      <c r="E187" s="211" t="s">
        <v>83</v>
      </c>
      <c r="F187" s="211" t="s">
        <v>259</v>
      </c>
      <c r="G187" s="198"/>
      <c r="H187" s="198"/>
      <c r="I187" s="201"/>
      <c r="J187" s="212">
        <f>BK187</f>
        <v>0</v>
      </c>
      <c r="K187" s="198"/>
      <c r="L187" s="203"/>
      <c r="M187" s="204"/>
      <c r="N187" s="205"/>
      <c r="O187" s="205"/>
      <c r="P187" s="206">
        <f>SUM(P188:P190)</f>
        <v>0</v>
      </c>
      <c r="Q187" s="205"/>
      <c r="R187" s="206">
        <f>SUM(R188:R190)</f>
        <v>13.059067500000001</v>
      </c>
      <c r="S187" s="205"/>
      <c r="T187" s="207">
        <f>SUM(T188:T190)</f>
        <v>0</v>
      </c>
      <c r="U187" s="12"/>
      <c r="V187" s="12"/>
      <c r="W187" s="12"/>
      <c r="X187" s="12"/>
      <c r="Y187" s="12"/>
      <c r="Z187" s="12"/>
      <c r="AA187" s="12"/>
      <c r="AB187" s="12"/>
      <c r="AC187" s="12"/>
      <c r="AD187" s="12"/>
      <c r="AE187" s="12"/>
      <c r="AR187" s="208" t="s">
        <v>81</v>
      </c>
      <c r="AT187" s="209" t="s">
        <v>72</v>
      </c>
      <c r="AU187" s="209" t="s">
        <v>81</v>
      </c>
      <c r="AY187" s="208" t="s">
        <v>181</v>
      </c>
      <c r="BK187" s="210">
        <f>SUM(BK188:BK190)</f>
        <v>0</v>
      </c>
    </row>
    <row r="188" s="2" customFormat="1" ht="24.15" customHeight="1">
      <c r="A188" s="39"/>
      <c r="B188" s="40"/>
      <c r="C188" s="213" t="s">
        <v>401</v>
      </c>
      <c r="D188" s="213" t="s">
        <v>183</v>
      </c>
      <c r="E188" s="214" t="s">
        <v>4391</v>
      </c>
      <c r="F188" s="215" t="s">
        <v>4392</v>
      </c>
      <c r="G188" s="216" t="s">
        <v>263</v>
      </c>
      <c r="H188" s="217">
        <v>47.700000000000003</v>
      </c>
      <c r="I188" s="218"/>
      <c r="J188" s="219">
        <f>ROUND(I188*H188,2)</f>
        <v>0</v>
      </c>
      <c r="K188" s="215" t="s">
        <v>187</v>
      </c>
      <c r="L188" s="45"/>
      <c r="M188" s="220" t="s">
        <v>19</v>
      </c>
      <c r="N188" s="221" t="s">
        <v>44</v>
      </c>
      <c r="O188" s="85"/>
      <c r="P188" s="222">
        <f>O188*H188</f>
        <v>0</v>
      </c>
      <c r="Q188" s="222">
        <v>0.27377499999999999</v>
      </c>
      <c r="R188" s="222">
        <f>Q188*H188</f>
        <v>13.059067500000001</v>
      </c>
      <c r="S188" s="222">
        <v>0</v>
      </c>
      <c r="T188" s="223">
        <f>S188*H188</f>
        <v>0</v>
      </c>
      <c r="U188" s="39"/>
      <c r="V188" s="39"/>
      <c r="W188" s="39"/>
      <c r="X188" s="39"/>
      <c r="Y188" s="39"/>
      <c r="Z188" s="39"/>
      <c r="AA188" s="39"/>
      <c r="AB188" s="39"/>
      <c r="AC188" s="39"/>
      <c r="AD188" s="39"/>
      <c r="AE188" s="39"/>
      <c r="AR188" s="224" t="s">
        <v>99</v>
      </c>
      <c r="AT188" s="224" t="s">
        <v>183</v>
      </c>
      <c r="AU188" s="224" t="s">
        <v>83</v>
      </c>
      <c r="AY188" s="18" t="s">
        <v>181</v>
      </c>
      <c r="BE188" s="225">
        <f>IF(N188="základní",J188,0)</f>
        <v>0</v>
      </c>
      <c r="BF188" s="225">
        <f>IF(N188="snížená",J188,0)</f>
        <v>0</v>
      </c>
      <c r="BG188" s="225">
        <f>IF(N188="zákl. přenesená",J188,0)</f>
        <v>0</v>
      </c>
      <c r="BH188" s="225">
        <f>IF(N188="sníž. přenesená",J188,0)</f>
        <v>0</v>
      </c>
      <c r="BI188" s="225">
        <f>IF(N188="nulová",J188,0)</f>
        <v>0</v>
      </c>
      <c r="BJ188" s="18" t="s">
        <v>81</v>
      </c>
      <c r="BK188" s="225">
        <f>ROUND(I188*H188,2)</f>
        <v>0</v>
      </c>
      <c r="BL188" s="18" t="s">
        <v>99</v>
      </c>
      <c r="BM188" s="224" t="s">
        <v>4393</v>
      </c>
    </row>
    <row r="189" s="2" customFormat="1">
      <c r="A189" s="39"/>
      <c r="B189" s="40"/>
      <c r="C189" s="41"/>
      <c r="D189" s="226" t="s">
        <v>189</v>
      </c>
      <c r="E189" s="41"/>
      <c r="F189" s="227" t="s">
        <v>4394</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189</v>
      </c>
      <c r="AU189" s="18" t="s">
        <v>83</v>
      </c>
    </row>
    <row r="190" s="2" customFormat="1">
      <c r="A190" s="39"/>
      <c r="B190" s="40"/>
      <c r="C190" s="41"/>
      <c r="D190" s="231" t="s">
        <v>191</v>
      </c>
      <c r="E190" s="41"/>
      <c r="F190" s="232" t="s">
        <v>4395</v>
      </c>
      <c r="G190" s="41"/>
      <c r="H190" s="41"/>
      <c r="I190" s="228"/>
      <c r="J190" s="41"/>
      <c r="K190" s="41"/>
      <c r="L190" s="45"/>
      <c r="M190" s="229"/>
      <c r="N190" s="230"/>
      <c r="O190" s="85"/>
      <c r="P190" s="85"/>
      <c r="Q190" s="85"/>
      <c r="R190" s="85"/>
      <c r="S190" s="85"/>
      <c r="T190" s="86"/>
      <c r="U190" s="39"/>
      <c r="V190" s="39"/>
      <c r="W190" s="39"/>
      <c r="X190" s="39"/>
      <c r="Y190" s="39"/>
      <c r="Z190" s="39"/>
      <c r="AA190" s="39"/>
      <c r="AB190" s="39"/>
      <c r="AC190" s="39"/>
      <c r="AD190" s="39"/>
      <c r="AE190" s="39"/>
      <c r="AT190" s="18" t="s">
        <v>191</v>
      </c>
      <c r="AU190" s="18" t="s">
        <v>83</v>
      </c>
    </row>
    <row r="191" s="12" customFormat="1" ht="22.8" customHeight="1">
      <c r="A191" s="12"/>
      <c r="B191" s="197"/>
      <c r="C191" s="198"/>
      <c r="D191" s="199" t="s">
        <v>72</v>
      </c>
      <c r="E191" s="211" t="s">
        <v>99</v>
      </c>
      <c r="F191" s="211" t="s">
        <v>550</v>
      </c>
      <c r="G191" s="198"/>
      <c r="H191" s="198"/>
      <c r="I191" s="201"/>
      <c r="J191" s="212">
        <f>BK191</f>
        <v>0</v>
      </c>
      <c r="K191" s="198"/>
      <c r="L191" s="203"/>
      <c r="M191" s="204"/>
      <c r="N191" s="205"/>
      <c r="O191" s="205"/>
      <c r="P191" s="206">
        <f>SUM(P192:P195)</f>
        <v>0</v>
      </c>
      <c r="Q191" s="205"/>
      <c r="R191" s="206">
        <f>SUM(R192:R195)</f>
        <v>0</v>
      </c>
      <c r="S191" s="205"/>
      <c r="T191" s="207">
        <f>SUM(T192:T195)</f>
        <v>0</v>
      </c>
      <c r="U191" s="12"/>
      <c r="V191" s="12"/>
      <c r="W191" s="12"/>
      <c r="X191" s="12"/>
      <c r="Y191" s="12"/>
      <c r="Z191" s="12"/>
      <c r="AA191" s="12"/>
      <c r="AB191" s="12"/>
      <c r="AC191" s="12"/>
      <c r="AD191" s="12"/>
      <c r="AE191" s="12"/>
      <c r="AR191" s="208" t="s">
        <v>81</v>
      </c>
      <c r="AT191" s="209" t="s">
        <v>72</v>
      </c>
      <c r="AU191" s="209" t="s">
        <v>81</v>
      </c>
      <c r="AY191" s="208" t="s">
        <v>181</v>
      </c>
      <c r="BK191" s="210">
        <f>SUM(BK192:BK195)</f>
        <v>0</v>
      </c>
    </row>
    <row r="192" s="2" customFormat="1" ht="16.5" customHeight="1">
      <c r="A192" s="39"/>
      <c r="B192" s="40"/>
      <c r="C192" s="213" t="s">
        <v>408</v>
      </c>
      <c r="D192" s="213" t="s">
        <v>183</v>
      </c>
      <c r="E192" s="214" t="s">
        <v>4396</v>
      </c>
      <c r="F192" s="215" t="s">
        <v>4397</v>
      </c>
      <c r="G192" s="216" t="s">
        <v>253</v>
      </c>
      <c r="H192" s="217">
        <v>37.600000000000001</v>
      </c>
      <c r="I192" s="218"/>
      <c r="J192" s="219">
        <f>ROUND(I192*H192,2)</f>
        <v>0</v>
      </c>
      <c r="K192" s="215" t="s">
        <v>187</v>
      </c>
      <c r="L192" s="45"/>
      <c r="M192" s="220" t="s">
        <v>19</v>
      </c>
      <c r="N192" s="221" t="s">
        <v>44</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99</v>
      </c>
      <c r="AT192" s="224" t="s">
        <v>183</v>
      </c>
      <c r="AU192" s="224" t="s">
        <v>83</v>
      </c>
      <c r="AY192" s="18" t="s">
        <v>181</v>
      </c>
      <c r="BE192" s="225">
        <f>IF(N192="základní",J192,0)</f>
        <v>0</v>
      </c>
      <c r="BF192" s="225">
        <f>IF(N192="snížená",J192,0)</f>
        <v>0</v>
      </c>
      <c r="BG192" s="225">
        <f>IF(N192="zákl. přenesená",J192,0)</f>
        <v>0</v>
      </c>
      <c r="BH192" s="225">
        <f>IF(N192="sníž. přenesená",J192,0)</f>
        <v>0</v>
      </c>
      <c r="BI192" s="225">
        <f>IF(N192="nulová",J192,0)</f>
        <v>0</v>
      </c>
      <c r="BJ192" s="18" t="s">
        <v>81</v>
      </c>
      <c r="BK192" s="225">
        <f>ROUND(I192*H192,2)</f>
        <v>0</v>
      </c>
      <c r="BL192" s="18" t="s">
        <v>99</v>
      </c>
      <c r="BM192" s="224" t="s">
        <v>4398</v>
      </c>
    </row>
    <row r="193" s="2" customFormat="1">
      <c r="A193" s="39"/>
      <c r="B193" s="40"/>
      <c r="C193" s="41"/>
      <c r="D193" s="226" t="s">
        <v>189</v>
      </c>
      <c r="E193" s="41"/>
      <c r="F193" s="227" t="s">
        <v>4399</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189</v>
      </c>
      <c r="AU193" s="18" t="s">
        <v>83</v>
      </c>
    </row>
    <row r="194" s="2" customFormat="1">
      <c r="A194" s="39"/>
      <c r="B194" s="40"/>
      <c r="C194" s="41"/>
      <c r="D194" s="231" t="s">
        <v>191</v>
      </c>
      <c r="E194" s="41"/>
      <c r="F194" s="232" t="s">
        <v>4400</v>
      </c>
      <c r="G194" s="41"/>
      <c r="H194" s="41"/>
      <c r="I194" s="228"/>
      <c r="J194" s="41"/>
      <c r="K194" s="41"/>
      <c r="L194" s="45"/>
      <c r="M194" s="229"/>
      <c r="N194" s="230"/>
      <c r="O194" s="85"/>
      <c r="P194" s="85"/>
      <c r="Q194" s="85"/>
      <c r="R194" s="85"/>
      <c r="S194" s="85"/>
      <c r="T194" s="86"/>
      <c r="U194" s="39"/>
      <c r="V194" s="39"/>
      <c r="W194" s="39"/>
      <c r="X194" s="39"/>
      <c r="Y194" s="39"/>
      <c r="Z194" s="39"/>
      <c r="AA194" s="39"/>
      <c r="AB194" s="39"/>
      <c r="AC194" s="39"/>
      <c r="AD194" s="39"/>
      <c r="AE194" s="39"/>
      <c r="AT194" s="18" t="s">
        <v>191</v>
      </c>
      <c r="AU194" s="18" t="s">
        <v>83</v>
      </c>
    </row>
    <row r="195" s="13" customFormat="1">
      <c r="A195" s="13"/>
      <c r="B195" s="233"/>
      <c r="C195" s="234"/>
      <c r="D195" s="226" t="s">
        <v>193</v>
      </c>
      <c r="E195" s="235" t="s">
        <v>19</v>
      </c>
      <c r="F195" s="236" t="s">
        <v>4401</v>
      </c>
      <c r="G195" s="234"/>
      <c r="H195" s="237">
        <v>37.600000000000001</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193</v>
      </c>
      <c r="AU195" s="243" t="s">
        <v>83</v>
      </c>
      <c r="AV195" s="13" t="s">
        <v>83</v>
      </c>
      <c r="AW195" s="13" t="s">
        <v>33</v>
      </c>
      <c r="AX195" s="13" t="s">
        <v>81</v>
      </c>
      <c r="AY195" s="243" t="s">
        <v>181</v>
      </c>
    </row>
    <row r="196" s="12" customFormat="1" ht="22.8" customHeight="1">
      <c r="A196" s="12"/>
      <c r="B196" s="197"/>
      <c r="C196" s="198"/>
      <c r="D196" s="199" t="s">
        <v>72</v>
      </c>
      <c r="E196" s="211" t="s">
        <v>102</v>
      </c>
      <c r="F196" s="211" t="s">
        <v>4402</v>
      </c>
      <c r="G196" s="198"/>
      <c r="H196" s="198"/>
      <c r="I196" s="201"/>
      <c r="J196" s="212">
        <f>BK196</f>
        <v>0</v>
      </c>
      <c r="K196" s="198"/>
      <c r="L196" s="203"/>
      <c r="M196" s="204"/>
      <c r="N196" s="205"/>
      <c r="O196" s="205"/>
      <c r="P196" s="206">
        <f>SUM(P197:P257)</f>
        <v>0</v>
      </c>
      <c r="Q196" s="205"/>
      <c r="R196" s="206">
        <f>SUM(R197:R257)</f>
        <v>59.568317366499997</v>
      </c>
      <c r="S196" s="205"/>
      <c r="T196" s="207">
        <f>SUM(T197:T257)</f>
        <v>0</v>
      </c>
      <c r="U196" s="12"/>
      <c r="V196" s="12"/>
      <c r="W196" s="12"/>
      <c r="X196" s="12"/>
      <c r="Y196" s="12"/>
      <c r="Z196" s="12"/>
      <c r="AA196" s="12"/>
      <c r="AB196" s="12"/>
      <c r="AC196" s="12"/>
      <c r="AD196" s="12"/>
      <c r="AE196" s="12"/>
      <c r="AR196" s="208" t="s">
        <v>81</v>
      </c>
      <c r="AT196" s="209" t="s">
        <v>72</v>
      </c>
      <c r="AU196" s="209" t="s">
        <v>81</v>
      </c>
      <c r="AY196" s="208" t="s">
        <v>181</v>
      </c>
      <c r="BK196" s="210">
        <f>SUM(BK197:BK257)</f>
        <v>0</v>
      </c>
    </row>
    <row r="197" s="2" customFormat="1" ht="16.5" customHeight="1">
      <c r="A197" s="39"/>
      <c r="B197" s="40"/>
      <c r="C197" s="213" t="s">
        <v>416</v>
      </c>
      <c r="D197" s="213" t="s">
        <v>183</v>
      </c>
      <c r="E197" s="214" t="s">
        <v>4403</v>
      </c>
      <c r="F197" s="215" t="s">
        <v>4404</v>
      </c>
      <c r="G197" s="216" t="s">
        <v>253</v>
      </c>
      <c r="H197" s="217">
        <v>60.299999999999997</v>
      </c>
      <c r="I197" s="218"/>
      <c r="J197" s="219">
        <f>ROUND(I197*H197,2)</f>
        <v>0</v>
      </c>
      <c r="K197" s="215" t="s">
        <v>187</v>
      </c>
      <c r="L197" s="45"/>
      <c r="M197" s="220" t="s">
        <v>19</v>
      </c>
      <c r="N197" s="221" t="s">
        <v>44</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99</v>
      </c>
      <c r="AT197" s="224" t="s">
        <v>183</v>
      </c>
      <c r="AU197" s="224" t="s">
        <v>83</v>
      </c>
      <c r="AY197" s="18" t="s">
        <v>181</v>
      </c>
      <c r="BE197" s="225">
        <f>IF(N197="základní",J197,0)</f>
        <v>0</v>
      </c>
      <c r="BF197" s="225">
        <f>IF(N197="snížená",J197,0)</f>
        <v>0</v>
      </c>
      <c r="BG197" s="225">
        <f>IF(N197="zákl. přenesená",J197,0)</f>
        <v>0</v>
      </c>
      <c r="BH197" s="225">
        <f>IF(N197="sníž. přenesená",J197,0)</f>
        <v>0</v>
      </c>
      <c r="BI197" s="225">
        <f>IF(N197="nulová",J197,0)</f>
        <v>0</v>
      </c>
      <c r="BJ197" s="18" t="s">
        <v>81</v>
      </c>
      <c r="BK197" s="225">
        <f>ROUND(I197*H197,2)</f>
        <v>0</v>
      </c>
      <c r="BL197" s="18" t="s">
        <v>99</v>
      </c>
      <c r="BM197" s="224" t="s">
        <v>4405</v>
      </c>
    </row>
    <row r="198" s="2" customFormat="1">
      <c r="A198" s="39"/>
      <c r="B198" s="40"/>
      <c r="C198" s="41"/>
      <c r="D198" s="226" t="s">
        <v>189</v>
      </c>
      <c r="E198" s="41"/>
      <c r="F198" s="227" t="s">
        <v>4406</v>
      </c>
      <c r="G198" s="41"/>
      <c r="H198" s="41"/>
      <c r="I198" s="228"/>
      <c r="J198" s="41"/>
      <c r="K198" s="41"/>
      <c r="L198" s="45"/>
      <c r="M198" s="229"/>
      <c r="N198" s="230"/>
      <c r="O198" s="85"/>
      <c r="P198" s="85"/>
      <c r="Q198" s="85"/>
      <c r="R198" s="85"/>
      <c r="S198" s="85"/>
      <c r="T198" s="86"/>
      <c r="U198" s="39"/>
      <c r="V198" s="39"/>
      <c r="W198" s="39"/>
      <c r="X198" s="39"/>
      <c r="Y198" s="39"/>
      <c r="Z198" s="39"/>
      <c r="AA198" s="39"/>
      <c r="AB198" s="39"/>
      <c r="AC198" s="39"/>
      <c r="AD198" s="39"/>
      <c r="AE198" s="39"/>
      <c r="AT198" s="18" t="s">
        <v>189</v>
      </c>
      <c r="AU198" s="18" t="s">
        <v>83</v>
      </c>
    </row>
    <row r="199" s="2" customFormat="1">
      <c r="A199" s="39"/>
      <c r="B199" s="40"/>
      <c r="C199" s="41"/>
      <c r="D199" s="231" t="s">
        <v>191</v>
      </c>
      <c r="E199" s="41"/>
      <c r="F199" s="232" t="s">
        <v>4407</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191</v>
      </c>
      <c r="AU199" s="18" t="s">
        <v>83</v>
      </c>
    </row>
    <row r="200" s="2" customFormat="1" ht="16.5" customHeight="1">
      <c r="A200" s="39"/>
      <c r="B200" s="40"/>
      <c r="C200" s="213" t="s">
        <v>423</v>
      </c>
      <c r="D200" s="213" t="s">
        <v>183</v>
      </c>
      <c r="E200" s="214" t="s">
        <v>4408</v>
      </c>
      <c r="F200" s="215" t="s">
        <v>4409</v>
      </c>
      <c r="G200" s="216" t="s">
        <v>253</v>
      </c>
      <c r="H200" s="217">
        <v>107.2</v>
      </c>
      <c r="I200" s="218"/>
      <c r="J200" s="219">
        <f>ROUND(I200*H200,2)</f>
        <v>0</v>
      </c>
      <c r="K200" s="215" t="s">
        <v>19</v>
      </c>
      <c r="L200" s="45"/>
      <c r="M200" s="220" t="s">
        <v>19</v>
      </c>
      <c r="N200" s="221" t="s">
        <v>44</v>
      </c>
      <c r="O200" s="85"/>
      <c r="P200" s="222">
        <f>O200*H200</f>
        <v>0</v>
      </c>
      <c r="Q200" s="222">
        <v>0</v>
      </c>
      <c r="R200" s="222">
        <f>Q200*H200</f>
        <v>0</v>
      </c>
      <c r="S200" s="222">
        <v>0</v>
      </c>
      <c r="T200" s="223">
        <f>S200*H200</f>
        <v>0</v>
      </c>
      <c r="U200" s="39"/>
      <c r="V200" s="39"/>
      <c r="W200" s="39"/>
      <c r="X200" s="39"/>
      <c r="Y200" s="39"/>
      <c r="Z200" s="39"/>
      <c r="AA200" s="39"/>
      <c r="AB200" s="39"/>
      <c r="AC200" s="39"/>
      <c r="AD200" s="39"/>
      <c r="AE200" s="39"/>
      <c r="AR200" s="224" t="s">
        <v>99</v>
      </c>
      <c r="AT200" s="224" t="s">
        <v>183</v>
      </c>
      <c r="AU200" s="224" t="s">
        <v>83</v>
      </c>
      <c r="AY200" s="18" t="s">
        <v>181</v>
      </c>
      <c r="BE200" s="225">
        <f>IF(N200="základní",J200,0)</f>
        <v>0</v>
      </c>
      <c r="BF200" s="225">
        <f>IF(N200="snížená",J200,0)</f>
        <v>0</v>
      </c>
      <c r="BG200" s="225">
        <f>IF(N200="zákl. přenesená",J200,0)</f>
        <v>0</v>
      </c>
      <c r="BH200" s="225">
        <f>IF(N200="sníž. přenesená",J200,0)</f>
        <v>0</v>
      </c>
      <c r="BI200" s="225">
        <f>IF(N200="nulová",J200,0)</f>
        <v>0</v>
      </c>
      <c r="BJ200" s="18" t="s">
        <v>81</v>
      </c>
      <c r="BK200" s="225">
        <f>ROUND(I200*H200,2)</f>
        <v>0</v>
      </c>
      <c r="BL200" s="18" t="s">
        <v>99</v>
      </c>
      <c r="BM200" s="224" t="s">
        <v>4410</v>
      </c>
    </row>
    <row r="201" s="2" customFormat="1">
      <c r="A201" s="39"/>
      <c r="B201" s="40"/>
      <c r="C201" s="41"/>
      <c r="D201" s="226" t="s">
        <v>189</v>
      </c>
      <c r="E201" s="41"/>
      <c r="F201" s="227" t="s">
        <v>4411</v>
      </c>
      <c r="G201" s="41"/>
      <c r="H201" s="41"/>
      <c r="I201" s="228"/>
      <c r="J201" s="41"/>
      <c r="K201" s="41"/>
      <c r="L201" s="45"/>
      <c r="M201" s="229"/>
      <c r="N201" s="230"/>
      <c r="O201" s="85"/>
      <c r="P201" s="85"/>
      <c r="Q201" s="85"/>
      <c r="R201" s="85"/>
      <c r="S201" s="85"/>
      <c r="T201" s="86"/>
      <c r="U201" s="39"/>
      <c r="V201" s="39"/>
      <c r="W201" s="39"/>
      <c r="X201" s="39"/>
      <c r="Y201" s="39"/>
      <c r="Z201" s="39"/>
      <c r="AA201" s="39"/>
      <c r="AB201" s="39"/>
      <c r="AC201" s="39"/>
      <c r="AD201" s="39"/>
      <c r="AE201" s="39"/>
      <c r="AT201" s="18" t="s">
        <v>189</v>
      </c>
      <c r="AU201" s="18" t="s">
        <v>83</v>
      </c>
    </row>
    <row r="202" s="2" customFormat="1" ht="16.5" customHeight="1">
      <c r="A202" s="39"/>
      <c r="B202" s="40"/>
      <c r="C202" s="213" t="s">
        <v>438</v>
      </c>
      <c r="D202" s="213" t="s">
        <v>183</v>
      </c>
      <c r="E202" s="214" t="s">
        <v>4412</v>
      </c>
      <c r="F202" s="215" t="s">
        <v>4409</v>
      </c>
      <c r="G202" s="216" t="s">
        <v>253</v>
      </c>
      <c r="H202" s="217">
        <v>107.2</v>
      </c>
      <c r="I202" s="218"/>
      <c r="J202" s="219">
        <f>ROUND(I202*H202,2)</f>
        <v>0</v>
      </c>
      <c r="K202" s="215" t="s">
        <v>19</v>
      </c>
      <c r="L202" s="45"/>
      <c r="M202" s="220" t="s">
        <v>19</v>
      </c>
      <c r="N202" s="221" t="s">
        <v>44</v>
      </c>
      <c r="O202" s="85"/>
      <c r="P202" s="222">
        <f>O202*H202</f>
        <v>0</v>
      </c>
      <c r="Q202" s="222">
        <v>0</v>
      </c>
      <c r="R202" s="222">
        <f>Q202*H202</f>
        <v>0</v>
      </c>
      <c r="S202" s="222">
        <v>0</v>
      </c>
      <c r="T202" s="223">
        <f>S202*H202</f>
        <v>0</v>
      </c>
      <c r="U202" s="39"/>
      <c r="V202" s="39"/>
      <c r="W202" s="39"/>
      <c r="X202" s="39"/>
      <c r="Y202" s="39"/>
      <c r="Z202" s="39"/>
      <c r="AA202" s="39"/>
      <c r="AB202" s="39"/>
      <c r="AC202" s="39"/>
      <c r="AD202" s="39"/>
      <c r="AE202" s="39"/>
      <c r="AR202" s="224" t="s">
        <v>99</v>
      </c>
      <c r="AT202" s="224" t="s">
        <v>183</v>
      </c>
      <c r="AU202" s="224" t="s">
        <v>83</v>
      </c>
      <c r="AY202" s="18" t="s">
        <v>181</v>
      </c>
      <c r="BE202" s="225">
        <f>IF(N202="základní",J202,0)</f>
        <v>0</v>
      </c>
      <c r="BF202" s="225">
        <f>IF(N202="snížená",J202,0)</f>
        <v>0</v>
      </c>
      <c r="BG202" s="225">
        <f>IF(N202="zákl. přenesená",J202,0)</f>
        <v>0</v>
      </c>
      <c r="BH202" s="225">
        <f>IF(N202="sníž. přenesená",J202,0)</f>
        <v>0</v>
      </c>
      <c r="BI202" s="225">
        <f>IF(N202="nulová",J202,0)</f>
        <v>0</v>
      </c>
      <c r="BJ202" s="18" t="s">
        <v>81</v>
      </c>
      <c r="BK202" s="225">
        <f>ROUND(I202*H202,2)</f>
        <v>0</v>
      </c>
      <c r="BL202" s="18" t="s">
        <v>99</v>
      </c>
      <c r="BM202" s="224" t="s">
        <v>4413</v>
      </c>
    </row>
    <row r="203" s="2" customFormat="1">
      <c r="A203" s="39"/>
      <c r="B203" s="40"/>
      <c r="C203" s="41"/>
      <c r="D203" s="226" t="s">
        <v>189</v>
      </c>
      <c r="E203" s="41"/>
      <c r="F203" s="227" t="s">
        <v>4411</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189</v>
      </c>
      <c r="AU203" s="18" t="s">
        <v>83</v>
      </c>
    </row>
    <row r="204" s="2" customFormat="1" ht="16.5" customHeight="1">
      <c r="A204" s="39"/>
      <c r="B204" s="40"/>
      <c r="C204" s="213" t="s">
        <v>446</v>
      </c>
      <c r="D204" s="213" t="s">
        <v>183</v>
      </c>
      <c r="E204" s="214" t="s">
        <v>4414</v>
      </c>
      <c r="F204" s="215" t="s">
        <v>4409</v>
      </c>
      <c r="G204" s="216" t="s">
        <v>253</v>
      </c>
      <c r="H204" s="217">
        <v>256.80000000000001</v>
      </c>
      <c r="I204" s="218"/>
      <c r="J204" s="219">
        <f>ROUND(I204*H204,2)</f>
        <v>0</v>
      </c>
      <c r="K204" s="215" t="s">
        <v>19</v>
      </c>
      <c r="L204" s="45"/>
      <c r="M204" s="220" t="s">
        <v>19</v>
      </c>
      <c r="N204" s="221" t="s">
        <v>44</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99</v>
      </c>
      <c r="AT204" s="224" t="s">
        <v>183</v>
      </c>
      <c r="AU204" s="224" t="s">
        <v>83</v>
      </c>
      <c r="AY204" s="18" t="s">
        <v>181</v>
      </c>
      <c r="BE204" s="225">
        <f>IF(N204="základní",J204,0)</f>
        <v>0</v>
      </c>
      <c r="BF204" s="225">
        <f>IF(N204="snížená",J204,0)</f>
        <v>0</v>
      </c>
      <c r="BG204" s="225">
        <f>IF(N204="zákl. přenesená",J204,0)</f>
        <v>0</v>
      </c>
      <c r="BH204" s="225">
        <f>IF(N204="sníž. přenesená",J204,0)</f>
        <v>0</v>
      </c>
      <c r="BI204" s="225">
        <f>IF(N204="nulová",J204,0)</f>
        <v>0</v>
      </c>
      <c r="BJ204" s="18" t="s">
        <v>81</v>
      </c>
      <c r="BK204" s="225">
        <f>ROUND(I204*H204,2)</f>
        <v>0</v>
      </c>
      <c r="BL204" s="18" t="s">
        <v>99</v>
      </c>
      <c r="BM204" s="224" t="s">
        <v>4415</v>
      </c>
    </row>
    <row r="205" s="2" customFormat="1">
      <c r="A205" s="39"/>
      <c r="B205" s="40"/>
      <c r="C205" s="41"/>
      <c r="D205" s="226" t="s">
        <v>189</v>
      </c>
      <c r="E205" s="41"/>
      <c r="F205" s="227" t="s">
        <v>4411</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189</v>
      </c>
      <c r="AU205" s="18" t="s">
        <v>83</v>
      </c>
    </row>
    <row r="206" s="13" customFormat="1">
      <c r="A206" s="13"/>
      <c r="B206" s="233"/>
      <c r="C206" s="234"/>
      <c r="D206" s="226" t="s">
        <v>193</v>
      </c>
      <c r="E206" s="235" t="s">
        <v>19</v>
      </c>
      <c r="F206" s="236" t="s">
        <v>4416</v>
      </c>
      <c r="G206" s="234"/>
      <c r="H206" s="237">
        <v>256.80000000000001</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193</v>
      </c>
      <c r="AU206" s="243" t="s">
        <v>83</v>
      </c>
      <c r="AV206" s="13" t="s">
        <v>83</v>
      </c>
      <c r="AW206" s="13" t="s">
        <v>33</v>
      </c>
      <c r="AX206" s="13" t="s">
        <v>81</v>
      </c>
      <c r="AY206" s="243" t="s">
        <v>181</v>
      </c>
    </row>
    <row r="207" s="2" customFormat="1" ht="16.5" customHeight="1">
      <c r="A207" s="39"/>
      <c r="B207" s="40"/>
      <c r="C207" s="213" t="s">
        <v>454</v>
      </c>
      <c r="D207" s="213" t="s">
        <v>183</v>
      </c>
      <c r="E207" s="214" t="s">
        <v>4417</v>
      </c>
      <c r="F207" s="215" t="s">
        <v>4409</v>
      </c>
      <c r="G207" s="216" t="s">
        <v>253</v>
      </c>
      <c r="H207" s="217">
        <v>256.80000000000001</v>
      </c>
      <c r="I207" s="218"/>
      <c r="J207" s="219">
        <f>ROUND(I207*H207,2)</f>
        <v>0</v>
      </c>
      <c r="K207" s="215" t="s">
        <v>19</v>
      </c>
      <c r="L207" s="45"/>
      <c r="M207" s="220" t="s">
        <v>19</v>
      </c>
      <c r="N207" s="221" t="s">
        <v>44</v>
      </c>
      <c r="O207" s="85"/>
      <c r="P207" s="222">
        <f>O207*H207</f>
        <v>0</v>
      </c>
      <c r="Q207" s="222">
        <v>0</v>
      </c>
      <c r="R207" s="222">
        <f>Q207*H207</f>
        <v>0</v>
      </c>
      <c r="S207" s="222">
        <v>0</v>
      </c>
      <c r="T207" s="223">
        <f>S207*H207</f>
        <v>0</v>
      </c>
      <c r="U207" s="39"/>
      <c r="V207" s="39"/>
      <c r="W207" s="39"/>
      <c r="X207" s="39"/>
      <c r="Y207" s="39"/>
      <c r="Z207" s="39"/>
      <c r="AA207" s="39"/>
      <c r="AB207" s="39"/>
      <c r="AC207" s="39"/>
      <c r="AD207" s="39"/>
      <c r="AE207" s="39"/>
      <c r="AR207" s="224" t="s">
        <v>99</v>
      </c>
      <c r="AT207" s="224" t="s">
        <v>183</v>
      </c>
      <c r="AU207" s="224" t="s">
        <v>83</v>
      </c>
      <c r="AY207" s="18" t="s">
        <v>181</v>
      </c>
      <c r="BE207" s="225">
        <f>IF(N207="základní",J207,0)</f>
        <v>0</v>
      </c>
      <c r="BF207" s="225">
        <f>IF(N207="snížená",J207,0)</f>
        <v>0</v>
      </c>
      <c r="BG207" s="225">
        <f>IF(N207="zákl. přenesená",J207,0)</f>
        <v>0</v>
      </c>
      <c r="BH207" s="225">
        <f>IF(N207="sníž. přenesená",J207,0)</f>
        <v>0</v>
      </c>
      <c r="BI207" s="225">
        <f>IF(N207="nulová",J207,0)</f>
        <v>0</v>
      </c>
      <c r="BJ207" s="18" t="s">
        <v>81</v>
      </c>
      <c r="BK207" s="225">
        <f>ROUND(I207*H207,2)</f>
        <v>0</v>
      </c>
      <c r="BL207" s="18" t="s">
        <v>99</v>
      </c>
      <c r="BM207" s="224" t="s">
        <v>4418</v>
      </c>
    </row>
    <row r="208" s="2" customFormat="1">
      <c r="A208" s="39"/>
      <c r="B208" s="40"/>
      <c r="C208" s="41"/>
      <c r="D208" s="226" t="s">
        <v>189</v>
      </c>
      <c r="E208" s="41"/>
      <c r="F208" s="227" t="s">
        <v>4411</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189</v>
      </c>
      <c r="AU208" s="18" t="s">
        <v>83</v>
      </c>
    </row>
    <row r="209" s="13" customFormat="1">
      <c r="A209" s="13"/>
      <c r="B209" s="233"/>
      <c r="C209" s="234"/>
      <c r="D209" s="226" t="s">
        <v>193</v>
      </c>
      <c r="E209" s="235" t="s">
        <v>19</v>
      </c>
      <c r="F209" s="236" t="s">
        <v>4416</v>
      </c>
      <c r="G209" s="234"/>
      <c r="H209" s="237">
        <v>256.80000000000001</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193</v>
      </c>
      <c r="AU209" s="243" t="s">
        <v>83</v>
      </c>
      <c r="AV209" s="13" t="s">
        <v>83</v>
      </c>
      <c r="AW209" s="13" t="s">
        <v>33</v>
      </c>
      <c r="AX209" s="13" t="s">
        <v>81</v>
      </c>
      <c r="AY209" s="243" t="s">
        <v>181</v>
      </c>
    </row>
    <row r="210" s="2" customFormat="1" ht="16.5" customHeight="1">
      <c r="A210" s="39"/>
      <c r="B210" s="40"/>
      <c r="C210" s="213" t="s">
        <v>460</v>
      </c>
      <c r="D210" s="213" t="s">
        <v>183</v>
      </c>
      <c r="E210" s="214" t="s">
        <v>4419</v>
      </c>
      <c r="F210" s="215" t="s">
        <v>4409</v>
      </c>
      <c r="G210" s="216" t="s">
        <v>253</v>
      </c>
      <c r="H210" s="217">
        <v>153.30000000000001</v>
      </c>
      <c r="I210" s="218"/>
      <c r="J210" s="219">
        <f>ROUND(I210*H210,2)</f>
        <v>0</v>
      </c>
      <c r="K210" s="215" t="s">
        <v>19</v>
      </c>
      <c r="L210" s="45"/>
      <c r="M210" s="220" t="s">
        <v>19</v>
      </c>
      <c r="N210" s="221" t="s">
        <v>44</v>
      </c>
      <c r="O210" s="85"/>
      <c r="P210" s="222">
        <f>O210*H210</f>
        <v>0</v>
      </c>
      <c r="Q210" s="222">
        <v>0</v>
      </c>
      <c r="R210" s="222">
        <f>Q210*H210</f>
        <v>0</v>
      </c>
      <c r="S210" s="222">
        <v>0</v>
      </c>
      <c r="T210" s="223">
        <f>S210*H210</f>
        <v>0</v>
      </c>
      <c r="U210" s="39"/>
      <c r="V210" s="39"/>
      <c r="W210" s="39"/>
      <c r="X210" s="39"/>
      <c r="Y210" s="39"/>
      <c r="Z210" s="39"/>
      <c r="AA210" s="39"/>
      <c r="AB210" s="39"/>
      <c r="AC210" s="39"/>
      <c r="AD210" s="39"/>
      <c r="AE210" s="39"/>
      <c r="AR210" s="224" t="s">
        <v>99</v>
      </c>
      <c r="AT210" s="224" t="s">
        <v>183</v>
      </c>
      <c r="AU210" s="224" t="s">
        <v>83</v>
      </c>
      <c r="AY210" s="18" t="s">
        <v>181</v>
      </c>
      <c r="BE210" s="225">
        <f>IF(N210="základní",J210,0)</f>
        <v>0</v>
      </c>
      <c r="BF210" s="225">
        <f>IF(N210="snížená",J210,0)</f>
        <v>0</v>
      </c>
      <c r="BG210" s="225">
        <f>IF(N210="zákl. přenesená",J210,0)</f>
        <v>0</v>
      </c>
      <c r="BH210" s="225">
        <f>IF(N210="sníž. přenesená",J210,0)</f>
        <v>0</v>
      </c>
      <c r="BI210" s="225">
        <f>IF(N210="nulová",J210,0)</f>
        <v>0</v>
      </c>
      <c r="BJ210" s="18" t="s">
        <v>81</v>
      </c>
      <c r="BK210" s="225">
        <f>ROUND(I210*H210,2)</f>
        <v>0</v>
      </c>
      <c r="BL210" s="18" t="s">
        <v>99</v>
      </c>
      <c r="BM210" s="224" t="s">
        <v>4420</v>
      </c>
    </row>
    <row r="211" s="2" customFormat="1">
      <c r="A211" s="39"/>
      <c r="B211" s="40"/>
      <c r="C211" s="41"/>
      <c r="D211" s="226" t="s">
        <v>189</v>
      </c>
      <c r="E211" s="41"/>
      <c r="F211" s="227" t="s">
        <v>4411</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189</v>
      </c>
      <c r="AU211" s="18" t="s">
        <v>83</v>
      </c>
    </row>
    <row r="212" s="2" customFormat="1" ht="16.5" customHeight="1">
      <c r="A212" s="39"/>
      <c r="B212" s="40"/>
      <c r="C212" s="213" t="s">
        <v>467</v>
      </c>
      <c r="D212" s="213" t="s">
        <v>183</v>
      </c>
      <c r="E212" s="214" t="s">
        <v>4421</v>
      </c>
      <c r="F212" s="215" t="s">
        <v>4422</v>
      </c>
      <c r="G212" s="216" t="s">
        <v>253</v>
      </c>
      <c r="H212" s="217">
        <v>107.2</v>
      </c>
      <c r="I212" s="218"/>
      <c r="J212" s="219">
        <f>ROUND(I212*H212,2)</f>
        <v>0</v>
      </c>
      <c r="K212" s="215" t="s">
        <v>187</v>
      </c>
      <c r="L212" s="45"/>
      <c r="M212" s="220" t="s">
        <v>19</v>
      </c>
      <c r="N212" s="221" t="s">
        <v>44</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99</v>
      </c>
      <c r="AT212" s="224" t="s">
        <v>183</v>
      </c>
      <c r="AU212" s="224" t="s">
        <v>83</v>
      </c>
      <c r="AY212" s="18" t="s">
        <v>181</v>
      </c>
      <c r="BE212" s="225">
        <f>IF(N212="základní",J212,0)</f>
        <v>0</v>
      </c>
      <c r="BF212" s="225">
        <f>IF(N212="snížená",J212,0)</f>
        <v>0</v>
      </c>
      <c r="BG212" s="225">
        <f>IF(N212="zákl. přenesená",J212,0)</f>
        <v>0</v>
      </c>
      <c r="BH212" s="225">
        <f>IF(N212="sníž. přenesená",J212,0)</f>
        <v>0</v>
      </c>
      <c r="BI212" s="225">
        <f>IF(N212="nulová",J212,0)</f>
        <v>0</v>
      </c>
      <c r="BJ212" s="18" t="s">
        <v>81</v>
      </c>
      <c r="BK212" s="225">
        <f>ROUND(I212*H212,2)</f>
        <v>0</v>
      </c>
      <c r="BL212" s="18" t="s">
        <v>99</v>
      </c>
      <c r="BM212" s="224" t="s">
        <v>4423</v>
      </c>
    </row>
    <row r="213" s="2" customFormat="1">
      <c r="A213" s="39"/>
      <c r="B213" s="40"/>
      <c r="C213" s="41"/>
      <c r="D213" s="226" t="s">
        <v>189</v>
      </c>
      <c r="E213" s="41"/>
      <c r="F213" s="227" t="s">
        <v>4424</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189</v>
      </c>
      <c r="AU213" s="18" t="s">
        <v>83</v>
      </c>
    </row>
    <row r="214" s="2" customFormat="1">
      <c r="A214" s="39"/>
      <c r="B214" s="40"/>
      <c r="C214" s="41"/>
      <c r="D214" s="231" t="s">
        <v>191</v>
      </c>
      <c r="E214" s="41"/>
      <c r="F214" s="232" t="s">
        <v>4425</v>
      </c>
      <c r="G214" s="41"/>
      <c r="H214" s="41"/>
      <c r="I214" s="228"/>
      <c r="J214" s="41"/>
      <c r="K214" s="41"/>
      <c r="L214" s="45"/>
      <c r="M214" s="229"/>
      <c r="N214" s="230"/>
      <c r="O214" s="85"/>
      <c r="P214" s="85"/>
      <c r="Q214" s="85"/>
      <c r="R214" s="85"/>
      <c r="S214" s="85"/>
      <c r="T214" s="86"/>
      <c r="U214" s="39"/>
      <c r="V214" s="39"/>
      <c r="W214" s="39"/>
      <c r="X214" s="39"/>
      <c r="Y214" s="39"/>
      <c r="Z214" s="39"/>
      <c r="AA214" s="39"/>
      <c r="AB214" s="39"/>
      <c r="AC214" s="39"/>
      <c r="AD214" s="39"/>
      <c r="AE214" s="39"/>
      <c r="AT214" s="18" t="s">
        <v>191</v>
      </c>
      <c r="AU214" s="18" t="s">
        <v>83</v>
      </c>
    </row>
    <row r="215" s="2" customFormat="1" ht="16.5" customHeight="1">
      <c r="A215" s="39"/>
      <c r="B215" s="40"/>
      <c r="C215" s="213" t="s">
        <v>473</v>
      </c>
      <c r="D215" s="213" t="s">
        <v>183</v>
      </c>
      <c r="E215" s="214" t="s">
        <v>4426</v>
      </c>
      <c r="F215" s="215" t="s">
        <v>4427</v>
      </c>
      <c r="G215" s="216" t="s">
        <v>253</v>
      </c>
      <c r="H215" s="217">
        <v>107.2</v>
      </c>
      <c r="I215" s="218"/>
      <c r="J215" s="219">
        <f>ROUND(I215*H215,2)</f>
        <v>0</v>
      </c>
      <c r="K215" s="215" t="s">
        <v>187</v>
      </c>
      <c r="L215" s="45"/>
      <c r="M215" s="220" t="s">
        <v>19</v>
      </c>
      <c r="N215" s="221" t="s">
        <v>44</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99</v>
      </c>
      <c r="AT215" s="224" t="s">
        <v>183</v>
      </c>
      <c r="AU215" s="224" t="s">
        <v>83</v>
      </c>
      <c r="AY215" s="18" t="s">
        <v>181</v>
      </c>
      <c r="BE215" s="225">
        <f>IF(N215="základní",J215,0)</f>
        <v>0</v>
      </c>
      <c r="BF215" s="225">
        <f>IF(N215="snížená",J215,0)</f>
        <v>0</v>
      </c>
      <c r="BG215" s="225">
        <f>IF(N215="zákl. přenesená",J215,0)</f>
        <v>0</v>
      </c>
      <c r="BH215" s="225">
        <f>IF(N215="sníž. přenesená",J215,0)</f>
        <v>0</v>
      </c>
      <c r="BI215" s="225">
        <f>IF(N215="nulová",J215,0)</f>
        <v>0</v>
      </c>
      <c r="BJ215" s="18" t="s">
        <v>81</v>
      </c>
      <c r="BK215" s="225">
        <f>ROUND(I215*H215,2)</f>
        <v>0</v>
      </c>
      <c r="BL215" s="18" t="s">
        <v>99</v>
      </c>
      <c r="BM215" s="224" t="s">
        <v>4428</v>
      </c>
    </row>
    <row r="216" s="2" customFormat="1">
      <c r="A216" s="39"/>
      <c r="B216" s="40"/>
      <c r="C216" s="41"/>
      <c r="D216" s="226" t="s">
        <v>189</v>
      </c>
      <c r="E216" s="41"/>
      <c r="F216" s="227" t="s">
        <v>4429</v>
      </c>
      <c r="G216" s="41"/>
      <c r="H216" s="41"/>
      <c r="I216" s="228"/>
      <c r="J216" s="41"/>
      <c r="K216" s="41"/>
      <c r="L216" s="45"/>
      <c r="M216" s="229"/>
      <c r="N216" s="230"/>
      <c r="O216" s="85"/>
      <c r="P216" s="85"/>
      <c r="Q216" s="85"/>
      <c r="R216" s="85"/>
      <c r="S216" s="85"/>
      <c r="T216" s="86"/>
      <c r="U216" s="39"/>
      <c r="V216" s="39"/>
      <c r="W216" s="39"/>
      <c r="X216" s="39"/>
      <c r="Y216" s="39"/>
      <c r="Z216" s="39"/>
      <c r="AA216" s="39"/>
      <c r="AB216" s="39"/>
      <c r="AC216" s="39"/>
      <c r="AD216" s="39"/>
      <c r="AE216" s="39"/>
      <c r="AT216" s="18" t="s">
        <v>189</v>
      </c>
      <c r="AU216" s="18" t="s">
        <v>83</v>
      </c>
    </row>
    <row r="217" s="2" customFormat="1">
      <c r="A217" s="39"/>
      <c r="B217" s="40"/>
      <c r="C217" s="41"/>
      <c r="D217" s="231" t="s">
        <v>191</v>
      </c>
      <c r="E217" s="41"/>
      <c r="F217" s="232" t="s">
        <v>4430</v>
      </c>
      <c r="G217" s="41"/>
      <c r="H217" s="41"/>
      <c r="I217" s="228"/>
      <c r="J217" s="41"/>
      <c r="K217" s="41"/>
      <c r="L217" s="45"/>
      <c r="M217" s="229"/>
      <c r="N217" s="230"/>
      <c r="O217" s="85"/>
      <c r="P217" s="85"/>
      <c r="Q217" s="85"/>
      <c r="R217" s="85"/>
      <c r="S217" s="85"/>
      <c r="T217" s="86"/>
      <c r="U217" s="39"/>
      <c r="V217" s="39"/>
      <c r="W217" s="39"/>
      <c r="X217" s="39"/>
      <c r="Y217" s="39"/>
      <c r="Z217" s="39"/>
      <c r="AA217" s="39"/>
      <c r="AB217" s="39"/>
      <c r="AC217" s="39"/>
      <c r="AD217" s="39"/>
      <c r="AE217" s="39"/>
      <c r="AT217" s="18" t="s">
        <v>191</v>
      </c>
      <c r="AU217" s="18" t="s">
        <v>83</v>
      </c>
    </row>
    <row r="218" s="2" customFormat="1" ht="21.75" customHeight="1">
      <c r="A218" s="39"/>
      <c r="B218" s="40"/>
      <c r="C218" s="213" t="s">
        <v>480</v>
      </c>
      <c r="D218" s="213" t="s">
        <v>183</v>
      </c>
      <c r="E218" s="214" t="s">
        <v>4431</v>
      </c>
      <c r="F218" s="215" t="s">
        <v>4432</v>
      </c>
      <c r="G218" s="216" t="s">
        <v>253</v>
      </c>
      <c r="H218" s="217">
        <v>107.2</v>
      </c>
      <c r="I218" s="218"/>
      <c r="J218" s="219">
        <f>ROUND(I218*H218,2)</f>
        <v>0</v>
      </c>
      <c r="K218" s="215" t="s">
        <v>187</v>
      </c>
      <c r="L218" s="45"/>
      <c r="M218" s="220" t="s">
        <v>19</v>
      </c>
      <c r="N218" s="221" t="s">
        <v>44</v>
      </c>
      <c r="O218" s="85"/>
      <c r="P218" s="222">
        <f>O218*H218</f>
        <v>0</v>
      </c>
      <c r="Q218" s="222">
        <v>0</v>
      </c>
      <c r="R218" s="222">
        <f>Q218*H218</f>
        <v>0</v>
      </c>
      <c r="S218" s="222">
        <v>0</v>
      </c>
      <c r="T218" s="223">
        <f>S218*H218</f>
        <v>0</v>
      </c>
      <c r="U218" s="39"/>
      <c r="V218" s="39"/>
      <c r="W218" s="39"/>
      <c r="X218" s="39"/>
      <c r="Y218" s="39"/>
      <c r="Z218" s="39"/>
      <c r="AA218" s="39"/>
      <c r="AB218" s="39"/>
      <c r="AC218" s="39"/>
      <c r="AD218" s="39"/>
      <c r="AE218" s="39"/>
      <c r="AR218" s="224" t="s">
        <v>99</v>
      </c>
      <c r="AT218" s="224" t="s">
        <v>183</v>
      </c>
      <c r="AU218" s="224" t="s">
        <v>83</v>
      </c>
      <c r="AY218" s="18" t="s">
        <v>181</v>
      </c>
      <c r="BE218" s="225">
        <f>IF(N218="základní",J218,0)</f>
        <v>0</v>
      </c>
      <c r="BF218" s="225">
        <f>IF(N218="snížená",J218,0)</f>
        <v>0</v>
      </c>
      <c r="BG218" s="225">
        <f>IF(N218="zákl. přenesená",J218,0)</f>
        <v>0</v>
      </c>
      <c r="BH218" s="225">
        <f>IF(N218="sníž. přenesená",J218,0)</f>
        <v>0</v>
      </c>
      <c r="BI218" s="225">
        <f>IF(N218="nulová",J218,0)</f>
        <v>0</v>
      </c>
      <c r="BJ218" s="18" t="s">
        <v>81</v>
      </c>
      <c r="BK218" s="225">
        <f>ROUND(I218*H218,2)</f>
        <v>0</v>
      </c>
      <c r="BL218" s="18" t="s">
        <v>99</v>
      </c>
      <c r="BM218" s="224" t="s">
        <v>4433</v>
      </c>
    </row>
    <row r="219" s="2" customFormat="1">
      <c r="A219" s="39"/>
      <c r="B219" s="40"/>
      <c r="C219" s="41"/>
      <c r="D219" s="226" t="s">
        <v>189</v>
      </c>
      <c r="E219" s="41"/>
      <c r="F219" s="227" t="s">
        <v>4434</v>
      </c>
      <c r="G219" s="41"/>
      <c r="H219" s="41"/>
      <c r="I219" s="228"/>
      <c r="J219" s="41"/>
      <c r="K219" s="41"/>
      <c r="L219" s="45"/>
      <c r="M219" s="229"/>
      <c r="N219" s="230"/>
      <c r="O219" s="85"/>
      <c r="P219" s="85"/>
      <c r="Q219" s="85"/>
      <c r="R219" s="85"/>
      <c r="S219" s="85"/>
      <c r="T219" s="86"/>
      <c r="U219" s="39"/>
      <c r="V219" s="39"/>
      <c r="W219" s="39"/>
      <c r="X219" s="39"/>
      <c r="Y219" s="39"/>
      <c r="Z219" s="39"/>
      <c r="AA219" s="39"/>
      <c r="AB219" s="39"/>
      <c r="AC219" s="39"/>
      <c r="AD219" s="39"/>
      <c r="AE219" s="39"/>
      <c r="AT219" s="18" t="s">
        <v>189</v>
      </c>
      <c r="AU219" s="18" t="s">
        <v>83</v>
      </c>
    </row>
    <row r="220" s="2" customFormat="1">
      <c r="A220" s="39"/>
      <c r="B220" s="40"/>
      <c r="C220" s="41"/>
      <c r="D220" s="231" t="s">
        <v>191</v>
      </c>
      <c r="E220" s="41"/>
      <c r="F220" s="232" t="s">
        <v>4435</v>
      </c>
      <c r="G220" s="41"/>
      <c r="H220" s="41"/>
      <c r="I220" s="228"/>
      <c r="J220" s="41"/>
      <c r="K220" s="41"/>
      <c r="L220" s="45"/>
      <c r="M220" s="229"/>
      <c r="N220" s="230"/>
      <c r="O220" s="85"/>
      <c r="P220" s="85"/>
      <c r="Q220" s="85"/>
      <c r="R220" s="85"/>
      <c r="S220" s="85"/>
      <c r="T220" s="86"/>
      <c r="U220" s="39"/>
      <c r="V220" s="39"/>
      <c r="W220" s="39"/>
      <c r="X220" s="39"/>
      <c r="Y220" s="39"/>
      <c r="Z220" s="39"/>
      <c r="AA220" s="39"/>
      <c r="AB220" s="39"/>
      <c r="AC220" s="39"/>
      <c r="AD220" s="39"/>
      <c r="AE220" s="39"/>
      <c r="AT220" s="18" t="s">
        <v>191</v>
      </c>
      <c r="AU220" s="18" t="s">
        <v>83</v>
      </c>
    </row>
    <row r="221" s="2" customFormat="1" ht="21.75" customHeight="1">
      <c r="A221" s="39"/>
      <c r="B221" s="40"/>
      <c r="C221" s="213" t="s">
        <v>486</v>
      </c>
      <c r="D221" s="213" t="s">
        <v>183</v>
      </c>
      <c r="E221" s="214" t="s">
        <v>4436</v>
      </c>
      <c r="F221" s="215" t="s">
        <v>4437</v>
      </c>
      <c r="G221" s="216" t="s">
        <v>253</v>
      </c>
      <c r="H221" s="217">
        <v>153.30000000000001</v>
      </c>
      <c r="I221" s="218"/>
      <c r="J221" s="219">
        <f>ROUND(I221*H221,2)</f>
        <v>0</v>
      </c>
      <c r="K221" s="215" t="s">
        <v>187</v>
      </c>
      <c r="L221" s="45"/>
      <c r="M221" s="220" t="s">
        <v>19</v>
      </c>
      <c r="N221" s="221" t="s">
        <v>44</v>
      </c>
      <c r="O221" s="85"/>
      <c r="P221" s="222">
        <f>O221*H221</f>
        <v>0</v>
      </c>
      <c r="Q221" s="222">
        <v>0.089219999999999994</v>
      </c>
      <c r="R221" s="222">
        <f>Q221*H221</f>
        <v>13.677426000000001</v>
      </c>
      <c r="S221" s="222">
        <v>0</v>
      </c>
      <c r="T221" s="223">
        <f>S221*H221</f>
        <v>0</v>
      </c>
      <c r="U221" s="39"/>
      <c r="V221" s="39"/>
      <c r="W221" s="39"/>
      <c r="X221" s="39"/>
      <c r="Y221" s="39"/>
      <c r="Z221" s="39"/>
      <c r="AA221" s="39"/>
      <c r="AB221" s="39"/>
      <c r="AC221" s="39"/>
      <c r="AD221" s="39"/>
      <c r="AE221" s="39"/>
      <c r="AR221" s="224" t="s">
        <v>99</v>
      </c>
      <c r="AT221" s="224" t="s">
        <v>183</v>
      </c>
      <c r="AU221" s="224" t="s">
        <v>83</v>
      </c>
      <c r="AY221" s="18" t="s">
        <v>181</v>
      </c>
      <c r="BE221" s="225">
        <f>IF(N221="základní",J221,0)</f>
        <v>0</v>
      </c>
      <c r="BF221" s="225">
        <f>IF(N221="snížená",J221,0)</f>
        <v>0</v>
      </c>
      <c r="BG221" s="225">
        <f>IF(N221="zákl. přenesená",J221,0)</f>
        <v>0</v>
      </c>
      <c r="BH221" s="225">
        <f>IF(N221="sníž. přenesená",J221,0)</f>
        <v>0</v>
      </c>
      <c r="BI221" s="225">
        <f>IF(N221="nulová",J221,0)</f>
        <v>0</v>
      </c>
      <c r="BJ221" s="18" t="s">
        <v>81</v>
      </c>
      <c r="BK221" s="225">
        <f>ROUND(I221*H221,2)</f>
        <v>0</v>
      </c>
      <c r="BL221" s="18" t="s">
        <v>99</v>
      </c>
      <c r="BM221" s="224" t="s">
        <v>4438</v>
      </c>
    </row>
    <row r="222" s="2" customFormat="1">
      <c r="A222" s="39"/>
      <c r="B222" s="40"/>
      <c r="C222" s="41"/>
      <c r="D222" s="226" t="s">
        <v>189</v>
      </c>
      <c r="E222" s="41"/>
      <c r="F222" s="227" t="s">
        <v>4439</v>
      </c>
      <c r="G222" s="41"/>
      <c r="H222" s="41"/>
      <c r="I222" s="228"/>
      <c r="J222" s="41"/>
      <c r="K222" s="41"/>
      <c r="L222" s="45"/>
      <c r="M222" s="229"/>
      <c r="N222" s="230"/>
      <c r="O222" s="85"/>
      <c r="P222" s="85"/>
      <c r="Q222" s="85"/>
      <c r="R222" s="85"/>
      <c r="S222" s="85"/>
      <c r="T222" s="86"/>
      <c r="U222" s="39"/>
      <c r="V222" s="39"/>
      <c r="W222" s="39"/>
      <c r="X222" s="39"/>
      <c r="Y222" s="39"/>
      <c r="Z222" s="39"/>
      <c r="AA222" s="39"/>
      <c r="AB222" s="39"/>
      <c r="AC222" s="39"/>
      <c r="AD222" s="39"/>
      <c r="AE222" s="39"/>
      <c r="AT222" s="18" t="s">
        <v>189</v>
      </c>
      <c r="AU222" s="18" t="s">
        <v>83</v>
      </c>
    </row>
    <row r="223" s="2" customFormat="1">
      <c r="A223" s="39"/>
      <c r="B223" s="40"/>
      <c r="C223" s="41"/>
      <c r="D223" s="231" t="s">
        <v>191</v>
      </c>
      <c r="E223" s="41"/>
      <c r="F223" s="232" t="s">
        <v>4440</v>
      </c>
      <c r="G223" s="41"/>
      <c r="H223" s="41"/>
      <c r="I223" s="228"/>
      <c r="J223" s="41"/>
      <c r="K223" s="41"/>
      <c r="L223" s="45"/>
      <c r="M223" s="229"/>
      <c r="N223" s="230"/>
      <c r="O223" s="85"/>
      <c r="P223" s="85"/>
      <c r="Q223" s="85"/>
      <c r="R223" s="85"/>
      <c r="S223" s="85"/>
      <c r="T223" s="86"/>
      <c r="U223" s="39"/>
      <c r="V223" s="39"/>
      <c r="W223" s="39"/>
      <c r="X223" s="39"/>
      <c r="Y223" s="39"/>
      <c r="Z223" s="39"/>
      <c r="AA223" s="39"/>
      <c r="AB223" s="39"/>
      <c r="AC223" s="39"/>
      <c r="AD223" s="39"/>
      <c r="AE223" s="39"/>
      <c r="AT223" s="18" t="s">
        <v>191</v>
      </c>
      <c r="AU223" s="18" t="s">
        <v>83</v>
      </c>
    </row>
    <row r="224" s="2" customFormat="1" ht="16.5" customHeight="1">
      <c r="A224" s="39"/>
      <c r="B224" s="40"/>
      <c r="C224" s="213" t="s">
        <v>493</v>
      </c>
      <c r="D224" s="213" t="s">
        <v>183</v>
      </c>
      <c r="E224" s="214" t="s">
        <v>4441</v>
      </c>
      <c r="F224" s="215" t="s">
        <v>4442</v>
      </c>
      <c r="G224" s="216" t="s">
        <v>253</v>
      </c>
      <c r="H224" s="217">
        <v>17.600000000000001</v>
      </c>
      <c r="I224" s="218"/>
      <c r="J224" s="219">
        <f>ROUND(I224*H224,2)</f>
        <v>0</v>
      </c>
      <c r="K224" s="215" t="s">
        <v>19</v>
      </c>
      <c r="L224" s="45"/>
      <c r="M224" s="220" t="s">
        <v>19</v>
      </c>
      <c r="N224" s="221" t="s">
        <v>44</v>
      </c>
      <c r="O224" s="85"/>
      <c r="P224" s="222">
        <f>O224*H224</f>
        <v>0</v>
      </c>
      <c r="Q224" s="222">
        <v>0.10362</v>
      </c>
      <c r="R224" s="222">
        <f>Q224*H224</f>
        <v>1.8237120000000002</v>
      </c>
      <c r="S224" s="222">
        <v>0</v>
      </c>
      <c r="T224" s="223">
        <f>S224*H224</f>
        <v>0</v>
      </c>
      <c r="U224" s="39"/>
      <c r="V224" s="39"/>
      <c r="W224" s="39"/>
      <c r="X224" s="39"/>
      <c r="Y224" s="39"/>
      <c r="Z224" s="39"/>
      <c r="AA224" s="39"/>
      <c r="AB224" s="39"/>
      <c r="AC224" s="39"/>
      <c r="AD224" s="39"/>
      <c r="AE224" s="39"/>
      <c r="AR224" s="224" t="s">
        <v>99</v>
      </c>
      <c r="AT224" s="224" t="s">
        <v>183</v>
      </c>
      <c r="AU224" s="224" t="s">
        <v>83</v>
      </c>
      <c r="AY224" s="18" t="s">
        <v>181</v>
      </c>
      <c r="BE224" s="225">
        <f>IF(N224="základní",J224,0)</f>
        <v>0</v>
      </c>
      <c r="BF224" s="225">
        <f>IF(N224="snížená",J224,0)</f>
        <v>0</v>
      </c>
      <c r="BG224" s="225">
        <f>IF(N224="zákl. přenesená",J224,0)</f>
        <v>0</v>
      </c>
      <c r="BH224" s="225">
        <f>IF(N224="sníž. přenesená",J224,0)</f>
        <v>0</v>
      </c>
      <c r="BI224" s="225">
        <f>IF(N224="nulová",J224,0)</f>
        <v>0</v>
      </c>
      <c r="BJ224" s="18" t="s">
        <v>81</v>
      </c>
      <c r="BK224" s="225">
        <f>ROUND(I224*H224,2)</f>
        <v>0</v>
      </c>
      <c r="BL224" s="18" t="s">
        <v>99</v>
      </c>
      <c r="BM224" s="224" t="s">
        <v>4443</v>
      </c>
    </row>
    <row r="225" s="2" customFormat="1">
      <c r="A225" s="39"/>
      <c r="B225" s="40"/>
      <c r="C225" s="41"/>
      <c r="D225" s="226" t="s">
        <v>189</v>
      </c>
      <c r="E225" s="41"/>
      <c r="F225" s="227" t="s">
        <v>4444</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189</v>
      </c>
      <c r="AU225" s="18" t="s">
        <v>83</v>
      </c>
    </row>
    <row r="226" s="2" customFormat="1" ht="16.5" customHeight="1">
      <c r="A226" s="39"/>
      <c r="B226" s="40"/>
      <c r="C226" s="213" t="s">
        <v>500</v>
      </c>
      <c r="D226" s="213" t="s">
        <v>183</v>
      </c>
      <c r="E226" s="214" t="s">
        <v>4445</v>
      </c>
      <c r="F226" s="215" t="s">
        <v>4442</v>
      </c>
      <c r="G226" s="216" t="s">
        <v>253</v>
      </c>
      <c r="H226" s="217">
        <v>20</v>
      </c>
      <c r="I226" s="218"/>
      <c r="J226" s="219">
        <f>ROUND(I226*H226,2)</f>
        <v>0</v>
      </c>
      <c r="K226" s="215" t="s">
        <v>19</v>
      </c>
      <c r="L226" s="45"/>
      <c r="M226" s="220" t="s">
        <v>19</v>
      </c>
      <c r="N226" s="221" t="s">
        <v>44</v>
      </c>
      <c r="O226" s="85"/>
      <c r="P226" s="222">
        <f>O226*H226</f>
        <v>0</v>
      </c>
      <c r="Q226" s="222">
        <v>0.10362</v>
      </c>
      <c r="R226" s="222">
        <f>Q226*H226</f>
        <v>2.0724</v>
      </c>
      <c r="S226" s="222">
        <v>0</v>
      </c>
      <c r="T226" s="223">
        <f>S226*H226</f>
        <v>0</v>
      </c>
      <c r="U226" s="39"/>
      <c r="V226" s="39"/>
      <c r="W226" s="39"/>
      <c r="X226" s="39"/>
      <c r="Y226" s="39"/>
      <c r="Z226" s="39"/>
      <c r="AA226" s="39"/>
      <c r="AB226" s="39"/>
      <c r="AC226" s="39"/>
      <c r="AD226" s="39"/>
      <c r="AE226" s="39"/>
      <c r="AR226" s="224" t="s">
        <v>99</v>
      </c>
      <c r="AT226" s="224" t="s">
        <v>183</v>
      </c>
      <c r="AU226" s="224" t="s">
        <v>83</v>
      </c>
      <c r="AY226" s="18" t="s">
        <v>181</v>
      </c>
      <c r="BE226" s="225">
        <f>IF(N226="základní",J226,0)</f>
        <v>0</v>
      </c>
      <c r="BF226" s="225">
        <f>IF(N226="snížená",J226,0)</f>
        <v>0</v>
      </c>
      <c r="BG226" s="225">
        <f>IF(N226="zákl. přenesená",J226,0)</f>
        <v>0</v>
      </c>
      <c r="BH226" s="225">
        <f>IF(N226="sníž. přenesená",J226,0)</f>
        <v>0</v>
      </c>
      <c r="BI226" s="225">
        <f>IF(N226="nulová",J226,0)</f>
        <v>0</v>
      </c>
      <c r="BJ226" s="18" t="s">
        <v>81</v>
      </c>
      <c r="BK226" s="225">
        <f>ROUND(I226*H226,2)</f>
        <v>0</v>
      </c>
      <c r="BL226" s="18" t="s">
        <v>99</v>
      </c>
      <c r="BM226" s="224" t="s">
        <v>4446</v>
      </c>
    </row>
    <row r="227" s="2" customFormat="1">
      <c r="A227" s="39"/>
      <c r="B227" s="40"/>
      <c r="C227" s="41"/>
      <c r="D227" s="226" t="s">
        <v>189</v>
      </c>
      <c r="E227" s="41"/>
      <c r="F227" s="227" t="s">
        <v>4444</v>
      </c>
      <c r="G227" s="41"/>
      <c r="H227" s="41"/>
      <c r="I227" s="228"/>
      <c r="J227" s="41"/>
      <c r="K227" s="41"/>
      <c r="L227" s="45"/>
      <c r="M227" s="229"/>
      <c r="N227" s="230"/>
      <c r="O227" s="85"/>
      <c r="P227" s="85"/>
      <c r="Q227" s="85"/>
      <c r="R227" s="85"/>
      <c r="S227" s="85"/>
      <c r="T227" s="86"/>
      <c r="U227" s="39"/>
      <c r="V227" s="39"/>
      <c r="W227" s="39"/>
      <c r="X227" s="39"/>
      <c r="Y227" s="39"/>
      <c r="Z227" s="39"/>
      <c r="AA227" s="39"/>
      <c r="AB227" s="39"/>
      <c r="AC227" s="39"/>
      <c r="AD227" s="39"/>
      <c r="AE227" s="39"/>
      <c r="AT227" s="18" t="s">
        <v>189</v>
      </c>
      <c r="AU227" s="18" t="s">
        <v>83</v>
      </c>
    </row>
    <row r="228" s="2" customFormat="1" ht="16.5" customHeight="1">
      <c r="A228" s="39"/>
      <c r="B228" s="40"/>
      <c r="C228" s="213" t="s">
        <v>507</v>
      </c>
      <c r="D228" s="213" t="s">
        <v>183</v>
      </c>
      <c r="E228" s="214" t="s">
        <v>4447</v>
      </c>
      <c r="F228" s="215" t="s">
        <v>4448</v>
      </c>
      <c r="G228" s="216" t="s">
        <v>253</v>
      </c>
      <c r="H228" s="217">
        <v>38.299999999999997</v>
      </c>
      <c r="I228" s="218"/>
      <c r="J228" s="219">
        <f>ROUND(I228*H228,2)</f>
        <v>0</v>
      </c>
      <c r="K228" s="215" t="s">
        <v>187</v>
      </c>
      <c r="L228" s="45"/>
      <c r="M228" s="220" t="s">
        <v>19</v>
      </c>
      <c r="N228" s="221" t="s">
        <v>44</v>
      </c>
      <c r="O228" s="85"/>
      <c r="P228" s="222">
        <f>O228*H228</f>
        <v>0</v>
      </c>
      <c r="Q228" s="222">
        <v>0.098000000000000004</v>
      </c>
      <c r="R228" s="222">
        <f>Q228*H228</f>
        <v>3.7534000000000001</v>
      </c>
      <c r="S228" s="222">
        <v>0</v>
      </c>
      <c r="T228" s="223">
        <f>S228*H228</f>
        <v>0</v>
      </c>
      <c r="U228" s="39"/>
      <c r="V228" s="39"/>
      <c r="W228" s="39"/>
      <c r="X228" s="39"/>
      <c r="Y228" s="39"/>
      <c r="Z228" s="39"/>
      <c r="AA228" s="39"/>
      <c r="AB228" s="39"/>
      <c r="AC228" s="39"/>
      <c r="AD228" s="39"/>
      <c r="AE228" s="39"/>
      <c r="AR228" s="224" t="s">
        <v>99</v>
      </c>
      <c r="AT228" s="224" t="s">
        <v>183</v>
      </c>
      <c r="AU228" s="224" t="s">
        <v>83</v>
      </c>
      <c r="AY228" s="18" t="s">
        <v>181</v>
      </c>
      <c r="BE228" s="225">
        <f>IF(N228="základní",J228,0)</f>
        <v>0</v>
      </c>
      <c r="BF228" s="225">
        <f>IF(N228="snížená",J228,0)</f>
        <v>0</v>
      </c>
      <c r="BG228" s="225">
        <f>IF(N228="zákl. přenesená",J228,0)</f>
        <v>0</v>
      </c>
      <c r="BH228" s="225">
        <f>IF(N228="sníž. přenesená",J228,0)</f>
        <v>0</v>
      </c>
      <c r="BI228" s="225">
        <f>IF(N228="nulová",J228,0)</f>
        <v>0</v>
      </c>
      <c r="BJ228" s="18" t="s">
        <v>81</v>
      </c>
      <c r="BK228" s="225">
        <f>ROUND(I228*H228,2)</f>
        <v>0</v>
      </c>
      <c r="BL228" s="18" t="s">
        <v>99</v>
      </c>
      <c r="BM228" s="224" t="s">
        <v>4449</v>
      </c>
    </row>
    <row r="229" s="2" customFormat="1">
      <c r="A229" s="39"/>
      <c r="B229" s="40"/>
      <c r="C229" s="41"/>
      <c r="D229" s="226" t="s">
        <v>189</v>
      </c>
      <c r="E229" s="41"/>
      <c r="F229" s="227" t="s">
        <v>4450</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189</v>
      </c>
      <c r="AU229" s="18" t="s">
        <v>83</v>
      </c>
    </row>
    <row r="230" s="2" customFormat="1">
      <c r="A230" s="39"/>
      <c r="B230" s="40"/>
      <c r="C230" s="41"/>
      <c r="D230" s="231" t="s">
        <v>191</v>
      </c>
      <c r="E230" s="41"/>
      <c r="F230" s="232" t="s">
        <v>4451</v>
      </c>
      <c r="G230" s="41"/>
      <c r="H230" s="41"/>
      <c r="I230" s="228"/>
      <c r="J230" s="41"/>
      <c r="K230" s="41"/>
      <c r="L230" s="45"/>
      <c r="M230" s="229"/>
      <c r="N230" s="230"/>
      <c r="O230" s="85"/>
      <c r="P230" s="85"/>
      <c r="Q230" s="85"/>
      <c r="R230" s="85"/>
      <c r="S230" s="85"/>
      <c r="T230" s="86"/>
      <c r="U230" s="39"/>
      <c r="V230" s="39"/>
      <c r="W230" s="39"/>
      <c r="X230" s="39"/>
      <c r="Y230" s="39"/>
      <c r="Z230" s="39"/>
      <c r="AA230" s="39"/>
      <c r="AB230" s="39"/>
      <c r="AC230" s="39"/>
      <c r="AD230" s="39"/>
      <c r="AE230" s="39"/>
      <c r="AT230" s="18" t="s">
        <v>191</v>
      </c>
      <c r="AU230" s="18" t="s">
        <v>83</v>
      </c>
    </row>
    <row r="231" s="2" customFormat="1" ht="16.5" customHeight="1">
      <c r="A231" s="39"/>
      <c r="B231" s="40"/>
      <c r="C231" s="213" t="s">
        <v>514</v>
      </c>
      <c r="D231" s="213" t="s">
        <v>183</v>
      </c>
      <c r="E231" s="214" t="s">
        <v>4452</v>
      </c>
      <c r="F231" s="215" t="s">
        <v>4448</v>
      </c>
      <c r="G231" s="216" t="s">
        <v>253</v>
      </c>
      <c r="H231" s="217">
        <v>12.699999999999999</v>
      </c>
      <c r="I231" s="218"/>
      <c r="J231" s="219">
        <f>ROUND(I231*H231,2)</f>
        <v>0</v>
      </c>
      <c r="K231" s="215" t="s">
        <v>187</v>
      </c>
      <c r="L231" s="45"/>
      <c r="M231" s="220" t="s">
        <v>19</v>
      </c>
      <c r="N231" s="221" t="s">
        <v>44</v>
      </c>
      <c r="O231" s="85"/>
      <c r="P231" s="222">
        <f>O231*H231</f>
        <v>0</v>
      </c>
      <c r="Q231" s="222">
        <v>0.098000000000000004</v>
      </c>
      <c r="R231" s="222">
        <f>Q231*H231</f>
        <v>1.2445999999999999</v>
      </c>
      <c r="S231" s="222">
        <v>0</v>
      </c>
      <c r="T231" s="223">
        <f>S231*H231</f>
        <v>0</v>
      </c>
      <c r="U231" s="39"/>
      <c r="V231" s="39"/>
      <c r="W231" s="39"/>
      <c r="X231" s="39"/>
      <c r="Y231" s="39"/>
      <c r="Z231" s="39"/>
      <c r="AA231" s="39"/>
      <c r="AB231" s="39"/>
      <c r="AC231" s="39"/>
      <c r="AD231" s="39"/>
      <c r="AE231" s="39"/>
      <c r="AR231" s="224" t="s">
        <v>99</v>
      </c>
      <c r="AT231" s="224" t="s">
        <v>183</v>
      </c>
      <c r="AU231" s="224" t="s">
        <v>83</v>
      </c>
      <c r="AY231" s="18" t="s">
        <v>181</v>
      </c>
      <c r="BE231" s="225">
        <f>IF(N231="základní",J231,0)</f>
        <v>0</v>
      </c>
      <c r="BF231" s="225">
        <f>IF(N231="snížená",J231,0)</f>
        <v>0</v>
      </c>
      <c r="BG231" s="225">
        <f>IF(N231="zákl. přenesená",J231,0)</f>
        <v>0</v>
      </c>
      <c r="BH231" s="225">
        <f>IF(N231="sníž. přenesená",J231,0)</f>
        <v>0</v>
      </c>
      <c r="BI231" s="225">
        <f>IF(N231="nulová",J231,0)</f>
        <v>0</v>
      </c>
      <c r="BJ231" s="18" t="s">
        <v>81</v>
      </c>
      <c r="BK231" s="225">
        <f>ROUND(I231*H231,2)</f>
        <v>0</v>
      </c>
      <c r="BL231" s="18" t="s">
        <v>99</v>
      </c>
      <c r="BM231" s="224" t="s">
        <v>4453</v>
      </c>
    </row>
    <row r="232" s="2" customFormat="1">
      <c r="A232" s="39"/>
      <c r="B232" s="40"/>
      <c r="C232" s="41"/>
      <c r="D232" s="226" t="s">
        <v>189</v>
      </c>
      <c r="E232" s="41"/>
      <c r="F232" s="227" t="s">
        <v>4450</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189</v>
      </c>
      <c r="AU232" s="18" t="s">
        <v>83</v>
      </c>
    </row>
    <row r="233" s="2" customFormat="1">
      <c r="A233" s="39"/>
      <c r="B233" s="40"/>
      <c r="C233" s="41"/>
      <c r="D233" s="231" t="s">
        <v>191</v>
      </c>
      <c r="E233" s="41"/>
      <c r="F233" s="232" t="s">
        <v>4454</v>
      </c>
      <c r="G233" s="41"/>
      <c r="H233" s="41"/>
      <c r="I233" s="228"/>
      <c r="J233" s="41"/>
      <c r="K233" s="41"/>
      <c r="L233" s="45"/>
      <c r="M233" s="229"/>
      <c r="N233" s="230"/>
      <c r="O233" s="85"/>
      <c r="P233" s="85"/>
      <c r="Q233" s="85"/>
      <c r="R233" s="85"/>
      <c r="S233" s="85"/>
      <c r="T233" s="86"/>
      <c r="U233" s="39"/>
      <c r="V233" s="39"/>
      <c r="W233" s="39"/>
      <c r="X233" s="39"/>
      <c r="Y233" s="39"/>
      <c r="Z233" s="39"/>
      <c r="AA233" s="39"/>
      <c r="AB233" s="39"/>
      <c r="AC233" s="39"/>
      <c r="AD233" s="39"/>
      <c r="AE233" s="39"/>
      <c r="AT233" s="18" t="s">
        <v>191</v>
      </c>
      <c r="AU233" s="18" t="s">
        <v>83</v>
      </c>
    </row>
    <row r="234" s="2" customFormat="1" ht="16.5" customHeight="1">
      <c r="A234" s="39"/>
      <c r="B234" s="40"/>
      <c r="C234" s="213" t="s">
        <v>521</v>
      </c>
      <c r="D234" s="213" t="s">
        <v>183</v>
      </c>
      <c r="E234" s="214" t="s">
        <v>4455</v>
      </c>
      <c r="F234" s="215" t="s">
        <v>4456</v>
      </c>
      <c r="G234" s="216" t="s">
        <v>253</v>
      </c>
      <c r="H234" s="217">
        <v>59.600000000000001</v>
      </c>
      <c r="I234" s="218"/>
      <c r="J234" s="219">
        <f>ROUND(I234*H234,2)</f>
        <v>0</v>
      </c>
      <c r="K234" s="215" t="s">
        <v>187</v>
      </c>
      <c r="L234" s="45"/>
      <c r="M234" s="220" t="s">
        <v>19</v>
      </c>
      <c r="N234" s="221" t="s">
        <v>44</v>
      </c>
      <c r="O234" s="85"/>
      <c r="P234" s="222">
        <f>O234*H234</f>
        <v>0</v>
      </c>
      <c r="Q234" s="222">
        <v>0.098000000000000004</v>
      </c>
      <c r="R234" s="222">
        <f>Q234*H234</f>
        <v>5.8408000000000007</v>
      </c>
      <c r="S234" s="222">
        <v>0</v>
      </c>
      <c r="T234" s="223">
        <f>S234*H234</f>
        <v>0</v>
      </c>
      <c r="U234" s="39"/>
      <c r="V234" s="39"/>
      <c r="W234" s="39"/>
      <c r="X234" s="39"/>
      <c r="Y234" s="39"/>
      <c r="Z234" s="39"/>
      <c r="AA234" s="39"/>
      <c r="AB234" s="39"/>
      <c r="AC234" s="39"/>
      <c r="AD234" s="39"/>
      <c r="AE234" s="39"/>
      <c r="AR234" s="224" t="s">
        <v>99</v>
      </c>
      <c r="AT234" s="224" t="s">
        <v>183</v>
      </c>
      <c r="AU234" s="224" t="s">
        <v>83</v>
      </c>
      <c r="AY234" s="18" t="s">
        <v>181</v>
      </c>
      <c r="BE234" s="225">
        <f>IF(N234="základní",J234,0)</f>
        <v>0</v>
      </c>
      <c r="BF234" s="225">
        <f>IF(N234="snížená",J234,0)</f>
        <v>0</v>
      </c>
      <c r="BG234" s="225">
        <f>IF(N234="zákl. přenesená",J234,0)</f>
        <v>0</v>
      </c>
      <c r="BH234" s="225">
        <f>IF(N234="sníž. přenesená",J234,0)</f>
        <v>0</v>
      </c>
      <c r="BI234" s="225">
        <f>IF(N234="nulová",J234,0)</f>
        <v>0</v>
      </c>
      <c r="BJ234" s="18" t="s">
        <v>81</v>
      </c>
      <c r="BK234" s="225">
        <f>ROUND(I234*H234,2)</f>
        <v>0</v>
      </c>
      <c r="BL234" s="18" t="s">
        <v>99</v>
      </c>
      <c r="BM234" s="224" t="s">
        <v>4457</v>
      </c>
    </row>
    <row r="235" s="2" customFormat="1">
      <c r="A235" s="39"/>
      <c r="B235" s="40"/>
      <c r="C235" s="41"/>
      <c r="D235" s="226" t="s">
        <v>189</v>
      </c>
      <c r="E235" s="41"/>
      <c r="F235" s="227" t="s">
        <v>4458</v>
      </c>
      <c r="G235" s="41"/>
      <c r="H235" s="41"/>
      <c r="I235" s="228"/>
      <c r="J235" s="41"/>
      <c r="K235" s="41"/>
      <c r="L235" s="45"/>
      <c r="M235" s="229"/>
      <c r="N235" s="230"/>
      <c r="O235" s="85"/>
      <c r="P235" s="85"/>
      <c r="Q235" s="85"/>
      <c r="R235" s="85"/>
      <c r="S235" s="85"/>
      <c r="T235" s="86"/>
      <c r="U235" s="39"/>
      <c r="V235" s="39"/>
      <c r="W235" s="39"/>
      <c r="X235" s="39"/>
      <c r="Y235" s="39"/>
      <c r="Z235" s="39"/>
      <c r="AA235" s="39"/>
      <c r="AB235" s="39"/>
      <c r="AC235" s="39"/>
      <c r="AD235" s="39"/>
      <c r="AE235" s="39"/>
      <c r="AT235" s="18" t="s">
        <v>189</v>
      </c>
      <c r="AU235" s="18" t="s">
        <v>83</v>
      </c>
    </row>
    <row r="236" s="2" customFormat="1">
      <c r="A236" s="39"/>
      <c r="B236" s="40"/>
      <c r="C236" s="41"/>
      <c r="D236" s="231" t="s">
        <v>191</v>
      </c>
      <c r="E236" s="41"/>
      <c r="F236" s="232" t="s">
        <v>4459</v>
      </c>
      <c r="G236" s="41"/>
      <c r="H236" s="41"/>
      <c r="I236" s="228"/>
      <c r="J236" s="41"/>
      <c r="K236" s="41"/>
      <c r="L236" s="45"/>
      <c r="M236" s="229"/>
      <c r="N236" s="230"/>
      <c r="O236" s="85"/>
      <c r="P236" s="85"/>
      <c r="Q236" s="85"/>
      <c r="R236" s="85"/>
      <c r="S236" s="85"/>
      <c r="T236" s="86"/>
      <c r="U236" s="39"/>
      <c r="V236" s="39"/>
      <c r="W236" s="39"/>
      <c r="X236" s="39"/>
      <c r="Y236" s="39"/>
      <c r="Z236" s="39"/>
      <c r="AA236" s="39"/>
      <c r="AB236" s="39"/>
      <c r="AC236" s="39"/>
      <c r="AD236" s="39"/>
      <c r="AE236" s="39"/>
      <c r="AT236" s="18" t="s">
        <v>191</v>
      </c>
      <c r="AU236" s="18" t="s">
        <v>83</v>
      </c>
    </row>
    <row r="237" s="2" customFormat="1" ht="16.5" customHeight="1">
      <c r="A237" s="39"/>
      <c r="B237" s="40"/>
      <c r="C237" s="213" t="s">
        <v>530</v>
      </c>
      <c r="D237" s="213" t="s">
        <v>183</v>
      </c>
      <c r="E237" s="214" t="s">
        <v>4460</v>
      </c>
      <c r="F237" s="215" t="s">
        <v>4461</v>
      </c>
      <c r="G237" s="216" t="s">
        <v>253</v>
      </c>
      <c r="H237" s="217">
        <v>108.59999999999999</v>
      </c>
      <c r="I237" s="218"/>
      <c r="J237" s="219">
        <f>ROUND(I237*H237,2)</f>
        <v>0</v>
      </c>
      <c r="K237" s="215" t="s">
        <v>187</v>
      </c>
      <c r="L237" s="45"/>
      <c r="M237" s="220" t="s">
        <v>19</v>
      </c>
      <c r="N237" s="221" t="s">
        <v>44</v>
      </c>
      <c r="O237" s="85"/>
      <c r="P237" s="222">
        <f>O237*H237</f>
        <v>0</v>
      </c>
      <c r="Q237" s="222">
        <v>0.098000000000000004</v>
      </c>
      <c r="R237" s="222">
        <f>Q237*H237</f>
        <v>10.642799999999999</v>
      </c>
      <c r="S237" s="222">
        <v>0</v>
      </c>
      <c r="T237" s="223">
        <f>S237*H237</f>
        <v>0</v>
      </c>
      <c r="U237" s="39"/>
      <c r="V237" s="39"/>
      <c r="W237" s="39"/>
      <c r="X237" s="39"/>
      <c r="Y237" s="39"/>
      <c r="Z237" s="39"/>
      <c r="AA237" s="39"/>
      <c r="AB237" s="39"/>
      <c r="AC237" s="39"/>
      <c r="AD237" s="39"/>
      <c r="AE237" s="39"/>
      <c r="AR237" s="224" t="s">
        <v>99</v>
      </c>
      <c r="AT237" s="224" t="s">
        <v>183</v>
      </c>
      <c r="AU237" s="224" t="s">
        <v>83</v>
      </c>
      <c r="AY237" s="18" t="s">
        <v>181</v>
      </c>
      <c r="BE237" s="225">
        <f>IF(N237="základní",J237,0)</f>
        <v>0</v>
      </c>
      <c r="BF237" s="225">
        <f>IF(N237="snížená",J237,0)</f>
        <v>0</v>
      </c>
      <c r="BG237" s="225">
        <f>IF(N237="zákl. přenesená",J237,0)</f>
        <v>0</v>
      </c>
      <c r="BH237" s="225">
        <f>IF(N237="sníž. přenesená",J237,0)</f>
        <v>0</v>
      </c>
      <c r="BI237" s="225">
        <f>IF(N237="nulová",J237,0)</f>
        <v>0</v>
      </c>
      <c r="BJ237" s="18" t="s">
        <v>81</v>
      </c>
      <c r="BK237" s="225">
        <f>ROUND(I237*H237,2)</f>
        <v>0</v>
      </c>
      <c r="BL237" s="18" t="s">
        <v>99</v>
      </c>
      <c r="BM237" s="224" t="s">
        <v>4462</v>
      </c>
    </row>
    <row r="238" s="2" customFormat="1">
      <c r="A238" s="39"/>
      <c r="B238" s="40"/>
      <c r="C238" s="41"/>
      <c r="D238" s="226" t="s">
        <v>189</v>
      </c>
      <c r="E238" s="41"/>
      <c r="F238" s="227" t="s">
        <v>4463</v>
      </c>
      <c r="G238" s="41"/>
      <c r="H238" s="41"/>
      <c r="I238" s="228"/>
      <c r="J238" s="41"/>
      <c r="K238" s="41"/>
      <c r="L238" s="45"/>
      <c r="M238" s="229"/>
      <c r="N238" s="230"/>
      <c r="O238" s="85"/>
      <c r="P238" s="85"/>
      <c r="Q238" s="85"/>
      <c r="R238" s="85"/>
      <c r="S238" s="85"/>
      <c r="T238" s="86"/>
      <c r="U238" s="39"/>
      <c r="V238" s="39"/>
      <c r="W238" s="39"/>
      <c r="X238" s="39"/>
      <c r="Y238" s="39"/>
      <c r="Z238" s="39"/>
      <c r="AA238" s="39"/>
      <c r="AB238" s="39"/>
      <c r="AC238" s="39"/>
      <c r="AD238" s="39"/>
      <c r="AE238" s="39"/>
      <c r="AT238" s="18" t="s">
        <v>189</v>
      </c>
      <c r="AU238" s="18" t="s">
        <v>83</v>
      </c>
    </row>
    <row r="239" s="2" customFormat="1">
      <c r="A239" s="39"/>
      <c r="B239" s="40"/>
      <c r="C239" s="41"/>
      <c r="D239" s="231" t="s">
        <v>191</v>
      </c>
      <c r="E239" s="41"/>
      <c r="F239" s="232" t="s">
        <v>4464</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191</v>
      </c>
      <c r="AU239" s="18" t="s">
        <v>83</v>
      </c>
    </row>
    <row r="240" s="2" customFormat="1" ht="16.5" customHeight="1">
      <c r="A240" s="39"/>
      <c r="B240" s="40"/>
      <c r="C240" s="254" t="s">
        <v>543</v>
      </c>
      <c r="D240" s="254" t="s">
        <v>308</v>
      </c>
      <c r="E240" s="255" t="s">
        <v>4465</v>
      </c>
      <c r="F240" s="256" t="s">
        <v>4466</v>
      </c>
      <c r="G240" s="257" t="s">
        <v>253</v>
      </c>
      <c r="H240" s="258">
        <v>210.63</v>
      </c>
      <c r="I240" s="259"/>
      <c r="J240" s="260">
        <f>ROUND(I240*H240,2)</f>
        <v>0</v>
      </c>
      <c r="K240" s="256" t="s">
        <v>19</v>
      </c>
      <c r="L240" s="261"/>
      <c r="M240" s="262" t="s">
        <v>19</v>
      </c>
      <c r="N240" s="263" t="s">
        <v>44</v>
      </c>
      <c r="O240" s="85"/>
      <c r="P240" s="222">
        <f>O240*H240</f>
        <v>0</v>
      </c>
      <c r="Q240" s="222">
        <v>0</v>
      </c>
      <c r="R240" s="222">
        <f>Q240*H240</f>
        <v>0</v>
      </c>
      <c r="S240" s="222">
        <v>0</v>
      </c>
      <c r="T240" s="223">
        <f>S240*H240</f>
        <v>0</v>
      </c>
      <c r="U240" s="39"/>
      <c r="V240" s="39"/>
      <c r="W240" s="39"/>
      <c r="X240" s="39"/>
      <c r="Y240" s="39"/>
      <c r="Z240" s="39"/>
      <c r="AA240" s="39"/>
      <c r="AB240" s="39"/>
      <c r="AC240" s="39"/>
      <c r="AD240" s="39"/>
      <c r="AE240" s="39"/>
      <c r="AR240" s="224" t="s">
        <v>238</v>
      </c>
      <c r="AT240" s="224" t="s">
        <v>308</v>
      </c>
      <c r="AU240" s="224" t="s">
        <v>83</v>
      </c>
      <c r="AY240" s="18" t="s">
        <v>181</v>
      </c>
      <c r="BE240" s="225">
        <f>IF(N240="základní",J240,0)</f>
        <v>0</v>
      </c>
      <c r="BF240" s="225">
        <f>IF(N240="snížená",J240,0)</f>
        <v>0</v>
      </c>
      <c r="BG240" s="225">
        <f>IF(N240="zákl. přenesená",J240,0)</f>
        <v>0</v>
      </c>
      <c r="BH240" s="225">
        <f>IF(N240="sníž. přenesená",J240,0)</f>
        <v>0</v>
      </c>
      <c r="BI240" s="225">
        <f>IF(N240="nulová",J240,0)</f>
        <v>0</v>
      </c>
      <c r="BJ240" s="18" t="s">
        <v>81</v>
      </c>
      <c r="BK240" s="225">
        <f>ROUND(I240*H240,2)</f>
        <v>0</v>
      </c>
      <c r="BL240" s="18" t="s">
        <v>99</v>
      </c>
      <c r="BM240" s="224" t="s">
        <v>4467</v>
      </c>
    </row>
    <row r="241" s="2" customFormat="1">
      <c r="A241" s="39"/>
      <c r="B241" s="40"/>
      <c r="C241" s="41"/>
      <c r="D241" s="226" t="s">
        <v>189</v>
      </c>
      <c r="E241" s="41"/>
      <c r="F241" s="227" t="s">
        <v>4466</v>
      </c>
      <c r="G241" s="41"/>
      <c r="H241" s="41"/>
      <c r="I241" s="228"/>
      <c r="J241" s="41"/>
      <c r="K241" s="41"/>
      <c r="L241" s="45"/>
      <c r="M241" s="229"/>
      <c r="N241" s="230"/>
      <c r="O241" s="85"/>
      <c r="P241" s="85"/>
      <c r="Q241" s="85"/>
      <c r="R241" s="85"/>
      <c r="S241" s="85"/>
      <c r="T241" s="86"/>
      <c r="U241" s="39"/>
      <c r="V241" s="39"/>
      <c r="W241" s="39"/>
      <c r="X241" s="39"/>
      <c r="Y241" s="39"/>
      <c r="Z241" s="39"/>
      <c r="AA241" s="39"/>
      <c r="AB241" s="39"/>
      <c r="AC241" s="39"/>
      <c r="AD241" s="39"/>
      <c r="AE241" s="39"/>
      <c r="AT241" s="18" t="s">
        <v>189</v>
      </c>
      <c r="AU241" s="18" t="s">
        <v>83</v>
      </c>
    </row>
    <row r="242" s="13" customFormat="1">
      <c r="A242" s="13"/>
      <c r="B242" s="233"/>
      <c r="C242" s="234"/>
      <c r="D242" s="226" t="s">
        <v>193</v>
      </c>
      <c r="E242" s="235" t="s">
        <v>19</v>
      </c>
      <c r="F242" s="236" t="s">
        <v>4468</v>
      </c>
      <c r="G242" s="234"/>
      <c r="H242" s="237">
        <v>210.63</v>
      </c>
      <c r="I242" s="238"/>
      <c r="J242" s="234"/>
      <c r="K242" s="234"/>
      <c r="L242" s="239"/>
      <c r="M242" s="240"/>
      <c r="N242" s="241"/>
      <c r="O242" s="241"/>
      <c r="P242" s="241"/>
      <c r="Q242" s="241"/>
      <c r="R242" s="241"/>
      <c r="S242" s="241"/>
      <c r="T242" s="242"/>
      <c r="U242" s="13"/>
      <c r="V242" s="13"/>
      <c r="W242" s="13"/>
      <c r="X242" s="13"/>
      <c r="Y242" s="13"/>
      <c r="Z242" s="13"/>
      <c r="AA242" s="13"/>
      <c r="AB242" s="13"/>
      <c r="AC242" s="13"/>
      <c r="AD242" s="13"/>
      <c r="AE242" s="13"/>
      <c r="AT242" s="243" t="s">
        <v>193</v>
      </c>
      <c r="AU242" s="243" t="s">
        <v>83</v>
      </c>
      <c r="AV242" s="13" t="s">
        <v>83</v>
      </c>
      <c r="AW242" s="13" t="s">
        <v>33</v>
      </c>
      <c r="AX242" s="13" t="s">
        <v>81</v>
      </c>
      <c r="AY242" s="243" t="s">
        <v>181</v>
      </c>
    </row>
    <row r="243" s="2" customFormat="1" ht="16.5" customHeight="1">
      <c r="A243" s="39"/>
      <c r="B243" s="40"/>
      <c r="C243" s="254" t="s">
        <v>551</v>
      </c>
      <c r="D243" s="254" t="s">
        <v>308</v>
      </c>
      <c r="E243" s="255" t="s">
        <v>4469</v>
      </c>
      <c r="F243" s="256" t="s">
        <v>4470</v>
      </c>
      <c r="G243" s="257" t="s">
        <v>253</v>
      </c>
      <c r="H243" s="258">
        <v>13.081</v>
      </c>
      <c r="I243" s="259"/>
      <c r="J243" s="260">
        <f>ROUND(I243*H243,2)</f>
        <v>0</v>
      </c>
      <c r="K243" s="256" t="s">
        <v>19</v>
      </c>
      <c r="L243" s="261"/>
      <c r="M243" s="262" t="s">
        <v>19</v>
      </c>
      <c r="N243" s="263" t="s">
        <v>44</v>
      </c>
      <c r="O243" s="85"/>
      <c r="P243" s="222">
        <f>O243*H243</f>
        <v>0</v>
      </c>
      <c r="Q243" s="222">
        <v>0</v>
      </c>
      <c r="R243" s="222">
        <f>Q243*H243</f>
        <v>0</v>
      </c>
      <c r="S243" s="222">
        <v>0</v>
      </c>
      <c r="T243" s="223">
        <f>S243*H243</f>
        <v>0</v>
      </c>
      <c r="U243" s="39"/>
      <c r="V243" s="39"/>
      <c r="W243" s="39"/>
      <c r="X243" s="39"/>
      <c r="Y243" s="39"/>
      <c r="Z243" s="39"/>
      <c r="AA243" s="39"/>
      <c r="AB243" s="39"/>
      <c r="AC243" s="39"/>
      <c r="AD243" s="39"/>
      <c r="AE243" s="39"/>
      <c r="AR243" s="224" t="s">
        <v>238</v>
      </c>
      <c r="AT243" s="224" t="s">
        <v>308</v>
      </c>
      <c r="AU243" s="224" t="s">
        <v>83</v>
      </c>
      <c r="AY243" s="18" t="s">
        <v>181</v>
      </c>
      <c r="BE243" s="225">
        <f>IF(N243="základní",J243,0)</f>
        <v>0</v>
      </c>
      <c r="BF243" s="225">
        <f>IF(N243="snížená",J243,0)</f>
        <v>0</v>
      </c>
      <c r="BG243" s="225">
        <f>IF(N243="zákl. přenesená",J243,0)</f>
        <v>0</v>
      </c>
      <c r="BH243" s="225">
        <f>IF(N243="sníž. přenesená",J243,0)</f>
        <v>0</v>
      </c>
      <c r="BI243" s="225">
        <f>IF(N243="nulová",J243,0)</f>
        <v>0</v>
      </c>
      <c r="BJ243" s="18" t="s">
        <v>81</v>
      </c>
      <c r="BK243" s="225">
        <f>ROUND(I243*H243,2)</f>
        <v>0</v>
      </c>
      <c r="BL243" s="18" t="s">
        <v>99</v>
      </c>
      <c r="BM243" s="224" t="s">
        <v>4471</v>
      </c>
    </row>
    <row r="244" s="2" customFormat="1">
      <c r="A244" s="39"/>
      <c r="B244" s="40"/>
      <c r="C244" s="41"/>
      <c r="D244" s="226" t="s">
        <v>189</v>
      </c>
      <c r="E244" s="41"/>
      <c r="F244" s="227" t="s">
        <v>4466</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189</v>
      </c>
      <c r="AU244" s="18" t="s">
        <v>83</v>
      </c>
    </row>
    <row r="245" s="13" customFormat="1">
      <c r="A245" s="13"/>
      <c r="B245" s="233"/>
      <c r="C245" s="234"/>
      <c r="D245" s="226" t="s">
        <v>193</v>
      </c>
      <c r="E245" s="235" t="s">
        <v>19</v>
      </c>
      <c r="F245" s="236" t="s">
        <v>4472</v>
      </c>
      <c r="G245" s="234"/>
      <c r="H245" s="237">
        <v>13.081</v>
      </c>
      <c r="I245" s="238"/>
      <c r="J245" s="234"/>
      <c r="K245" s="234"/>
      <c r="L245" s="239"/>
      <c r="M245" s="240"/>
      <c r="N245" s="241"/>
      <c r="O245" s="241"/>
      <c r="P245" s="241"/>
      <c r="Q245" s="241"/>
      <c r="R245" s="241"/>
      <c r="S245" s="241"/>
      <c r="T245" s="242"/>
      <c r="U245" s="13"/>
      <c r="V245" s="13"/>
      <c r="W245" s="13"/>
      <c r="X245" s="13"/>
      <c r="Y245" s="13"/>
      <c r="Z245" s="13"/>
      <c r="AA245" s="13"/>
      <c r="AB245" s="13"/>
      <c r="AC245" s="13"/>
      <c r="AD245" s="13"/>
      <c r="AE245" s="13"/>
      <c r="AT245" s="243" t="s">
        <v>193</v>
      </c>
      <c r="AU245" s="243" t="s">
        <v>83</v>
      </c>
      <c r="AV245" s="13" t="s">
        <v>83</v>
      </c>
      <c r="AW245" s="13" t="s">
        <v>33</v>
      </c>
      <c r="AX245" s="13" t="s">
        <v>81</v>
      </c>
      <c r="AY245" s="243" t="s">
        <v>181</v>
      </c>
    </row>
    <row r="246" s="2" customFormat="1" ht="16.5" customHeight="1">
      <c r="A246" s="39"/>
      <c r="B246" s="40"/>
      <c r="C246" s="254" t="s">
        <v>559</v>
      </c>
      <c r="D246" s="254" t="s">
        <v>308</v>
      </c>
      <c r="E246" s="255" t="s">
        <v>4473</v>
      </c>
      <c r="F246" s="256" t="s">
        <v>4474</v>
      </c>
      <c r="G246" s="257" t="s">
        <v>253</v>
      </c>
      <c r="H246" s="258">
        <v>26.986000000000001</v>
      </c>
      <c r="I246" s="259"/>
      <c r="J246" s="260">
        <f>ROUND(I246*H246,2)</f>
        <v>0</v>
      </c>
      <c r="K246" s="256" t="s">
        <v>19</v>
      </c>
      <c r="L246" s="261"/>
      <c r="M246" s="262" t="s">
        <v>19</v>
      </c>
      <c r="N246" s="263" t="s">
        <v>44</v>
      </c>
      <c r="O246" s="85"/>
      <c r="P246" s="222">
        <f>O246*H246</f>
        <v>0</v>
      </c>
      <c r="Q246" s="222">
        <v>0</v>
      </c>
      <c r="R246" s="222">
        <f>Q246*H246</f>
        <v>0</v>
      </c>
      <c r="S246" s="222">
        <v>0</v>
      </c>
      <c r="T246" s="223">
        <f>S246*H246</f>
        <v>0</v>
      </c>
      <c r="U246" s="39"/>
      <c r="V246" s="39"/>
      <c r="W246" s="39"/>
      <c r="X246" s="39"/>
      <c r="Y246" s="39"/>
      <c r="Z246" s="39"/>
      <c r="AA246" s="39"/>
      <c r="AB246" s="39"/>
      <c r="AC246" s="39"/>
      <c r="AD246" s="39"/>
      <c r="AE246" s="39"/>
      <c r="AR246" s="224" t="s">
        <v>238</v>
      </c>
      <c r="AT246" s="224" t="s">
        <v>308</v>
      </c>
      <c r="AU246" s="224" t="s">
        <v>83</v>
      </c>
      <c r="AY246" s="18" t="s">
        <v>181</v>
      </c>
      <c r="BE246" s="225">
        <f>IF(N246="základní",J246,0)</f>
        <v>0</v>
      </c>
      <c r="BF246" s="225">
        <f>IF(N246="snížená",J246,0)</f>
        <v>0</v>
      </c>
      <c r="BG246" s="225">
        <f>IF(N246="zákl. přenesená",J246,0)</f>
        <v>0</v>
      </c>
      <c r="BH246" s="225">
        <f>IF(N246="sníž. přenesená",J246,0)</f>
        <v>0</v>
      </c>
      <c r="BI246" s="225">
        <f>IF(N246="nulová",J246,0)</f>
        <v>0</v>
      </c>
      <c r="BJ246" s="18" t="s">
        <v>81</v>
      </c>
      <c r="BK246" s="225">
        <f>ROUND(I246*H246,2)</f>
        <v>0</v>
      </c>
      <c r="BL246" s="18" t="s">
        <v>99</v>
      </c>
      <c r="BM246" s="224" t="s">
        <v>4475</v>
      </c>
    </row>
    <row r="247" s="2" customFormat="1">
      <c r="A247" s="39"/>
      <c r="B247" s="40"/>
      <c r="C247" s="41"/>
      <c r="D247" s="226" t="s">
        <v>189</v>
      </c>
      <c r="E247" s="41"/>
      <c r="F247" s="227" t="s">
        <v>4466</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189</v>
      </c>
      <c r="AU247" s="18" t="s">
        <v>83</v>
      </c>
    </row>
    <row r="248" s="13" customFormat="1">
      <c r="A248" s="13"/>
      <c r="B248" s="233"/>
      <c r="C248" s="234"/>
      <c r="D248" s="226" t="s">
        <v>193</v>
      </c>
      <c r="E248" s="235" t="s">
        <v>19</v>
      </c>
      <c r="F248" s="236" t="s">
        <v>4476</v>
      </c>
      <c r="G248" s="234"/>
      <c r="H248" s="237">
        <v>26.986000000000001</v>
      </c>
      <c r="I248" s="238"/>
      <c r="J248" s="234"/>
      <c r="K248" s="234"/>
      <c r="L248" s="239"/>
      <c r="M248" s="240"/>
      <c r="N248" s="241"/>
      <c r="O248" s="241"/>
      <c r="P248" s="241"/>
      <c r="Q248" s="241"/>
      <c r="R248" s="241"/>
      <c r="S248" s="241"/>
      <c r="T248" s="242"/>
      <c r="U248" s="13"/>
      <c r="V248" s="13"/>
      <c r="W248" s="13"/>
      <c r="X248" s="13"/>
      <c r="Y248" s="13"/>
      <c r="Z248" s="13"/>
      <c r="AA248" s="13"/>
      <c r="AB248" s="13"/>
      <c r="AC248" s="13"/>
      <c r="AD248" s="13"/>
      <c r="AE248" s="13"/>
      <c r="AT248" s="243" t="s">
        <v>193</v>
      </c>
      <c r="AU248" s="243" t="s">
        <v>83</v>
      </c>
      <c r="AV248" s="13" t="s">
        <v>83</v>
      </c>
      <c r="AW248" s="13" t="s">
        <v>33</v>
      </c>
      <c r="AX248" s="13" t="s">
        <v>81</v>
      </c>
      <c r="AY248" s="243" t="s">
        <v>181</v>
      </c>
    </row>
    <row r="249" s="2" customFormat="1" ht="16.5" customHeight="1">
      <c r="A249" s="39"/>
      <c r="B249" s="40"/>
      <c r="C249" s="254" t="s">
        <v>567</v>
      </c>
      <c r="D249" s="254" t="s">
        <v>308</v>
      </c>
      <c r="E249" s="255" t="s">
        <v>4477</v>
      </c>
      <c r="F249" s="256" t="s">
        <v>4478</v>
      </c>
      <c r="G249" s="257" t="s">
        <v>253</v>
      </c>
      <c r="H249" s="258">
        <v>155.03999999999999</v>
      </c>
      <c r="I249" s="259"/>
      <c r="J249" s="260">
        <f>ROUND(I249*H249,2)</f>
        <v>0</v>
      </c>
      <c r="K249" s="256" t="s">
        <v>187</v>
      </c>
      <c r="L249" s="261"/>
      <c r="M249" s="262" t="s">
        <v>19</v>
      </c>
      <c r="N249" s="263" t="s">
        <v>44</v>
      </c>
      <c r="O249" s="85"/>
      <c r="P249" s="222">
        <f>O249*H249</f>
        <v>0</v>
      </c>
      <c r="Q249" s="222">
        <v>0.13100000000000001</v>
      </c>
      <c r="R249" s="222">
        <f>Q249*H249</f>
        <v>20.31024</v>
      </c>
      <c r="S249" s="222">
        <v>0</v>
      </c>
      <c r="T249" s="223">
        <f>S249*H249</f>
        <v>0</v>
      </c>
      <c r="U249" s="39"/>
      <c r="V249" s="39"/>
      <c r="W249" s="39"/>
      <c r="X249" s="39"/>
      <c r="Y249" s="39"/>
      <c r="Z249" s="39"/>
      <c r="AA249" s="39"/>
      <c r="AB249" s="39"/>
      <c r="AC249" s="39"/>
      <c r="AD249" s="39"/>
      <c r="AE249" s="39"/>
      <c r="AR249" s="224" t="s">
        <v>238</v>
      </c>
      <c r="AT249" s="224" t="s">
        <v>308</v>
      </c>
      <c r="AU249" s="224" t="s">
        <v>83</v>
      </c>
      <c r="AY249" s="18" t="s">
        <v>181</v>
      </c>
      <c r="BE249" s="225">
        <f>IF(N249="základní",J249,0)</f>
        <v>0</v>
      </c>
      <c r="BF249" s="225">
        <f>IF(N249="snížená",J249,0)</f>
        <v>0</v>
      </c>
      <c r="BG249" s="225">
        <f>IF(N249="zákl. přenesená",J249,0)</f>
        <v>0</v>
      </c>
      <c r="BH249" s="225">
        <f>IF(N249="sníž. přenesená",J249,0)</f>
        <v>0</v>
      </c>
      <c r="BI249" s="225">
        <f>IF(N249="nulová",J249,0)</f>
        <v>0</v>
      </c>
      <c r="BJ249" s="18" t="s">
        <v>81</v>
      </c>
      <c r="BK249" s="225">
        <f>ROUND(I249*H249,2)</f>
        <v>0</v>
      </c>
      <c r="BL249" s="18" t="s">
        <v>99</v>
      </c>
      <c r="BM249" s="224" t="s">
        <v>4479</v>
      </c>
    </row>
    <row r="250" s="2" customFormat="1">
      <c r="A250" s="39"/>
      <c r="B250" s="40"/>
      <c r="C250" s="41"/>
      <c r="D250" s="226" t="s">
        <v>189</v>
      </c>
      <c r="E250" s="41"/>
      <c r="F250" s="227" t="s">
        <v>4478</v>
      </c>
      <c r="G250" s="41"/>
      <c r="H250" s="41"/>
      <c r="I250" s="228"/>
      <c r="J250" s="41"/>
      <c r="K250" s="41"/>
      <c r="L250" s="45"/>
      <c r="M250" s="229"/>
      <c r="N250" s="230"/>
      <c r="O250" s="85"/>
      <c r="P250" s="85"/>
      <c r="Q250" s="85"/>
      <c r="R250" s="85"/>
      <c r="S250" s="85"/>
      <c r="T250" s="86"/>
      <c r="U250" s="39"/>
      <c r="V250" s="39"/>
      <c r="W250" s="39"/>
      <c r="X250" s="39"/>
      <c r="Y250" s="39"/>
      <c r="Z250" s="39"/>
      <c r="AA250" s="39"/>
      <c r="AB250" s="39"/>
      <c r="AC250" s="39"/>
      <c r="AD250" s="39"/>
      <c r="AE250" s="39"/>
      <c r="AT250" s="18" t="s">
        <v>189</v>
      </c>
      <c r="AU250" s="18" t="s">
        <v>83</v>
      </c>
    </row>
    <row r="251" s="13" customFormat="1">
      <c r="A251" s="13"/>
      <c r="B251" s="233"/>
      <c r="C251" s="234"/>
      <c r="D251" s="226" t="s">
        <v>193</v>
      </c>
      <c r="E251" s="235" t="s">
        <v>19</v>
      </c>
      <c r="F251" s="236" t="s">
        <v>4480</v>
      </c>
      <c r="G251" s="234"/>
      <c r="H251" s="237">
        <v>155.03999999999999</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193</v>
      </c>
      <c r="AU251" s="243" t="s">
        <v>83</v>
      </c>
      <c r="AV251" s="13" t="s">
        <v>83</v>
      </c>
      <c r="AW251" s="13" t="s">
        <v>33</v>
      </c>
      <c r="AX251" s="13" t="s">
        <v>81</v>
      </c>
      <c r="AY251" s="243" t="s">
        <v>181</v>
      </c>
    </row>
    <row r="252" s="2" customFormat="1" ht="16.5" customHeight="1">
      <c r="A252" s="39"/>
      <c r="B252" s="40"/>
      <c r="C252" s="254" t="s">
        <v>572</v>
      </c>
      <c r="D252" s="254" t="s">
        <v>308</v>
      </c>
      <c r="E252" s="255" t="s">
        <v>4481</v>
      </c>
      <c r="F252" s="256" t="s">
        <v>4482</v>
      </c>
      <c r="G252" s="257" t="s">
        <v>253</v>
      </c>
      <c r="H252" s="258">
        <v>1.339</v>
      </c>
      <c r="I252" s="259"/>
      <c r="J252" s="260">
        <f>ROUND(I252*H252,2)</f>
        <v>0</v>
      </c>
      <c r="K252" s="256" t="s">
        <v>187</v>
      </c>
      <c r="L252" s="261"/>
      <c r="M252" s="262" t="s">
        <v>19</v>
      </c>
      <c r="N252" s="263" t="s">
        <v>44</v>
      </c>
      <c r="O252" s="85"/>
      <c r="P252" s="222">
        <f>O252*H252</f>
        <v>0</v>
      </c>
      <c r="Q252" s="222">
        <v>0.13100000000000001</v>
      </c>
      <c r="R252" s="222">
        <f>Q252*H252</f>
        <v>0.17540900000000001</v>
      </c>
      <c r="S252" s="222">
        <v>0</v>
      </c>
      <c r="T252" s="223">
        <f>S252*H252</f>
        <v>0</v>
      </c>
      <c r="U252" s="39"/>
      <c r="V252" s="39"/>
      <c r="W252" s="39"/>
      <c r="X252" s="39"/>
      <c r="Y252" s="39"/>
      <c r="Z252" s="39"/>
      <c r="AA252" s="39"/>
      <c r="AB252" s="39"/>
      <c r="AC252" s="39"/>
      <c r="AD252" s="39"/>
      <c r="AE252" s="39"/>
      <c r="AR252" s="224" t="s">
        <v>238</v>
      </c>
      <c r="AT252" s="224" t="s">
        <v>308</v>
      </c>
      <c r="AU252" s="224" t="s">
        <v>83</v>
      </c>
      <c r="AY252" s="18" t="s">
        <v>181</v>
      </c>
      <c r="BE252" s="225">
        <f>IF(N252="základní",J252,0)</f>
        <v>0</v>
      </c>
      <c r="BF252" s="225">
        <f>IF(N252="snížená",J252,0)</f>
        <v>0</v>
      </c>
      <c r="BG252" s="225">
        <f>IF(N252="zákl. přenesená",J252,0)</f>
        <v>0</v>
      </c>
      <c r="BH252" s="225">
        <f>IF(N252="sníž. přenesená",J252,0)</f>
        <v>0</v>
      </c>
      <c r="BI252" s="225">
        <f>IF(N252="nulová",J252,0)</f>
        <v>0</v>
      </c>
      <c r="BJ252" s="18" t="s">
        <v>81</v>
      </c>
      <c r="BK252" s="225">
        <f>ROUND(I252*H252,2)</f>
        <v>0</v>
      </c>
      <c r="BL252" s="18" t="s">
        <v>99</v>
      </c>
      <c r="BM252" s="224" t="s">
        <v>4483</v>
      </c>
    </row>
    <row r="253" s="2" customFormat="1">
      <c r="A253" s="39"/>
      <c r="B253" s="40"/>
      <c r="C253" s="41"/>
      <c r="D253" s="226" t="s">
        <v>189</v>
      </c>
      <c r="E253" s="41"/>
      <c r="F253" s="227" t="s">
        <v>4482</v>
      </c>
      <c r="G253" s="41"/>
      <c r="H253" s="41"/>
      <c r="I253" s="228"/>
      <c r="J253" s="41"/>
      <c r="K253" s="41"/>
      <c r="L253" s="45"/>
      <c r="M253" s="229"/>
      <c r="N253" s="230"/>
      <c r="O253" s="85"/>
      <c r="P253" s="85"/>
      <c r="Q253" s="85"/>
      <c r="R253" s="85"/>
      <c r="S253" s="85"/>
      <c r="T253" s="86"/>
      <c r="U253" s="39"/>
      <c r="V253" s="39"/>
      <c r="W253" s="39"/>
      <c r="X253" s="39"/>
      <c r="Y253" s="39"/>
      <c r="Z253" s="39"/>
      <c r="AA253" s="39"/>
      <c r="AB253" s="39"/>
      <c r="AC253" s="39"/>
      <c r="AD253" s="39"/>
      <c r="AE253" s="39"/>
      <c r="AT253" s="18" t="s">
        <v>189</v>
      </c>
      <c r="AU253" s="18" t="s">
        <v>83</v>
      </c>
    </row>
    <row r="254" s="13" customFormat="1">
      <c r="A254" s="13"/>
      <c r="B254" s="233"/>
      <c r="C254" s="234"/>
      <c r="D254" s="226" t="s">
        <v>193</v>
      </c>
      <c r="E254" s="235" t="s">
        <v>19</v>
      </c>
      <c r="F254" s="236" t="s">
        <v>4484</v>
      </c>
      <c r="G254" s="234"/>
      <c r="H254" s="237">
        <v>1.339</v>
      </c>
      <c r="I254" s="238"/>
      <c r="J254" s="234"/>
      <c r="K254" s="234"/>
      <c r="L254" s="239"/>
      <c r="M254" s="240"/>
      <c r="N254" s="241"/>
      <c r="O254" s="241"/>
      <c r="P254" s="241"/>
      <c r="Q254" s="241"/>
      <c r="R254" s="241"/>
      <c r="S254" s="241"/>
      <c r="T254" s="242"/>
      <c r="U254" s="13"/>
      <c r="V254" s="13"/>
      <c r="W254" s="13"/>
      <c r="X254" s="13"/>
      <c r="Y254" s="13"/>
      <c r="Z254" s="13"/>
      <c r="AA254" s="13"/>
      <c r="AB254" s="13"/>
      <c r="AC254" s="13"/>
      <c r="AD254" s="13"/>
      <c r="AE254" s="13"/>
      <c r="AT254" s="243" t="s">
        <v>193</v>
      </c>
      <c r="AU254" s="243" t="s">
        <v>83</v>
      </c>
      <c r="AV254" s="13" t="s">
        <v>83</v>
      </c>
      <c r="AW254" s="13" t="s">
        <v>33</v>
      </c>
      <c r="AX254" s="13" t="s">
        <v>81</v>
      </c>
      <c r="AY254" s="243" t="s">
        <v>181</v>
      </c>
    </row>
    <row r="255" s="2" customFormat="1" ht="21.75" customHeight="1">
      <c r="A255" s="39"/>
      <c r="B255" s="40"/>
      <c r="C255" s="213" t="s">
        <v>579</v>
      </c>
      <c r="D255" s="213" t="s">
        <v>183</v>
      </c>
      <c r="E255" s="214" t="s">
        <v>4145</v>
      </c>
      <c r="F255" s="215" t="s">
        <v>4146</v>
      </c>
      <c r="G255" s="216" t="s">
        <v>263</v>
      </c>
      <c r="H255" s="217">
        <v>45.5</v>
      </c>
      <c r="I255" s="218"/>
      <c r="J255" s="219">
        <f>ROUND(I255*H255,2)</f>
        <v>0</v>
      </c>
      <c r="K255" s="215" t="s">
        <v>187</v>
      </c>
      <c r="L255" s="45"/>
      <c r="M255" s="220" t="s">
        <v>19</v>
      </c>
      <c r="N255" s="221" t="s">
        <v>44</v>
      </c>
      <c r="O255" s="85"/>
      <c r="P255" s="222">
        <f>O255*H255</f>
        <v>0</v>
      </c>
      <c r="Q255" s="222">
        <v>0.00060506299999999998</v>
      </c>
      <c r="R255" s="222">
        <f>Q255*H255</f>
        <v>0.0275303665</v>
      </c>
      <c r="S255" s="222">
        <v>0</v>
      </c>
      <c r="T255" s="223">
        <f>S255*H255</f>
        <v>0</v>
      </c>
      <c r="U255" s="39"/>
      <c r="V255" s="39"/>
      <c r="W255" s="39"/>
      <c r="X255" s="39"/>
      <c r="Y255" s="39"/>
      <c r="Z255" s="39"/>
      <c r="AA255" s="39"/>
      <c r="AB255" s="39"/>
      <c r="AC255" s="39"/>
      <c r="AD255" s="39"/>
      <c r="AE255" s="39"/>
      <c r="AR255" s="224" t="s">
        <v>99</v>
      </c>
      <c r="AT255" s="224" t="s">
        <v>183</v>
      </c>
      <c r="AU255" s="224" t="s">
        <v>83</v>
      </c>
      <c r="AY255" s="18" t="s">
        <v>181</v>
      </c>
      <c r="BE255" s="225">
        <f>IF(N255="základní",J255,0)</f>
        <v>0</v>
      </c>
      <c r="BF255" s="225">
        <f>IF(N255="snížená",J255,0)</f>
        <v>0</v>
      </c>
      <c r="BG255" s="225">
        <f>IF(N255="zákl. přenesená",J255,0)</f>
        <v>0</v>
      </c>
      <c r="BH255" s="225">
        <f>IF(N255="sníž. přenesená",J255,0)</f>
        <v>0</v>
      </c>
      <c r="BI255" s="225">
        <f>IF(N255="nulová",J255,0)</f>
        <v>0</v>
      </c>
      <c r="BJ255" s="18" t="s">
        <v>81</v>
      </c>
      <c r="BK255" s="225">
        <f>ROUND(I255*H255,2)</f>
        <v>0</v>
      </c>
      <c r="BL255" s="18" t="s">
        <v>99</v>
      </c>
      <c r="BM255" s="224" t="s">
        <v>4485</v>
      </c>
    </row>
    <row r="256" s="2" customFormat="1">
      <c r="A256" s="39"/>
      <c r="B256" s="40"/>
      <c r="C256" s="41"/>
      <c r="D256" s="226" t="s">
        <v>189</v>
      </c>
      <c r="E256" s="41"/>
      <c r="F256" s="227" t="s">
        <v>4148</v>
      </c>
      <c r="G256" s="41"/>
      <c r="H256" s="41"/>
      <c r="I256" s="228"/>
      <c r="J256" s="41"/>
      <c r="K256" s="41"/>
      <c r="L256" s="45"/>
      <c r="M256" s="229"/>
      <c r="N256" s="230"/>
      <c r="O256" s="85"/>
      <c r="P256" s="85"/>
      <c r="Q256" s="85"/>
      <c r="R256" s="85"/>
      <c r="S256" s="85"/>
      <c r="T256" s="86"/>
      <c r="U256" s="39"/>
      <c r="V256" s="39"/>
      <c r="W256" s="39"/>
      <c r="X256" s="39"/>
      <c r="Y256" s="39"/>
      <c r="Z256" s="39"/>
      <c r="AA256" s="39"/>
      <c r="AB256" s="39"/>
      <c r="AC256" s="39"/>
      <c r="AD256" s="39"/>
      <c r="AE256" s="39"/>
      <c r="AT256" s="18" t="s">
        <v>189</v>
      </c>
      <c r="AU256" s="18" t="s">
        <v>83</v>
      </c>
    </row>
    <row r="257" s="2" customFormat="1">
      <c r="A257" s="39"/>
      <c r="B257" s="40"/>
      <c r="C257" s="41"/>
      <c r="D257" s="231" t="s">
        <v>191</v>
      </c>
      <c r="E257" s="41"/>
      <c r="F257" s="232" t="s">
        <v>4149</v>
      </c>
      <c r="G257" s="41"/>
      <c r="H257" s="41"/>
      <c r="I257" s="228"/>
      <c r="J257" s="41"/>
      <c r="K257" s="41"/>
      <c r="L257" s="45"/>
      <c r="M257" s="229"/>
      <c r="N257" s="230"/>
      <c r="O257" s="85"/>
      <c r="P257" s="85"/>
      <c r="Q257" s="85"/>
      <c r="R257" s="85"/>
      <c r="S257" s="85"/>
      <c r="T257" s="86"/>
      <c r="U257" s="39"/>
      <c r="V257" s="39"/>
      <c r="W257" s="39"/>
      <c r="X257" s="39"/>
      <c r="Y257" s="39"/>
      <c r="Z257" s="39"/>
      <c r="AA257" s="39"/>
      <c r="AB257" s="39"/>
      <c r="AC257" s="39"/>
      <c r="AD257" s="39"/>
      <c r="AE257" s="39"/>
      <c r="AT257" s="18" t="s">
        <v>191</v>
      </c>
      <c r="AU257" s="18" t="s">
        <v>83</v>
      </c>
    </row>
    <row r="258" s="12" customFormat="1" ht="22.8" customHeight="1">
      <c r="A258" s="12"/>
      <c r="B258" s="197"/>
      <c r="C258" s="198"/>
      <c r="D258" s="199" t="s">
        <v>72</v>
      </c>
      <c r="E258" s="211" t="s">
        <v>238</v>
      </c>
      <c r="F258" s="211" t="s">
        <v>999</v>
      </c>
      <c r="G258" s="198"/>
      <c r="H258" s="198"/>
      <c r="I258" s="201"/>
      <c r="J258" s="212">
        <f>BK258</f>
        <v>0</v>
      </c>
      <c r="K258" s="198"/>
      <c r="L258" s="203"/>
      <c r="M258" s="204"/>
      <c r="N258" s="205"/>
      <c r="O258" s="205"/>
      <c r="P258" s="206">
        <f>SUM(P259:P261)</f>
        <v>0</v>
      </c>
      <c r="Q258" s="205"/>
      <c r="R258" s="206">
        <f>SUM(R259:R261)</f>
        <v>3.8787277199999997</v>
      </c>
      <c r="S258" s="205"/>
      <c r="T258" s="207">
        <f>SUM(T259:T261)</f>
        <v>0</v>
      </c>
      <c r="U258" s="12"/>
      <c r="V258" s="12"/>
      <c r="W258" s="12"/>
      <c r="X258" s="12"/>
      <c r="Y258" s="12"/>
      <c r="Z258" s="12"/>
      <c r="AA258" s="12"/>
      <c r="AB258" s="12"/>
      <c r="AC258" s="12"/>
      <c r="AD258" s="12"/>
      <c r="AE258" s="12"/>
      <c r="AR258" s="208" t="s">
        <v>81</v>
      </c>
      <c r="AT258" s="209" t="s">
        <v>72</v>
      </c>
      <c r="AU258" s="209" t="s">
        <v>81</v>
      </c>
      <c r="AY258" s="208" t="s">
        <v>181</v>
      </c>
      <c r="BK258" s="210">
        <f>SUM(BK259:BK261)</f>
        <v>0</v>
      </c>
    </row>
    <row r="259" s="2" customFormat="1" ht="16.5" customHeight="1">
      <c r="A259" s="39"/>
      <c r="B259" s="40"/>
      <c r="C259" s="213" t="s">
        <v>587</v>
      </c>
      <c r="D259" s="213" t="s">
        <v>183</v>
      </c>
      <c r="E259" s="214" t="s">
        <v>4486</v>
      </c>
      <c r="F259" s="215" t="s">
        <v>4383</v>
      </c>
      <c r="G259" s="216" t="s">
        <v>449</v>
      </c>
      <c r="H259" s="217">
        <v>3</v>
      </c>
      <c r="I259" s="218"/>
      <c r="J259" s="219">
        <f>ROUND(I259*H259,2)</f>
        <v>0</v>
      </c>
      <c r="K259" s="215" t="s">
        <v>187</v>
      </c>
      <c r="L259" s="45"/>
      <c r="M259" s="220" t="s">
        <v>19</v>
      </c>
      <c r="N259" s="221" t="s">
        <v>44</v>
      </c>
      <c r="O259" s="85"/>
      <c r="P259" s="222">
        <f>O259*H259</f>
        <v>0</v>
      </c>
      <c r="Q259" s="222">
        <v>1.29290924</v>
      </c>
      <c r="R259" s="222">
        <f>Q259*H259</f>
        <v>3.8787277199999997</v>
      </c>
      <c r="S259" s="222">
        <v>0</v>
      </c>
      <c r="T259" s="223">
        <f>S259*H259</f>
        <v>0</v>
      </c>
      <c r="U259" s="39"/>
      <c r="V259" s="39"/>
      <c r="W259" s="39"/>
      <c r="X259" s="39"/>
      <c r="Y259" s="39"/>
      <c r="Z259" s="39"/>
      <c r="AA259" s="39"/>
      <c r="AB259" s="39"/>
      <c r="AC259" s="39"/>
      <c r="AD259" s="39"/>
      <c r="AE259" s="39"/>
      <c r="AR259" s="224" t="s">
        <v>99</v>
      </c>
      <c r="AT259" s="224" t="s">
        <v>183</v>
      </c>
      <c r="AU259" s="224" t="s">
        <v>83</v>
      </c>
      <c r="AY259" s="18" t="s">
        <v>181</v>
      </c>
      <c r="BE259" s="225">
        <f>IF(N259="základní",J259,0)</f>
        <v>0</v>
      </c>
      <c r="BF259" s="225">
        <f>IF(N259="snížená",J259,0)</f>
        <v>0</v>
      </c>
      <c r="BG259" s="225">
        <f>IF(N259="zákl. přenesená",J259,0)</f>
        <v>0</v>
      </c>
      <c r="BH259" s="225">
        <f>IF(N259="sníž. přenesená",J259,0)</f>
        <v>0</v>
      </c>
      <c r="BI259" s="225">
        <f>IF(N259="nulová",J259,0)</f>
        <v>0</v>
      </c>
      <c r="BJ259" s="18" t="s">
        <v>81</v>
      </c>
      <c r="BK259" s="225">
        <f>ROUND(I259*H259,2)</f>
        <v>0</v>
      </c>
      <c r="BL259" s="18" t="s">
        <v>99</v>
      </c>
      <c r="BM259" s="224" t="s">
        <v>4487</v>
      </c>
    </row>
    <row r="260" s="2" customFormat="1">
      <c r="A260" s="39"/>
      <c r="B260" s="40"/>
      <c r="C260" s="41"/>
      <c r="D260" s="226" t="s">
        <v>189</v>
      </c>
      <c r="E260" s="41"/>
      <c r="F260" s="227" t="s">
        <v>4385</v>
      </c>
      <c r="G260" s="41"/>
      <c r="H260" s="41"/>
      <c r="I260" s="228"/>
      <c r="J260" s="41"/>
      <c r="K260" s="41"/>
      <c r="L260" s="45"/>
      <c r="M260" s="229"/>
      <c r="N260" s="230"/>
      <c r="O260" s="85"/>
      <c r="P260" s="85"/>
      <c r="Q260" s="85"/>
      <c r="R260" s="85"/>
      <c r="S260" s="85"/>
      <c r="T260" s="86"/>
      <c r="U260" s="39"/>
      <c r="V260" s="39"/>
      <c r="W260" s="39"/>
      <c r="X260" s="39"/>
      <c r="Y260" s="39"/>
      <c r="Z260" s="39"/>
      <c r="AA260" s="39"/>
      <c r="AB260" s="39"/>
      <c r="AC260" s="39"/>
      <c r="AD260" s="39"/>
      <c r="AE260" s="39"/>
      <c r="AT260" s="18" t="s">
        <v>189</v>
      </c>
      <c r="AU260" s="18" t="s">
        <v>83</v>
      </c>
    </row>
    <row r="261" s="2" customFormat="1">
      <c r="A261" s="39"/>
      <c r="B261" s="40"/>
      <c r="C261" s="41"/>
      <c r="D261" s="231" t="s">
        <v>191</v>
      </c>
      <c r="E261" s="41"/>
      <c r="F261" s="232" t="s">
        <v>4488</v>
      </c>
      <c r="G261" s="41"/>
      <c r="H261" s="41"/>
      <c r="I261" s="228"/>
      <c r="J261" s="41"/>
      <c r="K261" s="41"/>
      <c r="L261" s="45"/>
      <c r="M261" s="229"/>
      <c r="N261" s="230"/>
      <c r="O261" s="85"/>
      <c r="P261" s="85"/>
      <c r="Q261" s="85"/>
      <c r="R261" s="85"/>
      <c r="S261" s="85"/>
      <c r="T261" s="86"/>
      <c r="U261" s="39"/>
      <c r="V261" s="39"/>
      <c r="W261" s="39"/>
      <c r="X261" s="39"/>
      <c r="Y261" s="39"/>
      <c r="Z261" s="39"/>
      <c r="AA261" s="39"/>
      <c r="AB261" s="39"/>
      <c r="AC261" s="39"/>
      <c r="AD261" s="39"/>
      <c r="AE261" s="39"/>
      <c r="AT261" s="18" t="s">
        <v>191</v>
      </c>
      <c r="AU261" s="18" t="s">
        <v>83</v>
      </c>
    </row>
    <row r="262" s="12" customFormat="1" ht="22.8" customHeight="1">
      <c r="A262" s="12"/>
      <c r="B262" s="197"/>
      <c r="C262" s="198"/>
      <c r="D262" s="199" t="s">
        <v>72</v>
      </c>
      <c r="E262" s="211" t="s">
        <v>244</v>
      </c>
      <c r="F262" s="211" t="s">
        <v>4144</v>
      </c>
      <c r="G262" s="198"/>
      <c r="H262" s="198"/>
      <c r="I262" s="201"/>
      <c r="J262" s="212">
        <f>BK262</f>
        <v>0</v>
      </c>
      <c r="K262" s="198"/>
      <c r="L262" s="203"/>
      <c r="M262" s="204"/>
      <c r="N262" s="205"/>
      <c r="O262" s="205"/>
      <c r="P262" s="206">
        <f>SUM(P263:P293)</f>
        <v>0</v>
      </c>
      <c r="Q262" s="205"/>
      <c r="R262" s="206">
        <f>SUM(R263:R293)</f>
        <v>33.920025216500008</v>
      </c>
      <c r="S262" s="205"/>
      <c r="T262" s="207">
        <f>SUM(T263:T293)</f>
        <v>10.490550000000001</v>
      </c>
      <c r="U262" s="12"/>
      <c r="V262" s="12"/>
      <c r="W262" s="12"/>
      <c r="X262" s="12"/>
      <c r="Y262" s="12"/>
      <c r="Z262" s="12"/>
      <c r="AA262" s="12"/>
      <c r="AB262" s="12"/>
      <c r="AC262" s="12"/>
      <c r="AD262" s="12"/>
      <c r="AE262" s="12"/>
      <c r="AR262" s="208" t="s">
        <v>81</v>
      </c>
      <c r="AT262" s="209" t="s">
        <v>72</v>
      </c>
      <c r="AU262" s="209" t="s">
        <v>81</v>
      </c>
      <c r="AY262" s="208" t="s">
        <v>181</v>
      </c>
      <c r="BK262" s="210">
        <f>SUM(BK263:BK293)</f>
        <v>0</v>
      </c>
    </row>
    <row r="263" s="2" customFormat="1" ht="16.5" customHeight="1">
      <c r="A263" s="39"/>
      <c r="B263" s="40"/>
      <c r="C263" s="213" t="s">
        <v>595</v>
      </c>
      <c r="D263" s="213" t="s">
        <v>183</v>
      </c>
      <c r="E263" s="214" t="s">
        <v>4489</v>
      </c>
      <c r="F263" s="215" t="s">
        <v>4490</v>
      </c>
      <c r="G263" s="216" t="s">
        <v>449</v>
      </c>
      <c r="H263" s="217">
        <v>3</v>
      </c>
      <c r="I263" s="218"/>
      <c r="J263" s="219">
        <f>ROUND(I263*H263,2)</f>
        <v>0</v>
      </c>
      <c r="K263" s="215" t="s">
        <v>19</v>
      </c>
      <c r="L263" s="45"/>
      <c r="M263" s="220" t="s">
        <v>19</v>
      </c>
      <c r="N263" s="221" t="s">
        <v>44</v>
      </c>
      <c r="O263" s="85"/>
      <c r="P263" s="222">
        <f>O263*H263</f>
        <v>0</v>
      </c>
      <c r="Q263" s="222">
        <v>0</v>
      </c>
      <c r="R263" s="222">
        <f>Q263*H263</f>
        <v>0</v>
      </c>
      <c r="S263" s="222">
        <v>0</v>
      </c>
      <c r="T263" s="223">
        <f>S263*H263</f>
        <v>0</v>
      </c>
      <c r="U263" s="39"/>
      <c r="V263" s="39"/>
      <c r="W263" s="39"/>
      <c r="X263" s="39"/>
      <c r="Y263" s="39"/>
      <c r="Z263" s="39"/>
      <c r="AA263" s="39"/>
      <c r="AB263" s="39"/>
      <c r="AC263" s="39"/>
      <c r="AD263" s="39"/>
      <c r="AE263" s="39"/>
      <c r="AR263" s="224" t="s">
        <v>99</v>
      </c>
      <c r="AT263" s="224" t="s">
        <v>183</v>
      </c>
      <c r="AU263" s="224" t="s">
        <v>83</v>
      </c>
      <c r="AY263" s="18" t="s">
        <v>181</v>
      </c>
      <c r="BE263" s="225">
        <f>IF(N263="základní",J263,0)</f>
        <v>0</v>
      </c>
      <c r="BF263" s="225">
        <f>IF(N263="snížená",J263,0)</f>
        <v>0</v>
      </c>
      <c r="BG263" s="225">
        <f>IF(N263="zákl. přenesená",J263,0)</f>
        <v>0</v>
      </c>
      <c r="BH263" s="225">
        <f>IF(N263="sníž. přenesená",J263,0)</f>
        <v>0</v>
      </c>
      <c r="BI263" s="225">
        <f>IF(N263="nulová",J263,0)</f>
        <v>0</v>
      </c>
      <c r="BJ263" s="18" t="s">
        <v>81</v>
      </c>
      <c r="BK263" s="225">
        <f>ROUND(I263*H263,2)</f>
        <v>0</v>
      </c>
      <c r="BL263" s="18" t="s">
        <v>99</v>
      </c>
      <c r="BM263" s="224" t="s">
        <v>4491</v>
      </c>
    </row>
    <row r="264" s="2" customFormat="1">
      <c r="A264" s="39"/>
      <c r="B264" s="40"/>
      <c r="C264" s="41"/>
      <c r="D264" s="226" t="s">
        <v>189</v>
      </c>
      <c r="E264" s="41"/>
      <c r="F264" s="227" t="s">
        <v>4490</v>
      </c>
      <c r="G264" s="41"/>
      <c r="H264" s="41"/>
      <c r="I264" s="228"/>
      <c r="J264" s="41"/>
      <c r="K264" s="41"/>
      <c r="L264" s="45"/>
      <c r="M264" s="229"/>
      <c r="N264" s="230"/>
      <c r="O264" s="85"/>
      <c r="P264" s="85"/>
      <c r="Q264" s="85"/>
      <c r="R264" s="85"/>
      <c r="S264" s="85"/>
      <c r="T264" s="86"/>
      <c r="U264" s="39"/>
      <c r="V264" s="39"/>
      <c r="W264" s="39"/>
      <c r="X264" s="39"/>
      <c r="Y264" s="39"/>
      <c r="Z264" s="39"/>
      <c r="AA264" s="39"/>
      <c r="AB264" s="39"/>
      <c r="AC264" s="39"/>
      <c r="AD264" s="39"/>
      <c r="AE264" s="39"/>
      <c r="AT264" s="18" t="s">
        <v>189</v>
      </c>
      <c r="AU264" s="18" t="s">
        <v>83</v>
      </c>
    </row>
    <row r="265" s="2" customFormat="1" ht="16.5" customHeight="1">
      <c r="A265" s="39"/>
      <c r="B265" s="40"/>
      <c r="C265" s="213" t="s">
        <v>603</v>
      </c>
      <c r="D265" s="213" t="s">
        <v>183</v>
      </c>
      <c r="E265" s="214" t="s">
        <v>4122</v>
      </c>
      <c r="F265" s="215" t="s">
        <v>4123</v>
      </c>
      <c r="G265" s="216" t="s">
        <v>263</v>
      </c>
      <c r="H265" s="217">
        <v>94.200000000000003</v>
      </c>
      <c r="I265" s="218"/>
      <c r="J265" s="219">
        <f>ROUND(I265*H265,2)</f>
        <v>0</v>
      </c>
      <c r="K265" s="215" t="s">
        <v>187</v>
      </c>
      <c r="L265" s="45"/>
      <c r="M265" s="220" t="s">
        <v>19</v>
      </c>
      <c r="N265" s="221" t="s">
        <v>44</v>
      </c>
      <c r="O265" s="85"/>
      <c r="P265" s="222">
        <f>O265*H265</f>
        <v>0</v>
      </c>
      <c r="Q265" s="222">
        <v>0.15539952000000001</v>
      </c>
      <c r="R265" s="222">
        <f>Q265*H265</f>
        <v>14.638634784000002</v>
      </c>
      <c r="S265" s="222">
        <v>0</v>
      </c>
      <c r="T265" s="223">
        <f>S265*H265</f>
        <v>0</v>
      </c>
      <c r="U265" s="39"/>
      <c r="V265" s="39"/>
      <c r="W265" s="39"/>
      <c r="X265" s="39"/>
      <c r="Y265" s="39"/>
      <c r="Z265" s="39"/>
      <c r="AA265" s="39"/>
      <c r="AB265" s="39"/>
      <c r="AC265" s="39"/>
      <c r="AD265" s="39"/>
      <c r="AE265" s="39"/>
      <c r="AR265" s="224" t="s">
        <v>99</v>
      </c>
      <c r="AT265" s="224" t="s">
        <v>183</v>
      </c>
      <c r="AU265" s="224" t="s">
        <v>83</v>
      </c>
      <c r="AY265" s="18" t="s">
        <v>181</v>
      </c>
      <c r="BE265" s="225">
        <f>IF(N265="základní",J265,0)</f>
        <v>0</v>
      </c>
      <c r="BF265" s="225">
        <f>IF(N265="snížená",J265,0)</f>
        <v>0</v>
      </c>
      <c r="BG265" s="225">
        <f>IF(N265="zákl. přenesená",J265,0)</f>
        <v>0</v>
      </c>
      <c r="BH265" s="225">
        <f>IF(N265="sníž. přenesená",J265,0)</f>
        <v>0</v>
      </c>
      <c r="BI265" s="225">
        <f>IF(N265="nulová",J265,0)</f>
        <v>0</v>
      </c>
      <c r="BJ265" s="18" t="s">
        <v>81</v>
      </c>
      <c r="BK265" s="225">
        <f>ROUND(I265*H265,2)</f>
        <v>0</v>
      </c>
      <c r="BL265" s="18" t="s">
        <v>99</v>
      </c>
      <c r="BM265" s="224" t="s">
        <v>4492</v>
      </c>
    </row>
    <row r="266" s="2" customFormat="1">
      <c r="A266" s="39"/>
      <c r="B266" s="40"/>
      <c r="C266" s="41"/>
      <c r="D266" s="226" t="s">
        <v>189</v>
      </c>
      <c r="E266" s="41"/>
      <c r="F266" s="227" t="s">
        <v>4125</v>
      </c>
      <c r="G266" s="41"/>
      <c r="H266" s="41"/>
      <c r="I266" s="228"/>
      <c r="J266" s="41"/>
      <c r="K266" s="41"/>
      <c r="L266" s="45"/>
      <c r="M266" s="229"/>
      <c r="N266" s="230"/>
      <c r="O266" s="85"/>
      <c r="P266" s="85"/>
      <c r="Q266" s="85"/>
      <c r="R266" s="85"/>
      <c r="S266" s="85"/>
      <c r="T266" s="86"/>
      <c r="U266" s="39"/>
      <c r="V266" s="39"/>
      <c r="W266" s="39"/>
      <c r="X266" s="39"/>
      <c r="Y266" s="39"/>
      <c r="Z266" s="39"/>
      <c r="AA266" s="39"/>
      <c r="AB266" s="39"/>
      <c r="AC266" s="39"/>
      <c r="AD266" s="39"/>
      <c r="AE266" s="39"/>
      <c r="AT266" s="18" t="s">
        <v>189</v>
      </c>
      <c r="AU266" s="18" t="s">
        <v>83</v>
      </c>
    </row>
    <row r="267" s="2" customFormat="1">
      <c r="A267" s="39"/>
      <c r="B267" s="40"/>
      <c r="C267" s="41"/>
      <c r="D267" s="231" t="s">
        <v>191</v>
      </c>
      <c r="E267" s="41"/>
      <c r="F267" s="232" t="s">
        <v>4126</v>
      </c>
      <c r="G267" s="41"/>
      <c r="H267" s="41"/>
      <c r="I267" s="228"/>
      <c r="J267" s="41"/>
      <c r="K267" s="41"/>
      <c r="L267" s="45"/>
      <c r="M267" s="229"/>
      <c r="N267" s="230"/>
      <c r="O267" s="85"/>
      <c r="P267" s="85"/>
      <c r="Q267" s="85"/>
      <c r="R267" s="85"/>
      <c r="S267" s="85"/>
      <c r="T267" s="86"/>
      <c r="U267" s="39"/>
      <c r="V267" s="39"/>
      <c r="W267" s="39"/>
      <c r="X267" s="39"/>
      <c r="Y267" s="39"/>
      <c r="Z267" s="39"/>
      <c r="AA267" s="39"/>
      <c r="AB267" s="39"/>
      <c r="AC267" s="39"/>
      <c r="AD267" s="39"/>
      <c r="AE267" s="39"/>
      <c r="AT267" s="18" t="s">
        <v>191</v>
      </c>
      <c r="AU267" s="18" t="s">
        <v>83</v>
      </c>
    </row>
    <row r="268" s="2" customFormat="1" ht="16.5" customHeight="1">
      <c r="A268" s="39"/>
      <c r="B268" s="40"/>
      <c r="C268" s="213" t="s">
        <v>609</v>
      </c>
      <c r="D268" s="213" t="s">
        <v>183</v>
      </c>
      <c r="E268" s="214" t="s">
        <v>4493</v>
      </c>
      <c r="F268" s="215" t="s">
        <v>4494</v>
      </c>
      <c r="G268" s="216" t="s">
        <v>263</v>
      </c>
      <c r="H268" s="217">
        <v>168.90000000000001</v>
      </c>
      <c r="I268" s="218"/>
      <c r="J268" s="219">
        <f>ROUND(I268*H268,2)</f>
        <v>0</v>
      </c>
      <c r="K268" s="215" t="s">
        <v>187</v>
      </c>
      <c r="L268" s="45"/>
      <c r="M268" s="220" t="s">
        <v>19</v>
      </c>
      <c r="N268" s="221" t="s">
        <v>44</v>
      </c>
      <c r="O268" s="85"/>
      <c r="P268" s="222">
        <f>O268*H268</f>
        <v>0</v>
      </c>
      <c r="Q268" s="222">
        <v>0.10094599999999999</v>
      </c>
      <c r="R268" s="222">
        <f>Q268*H268</f>
        <v>17.049779399999998</v>
      </c>
      <c r="S268" s="222">
        <v>0</v>
      </c>
      <c r="T268" s="223">
        <f>S268*H268</f>
        <v>0</v>
      </c>
      <c r="U268" s="39"/>
      <c r="V268" s="39"/>
      <c r="W268" s="39"/>
      <c r="X268" s="39"/>
      <c r="Y268" s="39"/>
      <c r="Z268" s="39"/>
      <c r="AA268" s="39"/>
      <c r="AB268" s="39"/>
      <c r="AC268" s="39"/>
      <c r="AD268" s="39"/>
      <c r="AE268" s="39"/>
      <c r="AR268" s="224" t="s">
        <v>99</v>
      </c>
      <c r="AT268" s="224" t="s">
        <v>183</v>
      </c>
      <c r="AU268" s="224" t="s">
        <v>83</v>
      </c>
      <c r="AY268" s="18" t="s">
        <v>181</v>
      </c>
      <c r="BE268" s="225">
        <f>IF(N268="základní",J268,0)</f>
        <v>0</v>
      </c>
      <c r="BF268" s="225">
        <f>IF(N268="snížená",J268,0)</f>
        <v>0</v>
      </c>
      <c r="BG268" s="225">
        <f>IF(N268="zákl. přenesená",J268,0)</f>
        <v>0</v>
      </c>
      <c r="BH268" s="225">
        <f>IF(N268="sníž. přenesená",J268,0)</f>
        <v>0</v>
      </c>
      <c r="BI268" s="225">
        <f>IF(N268="nulová",J268,0)</f>
        <v>0</v>
      </c>
      <c r="BJ268" s="18" t="s">
        <v>81</v>
      </c>
      <c r="BK268" s="225">
        <f>ROUND(I268*H268,2)</f>
        <v>0</v>
      </c>
      <c r="BL268" s="18" t="s">
        <v>99</v>
      </c>
      <c r="BM268" s="224" t="s">
        <v>4495</v>
      </c>
    </row>
    <row r="269" s="2" customFormat="1">
      <c r="A269" s="39"/>
      <c r="B269" s="40"/>
      <c r="C269" s="41"/>
      <c r="D269" s="226" t="s">
        <v>189</v>
      </c>
      <c r="E269" s="41"/>
      <c r="F269" s="227" t="s">
        <v>4496</v>
      </c>
      <c r="G269" s="41"/>
      <c r="H269" s="41"/>
      <c r="I269" s="228"/>
      <c r="J269" s="41"/>
      <c r="K269" s="41"/>
      <c r="L269" s="45"/>
      <c r="M269" s="229"/>
      <c r="N269" s="230"/>
      <c r="O269" s="85"/>
      <c r="P269" s="85"/>
      <c r="Q269" s="85"/>
      <c r="R269" s="85"/>
      <c r="S269" s="85"/>
      <c r="T269" s="86"/>
      <c r="U269" s="39"/>
      <c r="V269" s="39"/>
      <c r="W269" s="39"/>
      <c r="X269" s="39"/>
      <c r="Y269" s="39"/>
      <c r="Z269" s="39"/>
      <c r="AA269" s="39"/>
      <c r="AB269" s="39"/>
      <c r="AC269" s="39"/>
      <c r="AD269" s="39"/>
      <c r="AE269" s="39"/>
      <c r="AT269" s="18" t="s">
        <v>189</v>
      </c>
      <c r="AU269" s="18" t="s">
        <v>83</v>
      </c>
    </row>
    <row r="270" s="2" customFormat="1">
      <c r="A270" s="39"/>
      <c r="B270" s="40"/>
      <c r="C270" s="41"/>
      <c r="D270" s="231" t="s">
        <v>191</v>
      </c>
      <c r="E270" s="41"/>
      <c r="F270" s="232" t="s">
        <v>4497</v>
      </c>
      <c r="G270" s="41"/>
      <c r="H270" s="41"/>
      <c r="I270" s="228"/>
      <c r="J270" s="41"/>
      <c r="K270" s="41"/>
      <c r="L270" s="45"/>
      <c r="M270" s="229"/>
      <c r="N270" s="230"/>
      <c r="O270" s="85"/>
      <c r="P270" s="85"/>
      <c r="Q270" s="85"/>
      <c r="R270" s="85"/>
      <c r="S270" s="85"/>
      <c r="T270" s="86"/>
      <c r="U270" s="39"/>
      <c r="V270" s="39"/>
      <c r="W270" s="39"/>
      <c r="X270" s="39"/>
      <c r="Y270" s="39"/>
      <c r="Z270" s="39"/>
      <c r="AA270" s="39"/>
      <c r="AB270" s="39"/>
      <c r="AC270" s="39"/>
      <c r="AD270" s="39"/>
      <c r="AE270" s="39"/>
      <c r="AT270" s="18" t="s">
        <v>191</v>
      </c>
      <c r="AU270" s="18" t="s">
        <v>83</v>
      </c>
    </row>
    <row r="271" s="2" customFormat="1" ht="16.5" customHeight="1">
      <c r="A271" s="39"/>
      <c r="B271" s="40"/>
      <c r="C271" s="213" t="s">
        <v>616</v>
      </c>
      <c r="D271" s="213" t="s">
        <v>183</v>
      </c>
      <c r="E271" s="214" t="s">
        <v>4138</v>
      </c>
      <c r="F271" s="215" t="s">
        <v>4139</v>
      </c>
      <c r="G271" s="216" t="s">
        <v>186</v>
      </c>
      <c r="H271" s="217">
        <v>0.98899999999999999</v>
      </c>
      <c r="I271" s="218"/>
      <c r="J271" s="219">
        <f>ROUND(I271*H271,2)</f>
        <v>0</v>
      </c>
      <c r="K271" s="215" t="s">
        <v>187</v>
      </c>
      <c r="L271" s="45"/>
      <c r="M271" s="220" t="s">
        <v>19</v>
      </c>
      <c r="N271" s="221" t="s">
        <v>44</v>
      </c>
      <c r="O271" s="85"/>
      <c r="P271" s="222">
        <f>O271*H271</f>
        <v>0</v>
      </c>
      <c r="Q271" s="222">
        <v>2.2563399999999998</v>
      </c>
      <c r="R271" s="222">
        <f>Q271*H271</f>
        <v>2.2315202599999999</v>
      </c>
      <c r="S271" s="222">
        <v>0</v>
      </c>
      <c r="T271" s="223">
        <f>S271*H271</f>
        <v>0</v>
      </c>
      <c r="U271" s="39"/>
      <c r="V271" s="39"/>
      <c r="W271" s="39"/>
      <c r="X271" s="39"/>
      <c r="Y271" s="39"/>
      <c r="Z271" s="39"/>
      <c r="AA271" s="39"/>
      <c r="AB271" s="39"/>
      <c r="AC271" s="39"/>
      <c r="AD271" s="39"/>
      <c r="AE271" s="39"/>
      <c r="AR271" s="224" t="s">
        <v>99</v>
      </c>
      <c r="AT271" s="224" t="s">
        <v>183</v>
      </c>
      <c r="AU271" s="224" t="s">
        <v>83</v>
      </c>
      <c r="AY271" s="18" t="s">
        <v>181</v>
      </c>
      <c r="BE271" s="225">
        <f>IF(N271="základní",J271,0)</f>
        <v>0</v>
      </c>
      <c r="BF271" s="225">
        <f>IF(N271="snížená",J271,0)</f>
        <v>0</v>
      </c>
      <c r="BG271" s="225">
        <f>IF(N271="zákl. přenesená",J271,0)</f>
        <v>0</v>
      </c>
      <c r="BH271" s="225">
        <f>IF(N271="sníž. přenesená",J271,0)</f>
        <v>0</v>
      </c>
      <c r="BI271" s="225">
        <f>IF(N271="nulová",J271,0)</f>
        <v>0</v>
      </c>
      <c r="BJ271" s="18" t="s">
        <v>81</v>
      </c>
      <c r="BK271" s="225">
        <f>ROUND(I271*H271,2)</f>
        <v>0</v>
      </c>
      <c r="BL271" s="18" t="s">
        <v>99</v>
      </c>
      <c r="BM271" s="224" t="s">
        <v>4498</v>
      </c>
    </row>
    <row r="272" s="2" customFormat="1">
      <c r="A272" s="39"/>
      <c r="B272" s="40"/>
      <c r="C272" s="41"/>
      <c r="D272" s="226" t="s">
        <v>189</v>
      </c>
      <c r="E272" s="41"/>
      <c r="F272" s="227" t="s">
        <v>4141</v>
      </c>
      <c r="G272" s="41"/>
      <c r="H272" s="41"/>
      <c r="I272" s="228"/>
      <c r="J272" s="41"/>
      <c r="K272" s="41"/>
      <c r="L272" s="45"/>
      <c r="M272" s="229"/>
      <c r="N272" s="230"/>
      <c r="O272" s="85"/>
      <c r="P272" s="85"/>
      <c r="Q272" s="85"/>
      <c r="R272" s="85"/>
      <c r="S272" s="85"/>
      <c r="T272" s="86"/>
      <c r="U272" s="39"/>
      <c r="V272" s="39"/>
      <c r="W272" s="39"/>
      <c r="X272" s="39"/>
      <c r="Y272" s="39"/>
      <c r="Z272" s="39"/>
      <c r="AA272" s="39"/>
      <c r="AB272" s="39"/>
      <c r="AC272" s="39"/>
      <c r="AD272" s="39"/>
      <c r="AE272" s="39"/>
      <c r="AT272" s="18" t="s">
        <v>189</v>
      </c>
      <c r="AU272" s="18" t="s">
        <v>83</v>
      </c>
    </row>
    <row r="273" s="2" customFormat="1">
      <c r="A273" s="39"/>
      <c r="B273" s="40"/>
      <c r="C273" s="41"/>
      <c r="D273" s="231" t="s">
        <v>191</v>
      </c>
      <c r="E273" s="41"/>
      <c r="F273" s="232" t="s">
        <v>4142</v>
      </c>
      <c r="G273" s="41"/>
      <c r="H273" s="41"/>
      <c r="I273" s="228"/>
      <c r="J273" s="41"/>
      <c r="K273" s="41"/>
      <c r="L273" s="45"/>
      <c r="M273" s="229"/>
      <c r="N273" s="230"/>
      <c r="O273" s="85"/>
      <c r="P273" s="85"/>
      <c r="Q273" s="85"/>
      <c r="R273" s="85"/>
      <c r="S273" s="85"/>
      <c r="T273" s="86"/>
      <c r="U273" s="39"/>
      <c r="V273" s="39"/>
      <c r="W273" s="39"/>
      <c r="X273" s="39"/>
      <c r="Y273" s="39"/>
      <c r="Z273" s="39"/>
      <c r="AA273" s="39"/>
      <c r="AB273" s="39"/>
      <c r="AC273" s="39"/>
      <c r="AD273" s="39"/>
      <c r="AE273" s="39"/>
      <c r="AT273" s="18" t="s">
        <v>191</v>
      </c>
      <c r="AU273" s="18" t="s">
        <v>83</v>
      </c>
    </row>
    <row r="274" s="13" customFormat="1">
      <c r="A274" s="13"/>
      <c r="B274" s="233"/>
      <c r="C274" s="234"/>
      <c r="D274" s="226" t="s">
        <v>193</v>
      </c>
      <c r="E274" s="235" t="s">
        <v>19</v>
      </c>
      <c r="F274" s="236" t="s">
        <v>4499</v>
      </c>
      <c r="G274" s="234"/>
      <c r="H274" s="237">
        <v>0.98899999999999999</v>
      </c>
      <c r="I274" s="238"/>
      <c r="J274" s="234"/>
      <c r="K274" s="234"/>
      <c r="L274" s="239"/>
      <c r="M274" s="240"/>
      <c r="N274" s="241"/>
      <c r="O274" s="241"/>
      <c r="P274" s="241"/>
      <c r="Q274" s="241"/>
      <c r="R274" s="241"/>
      <c r="S274" s="241"/>
      <c r="T274" s="242"/>
      <c r="U274" s="13"/>
      <c r="V274" s="13"/>
      <c r="W274" s="13"/>
      <c r="X274" s="13"/>
      <c r="Y274" s="13"/>
      <c r="Z274" s="13"/>
      <c r="AA274" s="13"/>
      <c r="AB274" s="13"/>
      <c r="AC274" s="13"/>
      <c r="AD274" s="13"/>
      <c r="AE274" s="13"/>
      <c r="AT274" s="243" t="s">
        <v>193</v>
      </c>
      <c r="AU274" s="243" t="s">
        <v>83</v>
      </c>
      <c r="AV274" s="13" t="s">
        <v>83</v>
      </c>
      <c r="AW274" s="13" t="s">
        <v>33</v>
      </c>
      <c r="AX274" s="13" t="s">
        <v>81</v>
      </c>
      <c r="AY274" s="243" t="s">
        <v>181</v>
      </c>
    </row>
    <row r="275" s="2" customFormat="1" ht="16.5" customHeight="1">
      <c r="A275" s="39"/>
      <c r="B275" s="40"/>
      <c r="C275" s="213" t="s">
        <v>622</v>
      </c>
      <c r="D275" s="213" t="s">
        <v>183</v>
      </c>
      <c r="E275" s="214" t="s">
        <v>4150</v>
      </c>
      <c r="F275" s="215" t="s">
        <v>4151</v>
      </c>
      <c r="G275" s="216" t="s">
        <v>263</v>
      </c>
      <c r="H275" s="217">
        <v>45.5</v>
      </c>
      <c r="I275" s="218"/>
      <c r="J275" s="219">
        <f>ROUND(I275*H275,2)</f>
        <v>0</v>
      </c>
      <c r="K275" s="215" t="s">
        <v>187</v>
      </c>
      <c r="L275" s="45"/>
      <c r="M275" s="220" t="s">
        <v>19</v>
      </c>
      <c r="N275" s="221" t="s">
        <v>44</v>
      </c>
      <c r="O275" s="85"/>
      <c r="P275" s="222">
        <f>O275*H275</f>
        <v>0</v>
      </c>
      <c r="Q275" s="222">
        <v>1.995E-06</v>
      </c>
      <c r="R275" s="222">
        <f>Q275*H275</f>
        <v>9.0772499999999999E-05</v>
      </c>
      <c r="S275" s="222">
        <v>0</v>
      </c>
      <c r="T275" s="223">
        <f>S275*H275</f>
        <v>0</v>
      </c>
      <c r="U275" s="39"/>
      <c r="V275" s="39"/>
      <c r="W275" s="39"/>
      <c r="X275" s="39"/>
      <c r="Y275" s="39"/>
      <c r="Z275" s="39"/>
      <c r="AA275" s="39"/>
      <c r="AB275" s="39"/>
      <c r="AC275" s="39"/>
      <c r="AD275" s="39"/>
      <c r="AE275" s="39"/>
      <c r="AR275" s="224" t="s">
        <v>99</v>
      </c>
      <c r="AT275" s="224" t="s">
        <v>183</v>
      </c>
      <c r="AU275" s="224" t="s">
        <v>83</v>
      </c>
      <c r="AY275" s="18" t="s">
        <v>181</v>
      </c>
      <c r="BE275" s="225">
        <f>IF(N275="základní",J275,0)</f>
        <v>0</v>
      </c>
      <c r="BF275" s="225">
        <f>IF(N275="snížená",J275,0)</f>
        <v>0</v>
      </c>
      <c r="BG275" s="225">
        <f>IF(N275="zákl. přenesená",J275,0)</f>
        <v>0</v>
      </c>
      <c r="BH275" s="225">
        <f>IF(N275="sníž. přenesená",J275,0)</f>
        <v>0</v>
      </c>
      <c r="BI275" s="225">
        <f>IF(N275="nulová",J275,0)</f>
        <v>0</v>
      </c>
      <c r="BJ275" s="18" t="s">
        <v>81</v>
      </c>
      <c r="BK275" s="225">
        <f>ROUND(I275*H275,2)</f>
        <v>0</v>
      </c>
      <c r="BL275" s="18" t="s">
        <v>99</v>
      </c>
      <c r="BM275" s="224" t="s">
        <v>4500</v>
      </c>
    </row>
    <row r="276" s="2" customFormat="1">
      <c r="A276" s="39"/>
      <c r="B276" s="40"/>
      <c r="C276" s="41"/>
      <c r="D276" s="226" t="s">
        <v>189</v>
      </c>
      <c r="E276" s="41"/>
      <c r="F276" s="227" t="s">
        <v>4153</v>
      </c>
      <c r="G276" s="41"/>
      <c r="H276" s="41"/>
      <c r="I276" s="228"/>
      <c r="J276" s="41"/>
      <c r="K276" s="41"/>
      <c r="L276" s="45"/>
      <c r="M276" s="229"/>
      <c r="N276" s="230"/>
      <c r="O276" s="85"/>
      <c r="P276" s="85"/>
      <c r="Q276" s="85"/>
      <c r="R276" s="85"/>
      <c r="S276" s="85"/>
      <c r="T276" s="86"/>
      <c r="U276" s="39"/>
      <c r="V276" s="39"/>
      <c r="W276" s="39"/>
      <c r="X276" s="39"/>
      <c r="Y276" s="39"/>
      <c r="Z276" s="39"/>
      <c r="AA276" s="39"/>
      <c r="AB276" s="39"/>
      <c r="AC276" s="39"/>
      <c r="AD276" s="39"/>
      <c r="AE276" s="39"/>
      <c r="AT276" s="18" t="s">
        <v>189</v>
      </c>
      <c r="AU276" s="18" t="s">
        <v>83</v>
      </c>
    </row>
    <row r="277" s="2" customFormat="1">
      <c r="A277" s="39"/>
      <c r="B277" s="40"/>
      <c r="C277" s="41"/>
      <c r="D277" s="231" t="s">
        <v>191</v>
      </c>
      <c r="E277" s="41"/>
      <c r="F277" s="232" t="s">
        <v>4154</v>
      </c>
      <c r="G277" s="41"/>
      <c r="H277" s="41"/>
      <c r="I277" s="228"/>
      <c r="J277" s="41"/>
      <c r="K277" s="41"/>
      <c r="L277" s="45"/>
      <c r="M277" s="229"/>
      <c r="N277" s="230"/>
      <c r="O277" s="85"/>
      <c r="P277" s="85"/>
      <c r="Q277" s="85"/>
      <c r="R277" s="85"/>
      <c r="S277" s="85"/>
      <c r="T277" s="86"/>
      <c r="U277" s="39"/>
      <c r="V277" s="39"/>
      <c r="W277" s="39"/>
      <c r="X277" s="39"/>
      <c r="Y277" s="39"/>
      <c r="Z277" s="39"/>
      <c r="AA277" s="39"/>
      <c r="AB277" s="39"/>
      <c r="AC277" s="39"/>
      <c r="AD277" s="39"/>
      <c r="AE277" s="39"/>
      <c r="AT277" s="18" t="s">
        <v>191</v>
      </c>
      <c r="AU277" s="18" t="s">
        <v>83</v>
      </c>
    </row>
    <row r="278" s="2" customFormat="1" ht="16.5" customHeight="1">
      <c r="A278" s="39"/>
      <c r="B278" s="40"/>
      <c r="C278" s="213" t="s">
        <v>629</v>
      </c>
      <c r="D278" s="213" t="s">
        <v>183</v>
      </c>
      <c r="E278" s="214" t="s">
        <v>1221</v>
      </c>
      <c r="F278" s="215" t="s">
        <v>1222</v>
      </c>
      <c r="G278" s="216" t="s">
        <v>186</v>
      </c>
      <c r="H278" s="217">
        <v>3.1800000000000002</v>
      </c>
      <c r="I278" s="218"/>
      <c r="J278" s="219">
        <f>ROUND(I278*H278,2)</f>
        <v>0</v>
      </c>
      <c r="K278" s="215" t="s">
        <v>187</v>
      </c>
      <c r="L278" s="45"/>
      <c r="M278" s="220" t="s">
        <v>19</v>
      </c>
      <c r="N278" s="221" t="s">
        <v>44</v>
      </c>
      <c r="O278" s="85"/>
      <c r="P278" s="222">
        <f>O278*H278</f>
        <v>0</v>
      </c>
      <c r="Q278" s="222">
        <v>0</v>
      </c>
      <c r="R278" s="222">
        <f>Q278*H278</f>
        <v>0</v>
      </c>
      <c r="S278" s="222">
        <v>2</v>
      </c>
      <c r="T278" s="223">
        <f>S278*H278</f>
        <v>6.3600000000000003</v>
      </c>
      <c r="U278" s="39"/>
      <c r="V278" s="39"/>
      <c r="W278" s="39"/>
      <c r="X278" s="39"/>
      <c r="Y278" s="39"/>
      <c r="Z278" s="39"/>
      <c r="AA278" s="39"/>
      <c r="AB278" s="39"/>
      <c r="AC278" s="39"/>
      <c r="AD278" s="39"/>
      <c r="AE278" s="39"/>
      <c r="AR278" s="224" t="s">
        <v>99</v>
      </c>
      <c r="AT278" s="224" t="s">
        <v>183</v>
      </c>
      <c r="AU278" s="224" t="s">
        <v>83</v>
      </c>
      <c r="AY278" s="18" t="s">
        <v>181</v>
      </c>
      <c r="BE278" s="225">
        <f>IF(N278="základní",J278,0)</f>
        <v>0</v>
      </c>
      <c r="BF278" s="225">
        <f>IF(N278="snížená",J278,0)</f>
        <v>0</v>
      </c>
      <c r="BG278" s="225">
        <f>IF(N278="zákl. přenesená",J278,0)</f>
        <v>0</v>
      </c>
      <c r="BH278" s="225">
        <f>IF(N278="sníž. přenesená",J278,0)</f>
        <v>0</v>
      </c>
      <c r="BI278" s="225">
        <f>IF(N278="nulová",J278,0)</f>
        <v>0</v>
      </c>
      <c r="BJ278" s="18" t="s">
        <v>81</v>
      </c>
      <c r="BK278" s="225">
        <f>ROUND(I278*H278,2)</f>
        <v>0</v>
      </c>
      <c r="BL278" s="18" t="s">
        <v>99</v>
      </c>
      <c r="BM278" s="224" t="s">
        <v>4501</v>
      </c>
    </row>
    <row r="279" s="2" customFormat="1">
      <c r="A279" s="39"/>
      <c r="B279" s="40"/>
      <c r="C279" s="41"/>
      <c r="D279" s="226" t="s">
        <v>189</v>
      </c>
      <c r="E279" s="41"/>
      <c r="F279" s="227" t="s">
        <v>1224</v>
      </c>
      <c r="G279" s="41"/>
      <c r="H279" s="41"/>
      <c r="I279" s="228"/>
      <c r="J279" s="41"/>
      <c r="K279" s="41"/>
      <c r="L279" s="45"/>
      <c r="M279" s="229"/>
      <c r="N279" s="230"/>
      <c r="O279" s="85"/>
      <c r="P279" s="85"/>
      <c r="Q279" s="85"/>
      <c r="R279" s="85"/>
      <c r="S279" s="85"/>
      <c r="T279" s="86"/>
      <c r="U279" s="39"/>
      <c r="V279" s="39"/>
      <c r="W279" s="39"/>
      <c r="X279" s="39"/>
      <c r="Y279" s="39"/>
      <c r="Z279" s="39"/>
      <c r="AA279" s="39"/>
      <c r="AB279" s="39"/>
      <c r="AC279" s="39"/>
      <c r="AD279" s="39"/>
      <c r="AE279" s="39"/>
      <c r="AT279" s="18" t="s">
        <v>189</v>
      </c>
      <c r="AU279" s="18" t="s">
        <v>83</v>
      </c>
    </row>
    <row r="280" s="2" customFormat="1">
      <c r="A280" s="39"/>
      <c r="B280" s="40"/>
      <c r="C280" s="41"/>
      <c r="D280" s="231" t="s">
        <v>191</v>
      </c>
      <c r="E280" s="41"/>
      <c r="F280" s="232" t="s">
        <v>1225</v>
      </c>
      <c r="G280" s="41"/>
      <c r="H280" s="41"/>
      <c r="I280" s="228"/>
      <c r="J280" s="41"/>
      <c r="K280" s="41"/>
      <c r="L280" s="45"/>
      <c r="M280" s="229"/>
      <c r="N280" s="230"/>
      <c r="O280" s="85"/>
      <c r="P280" s="85"/>
      <c r="Q280" s="85"/>
      <c r="R280" s="85"/>
      <c r="S280" s="85"/>
      <c r="T280" s="86"/>
      <c r="U280" s="39"/>
      <c r="V280" s="39"/>
      <c r="W280" s="39"/>
      <c r="X280" s="39"/>
      <c r="Y280" s="39"/>
      <c r="Z280" s="39"/>
      <c r="AA280" s="39"/>
      <c r="AB280" s="39"/>
      <c r="AC280" s="39"/>
      <c r="AD280" s="39"/>
      <c r="AE280" s="39"/>
      <c r="AT280" s="18" t="s">
        <v>191</v>
      </c>
      <c r="AU280" s="18" t="s">
        <v>83</v>
      </c>
    </row>
    <row r="281" s="13" customFormat="1">
      <c r="A281" s="13"/>
      <c r="B281" s="233"/>
      <c r="C281" s="234"/>
      <c r="D281" s="226" t="s">
        <v>193</v>
      </c>
      <c r="E281" s="235" t="s">
        <v>19</v>
      </c>
      <c r="F281" s="236" t="s">
        <v>4502</v>
      </c>
      <c r="G281" s="234"/>
      <c r="H281" s="237">
        <v>3.1800000000000002</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193</v>
      </c>
      <c r="AU281" s="243" t="s">
        <v>83</v>
      </c>
      <c r="AV281" s="13" t="s">
        <v>83</v>
      </c>
      <c r="AW281" s="13" t="s">
        <v>33</v>
      </c>
      <c r="AX281" s="13" t="s">
        <v>81</v>
      </c>
      <c r="AY281" s="243" t="s">
        <v>181</v>
      </c>
    </row>
    <row r="282" s="2" customFormat="1" ht="16.5" customHeight="1">
      <c r="A282" s="39"/>
      <c r="B282" s="40"/>
      <c r="C282" s="213" t="s">
        <v>638</v>
      </c>
      <c r="D282" s="213" t="s">
        <v>183</v>
      </c>
      <c r="E282" s="214" t="s">
        <v>4503</v>
      </c>
      <c r="F282" s="215" t="s">
        <v>4504</v>
      </c>
      <c r="G282" s="216" t="s">
        <v>449</v>
      </c>
      <c r="H282" s="217">
        <v>9</v>
      </c>
      <c r="I282" s="218"/>
      <c r="J282" s="219">
        <f>ROUND(I282*H282,2)</f>
        <v>0</v>
      </c>
      <c r="K282" s="215" t="s">
        <v>187</v>
      </c>
      <c r="L282" s="45"/>
      <c r="M282" s="220" t="s">
        <v>19</v>
      </c>
      <c r="N282" s="221" t="s">
        <v>44</v>
      </c>
      <c r="O282" s="85"/>
      <c r="P282" s="222">
        <f>O282*H282</f>
        <v>0</v>
      </c>
      <c r="Q282" s="222">
        <v>0</v>
      </c>
      <c r="R282" s="222">
        <f>Q282*H282</f>
        <v>0</v>
      </c>
      <c r="S282" s="222">
        <v>0.16800000000000001</v>
      </c>
      <c r="T282" s="223">
        <f>S282*H282</f>
        <v>1.512</v>
      </c>
      <c r="U282" s="39"/>
      <c r="V282" s="39"/>
      <c r="W282" s="39"/>
      <c r="X282" s="39"/>
      <c r="Y282" s="39"/>
      <c r="Z282" s="39"/>
      <c r="AA282" s="39"/>
      <c r="AB282" s="39"/>
      <c r="AC282" s="39"/>
      <c r="AD282" s="39"/>
      <c r="AE282" s="39"/>
      <c r="AR282" s="224" t="s">
        <v>99</v>
      </c>
      <c r="AT282" s="224" t="s">
        <v>183</v>
      </c>
      <c r="AU282" s="224" t="s">
        <v>83</v>
      </c>
      <c r="AY282" s="18" t="s">
        <v>181</v>
      </c>
      <c r="BE282" s="225">
        <f>IF(N282="základní",J282,0)</f>
        <v>0</v>
      </c>
      <c r="BF282" s="225">
        <f>IF(N282="snížená",J282,0)</f>
        <v>0</v>
      </c>
      <c r="BG282" s="225">
        <f>IF(N282="zákl. přenesená",J282,0)</f>
        <v>0</v>
      </c>
      <c r="BH282" s="225">
        <f>IF(N282="sníž. přenesená",J282,0)</f>
        <v>0</v>
      </c>
      <c r="BI282" s="225">
        <f>IF(N282="nulová",J282,0)</f>
        <v>0</v>
      </c>
      <c r="BJ282" s="18" t="s">
        <v>81</v>
      </c>
      <c r="BK282" s="225">
        <f>ROUND(I282*H282,2)</f>
        <v>0</v>
      </c>
      <c r="BL282" s="18" t="s">
        <v>99</v>
      </c>
      <c r="BM282" s="224" t="s">
        <v>4505</v>
      </c>
    </row>
    <row r="283" s="2" customFormat="1">
      <c r="A283" s="39"/>
      <c r="B283" s="40"/>
      <c r="C283" s="41"/>
      <c r="D283" s="226" t="s">
        <v>189</v>
      </c>
      <c r="E283" s="41"/>
      <c r="F283" s="227" t="s">
        <v>4506</v>
      </c>
      <c r="G283" s="41"/>
      <c r="H283" s="41"/>
      <c r="I283" s="228"/>
      <c r="J283" s="41"/>
      <c r="K283" s="41"/>
      <c r="L283" s="45"/>
      <c r="M283" s="229"/>
      <c r="N283" s="230"/>
      <c r="O283" s="85"/>
      <c r="P283" s="85"/>
      <c r="Q283" s="85"/>
      <c r="R283" s="85"/>
      <c r="S283" s="85"/>
      <c r="T283" s="86"/>
      <c r="U283" s="39"/>
      <c r="V283" s="39"/>
      <c r="W283" s="39"/>
      <c r="X283" s="39"/>
      <c r="Y283" s="39"/>
      <c r="Z283" s="39"/>
      <c r="AA283" s="39"/>
      <c r="AB283" s="39"/>
      <c r="AC283" s="39"/>
      <c r="AD283" s="39"/>
      <c r="AE283" s="39"/>
      <c r="AT283" s="18" t="s">
        <v>189</v>
      </c>
      <c r="AU283" s="18" t="s">
        <v>83</v>
      </c>
    </row>
    <row r="284" s="2" customFormat="1">
      <c r="A284" s="39"/>
      <c r="B284" s="40"/>
      <c r="C284" s="41"/>
      <c r="D284" s="231" t="s">
        <v>191</v>
      </c>
      <c r="E284" s="41"/>
      <c r="F284" s="232" t="s">
        <v>4507</v>
      </c>
      <c r="G284" s="41"/>
      <c r="H284" s="41"/>
      <c r="I284" s="228"/>
      <c r="J284" s="41"/>
      <c r="K284" s="41"/>
      <c r="L284" s="45"/>
      <c r="M284" s="229"/>
      <c r="N284" s="230"/>
      <c r="O284" s="85"/>
      <c r="P284" s="85"/>
      <c r="Q284" s="85"/>
      <c r="R284" s="85"/>
      <c r="S284" s="85"/>
      <c r="T284" s="86"/>
      <c r="U284" s="39"/>
      <c r="V284" s="39"/>
      <c r="W284" s="39"/>
      <c r="X284" s="39"/>
      <c r="Y284" s="39"/>
      <c r="Z284" s="39"/>
      <c r="AA284" s="39"/>
      <c r="AB284" s="39"/>
      <c r="AC284" s="39"/>
      <c r="AD284" s="39"/>
      <c r="AE284" s="39"/>
      <c r="AT284" s="18" t="s">
        <v>191</v>
      </c>
      <c r="AU284" s="18" t="s">
        <v>83</v>
      </c>
    </row>
    <row r="285" s="2" customFormat="1" ht="16.5" customHeight="1">
      <c r="A285" s="39"/>
      <c r="B285" s="40"/>
      <c r="C285" s="213" t="s">
        <v>647</v>
      </c>
      <c r="D285" s="213" t="s">
        <v>183</v>
      </c>
      <c r="E285" s="214" t="s">
        <v>4161</v>
      </c>
      <c r="F285" s="215" t="s">
        <v>4162</v>
      </c>
      <c r="G285" s="216" t="s">
        <v>449</v>
      </c>
      <c r="H285" s="217">
        <v>15</v>
      </c>
      <c r="I285" s="218"/>
      <c r="J285" s="219">
        <f>ROUND(I285*H285,2)</f>
        <v>0</v>
      </c>
      <c r="K285" s="215" t="s">
        <v>187</v>
      </c>
      <c r="L285" s="45"/>
      <c r="M285" s="220" t="s">
        <v>19</v>
      </c>
      <c r="N285" s="221" t="s">
        <v>44</v>
      </c>
      <c r="O285" s="85"/>
      <c r="P285" s="222">
        <f>O285*H285</f>
        <v>0</v>
      </c>
      <c r="Q285" s="222">
        <v>0</v>
      </c>
      <c r="R285" s="222">
        <f>Q285*H285</f>
        <v>0</v>
      </c>
      <c r="S285" s="222">
        <v>0.16500000000000001</v>
      </c>
      <c r="T285" s="223">
        <f>S285*H285</f>
        <v>2.4750000000000001</v>
      </c>
      <c r="U285" s="39"/>
      <c r="V285" s="39"/>
      <c r="W285" s="39"/>
      <c r="X285" s="39"/>
      <c r="Y285" s="39"/>
      <c r="Z285" s="39"/>
      <c r="AA285" s="39"/>
      <c r="AB285" s="39"/>
      <c r="AC285" s="39"/>
      <c r="AD285" s="39"/>
      <c r="AE285" s="39"/>
      <c r="AR285" s="224" t="s">
        <v>99</v>
      </c>
      <c r="AT285" s="224" t="s">
        <v>183</v>
      </c>
      <c r="AU285" s="224" t="s">
        <v>83</v>
      </c>
      <c r="AY285" s="18" t="s">
        <v>181</v>
      </c>
      <c r="BE285" s="225">
        <f>IF(N285="základní",J285,0)</f>
        <v>0</v>
      </c>
      <c r="BF285" s="225">
        <f>IF(N285="snížená",J285,0)</f>
        <v>0</v>
      </c>
      <c r="BG285" s="225">
        <f>IF(N285="zákl. přenesená",J285,0)</f>
        <v>0</v>
      </c>
      <c r="BH285" s="225">
        <f>IF(N285="sníž. přenesená",J285,0)</f>
        <v>0</v>
      </c>
      <c r="BI285" s="225">
        <f>IF(N285="nulová",J285,0)</f>
        <v>0</v>
      </c>
      <c r="BJ285" s="18" t="s">
        <v>81</v>
      </c>
      <c r="BK285" s="225">
        <f>ROUND(I285*H285,2)</f>
        <v>0</v>
      </c>
      <c r="BL285" s="18" t="s">
        <v>99</v>
      </c>
      <c r="BM285" s="224" t="s">
        <v>4508</v>
      </c>
    </row>
    <row r="286" s="2" customFormat="1">
      <c r="A286" s="39"/>
      <c r="B286" s="40"/>
      <c r="C286" s="41"/>
      <c r="D286" s="226" t="s">
        <v>189</v>
      </c>
      <c r="E286" s="41"/>
      <c r="F286" s="227" t="s">
        <v>4164</v>
      </c>
      <c r="G286" s="41"/>
      <c r="H286" s="41"/>
      <c r="I286" s="228"/>
      <c r="J286" s="41"/>
      <c r="K286" s="41"/>
      <c r="L286" s="45"/>
      <c r="M286" s="229"/>
      <c r="N286" s="230"/>
      <c r="O286" s="85"/>
      <c r="P286" s="85"/>
      <c r="Q286" s="85"/>
      <c r="R286" s="85"/>
      <c r="S286" s="85"/>
      <c r="T286" s="86"/>
      <c r="U286" s="39"/>
      <c r="V286" s="39"/>
      <c r="W286" s="39"/>
      <c r="X286" s="39"/>
      <c r="Y286" s="39"/>
      <c r="Z286" s="39"/>
      <c r="AA286" s="39"/>
      <c r="AB286" s="39"/>
      <c r="AC286" s="39"/>
      <c r="AD286" s="39"/>
      <c r="AE286" s="39"/>
      <c r="AT286" s="18" t="s">
        <v>189</v>
      </c>
      <c r="AU286" s="18" t="s">
        <v>83</v>
      </c>
    </row>
    <row r="287" s="2" customFormat="1">
      <c r="A287" s="39"/>
      <c r="B287" s="40"/>
      <c r="C287" s="41"/>
      <c r="D287" s="231" t="s">
        <v>191</v>
      </c>
      <c r="E287" s="41"/>
      <c r="F287" s="232" t="s">
        <v>4165</v>
      </c>
      <c r="G287" s="41"/>
      <c r="H287" s="41"/>
      <c r="I287" s="228"/>
      <c r="J287" s="41"/>
      <c r="K287" s="41"/>
      <c r="L287" s="45"/>
      <c r="M287" s="229"/>
      <c r="N287" s="230"/>
      <c r="O287" s="85"/>
      <c r="P287" s="85"/>
      <c r="Q287" s="85"/>
      <c r="R287" s="85"/>
      <c r="S287" s="85"/>
      <c r="T287" s="86"/>
      <c r="U287" s="39"/>
      <c r="V287" s="39"/>
      <c r="W287" s="39"/>
      <c r="X287" s="39"/>
      <c r="Y287" s="39"/>
      <c r="Z287" s="39"/>
      <c r="AA287" s="39"/>
      <c r="AB287" s="39"/>
      <c r="AC287" s="39"/>
      <c r="AD287" s="39"/>
      <c r="AE287" s="39"/>
      <c r="AT287" s="18" t="s">
        <v>191</v>
      </c>
      <c r="AU287" s="18" t="s">
        <v>83</v>
      </c>
    </row>
    <row r="288" s="2" customFormat="1" ht="16.5" customHeight="1">
      <c r="A288" s="39"/>
      <c r="B288" s="40"/>
      <c r="C288" s="213" t="s">
        <v>653</v>
      </c>
      <c r="D288" s="213" t="s">
        <v>183</v>
      </c>
      <c r="E288" s="214" t="s">
        <v>4166</v>
      </c>
      <c r="F288" s="215" t="s">
        <v>4167</v>
      </c>
      <c r="G288" s="216" t="s">
        <v>263</v>
      </c>
      <c r="H288" s="217">
        <v>72.5</v>
      </c>
      <c r="I288" s="218"/>
      <c r="J288" s="219">
        <f>ROUND(I288*H288,2)</f>
        <v>0</v>
      </c>
      <c r="K288" s="215" t="s">
        <v>187</v>
      </c>
      <c r="L288" s="45"/>
      <c r="M288" s="220" t="s">
        <v>19</v>
      </c>
      <c r="N288" s="221" t="s">
        <v>44</v>
      </c>
      <c r="O288" s="85"/>
      <c r="P288" s="222">
        <f>O288*H288</f>
        <v>0</v>
      </c>
      <c r="Q288" s="222">
        <v>0</v>
      </c>
      <c r="R288" s="222">
        <f>Q288*H288</f>
        <v>0</v>
      </c>
      <c r="S288" s="222">
        <v>0.00198</v>
      </c>
      <c r="T288" s="223">
        <f>S288*H288</f>
        <v>0.14355000000000001</v>
      </c>
      <c r="U288" s="39"/>
      <c r="V288" s="39"/>
      <c r="W288" s="39"/>
      <c r="X288" s="39"/>
      <c r="Y288" s="39"/>
      <c r="Z288" s="39"/>
      <c r="AA288" s="39"/>
      <c r="AB288" s="39"/>
      <c r="AC288" s="39"/>
      <c r="AD288" s="39"/>
      <c r="AE288" s="39"/>
      <c r="AR288" s="224" t="s">
        <v>99</v>
      </c>
      <c r="AT288" s="224" t="s">
        <v>183</v>
      </c>
      <c r="AU288" s="224" t="s">
        <v>83</v>
      </c>
      <c r="AY288" s="18" t="s">
        <v>181</v>
      </c>
      <c r="BE288" s="225">
        <f>IF(N288="základní",J288,0)</f>
        <v>0</v>
      </c>
      <c r="BF288" s="225">
        <f>IF(N288="snížená",J288,0)</f>
        <v>0</v>
      </c>
      <c r="BG288" s="225">
        <f>IF(N288="zákl. přenesená",J288,0)</f>
        <v>0</v>
      </c>
      <c r="BH288" s="225">
        <f>IF(N288="sníž. přenesená",J288,0)</f>
        <v>0</v>
      </c>
      <c r="BI288" s="225">
        <f>IF(N288="nulová",J288,0)</f>
        <v>0</v>
      </c>
      <c r="BJ288" s="18" t="s">
        <v>81</v>
      </c>
      <c r="BK288" s="225">
        <f>ROUND(I288*H288,2)</f>
        <v>0</v>
      </c>
      <c r="BL288" s="18" t="s">
        <v>99</v>
      </c>
      <c r="BM288" s="224" t="s">
        <v>4509</v>
      </c>
    </row>
    <row r="289" s="2" customFormat="1">
      <c r="A289" s="39"/>
      <c r="B289" s="40"/>
      <c r="C289" s="41"/>
      <c r="D289" s="226" t="s">
        <v>189</v>
      </c>
      <c r="E289" s="41"/>
      <c r="F289" s="227" t="s">
        <v>4169</v>
      </c>
      <c r="G289" s="41"/>
      <c r="H289" s="41"/>
      <c r="I289" s="228"/>
      <c r="J289" s="41"/>
      <c r="K289" s="41"/>
      <c r="L289" s="45"/>
      <c r="M289" s="229"/>
      <c r="N289" s="230"/>
      <c r="O289" s="85"/>
      <c r="P289" s="85"/>
      <c r="Q289" s="85"/>
      <c r="R289" s="85"/>
      <c r="S289" s="85"/>
      <c r="T289" s="86"/>
      <c r="U289" s="39"/>
      <c r="V289" s="39"/>
      <c r="W289" s="39"/>
      <c r="X289" s="39"/>
      <c r="Y289" s="39"/>
      <c r="Z289" s="39"/>
      <c r="AA289" s="39"/>
      <c r="AB289" s="39"/>
      <c r="AC289" s="39"/>
      <c r="AD289" s="39"/>
      <c r="AE289" s="39"/>
      <c r="AT289" s="18" t="s">
        <v>189</v>
      </c>
      <c r="AU289" s="18" t="s">
        <v>83</v>
      </c>
    </row>
    <row r="290" s="2" customFormat="1">
      <c r="A290" s="39"/>
      <c r="B290" s="40"/>
      <c r="C290" s="41"/>
      <c r="D290" s="231" t="s">
        <v>191</v>
      </c>
      <c r="E290" s="41"/>
      <c r="F290" s="232" t="s">
        <v>4170</v>
      </c>
      <c r="G290" s="41"/>
      <c r="H290" s="41"/>
      <c r="I290" s="228"/>
      <c r="J290" s="41"/>
      <c r="K290" s="41"/>
      <c r="L290" s="45"/>
      <c r="M290" s="229"/>
      <c r="N290" s="230"/>
      <c r="O290" s="85"/>
      <c r="P290" s="85"/>
      <c r="Q290" s="85"/>
      <c r="R290" s="85"/>
      <c r="S290" s="85"/>
      <c r="T290" s="86"/>
      <c r="U290" s="39"/>
      <c r="V290" s="39"/>
      <c r="W290" s="39"/>
      <c r="X290" s="39"/>
      <c r="Y290" s="39"/>
      <c r="Z290" s="39"/>
      <c r="AA290" s="39"/>
      <c r="AB290" s="39"/>
      <c r="AC290" s="39"/>
      <c r="AD290" s="39"/>
      <c r="AE290" s="39"/>
      <c r="AT290" s="18" t="s">
        <v>191</v>
      </c>
      <c r="AU290" s="18" t="s">
        <v>83</v>
      </c>
    </row>
    <row r="291" s="2" customFormat="1" ht="16.5" customHeight="1">
      <c r="A291" s="39"/>
      <c r="B291" s="40"/>
      <c r="C291" s="213" t="s">
        <v>661</v>
      </c>
      <c r="D291" s="213" t="s">
        <v>183</v>
      </c>
      <c r="E291" s="214" t="s">
        <v>4510</v>
      </c>
      <c r="F291" s="215" t="s">
        <v>4511</v>
      </c>
      <c r="G291" s="216" t="s">
        <v>253</v>
      </c>
      <c r="H291" s="217">
        <v>11.4</v>
      </c>
      <c r="I291" s="218"/>
      <c r="J291" s="219">
        <f>ROUND(I291*H291,2)</f>
        <v>0</v>
      </c>
      <c r="K291" s="215" t="s">
        <v>187</v>
      </c>
      <c r="L291" s="45"/>
      <c r="M291" s="220" t="s">
        <v>19</v>
      </c>
      <c r="N291" s="221" t="s">
        <v>44</v>
      </c>
      <c r="O291" s="85"/>
      <c r="P291" s="222">
        <f>O291*H291</f>
        <v>0</v>
      </c>
      <c r="Q291" s="222">
        <v>0</v>
      </c>
      <c r="R291" s="222">
        <f>Q291*H291</f>
        <v>0</v>
      </c>
      <c r="S291" s="222">
        <v>0</v>
      </c>
      <c r="T291" s="223">
        <f>S291*H291</f>
        <v>0</v>
      </c>
      <c r="U291" s="39"/>
      <c r="V291" s="39"/>
      <c r="W291" s="39"/>
      <c r="X291" s="39"/>
      <c r="Y291" s="39"/>
      <c r="Z291" s="39"/>
      <c r="AA291" s="39"/>
      <c r="AB291" s="39"/>
      <c r="AC291" s="39"/>
      <c r="AD291" s="39"/>
      <c r="AE291" s="39"/>
      <c r="AR291" s="224" t="s">
        <v>99</v>
      </c>
      <c r="AT291" s="224" t="s">
        <v>183</v>
      </c>
      <c r="AU291" s="224" t="s">
        <v>83</v>
      </c>
      <c r="AY291" s="18" t="s">
        <v>181</v>
      </c>
      <c r="BE291" s="225">
        <f>IF(N291="základní",J291,0)</f>
        <v>0</v>
      </c>
      <c r="BF291" s="225">
        <f>IF(N291="snížená",J291,0)</f>
        <v>0</v>
      </c>
      <c r="BG291" s="225">
        <f>IF(N291="zákl. přenesená",J291,0)</f>
        <v>0</v>
      </c>
      <c r="BH291" s="225">
        <f>IF(N291="sníž. přenesená",J291,0)</f>
        <v>0</v>
      </c>
      <c r="BI291" s="225">
        <f>IF(N291="nulová",J291,0)</f>
        <v>0</v>
      </c>
      <c r="BJ291" s="18" t="s">
        <v>81</v>
      </c>
      <c r="BK291" s="225">
        <f>ROUND(I291*H291,2)</f>
        <v>0</v>
      </c>
      <c r="BL291" s="18" t="s">
        <v>99</v>
      </c>
      <c r="BM291" s="224" t="s">
        <v>4512</v>
      </c>
    </row>
    <row r="292" s="2" customFormat="1">
      <c r="A292" s="39"/>
      <c r="B292" s="40"/>
      <c r="C292" s="41"/>
      <c r="D292" s="226" t="s">
        <v>189</v>
      </c>
      <c r="E292" s="41"/>
      <c r="F292" s="227" t="s">
        <v>4513</v>
      </c>
      <c r="G292" s="41"/>
      <c r="H292" s="41"/>
      <c r="I292" s="228"/>
      <c r="J292" s="41"/>
      <c r="K292" s="41"/>
      <c r="L292" s="45"/>
      <c r="M292" s="229"/>
      <c r="N292" s="230"/>
      <c r="O292" s="85"/>
      <c r="P292" s="85"/>
      <c r="Q292" s="85"/>
      <c r="R292" s="85"/>
      <c r="S292" s="85"/>
      <c r="T292" s="86"/>
      <c r="U292" s="39"/>
      <c r="V292" s="39"/>
      <c r="W292" s="39"/>
      <c r="X292" s="39"/>
      <c r="Y292" s="39"/>
      <c r="Z292" s="39"/>
      <c r="AA292" s="39"/>
      <c r="AB292" s="39"/>
      <c r="AC292" s="39"/>
      <c r="AD292" s="39"/>
      <c r="AE292" s="39"/>
      <c r="AT292" s="18" t="s">
        <v>189</v>
      </c>
      <c r="AU292" s="18" t="s">
        <v>83</v>
      </c>
    </row>
    <row r="293" s="2" customFormat="1">
      <c r="A293" s="39"/>
      <c r="B293" s="40"/>
      <c r="C293" s="41"/>
      <c r="D293" s="231" t="s">
        <v>191</v>
      </c>
      <c r="E293" s="41"/>
      <c r="F293" s="232" t="s">
        <v>4514</v>
      </c>
      <c r="G293" s="41"/>
      <c r="H293" s="41"/>
      <c r="I293" s="228"/>
      <c r="J293" s="41"/>
      <c r="K293" s="41"/>
      <c r="L293" s="45"/>
      <c r="M293" s="229"/>
      <c r="N293" s="230"/>
      <c r="O293" s="85"/>
      <c r="P293" s="85"/>
      <c r="Q293" s="85"/>
      <c r="R293" s="85"/>
      <c r="S293" s="85"/>
      <c r="T293" s="86"/>
      <c r="U293" s="39"/>
      <c r="V293" s="39"/>
      <c r="W293" s="39"/>
      <c r="X293" s="39"/>
      <c r="Y293" s="39"/>
      <c r="Z293" s="39"/>
      <c r="AA293" s="39"/>
      <c r="AB293" s="39"/>
      <c r="AC293" s="39"/>
      <c r="AD293" s="39"/>
      <c r="AE293" s="39"/>
      <c r="AT293" s="18" t="s">
        <v>191</v>
      </c>
      <c r="AU293" s="18" t="s">
        <v>83</v>
      </c>
    </row>
    <row r="294" s="12" customFormat="1" ht="22.8" customHeight="1">
      <c r="A294" s="12"/>
      <c r="B294" s="197"/>
      <c r="C294" s="198"/>
      <c r="D294" s="199" t="s">
        <v>72</v>
      </c>
      <c r="E294" s="211" t="s">
        <v>1311</v>
      </c>
      <c r="F294" s="211" t="s">
        <v>1312</v>
      </c>
      <c r="G294" s="198"/>
      <c r="H294" s="198"/>
      <c r="I294" s="201"/>
      <c r="J294" s="212">
        <f>BK294</f>
        <v>0</v>
      </c>
      <c r="K294" s="198"/>
      <c r="L294" s="203"/>
      <c r="M294" s="204"/>
      <c r="N294" s="205"/>
      <c r="O294" s="205"/>
      <c r="P294" s="206">
        <f>SUM(P295:P352)</f>
        <v>0</v>
      </c>
      <c r="Q294" s="205"/>
      <c r="R294" s="206">
        <f>SUM(R295:R352)</f>
        <v>11.657833999999999</v>
      </c>
      <c r="S294" s="205"/>
      <c r="T294" s="207">
        <f>SUM(T295:T352)</f>
        <v>0</v>
      </c>
      <c r="U294" s="12"/>
      <c r="V294" s="12"/>
      <c r="W294" s="12"/>
      <c r="X294" s="12"/>
      <c r="Y294" s="12"/>
      <c r="Z294" s="12"/>
      <c r="AA294" s="12"/>
      <c r="AB294" s="12"/>
      <c r="AC294" s="12"/>
      <c r="AD294" s="12"/>
      <c r="AE294" s="12"/>
      <c r="AR294" s="208" t="s">
        <v>81</v>
      </c>
      <c r="AT294" s="209" t="s">
        <v>72</v>
      </c>
      <c r="AU294" s="209" t="s">
        <v>81</v>
      </c>
      <c r="AY294" s="208" t="s">
        <v>181</v>
      </c>
      <c r="BK294" s="210">
        <f>SUM(BK295:BK352)</f>
        <v>0</v>
      </c>
    </row>
    <row r="295" s="2" customFormat="1" ht="16.5" customHeight="1">
      <c r="A295" s="39"/>
      <c r="B295" s="40"/>
      <c r="C295" s="213" t="s">
        <v>667</v>
      </c>
      <c r="D295" s="213" t="s">
        <v>183</v>
      </c>
      <c r="E295" s="214" t="s">
        <v>4515</v>
      </c>
      <c r="F295" s="215" t="s">
        <v>4516</v>
      </c>
      <c r="G295" s="216" t="s">
        <v>377</v>
      </c>
      <c r="H295" s="217">
        <v>9.8300000000000001</v>
      </c>
      <c r="I295" s="218"/>
      <c r="J295" s="219">
        <f>ROUND(I295*H295,2)</f>
        <v>0</v>
      </c>
      <c r="K295" s="215" t="s">
        <v>187</v>
      </c>
      <c r="L295" s="45"/>
      <c r="M295" s="220" t="s">
        <v>19</v>
      </c>
      <c r="N295" s="221" t="s">
        <v>44</v>
      </c>
      <c r="O295" s="85"/>
      <c r="P295" s="222">
        <f>O295*H295</f>
        <v>0</v>
      </c>
      <c r="Q295" s="222">
        <v>0</v>
      </c>
      <c r="R295" s="222">
        <f>Q295*H295</f>
        <v>0</v>
      </c>
      <c r="S295" s="222">
        <v>0</v>
      </c>
      <c r="T295" s="223">
        <f>S295*H295</f>
        <v>0</v>
      </c>
      <c r="U295" s="39"/>
      <c r="V295" s="39"/>
      <c r="W295" s="39"/>
      <c r="X295" s="39"/>
      <c r="Y295" s="39"/>
      <c r="Z295" s="39"/>
      <c r="AA295" s="39"/>
      <c r="AB295" s="39"/>
      <c r="AC295" s="39"/>
      <c r="AD295" s="39"/>
      <c r="AE295" s="39"/>
      <c r="AR295" s="224" t="s">
        <v>99</v>
      </c>
      <c r="AT295" s="224" t="s">
        <v>183</v>
      </c>
      <c r="AU295" s="224" t="s">
        <v>83</v>
      </c>
      <c r="AY295" s="18" t="s">
        <v>181</v>
      </c>
      <c r="BE295" s="225">
        <f>IF(N295="základní",J295,0)</f>
        <v>0</v>
      </c>
      <c r="BF295" s="225">
        <f>IF(N295="snížená",J295,0)</f>
        <v>0</v>
      </c>
      <c r="BG295" s="225">
        <f>IF(N295="zákl. přenesená",J295,0)</f>
        <v>0</v>
      </c>
      <c r="BH295" s="225">
        <f>IF(N295="sníž. přenesená",J295,0)</f>
        <v>0</v>
      </c>
      <c r="BI295" s="225">
        <f>IF(N295="nulová",J295,0)</f>
        <v>0</v>
      </c>
      <c r="BJ295" s="18" t="s">
        <v>81</v>
      </c>
      <c r="BK295" s="225">
        <f>ROUND(I295*H295,2)</f>
        <v>0</v>
      </c>
      <c r="BL295" s="18" t="s">
        <v>99</v>
      </c>
      <c r="BM295" s="224" t="s">
        <v>4517</v>
      </c>
    </row>
    <row r="296" s="2" customFormat="1">
      <c r="A296" s="39"/>
      <c r="B296" s="40"/>
      <c r="C296" s="41"/>
      <c r="D296" s="226" t="s">
        <v>189</v>
      </c>
      <c r="E296" s="41"/>
      <c r="F296" s="227" t="s">
        <v>4518</v>
      </c>
      <c r="G296" s="41"/>
      <c r="H296" s="41"/>
      <c r="I296" s="228"/>
      <c r="J296" s="41"/>
      <c r="K296" s="41"/>
      <c r="L296" s="45"/>
      <c r="M296" s="229"/>
      <c r="N296" s="230"/>
      <c r="O296" s="85"/>
      <c r="P296" s="85"/>
      <c r="Q296" s="85"/>
      <c r="R296" s="85"/>
      <c r="S296" s="85"/>
      <c r="T296" s="86"/>
      <c r="U296" s="39"/>
      <c r="V296" s="39"/>
      <c r="W296" s="39"/>
      <c r="X296" s="39"/>
      <c r="Y296" s="39"/>
      <c r="Z296" s="39"/>
      <c r="AA296" s="39"/>
      <c r="AB296" s="39"/>
      <c r="AC296" s="39"/>
      <c r="AD296" s="39"/>
      <c r="AE296" s="39"/>
      <c r="AT296" s="18" t="s">
        <v>189</v>
      </c>
      <c r="AU296" s="18" t="s">
        <v>83</v>
      </c>
    </row>
    <row r="297" s="2" customFormat="1">
      <c r="A297" s="39"/>
      <c r="B297" s="40"/>
      <c r="C297" s="41"/>
      <c r="D297" s="231" t="s">
        <v>191</v>
      </c>
      <c r="E297" s="41"/>
      <c r="F297" s="232" t="s">
        <v>4519</v>
      </c>
      <c r="G297" s="41"/>
      <c r="H297" s="41"/>
      <c r="I297" s="228"/>
      <c r="J297" s="41"/>
      <c r="K297" s="41"/>
      <c r="L297" s="45"/>
      <c r="M297" s="229"/>
      <c r="N297" s="230"/>
      <c r="O297" s="85"/>
      <c r="P297" s="85"/>
      <c r="Q297" s="85"/>
      <c r="R297" s="85"/>
      <c r="S297" s="85"/>
      <c r="T297" s="86"/>
      <c r="U297" s="39"/>
      <c r="V297" s="39"/>
      <c r="W297" s="39"/>
      <c r="X297" s="39"/>
      <c r="Y297" s="39"/>
      <c r="Z297" s="39"/>
      <c r="AA297" s="39"/>
      <c r="AB297" s="39"/>
      <c r="AC297" s="39"/>
      <c r="AD297" s="39"/>
      <c r="AE297" s="39"/>
      <c r="AT297" s="18" t="s">
        <v>191</v>
      </c>
      <c r="AU297" s="18" t="s">
        <v>83</v>
      </c>
    </row>
    <row r="298" s="2" customFormat="1" ht="16.5" customHeight="1">
      <c r="A298" s="39"/>
      <c r="B298" s="40"/>
      <c r="C298" s="213" t="s">
        <v>671</v>
      </c>
      <c r="D298" s="213" t="s">
        <v>183</v>
      </c>
      <c r="E298" s="214" t="s">
        <v>4520</v>
      </c>
      <c r="F298" s="215" t="s">
        <v>4521</v>
      </c>
      <c r="G298" s="216" t="s">
        <v>377</v>
      </c>
      <c r="H298" s="217">
        <v>58.979999999999997</v>
      </c>
      <c r="I298" s="218"/>
      <c r="J298" s="219">
        <f>ROUND(I298*H298,2)</f>
        <v>0</v>
      </c>
      <c r="K298" s="215" t="s">
        <v>187</v>
      </c>
      <c r="L298" s="45"/>
      <c r="M298" s="220" t="s">
        <v>19</v>
      </c>
      <c r="N298" s="221" t="s">
        <v>44</v>
      </c>
      <c r="O298" s="85"/>
      <c r="P298" s="222">
        <f>O298*H298</f>
        <v>0</v>
      </c>
      <c r="Q298" s="222">
        <v>0</v>
      </c>
      <c r="R298" s="222">
        <f>Q298*H298</f>
        <v>0</v>
      </c>
      <c r="S298" s="222">
        <v>0</v>
      </c>
      <c r="T298" s="223">
        <f>S298*H298</f>
        <v>0</v>
      </c>
      <c r="U298" s="39"/>
      <c r="V298" s="39"/>
      <c r="W298" s="39"/>
      <c r="X298" s="39"/>
      <c r="Y298" s="39"/>
      <c r="Z298" s="39"/>
      <c r="AA298" s="39"/>
      <c r="AB298" s="39"/>
      <c r="AC298" s="39"/>
      <c r="AD298" s="39"/>
      <c r="AE298" s="39"/>
      <c r="AR298" s="224" t="s">
        <v>99</v>
      </c>
      <c r="AT298" s="224" t="s">
        <v>183</v>
      </c>
      <c r="AU298" s="224" t="s">
        <v>83</v>
      </c>
      <c r="AY298" s="18" t="s">
        <v>181</v>
      </c>
      <c r="BE298" s="225">
        <f>IF(N298="základní",J298,0)</f>
        <v>0</v>
      </c>
      <c r="BF298" s="225">
        <f>IF(N298="snížená",J298,0)</f>
        <v>0</v>
      </c>
      <c r="BG298" s="225">
        <f>IF(N298="zákl. přenesená",J298,0)</f>
        <v>0</v>
      </c>
      <c r="BH298" s="225">
        <f>IF(N298="sníž. přenesená",J298,0)</f>
        <v>0</v>
      </c>
      <c r="BI298" s="225">
        <f>IF(N298="nulová",J298,0)</f>
        <v>0</v>
      </c>
      <c r="BJ298" s="18" t="s">
        <v>81</v>
      </c>
      <c r="BK298" s="225">
        <f>ROUND(I298*H298,2)</f>
        <v>0</v>
      </c>
      <c r="BL298" s="18" t="s">
        <v>99</v>
      </c>
      <c r="BM298" s="224" t="s">
        <v>4522</v>
      </c>
    </row>
    <row r="299" s="2" customFormat="1">
      <c r="A299" s="39"/>
      <c r="B299" s="40"/>
      <c r="C299" s="41"/>
      <c r="D299" s="226" t="s">
        <v>189</v>
      </c>
      <c r="E299" s="41"/>
      <c r="F299" s="227" t="s">
        <v>4523</v>
      </c>
      <c r="G299" s="41"/>
      <c r="H299" s="41"/>
      <c r="I299" s="228"/>
      <c r="J299" s="41"/>
      <c r="K299" s="41"/>
      <c r="L299" s="45"/>
      <c r="M299" s="229"/>
      <c r="N299" s="230"/>
      <c r="O299" s="85"/>
      <c r="P299" s="85"/>
      <c r="Q299" s="85"/>
      <c r="R299" s="85"/>
      <c r="S299" s="85"/>
      <c r="T299" s="86"/>
      <c r="U299" s="39"/>
      <c r="V299" s="39"/>
      <c r="W299" s="39"/>
      <c r="X299" s="39"/>
      <c r="Y299" s="39"/>
      <c r="Z299" s="39"/>
      <c r="AA299" s="39"/>
      <c r="AB299" s="39"/>
      <c r="AC299" s="39"/>
      <c r="AD299" s="39"/>
      <c r="AE299" s="39"/>
      <c r="AT299" s="18" t="s">
        <v>189</v>
      </c>
      <c r="AU299" s="18" t="s">
        <v>83</v>
      </c>
    </row>
    <row r="300" s="2" customFormat="1">
      <c r="A300" s="39"/>
      <c r="B300" s="40"/>
      <c r="C300" s="41"/>
      <c r="D300" s="231" t="s">
        <v>191</v>
      </c>
      <c r="E300" s="41"/>
      <c r="F300" s="232" t="s">
        <v>4524</v>
      </c>
      <c r="G300" s="41"/>
      <c r="H300" s="41"/>
      <c r="I300" s="228"/>
      <c r="J300" s="41"/>
      <c r="K300" s="41"/>
      <c r="L300" s="45"/>
      <c r="M300" s="229"/>
      <c r="N300" s="230"/>
      <c r="O300" s="85"/>
      <c r="P300" s="85"/>
      <c r="Q300" s="85"/>
      <c r="R300" s="85"/>
      <c r="S300" s="85"/>
      <c r="T300" s="86"/>
      <c r="U300" s="39"/>
      <c r="V300" s="39"/>
      <c r="W300" s="39"/>
      <c r="X300" s="39"/>
      <c r="Y300" s="39"/>
      <c r="Z300" s="39"/>
      <c r="AA300" s="39"/>
      <c r="AB300" s="39"/>
      <c r="AC300" s="39"/>
      <c r="AD300" s="39"/>
      <c r="AE300" s="39"/>
      <c r="AT300" s="18" t="s">
        <v>191</v>
      </c>
      <c r="AU300" s="18" t="s">
        <v>83</v>
      </c>
    </row>
    <row r="301" s="13" customFormat="1">
      <c r="A301" s="13"/>
      <c r="B301" s="233"/>
      <c r="C301" s="234"/>
      <c r="D301" s="226" t="s">
        <v>193</v>
      </c>
      <c r="E301" s="235" t="s">
        <v>19</v>
      </c>
      <c r="F301" s="236" t="s">
        <v>4525</v>
      </c>
      <c r="G301" s="234"/>
      <c r="H301" s="237">
        <v>58.979999999999997</v>
      </c>
      <c r="I301" s="238"/>
      <c r="J301" s="234"/>
      <c r="K301" s="234"/>
      <c r="L301" s="239"/>
      <c r="M301" s="240"/>
      <c r="N301" s="241"/>
      <c r="O301" s="241"/>
      <c r="P301" s="241"/>
      <c r="Q301" s="241"/>
      <c r="R301" s="241"/>
      <c r="S301" s="241"/>
      <c r="T301" s="242"/>
      <c r="U301" s="13"/>
      <c r="V301" s="13"/>
      <c r="W301" s="13"/>
      <c r="X301" s="13"/>
      <c r="Y301" s="13"/>
      <c r="Z301" s="13"/>
      <c r="AA301" s="13"/>
      <c r="AB301" s="13"/>
      <c r="AC301" s="13"/>
      <c r="AD301" s="13"/>
      <c r="AE301" s="13"/>
      <c r="AT301" s="243" t="s">
        <v>193</v>
      </c>
      <c r="AU301" s="243" t="s">
        <v>83</v>
      </c>
      <c r="AV301" s="13" t="s">
        <v>83</v>
      </c>
      <c r="AW301" s="13" t="s">
        <v>33</v>
      </c>
      <c r="AX301" s="13" t="s">
        <v>81</v>
      </c>
      <c r="AY301" s="243" t="s">
        <v>181</v>
      </c>
    </row>
    <row r="302" s="2" customFormat="1" ht="16.5" customHeight="1">
      <c r="A302" s="39"/>
      <c r="B302" s="40"/>
      <c r="C302" s="213" t="s">
        <v>675</v>
      </c>
      <c r="D302" s="213" t="s">
        <v>183</v>
      </c>
      <c r="E302" s="214" t="s">
        <v>4526</v>
      </c>
      <c r="F302" s="215" t="s">
        <v>4527</v>
      </c>
      <c r="G302" s="216" t="s">
        <v>377</v>
      </c>
      <c r="H302" s="217">
        <v>30.59</v>
      </c>
      <c r="I302" s="218"/>
      <c r="J302" s="219">
        <f>ROUND(I302*H302,2)</f>
        <v>0</v>
      </c>
      <c r="K302" s="215" t="s">
        <v>187</v>
      </c>
      <c r="L302" s="45"/>
      <c r="M302" s="220" t="s">
        <v>19</v>
      </c>
      <c r="N302" s="221" t="s">
        <v>44</v>
      </c>
      <c r="O302" s="85"/>
      <c r="P302" s="222">
        <f>O302*H302</f>
        <v>0</v>
      </c>
      <c r="Q302" s="222">
        <v>0</v>
      </c>
      <c r="R302" s="222">
        <f>Q302*H302</f>
        <v>0</v>
      </c>
      <c r="S302" s="222">
        <v>0</v>
      </c>
      <c r="T302" s="223">
        <f>S302*H302</f>
        <v>0</v>
      </c>
      <c r="U302" s="39"/>
      <c r="V302" s="39"/>
      <c r="W302" s="39"/>
      <c r="X302" s="39"/>
      <c r="Y302" s="39"/>
      <c r="Z302" s="39"/>
      <c r="AA302" s="39"/>
      <c r="AB302" s="39"/>
      <c r="AC302" s="39"/>
      <c r="AD302" s="39"/>
      <c r="AE302" s="39"/>
      <c r="AR302" s="224" t="s">
        <v>99</v>
      </c>
      <c r="AT302" s="224" t="s">
        <v>183</v>
      </c>
      <c r="AU302" s="224" t="s">
        <v>83</v>
      </c>
      <c r="AY302" s="18" t="s">
        <v>181</v>
      </c>
      <c r="BE302" s="225">
        <f>IF(N302="základní",J302,0)</f>
        <v>0</v>
      </c>
      <c r="BF302" s="225">
        <f>IF(N302="snížená",J302,0)</f>
        <v>0</v>
      </c>
      <c r="BG302" s="225">
        <f>IF(N302="zákl. přenesená",J302,0)</f>
        <v>0</v>
      </c>
      <c r="BH302" s="225">
        <f>IF(N302="sníž. přenesená",J302,0)</f>
        <v>0</v>
      </c>
      <c r="BI302" s="225">
        <f>IF(N302="nulová",J302,0)</f>
        <v>0</v>
      </c>
      <c r="BJ302" s="18" t="s">
        <v>81</v>
      </c>
      <c r="BK302" s="225">
        <f>ROUND(I302*H302,2)</f>
        <v>0</v>
      </c>
      <c r="BL302" s="18" t="s">
        <v>99</v>
      </c>
      <c r="BM302" s="224" t="s">
        <v>4528</v>
      </c>
    </row>
    <row r="303" s="2" customFormat="1">
      <c r="A303" s="39"/>
      <c r="B303" s="40"/>
      <c r="C303" s="41"/>
      <c r="D303" s="226" t="s">
        <v>189</v>
      </c>
      <c r="E303" s="41"/>
      <c r="F303" s="227" t="s">
        <v>4529</v>
      </c>
      <c r="G303" s="41"/>
      <c r="H303" s="41"/>
      <c r="I303" s="228"/>
      <c r="J303" s="41"/>
      <c r="K303" s="41"/>
      <c r="L303" s="45"/>
      <c r="M303" s="229"/>
      <c r="N303" s="230"/>
      <c r="O303" s="85"/>
      <c r="P303" s="85"/>
      <c r="Q303" s="85"/>
      <c r="R303" s="85"/>
      <c r="S303" s="85"/>
      <c r="T303" s="86"/>
      <c r="U303" s="39"/>
      <c r="V303" s="39"/>
      <c r="W303" s="39"/>
      <c r="X303" s="39"/>
      <c r="Y303" s="39"/>
      <c r="Z303" s="39"/>
      <c r="AA303" s="39"/>
      <c r="AB303" s="39"/>
      <c r="AC303" s="39"/>
      <c r="AD303" s="39"/>
      <c r="AE303" s="39"/>
      <c r="AT303" s="18" t="s">
        <v>189</v>
      </c>
      <c r="AU303" s="18" t="s">
        <v>83</v>
      </c>
    </row>
    <row r="304" s="2" customFormat="1">
      <c r="A304" s="39"/>
      <c r="B304" s="40"/>
      <c r="C304" s="41"/>
      <c r="D304" s="231" t="s">
        <v>191</v>
      </c>
      <c r="E304" s="41"/>
      <c r="F304" s="232" t="s">
        <v>4530</v>
      </c>
      <c r="G304" s="41"/>
      <c r="H304" s="41"/>
      <c r="I304" s="228"/>
      <c r="J304" s="41"/>
      <c r="K304" s="41"/>
      <c r="L304" s="45"/>
      <c r="M304" s="229"/>
      <c r="N304" s="230"/>
      <c r="O304" s="85"/>
      <c r="P304" s="85"/>
      <c r="Q304" s="85"/>
      <c r="R304" s="85"/>
      <c r="S304" s="85"/>
      <c r="T304" s="86"/>
      <c r="U304" s="39"/>
      <c r="V304" s="39"/>
      <c r="W304" s="39"/>
      <c r="X304" s="39"/>
      <c r="Y304" s="39"/>
      <c r="Z304" s="39"/>
      <c r="AA304" s="39"/>
      <c r="AB304" s="39"/>
      <c r="AC304" s="39"/>
      <c r="AD304" s="39"/>
      <c r="AE304" s="39"/>
      <c r="AT304" s="18" t="s">
        <v>191</v>
      </c>
      <c r="AU304" s="18" t="s">
        <v>83</v>
      </c>
    </row>
    <row r="305" s="13" customFormat="1">
      <c r="A305" s="13"/>
      <c r="B305" s="233"/>
      <c r="C305" s="234"/>
      <c r="D305" s="226" t="s">
        <v>193</v>
      </c>
      <c r="E305" s="235" t="s">
        <v>19</v>
      </c>
      <c r="F305" s="236" t="s">
        <v>4531</v>
      </c>
      <c r="G305" s="234"/>
      <c r="H305" s="237">
        <v>30.59</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193</v>
      </c>
      <c r="AU305" s="243" t="s">
        <v>83</v>
      </c>
      <c r="AV305" s="13" t="s">
        <v>83</v>
      </c>
      <c r="AW305" s="13" t="s">
        <v>33</v>
      </c>
      <c r="AX305" s="13" t="s">
        <v>81</v>
      </c>
      <c r="AY305" s="243" t="s">
        <v>181</v>
      </c>
    </row>
    <row r="306" s="2" customFormat="1" ht="16.5" customHeight="1">
      <c r="A306" s="39"/>
      <c r="B306" s="40"/>
      <c r="C306" s="213" t="s">
        <v>681</v>
      </c>
      <c r="D306" s="213" t="s">
        <v>183</v>
      </c>
      <c r="E306" s="214" t="s">
        <v>4532</v>
      </c>
      <c r="F306" s="215" t="s">
        <v>4533</v>
      </c>
      <c r="G306" s="216" t="s">
        <v>377</v>
      </c>
      <c r="H306" s="217">
        <v>673.18499999999995</v>
      </c>
      <c r="I306" s="218"/>
      <c r="J306" s="219">
        <f>ROUND(I306*H306,2)</f>
        <v>0</v>
      </c>
      <c r="K306" s="215" t="s">
        <v>187</v>
      </c>
      <c r="L306" s="45"/>
      <c r="M306" s="220" t="s">
        <v>19</v>
      </c>
      <c r="N306" s="221" t="s">
        <v>44</v>
      </c>
      <c r="O306" s="85"/>
      <c r="P306" s="222">
        <f>O306*H306</f>
        <v>0</v>
      </c>
      <c r="Q306" s="222">
        <v>0</v>
      </c>
      <c r="R306" s="222">
        <f>Q306*H306</f>
        <v>0</v>
      </c>
      <c r="S306" s="222">
        <v>0</v>
      </c>
      <c r="T306" s="223">
        <f>S306*H306</f>
        <v>0</v>
      </c>
      <c r="U306" s="39"/>
      <c r="V306" s="39"/>
      <c r="W306" s="39"/>
      <c r="X306" s="39"/>
      <c r="Y306" s="39"/>
      <c r="Z306" s="39"/>
      <c r="AA306" s="39"/>
      <c r="AB306" s="39"/>
      <c r="AC306" s="39"/>
      <c r="AD306" s="39"/>
      <c r="AE306" s="39"/>
      <c r="AR306" s="224" t="s">
        <v>99</v>
      </c>
      <c r="AT306" s="224" t="s">
        <v>183</v>
      </c>
      <c r="AU306" s="224" t="s">
        <v>83</v>
      </c>
      <c r="AY306" s="18" t="s">
        <v>181</v>
      </c>
      <c r="BE306" s="225">
        <f>IF(N306="základní",J306,0)</f>
        <v>0</v>
      </c>
      <c r="BF306" s="225">
        <f>IF(N306="snížená",J306,0)</f>
        <v>0</v>
      </c>
      <c r="BG306" s="225">
        <f>IF(N306="zákl. přenesená",J306,0)</f>
        <v>0</v>
      </c>
      <c r="BH306" s="225">
        <f>IF(N306="sníž. přenesená",J306,0)</f>
        <v>0</v>
      </c>
      <c r="BI306" s="225">
        <f>IF(N306="nulová",J306,0)</f>
        <v>0</v>
      </c>
      <c r="BJ306" s="18" t="s">
        <v>81</v>
      </c>
      <c r="BK306" s="225">
        <f>ROUND(I306*H306,2)</f>
        <v>0</v>
      </c>
      <c r="BL306" s="18" t="s">
        <v>99</v>
      </c>
      <c r="BM306" s="224" t="s">
        <v>4534</v>
      </c>
    </row>
    <row r="307" s="2" customFormat="1">
      <c r="A307" s="39"/>
      <c r="B307" s="40"/>
      <c r="C307" s="41"/>
      <c r="D307" s="226" t="s">
        <v>189</v>
      </c>
      <c r="E307" s="41"/>
      <c r="F307" s="227" t="s">
        <v>4523</v>
      </c>
      <c r="G307" s="41"/>
      <c r="H307" s="41"/>
      <c r="I307" s="228"/>
      <c r="J307" s="41"/>
      <c r="K307" s="41"/>
      <c r="L307" s="45"/>
      <c r="M307" s="229"/>
      <c r="N307" s="230"/>
      <c r="O307" s="85"/>
      <c r="P307" s="85"/>
      <c r="Q307" s="85"/>
      <c r="R307" s="85"/>
      <c r="S307" s="85"/>
      <c r="T307" s="86"/>
      <c r="U307" s="39"/>
      <c r="V307" s="39"/>
      <c r="W307" s="39"/>
      <c r="X307" s="39"/>
      <c r="Y307" s="39"/>
      <c r="Z307" s="39"/>
      <c r="AA307" s="39"/>
      <c r="AB307" s="39"/>
      <c r="AC307" s="39"/>
      <c r="AD307" s="39"/>
      <c r="AE307" s="39"/>
      <c r="AT307" s="18" t="s">
        <v>189</v>
      </c>
      <c r="AU307" s="18" t="s">
        <v>83</v>
      </c>
    </row>
    <row r="308" s="2" customFormat="1">
      <c r="A308" s="39"/>
      <c r="B308" s="40"/>
      <c r="C308" s="41"/>
      <c r="D308" s="231" t="s">
        <v>191</v>
      </c>
      <c r="E308" s="41"/>
      <c r="F308" s="232" t="s">
        <v>4535</v>
      </c>
      <c r="G308" s="41"/>
      <c r="H308" s="41"/>
      <c r="I308" s="228"/>
      <c r="J308" s="41"/>
      <c r="K308" s="41"/>
      <c r="L308" s="45"/>
      <c r="M308" s="229"/>
      <c r="N308" s="230"/>
      <c r="O308" s="85"/>
      <c r="P308" s="85"/>
      <c r="Q308" s="85"/>
      <c r="R308" s="85"/>
      <c r="S308" s="85"/>
      <c r="T308" s="86"/>
      <c r="U308" s="39"/>
      <c r="V308" s="39"/>
      <c r="W308" s="39"/>
      <c r="X308" s="39"/>
      <c r="Y308" s="39"/>
      <c r="Z308" s="39"/>
      <c r="AA308" s="39"/>
      <c r="AB308" s="39"/>
      <c r="AC308" s="39"/>
      <c r="AD308" s="39"/>
      <c r="AE308" s="39"/>
      <c r="AT308" s="18" t="s">
        <v>191</v>
      </c>
      <c r="AU308" s="18" t="s">
        <v>83</v>
      </c>
    </row>
    <row r="309" s="13" customFormat="1">
      <c r="A309" s="13"/>
      <c r="B309" s="233"/>
      <c r="C309" s="234"/>
      <c r="D309" s="226" t="s">
        <v>193</v>
      </c>
      <c r="E309" s="235" t="s">
        <v>19</v>
      </c>
      <c r="F309" s="236" t="s">
        <v>4536</v>
      </c>
      <c r="G309" s="234"/>
      <c r="H309" s="237">
        <v>673.18499999999995</v>
      </c>
      <c r="I309" s="238"/>
      <c r="J309" s="234"/>
      <c r="K309" s="234"/>
      <c r="L309" s="239"/>
      <c r="M309" s="240"/>
      <c r="N309" s="241"/>
      <c r="O309" s="241"/>
      <c r="P309" s="241"/>
      <c r="Q309" s="241"/>
      <c r="R309" s="241"/>
      <c r="S309" s="241"/>
      <c r="T309" s="242"/>
      <c r="U309" s="13"/>
      <c r="V309" s="13"/>
      <c r="W309" s="13"/>
      <c r="X309" s="13"/>
      <c r="Y309" s="13"/>
      <c r="Z309" s="13"/>
      <c r="AA309" s="13"/>
      <c r="AB309" s="13"/>
      <c r="AC309" s="13"/>
      <c r="AD309" s="13"/>
      <c r="AE309" s="13"/>
      <c r="AT309" s="243" t="s">
        <v>193</v>
      </c>
      <c r="AU309" s="243" t="s">
        <v>83</v>
      </c>
      <c r="AV309" s="13" t="s">
        <v>83</v>
      </c>
      <c r="AW309" s="13" t="s">
        <v>33</v>
      </c>
      <c r="AX309" s="13" t="s">
        <v>81</v>
      </c>
      <c r="AY309" s="243" t="s">
        <v>181</v>
      </c>
    </row>
    <row r="310" s="2" customFormat="1" ht="16.5" customHeight="1">
      <c r="A310" s="39"/>
      <c r="B310" s="40"/>
      <c r="C310" s="213" t="s">
        <v>686</v>
      </c>
      <c r="D310" s="213" t="s">
        <v>183</v>
      </c>
      <c r="E310" s="214" t="s">
        <v>4537</v>
      </c>
      <c r="F310" s="215" t="s">
        <v>4538</v>
      </c>
      <c r="G310" s="216" t="s">
        <v>377</v>
      </c>
      <c r="H310" s="217">
        <v>1.135</v>
      </c>
      <c r="I310" s="218"/>
      <c r="J310" s="219">
        <f>ROUND(I310*H310,2)</f>
        <v>0</v>
      </c>
      <c r="K310" s="215" t="s">
        <v>187</v>
      </c>
      <c r="L310" s="45"/>
      <c r="M310" s="220" t="s">
        <v>19</v>
      </c>
      <c r="N310" s="221" t="s">
        <v>44</v>
      </c>
      <c r="O310" s="85"/>
      <c r="P310" s="222">
        <f>O310*H310</f>
        <v>0</v>
      </c>
      <c r="Q310" s="222">
        <v>0</v>
      </c>
      <c r="R310" s="222">
        <f>Q310*H310</f>
        <v>0</v>
      </c>
      <c r="S310" s="222">
        <v>0</v>
      </c>
      <c r="T310" s="223">
        <f>S310*H310</f>
        <v>0</v>
      </c>
      <c r="U310" s="39"/>
      <c r="V310" s="39"/>
      <c r="W310" s="39"/>
      <c r="X310" s="39"/>
      <c r="Y310" s="39"/>
      <c r="Z310" s="39"/>
      <c r="AA310" s="39"/>
      <c r="AB310" s="39"/>
      <c r="AC310" s="39"/>
      <c r="AD310" s="39"/>
      <c r="AE310" s="39"/>
      <c r="AR310" s="224" t="s">
        <v>99</v>
      </c>
      <c r="AT310" s="224" t="s">
        <v>183</v>
      </c>
      <c r="AU310" s="224" t="s">
        <v>83</v>
      </c>
      <c r="AY310" s="18" t="s">
        <v>181</v>
      </c>
      <c r="BE310" s="225">
        <f>IF(N310="základní",J310,0)</f>
        <v>0</v>
      </c>
      <c r="BF310" s="225">
        <f>IF(N310="snížená",J310,0)</f>
        <v>0</v>
      </c>
      <c r="BG310" s="225">
        <f>IF(N310="zákl. přenesená",J310,0)</f>
        <v>0</v>
      </c>
      <c r="BH310" s="225">
        <f>IF(N310="sníž. přenesená",J310,0)</f>
        <v>0</v>
      </c>
      <c r="BI310" s="225">
        <f>IF(N310="nulová",J310,0)</f>
        <v>0</v>
      </c>
      <c r="BJ310" s="18" t="s">
        <v>81</v>
      </c>
      <c r="BK310" s="225">
        <f>ROUND(I310*H310,2)</f>
        <v>0</v>
      </c>
      <c r="BL310" s="18" t="s">
        <v>99</v>
      </c>
      <c r="BM310" s="224" t="s">
        <v>4539</v>
      </c>
    </row>
    <row r="311" s="2" customFormat="1">
      <c r="A311" s="39"/>
      <c r="B311" s="40"/>
      <c r="C311" s="41"/>
      <c r="D311" s="226" t="s">
        <v>189</v>
      </c>
      <c r="E311" s="41"/>
      <c r="F311" s="227" t="s">
        <v>4540</v>
      </c>
      <c r="G311" s="41"/>
      <c r="H311" s="41"/>
      <c r="I311" s="228"/>
      <c r="J311" s="41"/>
      <c r="K311" s="41"/>
      <c r="L311" s="45"/>
      <c r="M311" s="229"/>
      <c r="N311" s="230"/>
      <c r="O311" s="85"/>
      <c r="P311" s="85"/>
      <c r="Q311" s="85"/>
      <c r="R311" s="85"/>
      <c r="S311" s="85"/>
      <c r="T311" s="86"/>
      <c r="U311" s="39"/>
      <c r="V311" s="39"/>
      <c r="W311" s="39"/>
      <c r="X311" s="39"/>
      <c r="Y311" s="39"/>
      <c r="Z311" s="39"/>
      <c r="AA311" s="39"/>
      <c r="AB311" s="39"/>
      <c r="AC311" s="39"/>
      <c r="AD311" s="39"/>
      <c r="AE311" s="39"/>
      <c r="AT311" s="18" t="s">
        <v>189</v>
      </c>
      <c r="AU311" s="18" t="s">
        <v>83</v>
      </c>
    </row>
    <row r="312" s="2" customFormat="1">
      <c r="A312" s="39"/>
      <c r="B312" s="40"/>
      <c r="C312" s="41"/>
      <c r="D312" s="231" t="s">
        <v>191</v>
      </c>
      <c r="E312" s="41"/>
      <c r="F312" s="232" t="s">
        <v>4541</v>
      </c>
      <c r="G312" s="41"/>
      <c r="H312" s="41"/>
      <c r="I312" s="228"/>
      <c r="J312" s="41"/>
      <c r="K312" s="41"/>
      <c r="L312" s="45"/>
      <c r="M312" s="229"/>
      <c r="N312" s="230"/>
      <c r="O312" s="85"/>
      <c r="P312" s="85"/>
      <c r="Q312" s="85"/>
      <c r="R312" s="85"/>
      <c r="S312" s="85"/>
      <c r="T312" s="86"/>
      <c r="U312" s="39"/>
      <c r="V312" s="39"/>
      <c r="W312" s="39"/>
      <c r="X312" s="39"/>
      <c r="Y312" s="39"/>
      <c r="Z312" s="39"/>
      <c r="AA312" s="39"/>
      <c r="AB312" s="39"/>
      <c r="AC312" s="39"/>
      <c r="AD312" s="39"/>
      <c r="AE312" s="39"/>
      <c r="AT312" s="18" t="s">
        <v>191</v>
      </c>
      <c r="AU312" s="18" t="s">
        <v>83</v>
      </c>
    </row>
    <row r="313" s="13" customFormat="1">
      <c r="A313" s="13"/>
      <c r="B313" s="233"/>
      <c r="C313" s="234"/>
      <c r="D313" s="226" t="s">
        <v>193</v>
      </c>
      <c r="E313" s="235" t="s">
        <v>19</v>
      </c>
      <c r="F313" s="236" t="s">
        <v>4542</v>
      </c>
      <c r="G313" s="234"/>
      <c r="H313" s="237">
        <v>1.135</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193</v>
      </c>
      <c r="AU313" s="243" t="s">
        <v>83</v>
      </c>
      <c r="AV313" s="13" t="s">
        <v>83</v>
      </c>
      <c r="AW313" s="13" t="s">
        <v>33</v>
      </c>
      <c r="AX313" s="13" t="s">
        <v>81</v>
      </c>
      <c r="AY313" s="243" t="s">
        <v>181</v>
      </c>
    </row>
    <row r="314" s="2" customFormat="1" ht="16.5" customHeight="1">
      <c r="A314" s="39"/>
      <c r="B314" s="40"/>
      <c r="C314" s="213" t="s">
        <v>692</v>
      </c>
      <c r="D314" s="213" t="s">
        <v>183</v>
      </c>
      <c r="E314" s="214" t="s">
        <v>4543</v>
      </c>
      <c r="F314" s="215" t="s">
        <v>4544</v>
      </c>
      <c r="G314" s="216" t="s">
        <v>377</v>
      </c>
      <c r="H314" s="217">
        <v>3.4049999999999998</v>
      </c>
      <c r="I314" s="218"/>
      <c r="J314" s="219">
        <f>ROUND(I314*H314,2)</f>
        <v>0</v>
      </c>
      <c r="K314" s="215" t="s">
        <v>187</v>
      </c>
      <c r="L314" s="45"/>
      <c r="M314" s="220" t="s">
        <v>19</v>
      </c>
      <c r="N314" s="221" t="s">
        <v>44</v>
      </c>
      <c r="O314" s="85"/>
      <c r="P314" s="222">
        <f>O314*H314</f>
        <v>0</v>
      </c>
      <c r="Q314" s="222">
        <v>0</v>
      </c>
      <c r="R314" s="222">
        <f>Q314*H314</f>
        <v>0</v>
      </c>
      <c r="S314" s="222">
        <v>0</v>
      </c>
      <c r="T314" s="223">
        <f>S314*H314</f>
        <v>0</v>
      </c>
      <c r="U314" s="39"/>
      <c r="V314" s="39"/>
      <c r="W314" s="39"/>
      <c r="X314" s="39"/>
      <c r="Y314" s="39"/>
      <c r="Z314" s="39"/>
      <c r="AA314" s="39"/>
      <c r="AB314" s="39"/>
      <c r="AC314" s="39"/>
      <c r="AD314" s="39"/>
      <c r="AE314" s="39"/>
      <c r="AR314" s="224" t="s">
        <v>99</v>
      </c>
      <c r="AT314" s="224" t="s">
        <v>183</v>
      </c>
      <c r="AU314" s="224" t="s">
        <v>83</v>
      </c>
      <c r="AY314" s="18" t="s">
        <v>181</v>
      </c>
      <c r="BE314" s="225">
        <f>IF(N314="základní",J314,0)</f>
        <v>0</v>
      </c>
      <c r="BF314" s="225">
        <f>IF(N314="snížená",J314,0)</f>
        <v>0</v>
      </c>
      <c r="BG314" s="225">
        <f>IF(N314="zákl. přenesená",J314,0)</f>
        <v>0</v>
      </c>
      <c r="BH314" s="225">
        <f>IF(N314="sníž. přenesená",J314,0)</f>
        <v>0</v>
      </c>
      <c r="BI314" s="225">
        <f>IF(N314="nulová",J314,0)</f>
        <v>0</v>
      </c>
      <c r="BJ314" s="18" t="s">
        <v>81</v>
      </c>
      <c r="BK314" s="225">
        <f>ROUND(I314*H314,2)</f>
        <v>0</v>
      </c>
      <c r="BL314" s="18" t="s">
        <v>99</v>
      </c>
      <c r="BM314" s="224" t="s">
        <v>4545</v>
      </c>
    </row>
    <row r="315" s="2" customFormat="1">
      <c r="A315" s="39"/>
      <c r="B315" s="40"/>
      <c r="C315" s="41"/>
      <c r="D315" s="226" t="s">
        <v>189</v>
      </c>
      <c r="E315" s="41"/>
      <c r="F315" s="227" t="s">
        <v>4546</v>
      </c>
      <c r="G315" s="41"/>
      <c r="H315" s="41"/>
      <c r="I315" s="228"/>
      <c r="J315" s="41"/>
      <c r="K315" s="41"/>
      <c r="L315" s="45"/>
      <c r="M315" s="229"/>
      <c r="N315" s="230"/>
      <c r="O315" s="85"/>
      <c r="P315" s="85"/>
      <c r="Q315" s="85"/>
      <c r="R315" s="85"/>
      <c r="S315" s="85"/>
      <c r="T315" s="86"/>
      <c r="U315" s="39"/>
      <c r="V315" s="39"/>
      <c r="W315" s="39"/>
      <c r="X315" s="39"/>
      <c r="Y315" s="39"/>
      <c r="Z315" s="39"/>
      <c r="AA315" s="39"/>
      <c r="AB315" s="39"/>
      <c r="AC315" s="39"/>
      <c r="AD315" s="39"/>
      <c r="AE315" s="39"/>
      <c r="AT315" s="18" t="s">
        <v>189</v>
      </c>
      <c r="AU315" s="18" t="s">
        <v>83</v>
      </c>
    </row>
    <row r="316" s="2" customFormat="1">
      <c r="A316" s="39"/>
      <c r="B316" s="40"/>
      <c r="C316" s="41"/>
      <c r="D316" s="231" t="s">
        <v>191</v>
      </c>
      <c r="E316" s="41"/>
      <c r="F316" s="232" t="s">
        <v>4547</v>
      </c>
      <c r="G316" s="41"/>
      <c r="H316" s="41"/>
      <c r="I316" s="228"/>
      <c r="J316" s="41"/>
      <c r="K316" s="41"/>
      <c r="L316" s="45"/>
      <c r="M316" s="229"/>
      <c r="N316" s="230"/>
      <c r="O316" s="85"/>
      <c r="P316" s="85"/>
      <c r="Q316" s="85"/>
      <c r="R316" s="85"/>
      <c r="S316" s="85"/>
      <c r="T316" s="86"/>
      <c r="U316" s="39"/>
      <c r="V316" s="39"/>
      <c r="W316" s="39"/>
      <c r="X316" s="39"/>
      <c r="Y316" s="39"/>
      <c r="Z316" s="39"/>
      <c r="AA316" s="39"/>
      <c r="AB316" s="39"/>
      <c r="AC316" s="39"/>
      <c r="AD316" s="39"/>
      <c r="AE316" s="39"/>
      <c r="AT316" s="18" t="s">
        <v>191</v>
      </c>
      <c r="AU316" s="18" t="s">
        <v>83</v>
      </c>
    </row>
    <row r="317" s="13" customFormat="1">
      <c r="A317" s="13"/>
      <c r="B317" s="233"/>
      <c r="C317" s="234"/>
      <c r="D317" s="226" t="s">
        <v>193</v>
      </c>
      <c r="E317" s="235" t="s">
        <v>19</v>
      </c>
      <c r="F317" s="236" t="s">
        <v>4548</v>
      </c>
      <c r="G317" s="234"/>
      <c r="H317" s="237">
        <v>3.4049999999999998</v>
      </c>
      <c r="I317" s="238"/>
      <c r="J317" s="234"/>
      <c r="K317" s="234"/>
      <c r="L317" s="239"/>
      <c r="M317" s="240"/>
      <c r="N317" s="241"/>
      <c r="O317" s="241"/>
      <c r="P317" s="241"/>
      <c r="Q317" s="241"/>
      <c r="R317" s="241"/>
      <c r="S317" s="241"/>
      <c r="T317" s="242"/>
      <c r="U317" s="13"/>
      <c r="V317" s="13"/>
      <c r="W317" s="13"/>
      <c r="X317" s="13"/>
      <c r="Y317" s="13"/>
      <c r="Z317" s="13"/>
      <c r="AA317" s="13"/>
      <c r="AB317" s="13"/>
      <c r="AC317" s="13"/>
      <c r="AD317" s="13"/>
      <c r="AE317" s="13"/>
      <c r="AT317" s="243" t="s">
        <v>193</v>
      </c>
      <c r="AU317" s="243" t="s">
        <v>83</v>
      </c>
      <c r="AV317" s="13" t="s">
        <v>83</v>
      </c>
      <c r="AW317" s="13" t="s">
        <v>33</v>
      </c>
      <c r="AX317" s="13" t="s">
        <v>81</v>
      </c>
      <c r="AY317" s="243" t="s">
        <v>181</v>
      </c>
    </row>
    <row r="318" s="2" customFormat="1" ht="21.75" customHeight="1">
      <c r="A318" s="39"/>
      <c r="B318" s="40"/>
      <c r="C318" s="213" t="s">
        <v>702</v>
      </c>
      <c r="D318" s="213" t="s">
        <v>183</v>
      </c>
      <c r="E318" s="214" t="s">
        <v>4549</v>
      </c>
      <c r="F318" s="215" t="s">
        <v>4550</v>
      </c>
      <c r="G318" s="216" t="s">
        <v>377</v>
      </c>
      <c r="H318" s="217">
        <v>25.030000000000001</v>
      </c>
      <c r="I318" s="218"/>
      <c r="J318" s="219">
        <f>ROUND(I318*H318,2)</f>
        <v>0</v>
      </c>
      <c r="K318" s="215" t="s">
        <v>187</v>
      </c>
      <c r="L318" s="45"/>
      <c r="M318" s="220" t="s">
        <v>19</v>
      </c>
      <c r="N318" s="221" t="s">
        <v>44</v>
      </c>
      <c r="O318" s="85"/>
      <c r="P318" s="222">
        <f>O318*H318</f>
        <v>0</v>
      </c>
      <c r="Q318" s="222">
        <v>0</v>
      </c>
      <c r="R318" s="222">
        <f>Q318*H318</f>
        <v>0</v>
      </c>
      <c r="S318" s="222">
        <v>0</v>
      </c>
      <c r="T318" s="223">
        <f>S318*H318</f>
        <v>0</v>
      </c>
      <c r="U318" s="39"/>
      <c r="V318" s="39"/>
      <c r="W318" s="39"/>
      <c r="X318" s="39"/>
      <c r="Y318" s="39"/>
      <c r="Z318" s="39"/>
      <c r="AA318" s="39"/>
      <c r="AB318" s="39"/>
      <c r="AC318" s="39"/>
      <c r="AD318" s="39"/>
      <c r="AE318" s="39"/>
      <c r="AR318" s="224" t="s">
        <v>99</v>
      </c>
      <c r="AT318" s="224" t="s">
        <v>183</v>
      </c>
      <c r="AU318" s="224" t="s">
        <v>83</v>
      </c>
      <c r="AY318" s="18" t="s">
        <v>181</v>
      </c>
      <c r="BE318" s="225">
        <f>IF(N318="základní",J318,0)</f>
        <v>0</v>
      </c>
      <c r="BF318" s="225">
        <f>IF(N318="snížená",J318,0)</f>
        <v>0</v>
      </c>
      <c r="BG318" s="225">
        <f>IF(N318="zákl. přenesená",J318,0)</f>
        <v>0</v>
      </c>
      <c r="BH318" s="225">
        <f>IF(N318="sníž. přenesená",J318,0)</f>
        <v>0</v>
      </c>
      <c r="BI318" s="225">
        <f>IF(N318="nulová",J318,0)</f>
        <v>0</v>
      </c>
      <c r="BJ318" s="18" t="s">
        <v>81</v>
      </c>
      <c r="BK318" s="225">
        <f>ROUND(I318*H318,2)</f>
        <v>0</v>
      </c>
      <c r="BL318" s="18" t="s">
        <v>99</v>
      </c>
      <c r="BM318" s="224" t="s">
        <v>4551</v>
      </c>
    </row>
    <row r="319" s="2" customFormat="1">
      <c r="A319" s="39"/>
      <c r="B319" s="40"/>
      <c r="C319" s="41"/>
      <c r="D319" s="226" t="s">
        <v>189</v>
      </c>
      <c r="E319" s="41"/>
      <c r="F319" s="227" t="s">
        <v>4552</v>
      </c>
      <c r="G319" s="41"/>
      <c r="H319" s="41"/>
      <c r="I319" s="228"/>
      <c r="J319" s="41"/>
      <c r="K319" s="41"/>
      <c r="L319" s="45"/>
      <c r="M319" s="229"/>
      <c r="N319" s="230"/>
      <c r="O319" s="85"/>
      <c r="P319" s="85"/>
      <c r="Q319" s="85"/>
      <c r="R319" s="85"/>
      <c r="S319" s="85"/>
      <c r="T319" s="86"/>
      <c r="U319" s="39"/>
      <c r="V319" s="39"/>
      <c r="W319" s="39"/>
      <c r="X319" s="39"/>
      <c r="Y319" s="39"/>
      <c r="Z319" s="39"/>
      <c r="AA319" s="39"/>
      <c r="AB319" s="39"/>
      <c r="AC319" s="39"/>
      <c r="AD319" s="39"/>
      <c r="AE319" s="39"/>
      <c r="AT319" s="18" t="s">
        <v>189</v>
      </c>
      <c r="AU319" s="18" t="s">
        <v>83</v>
      </c>
    </row>
    <row r="320" s="2" customFormat="1">
      <c r="A320" s="39"/>
      <c r="B320" s="40"/>
      <c r="C320" s="41"/>
      <c r="D320" s="231" t="s">
        <v>191</v>
      </c>
      <c r="E320" s="41"/>
      <c r="F320" s="232" t="s">
        <v>4553</v>
      </c>
      <c r="G320" s="41"/>
      <c r="H320" s="41"/>
      <c r="I320" s="228"/>
      <c r="J320" s="41"/>
      <c r="K320" s="41"/>
      <c r="L320" s="45"/>
      <c r="M320" s="229"/>
      <c r="N320" s="230"/>
      <c r="O320" s="85"/>
      <c r="P320" s="85"/>
      <c r="Q320" s="85"/>
      <c r="R320" s="85"/>
      <c r="S320" s="85"/>
      <c r="T320" s="86"/>
      <c r="U320" s="39"/>
      <c r="V320" s="39"/>
      <c r="W320" s="39"/>
      <c r="X320" s="39"/>
      <c r="Y320" s="39"/>
      <c r="Z320" s="39"/>
      <c r="AA320" s="39"/>
      <c r="AB320" s="39"/>
      <c r="AC320" s="39"/>
      <c r="AD320" s="39"/>
      <c r="AE320" s="39"/>
      <c r="AT320" s="18" t="s">
        <v>191</v>
      </c>
      <c r="AU320" s="18" t="s">
        <v>83</v>
      </c>
    </row>
    <row r="321" s="13" customFormat="1">
      <c r="A321" s="13"/>
      <c r="B321" s="233"/>
      <c r="C321" s="234"/>
      <c r="D321" s="226" t="s">
        <v>193</v>
      </c>
      <c r="E321" s="235" t="s">
        <v>19</v>
      </c>
      <c r="F321" s="236" t="s">
        <v>4554</v>
      </c>
      <c r="G321" s="234"/>
      <c r="H321" s="237">
        <v>25.030000000000001</v>
      </c>
      <c r="I321" s="238"/>
      <c r="J321" s="234"/>
      <c r="K321" s="234"/>
      <c r="L321" s="239"/>
      <c r="M321" s="240"/>
      <c r="N321" s="241"/>
      <c r="O321" s="241"/>
      <c r="P321" s="241"/>
      <c r="Q321" s="241"/>
      <c r="R321" s="241"/>
      <c r="S321" s="241"/>
      <c r="T321" s="242"/>
      <c r="U321" s="13"/>
      <c r="V321" s="13"/>
      <c r="W321" s="13"/>
      <c r="X321" s="13"/>
      <c r="Y321" s="13"/>
      <c r="Z321" s="13"/>
      <c r="AA321" s="13"/>
      <c r="AB321" s="13"/>
      <c r="AC321" s="13"/>
      <c r="AD321" s="13"/>
      <c r="AE321" s="13"/>
      <c r="AT321" s="243" t="s">
        <v>193</v>
      </c>
      <c r="AU321" s="243" t="s">
        <v>83</v>
      </c>
      <c r="AV321" s="13" t="s">
        <v>83</v>
      </c>
      <c r="AW321" s="13" t="s">
        <v>33</v>
      </c>
      <c r="AX321" s="13" t="s">
        <v>81</v>
      </c>
      <c r="AY321" s="243" t="s">
        <v>181</v>
      </c>
    </row>
    <row r="322" s="2" customFormat="1" ht="21.75" customHeight="1">
      <c r="A322" s="39"/>
      <c r="B322" s="40"/>
      <c r="C322" s="213" t="s">
        <v>708</v>
      </c>
      <c r="D322" s="213" t="s">
        <v>183</v>
      </c>
      <c r="E322" s="214" t="s">
        <v>4555</v>
      </c>
      <c r="F322" s="215" t="s">
        <v>4556</v>
      </c>
      <c r="G322" s="216" t="s">
        <v>377</v>
      </c>
      <c r="H322" s="217">
        <v>1.6000000000000001</v>
      </c>
      <c r="I322" s="218"/>
      <c r="J322" s="219">
        <f>ROUND(I322*H322,2)</f>
        <v>0</v>
      </c>
      <c r="K322" s="215" t="s">
        <v>187</v>
      </c>
      <c r="L322" s="45"/>
      <c r="M322" s="220" t="s">
        <v>19</v>
      </c>
      <c r="N322" s="221" t="s">
        <v>44</v>
      </c>
      <c r="O322" s="85"/>
      <c r="P322" s="222">
        <f>O322*H322</f>
        <v>0</v>
      </c>
      <c r="Q322" s="222">
        <v>0</v>
      </c>
      <c r="R322" s="222">
        <f>Q322*H322</f>
        <v>0</v>
      </c>
      <c r="S322" s="222">
        <v>0</v>
      </c>
      <c r="T322" s="223">
        <f>S322*H322</f>
        <v>0</v>
      </c>
      <c r="U322" s="39"/>
      <c r="V322" s="39"/>
      <c r="W322" s="39"/>
      <c r="X322" s="39"/>
      <c r="Y322" s="39"/>
      <c r="Z322" s="39"/>
      <c r="AA322" s="39"/>
      <c r="AB322" s="39"/>
      <c r="AC322" s="39"/>
      <c r="AD322" s="39"/>
      <c r="AE322" s="39"/>
      <c r="AR322" s="224" t="s">
        <v>99</v>
      </c>
      <c r="AT322" s="224" t="s">
        <v>183</v>
      </c>
      <c r="AU322" s="224" t="s">
        <v>83</v>
      </c>
      <c r="AY322" s="18" t="s">
        <v>181</v>
      </c>
      <c r="BE322" s="225">
        <f>IF(N322="základní",J322,0)</f>
        <v>0</v>
      </c>
      <c r="BF322" s="225">
        <f>IF(N322="snížená",J322,0)</f>
        <v>0</v>
      </c>
      <c r="BG322" s="225">
        <f>IF(N322="zákl. přenesená",J322,0)</f>
        <v>0</v>
      </c>
      <c r="BH322" s="225">
        <f>IF(N322="sníž. přenesená",J322,0)</f>
        <v>0</v>
      </c>
      <c r="BI322" s="225">
        <f>IF(N322="nulová",J322,0)</f>
        <v>0</v>
      </c>
      <c r="BJ322" s="18" t="s">
        <v>81</v>
      </c>
      <c r="BK322" s="225">
        <f>ROUND(I322*H322,2)</f>
        <v>0</v>
      </c>
      <c r="BL322" s="18" t="s">
        <v>99</v>
      </c>
      <c r="BM322" s="224" t="s">
        <v>4557</v>
      </c>
    </row>
    <row r="323" s="2" customFormat="1">
      <c r="A323" s="39"/>
      <c r="B323" s="40"/>
      <c r="C323" s="41"/>
      <c r="D323" s="226" t="s">
        <v>189</v>
      </c>
      <c r="E323" s="41"/>
      <c r="F323" s="227" t="s">
        <v>4558</v>
      </c>
      <c r="G323" s="41"/>
      <c r="H323" s="41"/>
      <c r="I323" s="228"/>
      <c r="J323" s="41"/>
      <c r="K323" s="41"/>
      <c r="L323" s="45"/>
      <c r="M323" s="229"/>
      <c r="N323" s="230"/>
      <c r="O323" s="85"/>
      <c r="P323" s="85"/>
      <c r="Q323" s="85"/>
      <c r="R323" s="85"/>
      <c r="S323" s="85"/>
      <c r="T323" s="86"/>
      <c r="U323" s="39"/>
      <c r="V323" s="39"/>
      <c r="W323" s="39"/>
      <c r="X323" s="39"/>
      <c r="Y323" s="39"/>
      <c r="Z323" s="39"/>
      <c r="AA323" s="39"/>
      <c r="AB323" s="39"/>
      <c r="AC323" s="39"/>
      <c r="AD323" s="39"/>
      <c r="AE323" s="39"/>
      <c r="AT323" s="18" t="s">
        <v>189</v>
      </c>
      <c r="AU323" s="18" t="s">
        <v>83</v>
      </c>
    </row>
    <row r="324" s="2" customFormat="1">
      <c r="A324" s="39"/>
      <c r="B324" s="40"/>
      <c r="C324" s="41"/>
      <c r="D324" s="231" t="s">
        <v>191</v>
      </c>
      <c r="E324" s="41"/>
      <c r="F324" s="232" t="s">
        <v>4559</v>
      </c>
      <c r="G324" s="41"/>
      <c r="H324" s="41"/>
      <c r="I324" s="228"/>
      <c r="J324" s="41"/>
      <c r="K324" s="41"/>
      <c r="L324" s="45"/>
      <c r="M324" s="229"/>
      <c r="N324" s="230"/>
      <c r="O324" s="85"/>
      <c r="P324" s="85"/>
      <c r="Q324" s="85"/>
      <c r="R324" s="85"/>
      <c r="S324" s="85"/>
      <c r="T324" s="86"/>
      <c r="U324" s="39"/>
      <c r="V324" s="39"/>
      <c r="W324" s="39"/>
      <c r="X324" s="39"/>
      <c r="Y324" s="39"/>
      <c r="Z324" s="39"/>
      <c r="AA324" s="39"/>
      <c r="AB324" s="39"/>
      <c r="AC324" s="39"/>
      <c r="AD324" s="39"/>
      <c r="AE324" s="39"/>
      <c r="AT324" s="18" t="s">
        <v>191</v>
      </c>
      <c r="AU324" s="18" t="s">
        <v>83</v>
      </c>
    </row>
    <row r="325" s="13" customFormat="1">
      <c r="A325" s="13"/>
      <c r="B325" s="233"/>
      <c r="C325" s="234"/>
      <c r="D325" s="226" t="s">
        <v>193</v>
      </c>
      <c r="E325" s="235" t="s">
        <v>19</v>
      </c>
      <c r="F325" s="236" t="s">
        <v>4560</v>
      </c>
      <c r="G325" s="234"/>
      <c r="H325" s="237">
        <v>1.6000000000000001</v>
      </c>
      <c r="I325" s="238"/>
      <c r="J325" s="234"/>
      <c r="K325" s="234"/>
      <c r="L325" s="239"/>
      <c r="M325" s="240"/>
      <c r="N325" s="241"/>
      <c r="O325" s="241"/>
      <c r="P325" s="241"/>
      <c r="Q325" s="241"/>
      <c r="R325" s="241"/>
      <c r="S325" s="241"/>
      <c r="T325" s="242"/>
      <c r="U325" s="13"/>
      <c r="V325" s="13"/>
      <c r="W325" s="13"/>
      <c r="X325" s="13"/>
      <c r="Y325" s="13"/>
      <c r="Z325" s="13"/>
      <c r="AA325" s="13"/>
      <c r="AB325" s="13"/>
      <c r="AC325" s="13"/>
      <c r="AD325" s="13"/>
      <c r="AE325" s="13"/>
      <c r="AT325" s="243" t="s">
        <v>193</v>
      </c>
      <c r="AU325" s="243" t="s">
        <v>83</v>
      </c>
      <c r="AV325" s="13" t="s">
        <v>83</v>
      </c>
      <c r="AW325" s="13" t="s">
        <v>33</v>
      </c>
      <c r="AX325" s="13" t="s">
        <v>81</v>
      </c>
      <c r="AY325" s="243" t="s">
        <v>181</v>
      </c>
    </row>
    <row r="326" s="2" customFormat="1" ht="21.75" customHeight="1">
      <c r="A326" s="39"/>
      <c r="B326" s="40"/>
      <c r="C326" s="213" t="s">
        <v>714</v>
      </c>
      <c r="D326" s="213" t="s">
        <v>183</v>
      </c>
      <c r="E326" s="214" t="s">
        <v>4561</v>
      </c>
      <c r="F326" s="215" t="s">
        <v>4562</v>
      </c>
      <c r="G326" s="216" t="s">
        <v>377</v>
      </c>
      <c r="H326" s="217">
        <v>4.9500000000000002</v>
      </c>
      <c r="I326" s="218"/>
      <c r="J326" s="219">
        <f>ROUND(I326*H326,2)</f>
        <v>0</v>
      </c>
      <c r="K326" s="215" t="s">
        <v>187</v>
      </c>
      <c r="L326" s="45"/>
      <c r="M326" s="220" t="s">
        <v>19</v>
      </c>
      <c r="N326" s="221" t="s">
        <v>44</v>
      </c>
      <c r="O326" s="85"/>
      <c r="P326" s="222">
        <f>O326*H326</f>
        <v>0</v>
      </c>
      <c r="Q326" s="222">
        <v>0</v>
      </c>
      <c r="R326" s="222">
        <f>Q326*H326</f>
        <v>0</v>
      </c>
      <c r="S326" s="222">
        <v>0</v>
      </c>
      <c r="T326" s="223">
        <f>S326*H326</f>
        <v>0</v>
      </c>
      <c r="U326" s="39"/>
      <c r="V326" s="39"/>
      <c r="W326" s="39"/>
      <c r="X326" s="39"/>
      <c r="Y326" s="39"/>
      <c r="Z326" s="39"/>
      <c r="AA326" s="39"/>
      <c r="AB326" s="39"/>
      <c r="AC326" s="39"/>
      <c r="AD326" s="39"/>
      <c r="AE326" s="39"/>
      <c r="AR326" s="224" t="s">
        <v>99</v>
      </c>
      <c r="AT326" s="224" t="s">
        <v>183</v>
      </c>
      <c r="AU326" s="224" t="s">
        <v>83</v>
      </c>
      <c r="AY326" s="18" t="s">
        <v>181</v>
      </c>
      <c r="BE326" s="225">
        <f>IF(N326="základní",J326,0)</f>
        <v>0</v>
      </c>
      <c r="BF326" s="225">
        <f>IF(N326="snížená",J326,0)</f>
        <v>0</v>
      </c>
      <c r="BG326" s="225">
        <f>IF(N326="zákl. přenesená",J326,0)</f>
        <v>0</v>
      </c>
      <c r="BH326" s="225">
        <f>IF(N326="sníž. přenesená",J326,0)</f>
        <v>0</v>
      </c>
      <c r="BI326" s="225">
        <f>IF(N326="nulová",J326,0)</f>
        <v>0</v>
      </c>
      <c r="BJ326" s="18" t="s">
        <v>81</v>
      </c>
      <c r="BK326" s="225">
        <f>ROUND(I326*H326,2)</f>
        <v>0</v>
      </c>
      <c r="BL326" s="18" t="s">
        <v>99</v>
      </c>
      <c r="BM326" s="224" t="s">
        <v>4563</v>
      </c>
    </row>
    <row r="327" s="2" customFormat="1">
      <c r="A327" s="39"/>
      <c r="B327" s="40"/>
      <c r="C327" s="41"/>
      <c r="D327" s="226" t="s">
        <v>189</v>
      </c>
      <c r="E327" s="41"/>
      <c r="F327" s="227" t="s">
        <v>4564</v>
      </c>
      <c r="G327" s="41"/>
      <c r="H327" s="41"/>
      <c r="I327" s="228"/>
      <c r="J327" s="41"/>
      <c r="K327" s="41"/>
      <c r="L327" s="45"/>
      <c r="M327" s="229"/>
      <c r="N327" s="230"/>
      <c r="O327" s="85"/>
      <c r="P327" s="85"/>
      <c r="Q327" s="85"/>
      <c r="R327" s="85"/>
      <c r="S327" s="85"/>
      <c r="T327" s="86"/>
      <c r="U327" s="39"/>
      <c r="V327" s="39"/>
      <c r="W327" s="39"/>
      <c r="X327" s="39"/>
      <c r="Y327" s="39"/>
      <c r="Z327" s="39"/>
      <c r="AA327" s="39"/>
      <c r="AB327" s="39"/>
      <c r="AC327" s="39"/>
      <c r="AD327" s="39"/>
      <c r="AE327" s="39"/>
      <c r="AT327" s="18" t="s">
        <v>189</v>
      </c>
      <c r="AU327" s="18" t="s">
        <v>83</v>
      </c>
    </row>
    <row r="328" s="2" customFormat="1">
      <c r="A328" s="39"/>
      <c r="B328" s="40"/>
      <c r="C328" s="41"/>
      <c r="D328" s="231" t="s">
        <v>191</v>
      </c>
      <c r="E328" s="41"/>
      <c r="F328" s="232" t="s">
        <v>4565</v>
      </c>
      <c r="G328" s="41"/>
      <c r="H328" s="41"/>
      <c r="I328" s="228"/>
      <c r="J328" s="41"/>
      <c r="K328" s="41"/>
      <c r="L328" s="45"/>
      <c r="M328" s="229"/>
      <c r="N328" s="230"/>
      <c r="O328" s="85"/>
      <c r="P328" s="85"/>
      <c r="Q328" s="85"/>
      <c r="R328" s="85"/>
      <c r="S328" s="85"/>
      <c r="T328" s="86"/>
      <c r="U328" s="39"/>
      <c r="V328" s="39"/>
      <c r="W328" s="39"/>
      <c r="X328" s="39"/>
      <c r="Y328" s="39"/>
      <c r="Z328" s="39"/>
      <c r="AA328" s="39"/>
      <c r="AB328" s="39"/>
      <c r="AC328" s="39"/>
      <c r="AD328" s="39"/>
      <c r="AE328" s="39"/>
      <c r="AT328" s="18" t="s">
        <v>191</v>
      </c>
      <c r="AU328" s="18" t="s">
        <v>83</v>
      </c>
    </row>
    <row r="329" s="2" customFormat="1" ht="16.5" customHeight="1">
      <c r="A329" s="39"/>
      <c r="B329" s="40"/>
      <c r="C329" s="213" t="s">
        <v>721</v>
      </c>
      <c r="D329" s="213" t="s">
        <v>183</v>
      </c>
      <c r="E329" s="214" t="s">
        <v>4566</v>
      </c>
      <c r="F329" s="215" t="s">
        <v>3818</v>
      </c>
      <c r="G329" s="216" t="s">
        <v>377</v>
      </c>
      <c r="H329" s="217">
        <v>9.8300000000000001</v>
      </c>
      <c r="I329" s="218"/>
      <c r="J329" s="219">
        <f>ROUND(I329*H329,2)</f>
        <v>0</v>
      </c>
      <c r="K329" s="215" t="s">
        <v>187</v>
      </c>
      <c r="L329" s="45"/>
      <c r="M329" s="220" t="s">
        <v>19</v>
      </c>
      <c r="N329" s="221" t="s">
        <v>44</v>
      </c>
      <c r="O329" s="85"/>
      <c r="P329" s="222">
        <f>O329*H329</f>
        <v>0</v>
      </c>
      <c r="Q329" s="222">
        <v>0</v>
      </c>
      <c r="R329" s="222">
        <f>Q329*H329</f>
        <v>0</v>
      </c>
      <c r="S329" s="222">
        <v>0</v>
      </c>
      <c r="T329" s="223">
        <f>S329*H329</f>
        <v>0</v>
      </c>
      <c r="U329" s="39"/>
      <c r="V329" s="39"/>
      <c r="W329" s="39"/>
      <c r="X329" s="39"/>
      <c r="Y329" s="39"/>
      <c r="Z329" s="39"/>
      <c r="AA329" s="39"/>
      <c r="AB329" s="39"/>
      <c r="AC329" s="39"/>
      <c r="AD329" s="39"/>
      <c r="AE329" s="39"/>
      <c r="AR329" s="224" t="s">
        <v>99</v>
      </c>
      <c r="AT329" s="224" t="s">
        <v>183</v>
      </c>
      <c r="AU329" s="224" t="s">
        <v>83</v>
      </c>
      <c r="AY329" s="18" t="s">
        <v>181</v>
      </c>
      <c r="BE329" s="225">
        <f>IF(N329="základní",J329,0)</f>
        <v>0</v>
      </c>
      <c r="BF329" s="225">
        <f>IF(N329="snížená",J329,0)</f>
        <v>0</v>
      </c>
      <c r="BG329" s="225">
        <f>IF(N329="zákl. přenesená",J329,0)</f>
        <v>0</v>
      </c>
      <c r="BH329" s="225">
        <f>IF(N329="sníž. přenesená",J329,0)</f>
        <v>0</v>
      </c>
      <c r="BI329" s="225">
        <f>IF(N329="nulová",J329,0)</f>
        <v>0</v>
      </c>
      <c r="BJ329" s="18" t="s">
        <v>81</v>
      </c>
      <c r="BK329" s="225">
        <f>ROUND(I329*H329,2)</f>
        <v>0</v>
      </c>
      <c r="BL329" s="18" t="s">
        <v>99</v>
      </c>
      <c r="BM329" s="224" t="s">
        <v>4567</v>
      </c>
    </row>
    <row r="330" s="2" customFormat="1">
      <c r="A330" s="39"/>
      <c r="B330" s="40"/>
      <c r="C330" s="41"/>
      <c r="D330" s="226" t="s">
        <v>189</v>
      </c>
      <c r="E330" s="41"/>
      <c r="F330" s="227" t="s">
        <v>3820</v>
      </c>
      <c r="G330" s="41"/>
      <c r="H330" s="41"/>
      <c r="I330" s="228"/>
      <c r="J330" s="41"/>
      <c r="K330" s="41"/>
      <c r="L330" s="45"/>
      <c r="M330" s="229"/>
      <c r="N330" s="230"/>
      <c r="O330" s="85"/>
      <c r="P330" s="85"/>
      <c r="Q330" s="85"/>
      <c r="R330" s="85"/>
      <c r="S330" s="85"/>
      <c r="T330" s="86"/>
      <c r="U330" s="39"/>
      <c r="V330" s="39"/>
      <c r="W330" s="39"/>
      <c r="X330" s="39"/>
      <c r="Y330" s="39"/>
      <c r="Z330" s="39"/>
      <c r="AA330" s="39"/>
      <c r="AB330" s="39"/>
      <c r="AC330" s="39"/>
      <c r="AD330" s="39"/>
      <c r="AE330" s="39"/>
      <c r="AT330" s="18" t="s">
        <v>189</v>
      </c>
      <c r="AU330" s="18" t="s">
        <v>83</v>
      </c>
    </row>
    <row r="331" s="2" customFormat="1">
      <c r="A331" s="39"/>
      <c r="B331" s="40"/>
      <c r="C331" s="41"/>
      <c r="D331" s="231" t="s">
        <v>191</v>
      </c>
      <c r="E331" s="41"/>
      <c r="F331" s="232" t="s">
        <v>4568</v>
      </c>
      <c r="G331" s="41"/>
      <c r="H331" s="41"/>
      <c r="I331" s="228"/>
      <c r="J331" s="41"/>
      <c r="K331" s="41"/>
      <c r="L331" s="45"/>
      <c r="M331" s="229"/>
      <c r="N331" s="230"/>
      <c r="O331" s="85"/>
      <c r="P331" s="85"/>
      <c r="Q331" s="85"/>
      <c r="R331" s="85"/>
      <c r="S331" s="85"/>
      <c r="T331" s="86"/>
      <c r="U331" s="39"/>
      <c r="V331" s="39"/>
      <c r="W331" s="39"/>
      <c r="X331" s="39"/>
      <c r="Y331" s="39"/>
      <c r="Z331" s="39"/>
      <c r="AA331" s="39"/>
      <c r="AB331" s="39"/>
      <c r="AC331" s="39"/>
      <c r="AD331" s="39"/>
      <c r="AE331" s="39"/>
      <c r="AT331" s="18" t="s">
        <v>191</v>
      </c>
      <c r="AU331" s="18" t="s">
        <v>83</v>
      </c>
    </row>
    <row r="332" s="2" customFormat="1" ht="16.5" customHeight="1">
      <c r="A332" s="39"/>
      <c r="B332" s="40"/>
      <c r="C332" s="254" t="s">
        <v>727</v>
      </c>
      <c r="D332" s="254" t="s">
        <v>308</v>
      </c>
      <c r="E332" s="255" t="s">
        <v>4569</v>
      </c>
      <c r="F332" s="256" t="s">
        <v>4570</v>
      </c>
      <c r="G332" s="257" t="s">
        <v>263</v>
      </c>
      <c r="H332" s="258">
        <v>78.540000000000006</v>
      </c>
      <c r="I332" s="259"/>
      <c r="J332" s="260">
        <f>ROUND(I332*H332,2)</f>
        <v>0</v>
      </c>
      <c r="K332" s="256" t="s">
        <v>187</v>
      </c>
      <c r="L332" s="261"/>
      <c r="M332" s="262" t="s">
        <v>19</v>
      </c>
      <c r="N332" s="263" t="s">
        <v>44</v>
      </c>
      <c r="O332" s="85"/>
      <c r="P332" s="222">
        <f>O332*H332</f>
        <v>0</v>
      </c>
      <c r="Q332" s="222">
        <v>0.085000000000000006</v>
      </c>
      <c r="R332" s="222">
        <f>Q332*H332</f>
        <v>6.6759000000000013</v>
      </c>
      <c r="S332" s="222">
        <v>0</v>
      </c>
      <c r="T332" s="223">
        <f>S332*H332</f>
        <v>0</v>
      </c>
      <c r="U332" s="39"/>
      <c r="V332" s="39"/>
      <c r="W332" s="39"/>
      <c r="X332" s="39"/>
      <c r="Y332" s="39"/>
      <c r="Z332" s="39"/>
      <c r="AA332" s="39"/>
      <c r="AB332" s="39"/>
      <c r="AC332" s="39"/>
      <c r="AD332" s="39"/>
      <c r="AE332" s="39"/>
      <c r="AR332" s="224" t="s">
        <v>238</v>
      </c>
      <c r="AT332" s="224" t="s">
        <v>308</v>
      </c>
      <c r="AU332" s="224" t="s">
        <v>83</v>
      </c>
      <c r="AY332" s="18" t="s">
        <v>181</v>
      </c>
      <c r="BE332" s="225">
        <f>IF(N332="základní",J332,0)</f>
        <v>0</v>
      </c>
      <c r="BF332" s="225">
        <f>IF(N332="snížená",J332,0)</f>
        <v>0</v>
      </c>
      <c r="BG332" s="225">
        <f>IF(N332="zákl. přenesená",J332,0)</f>
        <v>0</v>
      </c>
      <c r="BH332" s="225">
        <f>IF(N332="sníž. přenesená",J332,0)</f>
        <v>0</v>
      </c>
      <c r="BI332" s="225">
        <f>IF(N332="nulová",J332,0)</f>
        <v>0</v>
      </c>
      <c r="BJ332" s="18" t="s">
        <v>81</v>
      </c>
      <c r="BK332" s="225">
        <f>ROUND(I332*H332,2)</f>
        <v>0</v>
      </c>
      <c r="BL332" s="18" t="s">
        <v>99</v>
      </c>
      <c r="BM332" s="224" t="s">
        <v>4571</v>
      </c>
    </row>
    <row r="333" s="2" customFormat="1">
      <c r="A333" s="39"/>
      <c r="B333" s="40"/>
      <c r="C333" s="41"/>
      <c r="D333" s="226" t="s">
        <v>189</v>
      </c>
      <c r="E333" s="41"/>
      <c r="F333" s="227" t="s">
        <v>4570</v>
      </c>
      <c r="G333" s="41"/>
      <c r="H333" s="41"/>
      <c r="I333" s="228"/>
      <c r="J333" s="41"/>
      <c r="K333" s="41"/>
      <c r="L333" s="45"/>
      <c r="M333" s="229"/>
      <c r="N333" s="230"/>
      <c r="O333" s="85"/>
      <c r="P333" s="85"/>
      <c r="Q333" s="85"/>
      <c r="R333" s="85"/>
      <c r="S333" s="85"/>
      <c r="T333" s="86"/>
      <c r="U333" s="39"/>
      <c r="V333" s="39"/>
      <c r="W333" s="39"/>
      <c r="X333" s="39"/>
      <c r="Y333" s="39"/>
      <c r="Z333" s="39"/>
      <c r="AA333" s="39"/>
      <c r="AB333" s="39"/>
      <c r="AC333" s="39"/>
      <c r="AD333" s="39"/>
      <c r="AE333" s="39"/>
      <c r="AT333" s="18" t="s">
        <v>189</v>
      </c>
      <c r="AU333" s="18" t="s">
        <v>83</v>
      </c>
    </row>
    <row r="334" s="13" customFormat="1">
      <c r="A334" s="13"/>
      <c r="B334" s="233"/>
      <c r="C334" s="234"/>
      <c r="D334" s="226" t="s">
        <v>193</v>
      </c>
      <c r="E334" s="235" t="s">
        <v>19</v>
      </c>
      <c r="F334" s="236" t="s">
        <v>4572</v>
      </c>
      <c r="G334" s="234"/>
      <c r="H334" s="237">
        <v>78.540000000000006</v>
      </c>
      <c r="I334" s="238"/>
      <c r="J334" s="234"/>
      <c r="K334" s="234"/>
      <c r="L334" s="239"/>
      <c r="M334" s="240"/>
      <c r="N334" s="241"/>
      <c r="O334" s="241"/>
      <c r="P334" s="241"/>
      <c r="Q334" s="241"/>
      <c r="R334" s="241"/>
      <c r="S334" s="241"/>
      <c r="T334" s="242"/>
      <c r="U334" s="13"/>
      <c r="V334" s="13"/>
      <c r="W334" s="13"/>
      <c r="X334" s="13"/>
      <c r="Y334" s="13"/>
      <c r="Z334" s="13"/>
      <c r="AA334" s="13"/>
      <c r="AB334" s="13"/>
      <c r="AC334" s="13"/>
      <c r="AD334" s="13"/>
      <c r="AE334" s="13"/>
      <c r="AT334" s="243" t="s">
        <v>193</v>
      </c>
      <c r="AU334" s="243" t="s">
        <v>83</v>
      </c>
      <c r="AV334" s="13" t="s">
        <v>83</v>
      </c>
      <c r="AW334" s="13" t="s">
        <v>33</v>
      </c>
      <c r="AX334" s="13" t="s">
        <v>81</v>
      </c>
      <c r="AY334" s="243" t="s">
        <v>181</v>
      </c>
    </row>
    <row r="335" s="2" customFormat="1" ht="16.5" customHeight="1">
      <c r="A335" s="39"/>
      <c r="B335" s="40"/>
      <c r="C335" s="254" t="s">
        <v>735</v>
      </c>
      <c r="D335" s="254" t="s">
        <v>308</v>
      </c>
      <c r="E335" s="255" t="s">
        <v>4573</v>
      </c>
      <c r="F335" s="256" t="s">
        <v>4574</v>
      </c>
      <c r="G335" s="257" t="s">
        <v>263</v>
      </c>
      <c r="H335" s="258">
        <v>7.1909999999999998</v>
      </c>
      <c r="I335" s="259"/>
      <c r="J335" s="260">
        <f>ROUND(I335*H335,2)</f>
        <v>0</v>
      </c>
      <c r="K335" s="256" t="s">
        <v>187</v>
      </c>
      <c r="L335" s="261"/>
      <c r="M335" s="262" t="s">
        <v>19</v>
      </c>
      <c r="N335" s="263" t="s">
        <v>44</v>
      </c>
      <c r="O335" s="85"/>
      <c r="P335" s="222">
        <f>O335*H335</f>
        <v>0</v>
      </c>
      <c r="Q335" s="222">
        <v>0.040000000000000001</v>
      </c>
      <c r="R335" s="222">
        <f>Q335*H335</f>
        <v>0.28764000000000001</v>
      </c>
      <c r="S335" s="222">
        <v>0</v>
      </c>
      <c r="T335" s="223">
        <f>S335*H335</f>
        <v>0</v>
      </c>
      <c r="U335" s="39"/>
      <c r="V335" s="39"/>
      <c r="W335" s="39"/>
      <c r="X335" s="39"/>
      <c r="Y335" s="39"/>
      <c r="Z335" s="39"/>
      <c r="AA335" s="39"/>
      <c r="AB335" s="39"/>
      <c r="AC335" s="39"/>
      <c r="AD335" s="39"/>
      <c r="AE335" s="39"/>
      <c r="AR335" s="224" t="s">
        <v>238</v>
      </c>
      <c r="AT335" s="224" t="s">
        <v>308</v>
      </c>
      <c r="AU335" s="224" t="s">
        <v>83</v>
      </c>
      <c r="AY335" s="18" t="s">
        <v>181</v>
      </c>
      <c r="BE335" s="225">
        <f>IF(N335="základní",J335,0)</f>
        <v>0</v>
      </c>
      <c r="BF335" s="225">
        <f>IF(N335="snížená",J335,0)</f>
        <v>0</v>
      </c>
      <c r="BG335" s="225">
        <f>IF(N335="zákl. přenesená",J335,0)</f>
        <v>0</v>
      </c>
      <c r="BH335" s="225">
        <f>IF(N335="sníž. přenesená",J335,0)</f>
        <v>0</v>
      </c>
      <c r="BI335" s="225">
        <f>IF(N335="nulová",J335,0)</f>
        <v>0</v>
      </c>
      <c r="BJ335" s="18" t="s">
        <v>81</v>
      </c>
      <c r="BK335" s="225">
        <f>ROUND(I335*H335,2)</f>
        <v>0</v>
      </c>
      <c r="BL335" s="18" t="s">
        <v>99</v>
      </c>
      <c r="BM335" s="224" t="s">
        <v>4575</v>
      </c>
    </row>
    <row r="336" s="2" customFormat="1">
      <c r="A336" s="39"/>
      <c r="B336" s="40"/>
      <c r="C336" s="41"/>
      <c r="D336" s="226" t="s">
        <v>189</v>
      </c>
      <c r="E336" s="41"/>
      <c r="F336" s="227" t="s">
        <v>4574</v>
      </c>
      <c r="G336" s="41"/>
      <c r="H336" s="41"/>
      <c r="I336" s="228"/>
      <c r="J336" s="41"/>
      <c r="K336" s="41"/>
      <c r="L336" s="45"/>
      <c r="M336" s="229"/>
      <c r="N336" s="230"/>
      <c r="O336" s="85"/>
      <c r="P336" s="85"/>
      <c r="Q336" s="85"/>
      <c r="R336" s="85"/>
      <c r="S336" s="85"/>
      <c r="T336" s="86"/>
      <c r="U336" s="39"/>
      <c r="V336" s="39"/>
      <c r="W336" s="39"/>
      <c r="X336" s="39"/>
      <c r="Y336" s="39"/>
      <c r="Z336" s="39"/>
      <c r="AA336" s="39"/>
      <c r="AB336" s="39"/>
      <c r="AC336" s="39"/>
      <c r="AD336" s="39"/>
      <c r="AE336" s="39"/>
      <c r="AT336" s="18" t="s">
        <v>189</v>
      </c>
      <c r="AU336" s="18" t="s">
        <v>83</v>
      </c>
    </row>
    <row r="337" s="13" customFormat="1">
      <c r="A337" s="13"/>
      <c r="B337" s="233"/>
      <c r="C337" s="234"/>
      <c r="D337" s="226" t="s">
        <v>193</v>
      </c>
      <c r="E337" s="235" t="s">
        <v>19</v>
      </c>
      <c r="F337" s="236" t="s">
        <v>4576</v>
      </c>
      <c r="G337" s="234"/>
      <c r="H337" s="237">
        <v>7.1909999999999998</v>
      </c>
      <c r="I337" s="238"/>
      <c r="J337" s="234"/>
      <c r="K337" s="234"/>
      <c r="L337" s="239"/>
      <c r="M337" s="240"/>
      <c r="N337" s="241"/>
      <c r="O337" s="241"/>
      <c r="P337" s="241"/>
      <c r="Q337" s="241"/>
      <c r="R337" s="241"/>
      <c r="S337" s="241"/>
      <c r="T337" s="242"/>
      <c r="U337" s="13"/>
      <c r="V337" s="13"/>
      <c r="W337" s="13"/>
      <c r="X337" s="13"/>
      <c r="Y337" s="13"/>
      <c r="Z337" s="13"/>
      <c r="AA337" s="13"/>
      <c r="AB337" s="13"/>
      <c r="AC337" s="13"/>
      <c r="AD337" s="13"/>
      <c r="AE337" s="13"/>
      <c r="AT337" s="243" t="s">
        <v>193</v>
      </c>
      <c r="AU337" s="243" t="s">
        <v>83</v>
      </c>
      <c r="AV337" s="13" t="s">
        <v>83</v>
      </c>
      <c r="AW337" s="13" t="s">
        <v>33</v>
      </c>
      <c r="AX337" s="13" t="s">
        <v>81</v>
      </c>
      <c r="AY337" s="243" t="s">
        <v>181</v>
      </c>
    </row>
    <row r="338" s="2" customFormat="1" ht="16.5" customHeight="1">
      <c r="A338" s="39"/>
      <c r="B338" s="40"/>
      <c r="C338" s="254" t="s">
        <v>741</v>
      </c>
      <c r="D338" s="254" t="s">
        <v>308</v>
      </c>
      <c r="E338" s="255" t="s">
        <v>4577</v>
      </c>
      <c r="F338" s="256" t="s">
        <v>4578</v>
      </c>
      <c r="G338" s="257" t="s">
        <v>449</v>
      </c>
      <c r="H338" s="258">
        <v>6</v>
      </c>
      <c r="I338" s="259"/>
      <c r="J338" s="260">
        <f>ROUND(I338*H338,2)</f>
        <v>0</v>
      </c>
      <c r="K338" s="256" t="s">
        <v>19</v>
      </c>
      <c r="L338" s="261"/>
      <c r="M338" s="262" t="s">
        <v>19</v>
      </c>
      <c r="N338" s="263" t="s">
        <v>44</v>
      </c>
      <c r="O338" s="85"/>
      <c r="P338" s="222">
        <f>O338*H338</f>
        <v>0</v>
      </c>
      <c r="Q338" s="222">
        <v>0</v>
      </c>
      <c r="R338" s="222">
        <f>Q338*H338</f>
        <v>0</v>
      </c>
      <c r="S338" s="222">
        <v>0</v>
      </c>
      <c r="T338" s="223">
        <f>S338*H338</f>
        <v>0</v>
      </c>
      <c r="U338" s="39"/>
      <c r="V338" s="39"/>
      <c r="W338" s="39"/>
      <c r="X338" s="39"/>
      <c r="Y338" s="39"/>
      <c r="Z338" s="39"/>
      <c r="AA338" s="39"/>
      <c r="AB338" s="39"/>
      <c r="AC338" s="39"/>
      <c r="AD338" s="39"/>
      <c r="AE338" s="39"/>
      <c r="AR338" s="224" t="s">
        <v>238</v>
      </c>
      <c r="AT338" s="224" t="s">
        <v>308</v>
      </c>
      <c r="AU338" s="224" t="s">
        <v>83</v>
      </c>
      <c r="AY338" s="18" t="s">
        <v>181</v>
      </c>
      <c r="BE338" s="225">
        <f>IF(N338="základní",J338,0)</f>
        <v>0</v>
      </c>
      <c r="BF338" s="225">
        <f>IF(N338="snížená",J338,0)</f>
        <v>0</v>
      </c>
      <c r="BG338" s="225">
        <f>IF(N338="zákl. přenesená",J338,0)</f>
        <v>0</v>
      </c>
      <c r="BH338" s="225">
        <f>IF(N338="sníž. přenesená",J338,0)</f>
        <v>0</v>
      </c>
      <c r="BI338" s="225">
        <f>IF(N338="nulová",J338,0)</f>
        <v>0</v>
      </c>
      <c r="BJ338" s="18" t="s">
        <v>81</v>
      </c>
      <c r="BK338" s="225">
        <f>ROUND(I338*H338,2)</f>
        <v>0</v>
      </c>
      <c r="BL338" s="18" t="s">
        <v>99</v>
      </c>
      <c r="BM338" s="224" t="s">
        <v>4579</v>
      </c>
    </row>
    <row r="339" s="2" customFormat="1">
      <c r="A339" s="39"/>
      <c r="B339" s="40"/>
      <c r="C339" s="41"/>
      <c r="D339" s="226" t="s">
        <v>189</v>
      </c>
      <c r="E339" s="41"/>
      <c r="F339" s="227" t="s">
        <v>4578</v>
      </c>
      <c r="G339" s="41"/>
      <c r="H339" s="41"/>
      <c r="I339" s="228"/>
      <c r="J339" s="41"/>
      <c r="K339" s="41"/>
      <c r="L339" s="45"/>
      <c r="M339" s="229"/>
      <c r="N339" s="230"/>
      <c r="O339" s="85"/>
      <c r="P339" s="85"/>
      <c r="Q339" s="85"/>
      <c r="R339" s="85"/>
      <c r="S339" s="85"/>
      <c r="T339" s="86"/>
      <c r="U339" s="39"/>
      <c r="V339" s="39"/>
      <c r="W339" s="39"/>
      <c r="X339" s="39"/>
      <c r="Y339" s="39"/>
      <c r="Z339" s="39"/>
      <c r="AA339" s="39"/>
      <c r="AB339" s="39"/>
      <c r="AC339" s="39"/>
      <c r="AD339" s="39"/>
      <c r="AE339" s="39"/>
      <c r="AT339" s="18" t="s">
        <v>189</v>
      </c>
      <c r="AU339" s="18" t="s">
        <v>83</v>
      </c>
    </row>
    <row r="340" s="2" customFormat="1" ht="16.5" customHeight="1">
      <c r="A340" s="39"/>
      <c r="B340" s="40"/>
      <c r="C340" s="254" t="s">
        <v>747</v>
      </c>
      <c r="D340" s="254" t="s">
        <v>308</v>
      </c>
      <c r="E340" s="255" t="s">
        <v>4580</v>
      </c>
      <c r="F340" s="256" t="s">
        <v>4581</v>
      </c>
      <c r="G340" s="257" t="s">
        <v>449</v>
      </c>
      <c r="H340" s="258">
        <v>4</v>
      </c>
      <c r="I340" s="259"/>
      <c r="J340" s="260">
        <f>ROUND(I340*H340,2)</f>
        <v>0</v>
      </c>
      <c r="K340" s="256" t="s">
        <v>19</v>
      </c>
      <c r="L340" s="261"/>
      <c r="M340" s="262" t="s">
        <v>19</v>
      </c>
      <c r="N340" s="263" t="s">
        <v>44</v>
      </c>
      <c r="O340" s="85"/>
      <c r="P340" s="222">
        <f>O340*H340</f>
        <v>0</v>
      </c>
      <c r="Q340" s="222">
        <v>0</v>
      </c>
      <c r="R340" s="222">
        <f>Q340*H340</f>
        <v>0</v>
      </c>
      <c r="S340" s="222">
        <v>0</v>
      </c>
      <c r="T340" s="223">
        <f>S340*H340</f>
        <v>0</v>
      </c>
      <c r="U340" s="39"/>
      <c r="V340" s="39"/>
      <c r="W340" s="39"/>
      <c r="X340" s="39"/>
      <c r="Y340" s="39"/>
      <c r="Z340" s="39"/>
      <c r="AA340" s="39"/>
      <c r="AB340" s="39"/>
      <c r="AC340" s="39"/>
      <c r="AD340" s="39"/>
      <c r="AE340" s="39"/>
      <c r="AR340" s="224" t="s">
        <v>238</v>
      </c>
      <c r="AT340" s="224" t="s">
        <v>308</v>
      </c>
      <c r="AU340" s="224" t="s">
        <v>83</v>
      </c>
      <c r="AY340" s="18" t="s">
        <v>181</v>
      </c>
      <c r="BE340" s="225">
        <f>IF(N340="základní",J340,0)</f>
        <v>0</v>
      </c>
      <c r="BF340" s="225">
        <f>IF(N340="snížená",J340,0)</f>
        <v>0</v>
      </c>
      <c r="BG340" s="225">
        <f>IF(N340="zákl. přenesená",J340,0)</f>
        <v>0</v>
      </c>
      <c r="BH340" s="225">
        <f>IF(N340="sníž. přenesená",J340,0)</f>
        <v>0</v>
      </c>
      <c r="BI340" s="225">
        <f>IF(N340="nulová",J340,0)</f>
        <v>0</v>
      </c>
      <c r="BJ340" s="18" t="s">
        <v>81</v>
      </c>
      <c r="BK340" s="225">
        <f>ROUND(I340*H340,2)</f>
        <v>0</v>
      </c>
      <c r="BL340" s="18" t="s">
        <v>99</v>
      </c>
      <c r="BM340" s="224" t="s">
        <v>4582</v>
      </c>
    </row>
    <row r="341" s="2" customFormat="1">
      <c r="A341" s="39"/>
      <c r="B341" s="40"/>
      <c r="C341" s="41"/>
      <c r="D341" s="226" t="s">
        <v>189</v>
      </c>
      <c r="E341" s="41"/>
      <c r="F341" s="227" t="s">
        <v>4578</v>
      </c>
      <c r="G341" s="41"/>
      <c r="H341" s="41"/>
      <c r="I341" s="228"/>
      <c r="J341" s="41"/>
      <c r="K341" s="41"/>
      <c r="L341" s="45"/>
      <c r="M341" s="229"/>
      <c r="N341" s="230"/>
      <c r="O341" s="85"/>
      <c r="P341" s="85"/>
      <c r="Q341" s="85"/>
      <c r="R341" s="85"/>
      <c r="S341" s="85"/>
      <c r="T341" s="86"/>
      <c r="U341" s="39"/>
      <c r="V341" s="39"/>
      <c r="W341" s="39"/>
      <c r="X341" s="39"/>
      <c r="Y341" s="39"/>
      <c r="Z341" s="39"/>
      <c r="AA341" s="39"/>
      <c r="AB341" s="39"/>
      <c r="AC341" s="39"/>
      <c r="AD341" s="39"/>
      <c r="AE341" s="39"/>
      <c r="AT341" s="18" t="s">
        <v>189</v>
      </c>
      <c r="AU341" s="18" t="s">
        <v>83</v>
      </c>
    </row>
    <row r="342" s="2" customFormat="1" ht="16.5" customHeight="1">
      <c r="A342" s="39"/>
      <c r="B342" s="40"/>
      <c r="C342" s="254" t="s">
        <v>753</v>
      </c>
      <c r="D342" s="254" t="s">
        <v>308</v>
      </c>
      <c r="E342" s="255" t="s">
        <v>4583</v>
      </c>
      <c r="F342" s="256" t="s">
        <v>4584</v>
      </c>
      <c r="G342" s="257" t="s">
        <v>263</v>
      </c>
      <c r="H342" s="258">
        <v>9</v>
      </c>
      <c r="I342" s="259"/>
      <c r="J342" s="260">
        <f>ROUND(I342*H342,2)</f>
        <v>0</v>
      </c>
      <c r="K342" s="256" t="s">
        <v>187</v>
      </c>
      <c r="L342" s="261"/>
      <c r="M342" s="262" t="s">
        <v>19</v>
      </c>
      <c r="N342" s="263" t="s">
        <v>44</v>
      </c>
      <c r="O342" s="85"/>
      <c r="P342" s="222">
        <f>O342*H342</f>
        <v>0</v>
      </c>
      <c r="Q342" s="222">
        <v>0.060999999999999999</v>
      </c>
      <c r="R342" s="222">
        <f>Q342*H342</f>
        <v>0.54899999999999993</v>
      </c>
      <c r="S342" s="222">
        <v>0</v>
      </c>
      <c r="T342" s="223">
        <f>S342*H342</f>
        <v>0</v>
      </c>
      <c r="U342" s="39"/>
      <c r="V342" s="39"/>
      <c r="W342" s="39"/>
      <c r="X342" s="39"/>
      <c r="Y342" s="39"/>
      <c r="Z342" s="39"/>
      <c r="AA342" s="39"/>
      <c r="AB342" s="39"/>
      <c r="AC342" s="39"/>
      <c r="AD342" s="39"/>
      <c r="AE342" s="39"/>
      <c r="AR342" s="224" t="s">
        <v>238</v>
      </c>
      <c r="AT342" s="224" t="s">
        <v>308</v>
      </c>
      <c r="AU342" s="224" t="s">
        <v>83</v>
      </c>
      <c r="AY342" s="18" t="s">
        <v>181</v>
      </c>
      <c r="BE342" s="225">
        <f>IF(N342="základní",J342,0)</f>
        <v>0</v>
      </c>
      <c r="BF342" s="225">
        <f>IF(N342="snížená",J342,0)</f>
        <v>0</v>
      </c>
      <c r="BG342" s="225">
        <f>IF(N342="zákl. přenesená",J342,0)</f>
        <v>0</v>
      </c>
      <c r="BH342" s="225">
        <f>IF(N342="sníž. přenesená",J342,0)</f>
        <v>0</v>
      </c>
      <c r="BI342" s="225">
        <f>IF(N342="nulová",J342,0)</f>
        <v>0</v>
      </c>
      <c r="BJ342" s="18" t="s">
        <v>81</v>
      </c>
      <c r="BK342" s="225">
        <f>ROUND(I342*H342,2)</f>
        <v>0</v>
      </c>
      <c r="BL342" s="18" t="s">
        <v>99</v>
      </c>
      <c r="BM342" s="224" t="s">
        <v>4585</v>
      </c>
    </row>
    <row r="343" s="2" customFormat="1">
      <c r="A343" s="39"/>
      <c r="B343" s="40"/>
      <c r="C343" s="41"/>
      <c r="D343" s="226" t="s">
        <v>189</v>
      </c>
      <c r="E343" s="41"/>
      <c r="F343" s="227" t="s">
        <v>4584</v>
      </c>
      <c r="G343" s="41"/>
      <c r="H343" s="41"/>
      <c r="I343" s="228"/>
      <c r="J343" s="41"/>
      <c r="K343" s="41"/>
      <c r="L343" s="45"/>
      <c r="M343" s="229"/>
      <c r="N343" s="230"/>
      <c r="O343" s="85"/>
      <c r="P343" s="85"/>
      <c r="Q343" s="85"/>
      <c r="R343" s="85"/>
      <c r="S343" s="85"/>
      <c r="T343" s="86"/>
      <c r="U343" s="39"/>
      <c r="V343" s="39"/>
      <c r="W343" s="39"/>
      <c r="X343" s="39"/>
      <c r="Y343" s="39"/>
      <c r="Z343" s="39"/>
      <c r="AA343" s="39"/>
      <c r="AB343" s="39"/>
      <c r="AC343" s="39"/>
      <c r="AD343" s="39"/>
      <c r="AE343" s="39"/>
      <c r="AT343" s="18" t="s">
        <v>189</v>
      </c>
      <c r="AU343" s="18" t="s">
        <v>83</v>
      </c>
    </row>
    <row r="344" s="2" customFormat="1" ht="16.5" customHeight="1">
      <c r="A344" s="39"/>
      <c r="B344" s="40"/>
      <c r="C344" s="254" t="s">
        <v>793</v>
      </c>
      <c r="D344" s="254" t="s">
        <v>308</v>
      </c>
      <c r="E344" s="255" t="s">
        <v>4586</v>
      </c>
      <c r="F344" s="256" t="s">
        <v>4587</v>
      </c>
      <c r="G344" s="257" t="s">
        <v>263</v>
      </c>
      <c r="H344" s="258">
        <v>169.31999999999999</v>
      </c>
      <c r="I344" s="259"/>
      <c r="J344" s="260">
        <f>ROUND(I344*H344,2)</f>
        <v>0</v>
      </c>
      <c r="K344" s="256" t="s">
        <v>187</v>
      </c>
      <c r="L344" s="261"/>
      <c r="M344" s="262" t="s">
        <v>19</v>
      </c>
      <c r="N344" s="263" t="s">
        <v>44</v>
      </c>
      <c r="O344" s="85"/>
      <c r="P344" s="222">
        <f>O344*H344</f>
        <v>0</v>
      </c>
      <c r="Q344" s="222">
        <v>0.024</v>
      </c>
      <c r="R344" s="222">
        <f>Q344*H344</f>
        <v>4.0636799999999997</v>
      </c>
      <c r="S344" s="222">
        <v>0</v>
      </c>
      <c r="T344" s="223">
        <f>S344*H344</f>
        <v>0</v>
      </c>
      <c r="U344" s="39"/>
      <c r="V344" s="39"/>
      <c r="W344" s="39"/>
      <c r="X344" s="39"/>
      <c r="Y344" s="39"/>
      <c r="Z344" s="39"/>
      <c r="AA344" s="39"/>
      <c r="AB344" s="39"/>
      <c r="AC344" s="39"/>
      <c r="AD344" s="39"/>
      <c r="AE344" s="39"/>
      <c r="AR344" s="224" t="s">
        <v>238</v>
      </c>
      <c r="AT344" s="224" t="s">
        <v>308</v>
      </c>
      <c r="AU344" s="224" t="s">
        <v>83</v>
      </c>
      <c r="AY344" s="18" t="s">
        <v>181</v>
      </c>
      <c r="BE344" s="225">
        <f>IF(N344="základní",J344,0)</f>
        <v>0</v>
      </c>
      <c r="BF344" s="225">
        <f>IF(N344="snížená",J344,0)</f>
        <v>0</v>
      </c>
      <c r="BG344" s="225">
        <f>IF(N344="zákl. přenesená",J344,0)</f>
        <v>0</v>
      </c>
      <c r="BH344" s="225">
        <f>IF(N344="sníž. přenesená",J344,0)</f>
        <v>0</v>
      </c>
      <c r="BI344" s="225">
        <f>IF(N344="nulová",J344,0)</f>
        <v>0</v>
      </c>
      <c r="BJ344" s="18" t="s">
        <v>81</v>
      </c>
      <c r="BK344" s="225">
        <f>ROUND(I344*H344,2)</f>
        <v>0</v>
      </c>
      <c r="BL344" s="18" t="s">
        <v>99</v>
      </c>
      <c r="BM344" s="224" t="s">
        <v>4588</v>
      </c>
    </row>
    <row r="345" s="2" customFormat="1">
      <c r="A345" s="39"/>
      <c r="B345" s="40"/>
      <c r="C345" s="41"/>
      <c r="D345" s="226" t="s">
        <v>189</v>
      </c>
      <c r="E345" s="41"/>
      <c r="F345" s="227" t="s">
        <v>4587</v>
      </c>
      <c r="G345" s="41"/>
      <c r="H345" s="41"/>
      <c r="I345" s="228"/>
      <c r="J345" s="41"/>
      <c r="K345" s="41"/>
      <c r="L345" s="45"/>
      <c r="M345" s="229"/>
      <c r="N345" s="230"/>
      <c r="O345" s="85"/>
      <c r="P345" s="85"/>
      <c r="Q345" s="85"/>
      <c r="R345" s="85"/>
      <c r="S345" s="85"/>
      <c r="T345" s="86"/>
      <c r="U345" s="39"/>
      <c r="V345" s="39"/>
      <c r="W345" s="39"/>
      <c r="X345" s="39"/>
      <c r="Y345" s="39"/>
      <c r="Z345" s="39"/>
      <c r="AA345" s="39"/>
      <c r="AB345" s="39"/>
      <c r="AC345" s="39"/>
      <c r="AD345" s="39"/>
      <c r="AE345" s="39"/>
      <c r="AT345" s="18" t="s">
        <v>189</v>
      </c>
      <c r="AU345" s="18" t="s">
        <v>83</v>
      </c>
    </row>
    <row r="346" s="13" customFormat="1">
      <c r="A346" s="13"/>
      <c r="B346" s="233"/>
      <c r="C346" s="234"/>
      <c r="D346" s="226" t="s">
        <v>193</v>
      </c>
      <c r="E346" s="235" t="s">
        <v>19</v>
      </c>
      <c r="F346" s="236" t="s">
        <v>4589</v>
      </c>
      <c r="G346" s="234"/>
      <c r="H346" s="237">
        <v>169.31999999999999</v>
      </c>
      <c r="I346" s="238"/>
      <c r="J346" s="234"/>
      <c r="K346" s="234"/>
      <c r="L346" s="239"/>
      <c r="M346" s="240"/>
      <c r="N346" s="241"/>
      <c r="O346" s="241"/>
      <c r="P346" s="241"/>
      <c r="Q346" s="241"/>
      <c r="R346" s="241"/>
      <c r="S346" s="241"/>
      <c r="T346" s="242"/>
      <c r="U346" s="13"/>
      <c r="V346" s="13"/>
      <c r="W346" s="13"/>
      <c r="X346" s="13"/>
      <c r="Y346" s="13"/>
      <c r="Z346" s="13"/>
      <c r="AA346" s="13"/>
      <c r="AB346" s="13"/>
      <c r="AC346" s="13"/>
      <c r="AD346" s="13"/>
      <c r="AE346" s="13"/>
      <c r="AT346" s="243" t="s">
        <v>193</v>
      </c>
      <c r="AU346" s="243" t="s">
        <v>83</v>
      </c>
      <c r="AV346" s="13" t="s">
        <v>83</v>
      </c>
      <c r="AW346" s="13" t="s">
        <v>33</v>
      </c>
      <c r="AX346" s="13" t="s">
        <v>81</v>
      </c>
      <c r="AY346" s="243" t="s">
        <v>181</v>
      </c>
    </row>
    <row r="347" s="2" customFormat="1" ht="16.5" customHeight="1">
      <c r="A347" s="39"/>
      <c r="B347" s="40"/>
      <c r="C347" s="254" t="s">
        <v>799</v>
      </c>
      <c r="D347" s="254" t="s">
        <v>308</v>
      </c>
      <c r="E347" s="255" t="s">
        <v>4590</v>
      </c>
      <c r="F347" s="256" t="s">
        <v>4591</v>
      </c>
      <c r="G347" s="257" t="s">
        <v>263</v>
      </c>
      <c r="H347" s="258">
        <v>2.9580000000000002</v>
      </c>
      <c r="I347" s="259"/>
      <c r="J347" s="260">
        <f>ROUND(I347*H347,2)</f>
        <v>0</v>
      </c>
      <c r="K347" s="256" t="s">
        <v>187</v>
      </c>
      <c r="L347" s="261"/>
      <c r="M347" s="262" t="s">
        <v>19</v>
      </c>
      <c r="N347" s="263" t="s">
        <v>44</v>
      </c>
      <c r="O347" s="85"/>
      <c r="P347" s="222">
        <f>O347*H347</f>
        <v>0</v>
      </c>
      <c r="Q347" s="222">
        <v>0.021999999999999999</v>
      </c>
      <c r="R347" s="222">
        <f>Q347*H347</f>
        <v>0.065075999999999995</v>
      </c>
      <c r="S347" s="222">
        <v>0</v>
      </c>
      <c r="T347" s="223">
        <f>S347*H347</f>
        <v>0</v>
      </c>
      <c r="U347" s="39"/>
      <c r="V347" s="39"/>
      <c r="W347" s="39"/>
      <c r="X347" s="39"/>
      <c r="Y347" s="39"/>
      <c r="Z347" s="39"/>
      <c r="AA347" s="39"/>
      <c r="AB347" s="39"/>
      <c r="AC347" s="39"/>
      <c r="AD347" s="39"/>
      <c r="AE347" s="39"/>
      <c r="AR347" s="224" t="s">
        <v>238</v>
      </c>
      <c r="AT347" s="224" t="s">
        <v>308</v>
      </c>
      <c r="AU347" s="224" t="s">
        <v>83</v>
      </c>
      <c r="AY347" s="18" t="s">
        <v>181</v>
      </c>
      <c r="BE347" s="225">
        <f>IF(N347="základní",J347,0)</f>
        <v>0</v>
      </c>
      <c r="BF347" s="225">
        <f>IF(N347="snížená",J347,0)</f>
        <v>0</v>
      </c>
      <c r="BG347" s="225">
        <f>IF(N347="zákl. přenesená",J347,0)</f>
        <v>0</v>
      </c>
      <c r="BH347" s="225">
        <f>IF(N347="sníž. přenesená",J347,0)</f>
        <v>0</v>
      </c>
      <c r="BI347" s="225">
        <f>IF(N347="nulová",J347,0)</f>
        <v>0</v>
      </c>
      <c r="BJ347" s="18" t="s">
        <v>81</v>
      </c>
      <c r="BK347" s="225">
        <f>ROUND(I347*H347,2)</f>
        <v>0</v>
      </c>
      <c r="BL347" s="18" t="s">
        <v>99</v>
      </c>
      <c r="BM347" s="224" t="s">
        <v>4592</v>
      </c>
    </row>
    <row r="348" s="2" customFormat="1">
      <c r="A348" s="39"/>
      <c r="B348" s="40"/>
      <c r="C348" s="41"/>
      <c r="D348" s="226" t="s">
        <v>189</v>
      </c>
      <c r="E348" s="41"/>
      <c r="F348" s="227" t="s">
        <v>4591</v>
      </c>
      <c r="G348" s="41"/>
      <c r="H348" s="41"/>
      <c r="I348" s="228"/>
      <c r="J348" s="41"/>
      <c r="K348" s="41"/>
      <c r="L348" s="45"/>
      <c r="M348" s="229"/>
      <c r="N348" s="230"/>
      <c r="O348" s="85"/>
      <c r="P348" s="85"/>
      <c r="Q348" s="85"/>
      <c r="R348" s="85"/>
      <c r="S348" s="85"/>
      <c r="T348" s="86"/>
      <c r="U348" s="39"/>
      <c r="V348" s="39"/>
      <c r="W348" s="39"/>
      <c r="X348" s="39"/>
      <c r="Y348" s="39"/>
      <c r="Z348" s="39"/>
      <c r="AA348" s="39"/>
      <c r="AB348" s="39"/>
      <c r="AC348" s="39"/>
      <c r="AD348" s="39"/>
      <c r="AE348" s="39"/>
      <c r="AT348" s="18" t="s">
        <v>189</v>
      </c>
      <c r="AU348" s="18" t="s">
        <v>83</v>
      </c>
    </row>
    <row r="349" s="13" customFormat="1">
      <c r="A349" s="13"/>
      <c r="B349" s="233"/>
      <c r="C349" s="234"/>
      <c r="D349" s="226" t="s">
        <v>193</v>
      </c>
      <c r="E349" s="235" t="s">
        <v>19</v>
      </c>
      <c r="F349" s="236" t="s">
        <v>4593</v>
      </c>
      <c r="G349" s="234"/>
      <c r="H349" s="237">
        <v>2.9580000000000002</v>
      </c>
      <c r="I349" s="238"/>
      <c r="J349" s="234"/>
      <c r="K349" s="234"/>
      <c r="L349" s="239"/>
      <c r="M349" s="240"/>
      <c r="N349" s="241"/>
      <c r="O349" s="241"/>
      <c r="P349" s="241"/>
      <c r="Q349" s="241"/>
      <c r="R349" s="241"/>
      <c r="S349" s="241"/>
      <c r="T349" s="242"/>
      <c r="U349" s="13"/>
      <c r="V349" s="13"/>
      <c r="W349" s="13"/>
      <c r="X349" s="13"/>
      <c r="Y349" s="13"/>
      <c r="Z349" s="13"/>
      <c r="AA349" s="13"/>
      <c r="AB349" s="13"/>
      <c r="AC349" s="13"/>
      <c r="AD349" s="13"/>
      <c r="AE349" s="13"/>
      <c r="AT349" s="243" t="s">
        <v>193</v>
      </c>
      <c r="AU349" s="243" t="s">
        <v>83</v>
      </c>
      <c r="AV349" s="13" t="s">
        <v>83</v>
      </c>
      <c r="AW349" s="13" t="s">
        <v>33</v>
      </c>
      <c r="AX349" s="13" t="s">
        <v>81</v>
      </c>
      <c r="AY349" s="243" t="s">
        <v>181</v>
      </c>
    </row>
    <row r="350" s="2" customFormat="1" ht="16.5" customHeight="1">
      <c r="A350" s="39"/>
      <c r="B350" s="40"/>
      <c r="C350" s="254" t="s">
        <v>807</v>
      </c>
      <c r="D350" s="254" t="s">
        <v>308</v>
      </c>
      <c r="E350" s="255" t="s">
        <v>4594</v>
      </c>
      <c r="F350" s="256" t="s">
        <v>4595</v>
      </c>
      <c r="G350" s="257" t="s">
        <v>2888</v>
      </c>
      <c r="H350" s="258">
        <v>16.538</v>
      </c>
      <c r="I350" s="259"/>
      <c r="J350" s="260">
        <f>ROUND(I350*H350,2)</f>
        <v>0</v>
      </c>
      <c r="K350" s="256" t="s">
        <v>187</v>
      </c>
      <c r="L350" s="261"/>
      <c r="M350" s="262" t="s">
        <v>19</v>
      </c>
      <c r="N350" s="263" t="s">
        <v>44</v>
      </c>
      <c r="O350" s="85"/>
      <c r="P350" s="222">
        <f>O350*H350</f>
        <v>0</v>
      </c>
      <c r="Q350" s="222">
        <v>0.001</v>
      </c>
      <c r="R350" s="222">
        <f>Q350*H350</f>
        <v>0.016538000000000001</v>
      </c>
      <c r="S350" s="222">
        <v>0</v>
      </c>
      <c r="T350" s="223">
        <f>S350*H350</f>
        <v>0</v>
      </c>
      <c r="U350" s="39"/>
      <c r="V350" s="39"/>
      <c r="W350" s="39"/>
      <c r="X350" s="39"/>
      <c r="Y350" s="39"/>
      <c r="Z350" s="39"/>
      <c r="AA350" s="39"/>
      <c r="AB350" s="39"/>
      <c r="AC350" s="39"/>
      <c r="AD350" s="39"/>
      <c r="AE350" s="39"/>
      <c r="AR350" s="224" t="s">
        <v>238</v>
      </c>
      <c r="AT350" s="224" t="s">
        <v>308</v>
      </c>
      <c r="AU350" s="224" t="s">
        <v>83</v>
      </c>
      <c r="AY350" s="18" t="s">
        <v>181</v>
      </c>
      <c r="BE350" s="225">
        <f>IF(N350="základní",J350,0)</f>
        <v>0</v>
      </c>
      <c r="BF350" s="225">
        <f>IF(N350="snížená",J350,0)</f>
        <v>0</v>
      </c>
      <c r="BG350" s="225">
        <f>IF(N350="zákl. přenesená",J350,0)</f>
        <v>0</v>
      </c>
      <c r="BH350" s="225">
        <f>IF(N350="sníž. přenesená",J350,0)</f>
        <v>0</v>
      </c>
      <c r="BI350" s="225">
        <f>IF(N350="nulová",J350,0)</f>
        <v>0</v>
      </c>
      <c r="BJ350" s="18" t="s">
        <v>81</v>
      </c>
      <c r="BK350" s="225">
        <f>ROUND(I350*H350,2)</f>
        <v>0</v>
      </c>
      <c r="BL350" s="18" t="s">
        <v>99</v>
      </c>
      <c r="BM350" s="224" t="s">
        <v>4596</v>
      </c>
    </row>
    <row r="351" s="2" customFormat="1">
      <c r="A351" s="39"/>
      <c r="B351" s="40"/>
      <c r="C351" s="41"/>
      <c r="D351" s="226" t="s">
        <v>189</v>
      </c>
      <c r="E351" s="41"/>
      <c r="F351" s="227" t="s">
        <v>4595</v>
      </c>
      <c r="G351" s="41"/>
      <c r="H351" s="41"/>
      <c r="I351" s="228"/>
      <c r="J351" s="41"/>
      <c r="K351" s="41"/>
      <c r="L351" s="45"/>
      <c r="M351" s="229"/>
      <c r="N351" s="230"/>
      <c r="O351" s="85"/>
      <c r="P351" s="85"/>
      <c r="Q351" s="85"/>
      <c r="R351" s="85"/>
      <c r="S351" s="85"/>
      <c r="T351" s="86"/>
      <c r="U351" s="39"/>
      <c r="V351" s="39"/>
      <c r="W351" s="39"/>
      <c r="X351" s="39"/>
      <c r="Y351" s="39"/>
      <c r="Z351" s="39"/>
      <c r="AA351" s="39"/>
      <c r="AB351" s="39"/>
      <c r="AC351" s="39"/>
      <c r="AD351" s="39"/>
      <c r="AE351" s="39"/>
      <c r="AT351" s="18" t="s">
        <v>189</v>
      </c>
      <c r="AU351" s="18" t="s">
        <v>83</v>
      </c>
    </row>
    <row r="352" s="13" customFormat="1">
      <c r="A352" s="13"/>
      <c r="B352" s="233"/>
      <c r="C352" s="234"/>
      <c r="D352" s="226" t="s">
        <v>193</v>
      </c>
      <c r="E352" s="235" t="s">
        <v>19</v>
      </c>
      <c r="F352" s="236" t="s">
        <v>4597</v>
      </c>
      <c r="G352" s="234"/>
      <c r="H352" s="237">
        <v>16.538</v>
      </c>
      <c r="I352" s="238"/>
      <c r="J352" s="234"/>
      <c r="K352" s="234"/>
      <c r="L352" s="239"/>
      <c r="M352" s="240"/>
      <c r="N352" s="241"/>
      <c r="O352" s="241"/>
      <c r="P352" s="241"/>
      <c r="Q352" s="241"/>
      <c r="R352" s="241"/>
      <c r="S352" s="241"/>
      <c r="T352" s="242"/>
      <c r="U352" s="13"/>
      <c r="V352" s="13"/>
      <c r="W352" s="13"/>
      <c r="X352" s="13"/>
      <c r="Y352" s="13"/>
      <c r="Z352" s="13"/>
      <c r="AA352" s="13"/>
      <c r="AB352" s="13"/>
      <c r="AC352" s="13"/>
      <c r="AD352" s="13"/>
      <c r="AE352" s="13"/>
      <c r="AT352" s="243" t="s">
        <v>193</v>
      </c>
      <c r="AU352" s="243" t="s">
        <v>83</v>
      </c>
      <c r="AV352" s="13" t="s">
        <v>83</v>
      </c>
      <c r="AW352" s="13" t="s">
        <v>33</v>
      </c>
      <c r="AX352" s="13" t="s">
        <v>81</v>
      </c>
      <c r="AY352" s="243" t="s">
        <v>181</v>
      </c>
    </row>
    <row r="353" s="12" customFormat="1" ht="22.8" customHeight="1">
      <c r="A353" s="12"/>
      <c r="B353" s="197"/>
      <c r="C353" s="198"/>
      <c r="D353" s="199" t="s">
        <v>72</v>
      </c>
      <c r="E353" s="211" t="s">
        <v>1363</v>
      </c>
      <c r="F353" s="211" t="s">
        <v>1364</v>
      </c>
      <c r="G353" s="198"/>
      <c r="H353" s="198"/>
      <c r="I353" s="201"/>
      <c r="J353" s="212">
        <f>BK353</f>
        <v>0</v>
      </c>
      <c r="K353" s="198"/>
      <c r="L353" s="203"/>
      <c r="M353" s="204"/>
      <c r="N353" s="205"/>
      <c r="O353" s="205"/>
      <c r="P353" s="206">
        <f>SUM(P354:P356)</f>
        <v>0</v>
      </c>
      <c r="Q353" s="205"/>
      <c r="R353" s="206">
        <f>SUM(R354:R356)</f>
        <v>0</v>
      </c>
      <c r="S353" s="205"/>
      <c r="T353" s="207">
        <f>SUM(T354:T356)</f>
        <v>0</v>
      </c>
      <c r="U353" s="12"/>
      <c r="V353" s="12"/>
      <c r="W353" s="12"/>
      <c r="X353" s="12"/>
      <c r="Y353" s="12"/>
      <c r="Z353" s="12"/>
      <c r="AA353" s="12"/>
      <c r="AB353" s="12"/>
      <c r="AC353" s="12"/>
      <c r="AD353" s="12"/>
      <c r="AE353" s="12"/>
      <c r="AR353" s="208" t="s">
        <v>81</v>
      </c>
      <c r="AT353" s="209" t="s">
        <v>72</v>
      </c>
      <c r="AU353" s="209" t="s">
        <v>81</v>
      </c>
      <c r="AY353" s="208" t="s">
        <v>181</v>
      </c>
      <c r="BK353" s="210">
        <f>SUM(BK354:BK356)</f>
        <v>0</v>
      </c>
    </row>
    <row r="354" s="2" customFormat="1" ht="16.5" customHeight="1">
      <c r="A354" s="39"/>
      <c r="B354" s="40"/>
      <c r="C354" s="213" t="s">
        <v>816</v>
      </c>
      <c r="D354" s="213" t="s">
        <v>183</v>
      </c>
      <c r="E354" s="214" t="s">
        <v>4598</v>
      </c>
      <c r="F354" s="215" t="s">
        <v>4599</v>
      </c>
      <c r="G354" s="216" t="s">
        <v>377</v>
      </c>
      <c r="H354" s="217">
        <v>170.96299999999999</v>
      </c>
      <c r="I354" s="218"/>
      <c r="J354" s="219">
        <f>ROUND(I354*H354,2)</f>
        <v>0</v>
      </c>
      <c r="K354" s="215" t="s">
        <v>187</v>
      </c>
      <c r="L354" s="45"/>
      <c r="M354" s="220" t="s">
        <v>19</v>
      </c>
      <c r="N354" s="221" t="s">
        <v>44</v>
      </c>
      <c r="O354" s="85"/>
      <c r="P354" s="222">
        <f>O354*H354</f>
        <v>0</v>
      </c>
      <c r="Q354" s="222">
        <v>0</v>
      </c>
      <c r="R354" s="222">
        <f>Q354*H354</f>
        <v>0</v>
      </c>
      <c r="S354" s="222">
        <v>0</v>
      </c>
      <c r="T354" s="223">
        <f>S354*H354</f>
        <v>0</v>
      </c>
      <c r="U354" s="39"/>
      <c r="V354" s="39"/>
      <c r="W354" s="39"/>
      <c r="X354" s="39"/>
      <c r="Y354" s="39"/>
      <c r="Z354" s="39"/>
      <c r="AA354" s="39"/>
      <c r="AB354" s="39"/>
      <c r="AC354" s="39"/>
      <c r="AD354" s="39"/>
      <c r="AE354" s="39"/>
      <c r="AR354" s="224" t="s">
        <v>99</v>
      </c>
      <c r="AT354" s="224" t="s">
        <v>183</v>
      </c>
      <c r="AU354" s="224" t="s">
        <v>83</v>
      </c>
      <c r="AY354" s="18" t="s">
        <v>181</v>
      </c>
      <c r="BE354" s="225">
        <f>IF(N354="základní",J354,0)</f>
        <v>0</v>
      </c>
      <c r="BF354" s="225">
        <f>IF(N354="snížená",J354,0)</f>
        <v>0</v>
      </c>
      <c r="BG354" s="225">
        <f>IF(N354="zákl. přenesená",J354,0)</f>
        <v>0</v>
      </c>
      <c r="BH354" s="225">
        <f>IF(N354="sníž. přenesená",J354,0)</f>
        <v>0</v>
      </c>
      <c r="BI354" s="225">
        <f>IF(N354="nulová",J354,0)</f>
        <v>0</v>
      </c>
      <c r="BJ354" s="18" t="s">
        <v>81</v>
      </c>
      <c r="BK354" s="225">
        <f>ROUND(I354*H354,2)</f>
        <v>0</v>
      </c>
      <c r="BL354" s="18" t="s">
        <v>99</v>
      </c>
      <c r="BM354" s="224" t="s">
        <v>4600</v>
      </c>
    </row>
    <row r="355" s="2" customFormat="1">
      <c r="A355" s="39"/>
      <c r="B355" s="40"/>
      <c r="C355" s="41"/>
      <c r="D355" s="226" t="s">
        <v>189</v>
      </c>
      <c r="E355" s="41"/>
      <c r="F355" s="227" t="s">
        <v>4601</v>
      </c>
      <c r="G355" s="41"/>
      <c r="H355" s="41"/>
      <c r="I355" s="228"/>
      <c r="J355" s="41"/>
      <c r="K355" s="41"/>
      <c r="L355" s="45"/>
      <c r="M355" s="229"/>
      <c r="N355" s="230"/>
      <c r="O355" s="85"/>
      <c r="P355" s="85"/>
      <c r="Q355" s="85"/>
      <c r="R355" s="85"/>
      <c r="S355" s="85"/>
      <c r="T355" s="86"/>
      <c r="U355" s="39"/>
      <c r="V355" s="39"/>
      <c r="W355" s="39"/>
      <c r="X355" s="39"/>
      <c r="Y355" s="39"/>
      <c r="Z355" s="39"/>
      <c r="AA355" s="39"/>
      <c r="AB355" s="39"/>
      <c r="AC355" s="39"/>
      <c r="AD355" s="39"/>
      <c r="AE355" s="39"/>
      <c r="AT355" s="18" t="s">
        <v>189</v>
      </c>
      <c r="AU355" s="18" t="s">
        <v>83</v>
      </c>
    </row>
    <row r="356" s="2" customFormat="1">
      <c r="A356" s="39"/>
      <c r="B356" s="40"/>
      <c r="C356" s="41"/>
      <c r="D356" s="231" t="s">
        <v>191</v>
      </c>
      <c r="E356" s="41"/>
      <c r="F356" s="232" t="s">
        <v>4602</v>
      </c>
      <c r="G356" s="41"/>
      <c r="H356" s="41"/>
      <c r="I356" s="228"/>
      <c r="J356" s="41"/>
      <c r="K356" s="41"/>
      <c r="L356" s="45"/>
      <c r="M356" s="276"/>
      <c r="N356" s="277"/>
      <c r="O356" s="278"/>
      <c r="P356" s="278"/>
      <c r="Q356" s="278"/>
      <c r="R356" s="278"/>
      <c r="S356" s="278"/>
      <c r="T356" s="279"/>
      <c r="U356" s="39"/>
      <c r="V356" s="39"/>
      <c r="W356" s="39"/>
      <c r="X356" s="39"/>
      <c r="Y356" s="39"/>
      <c r="Z356" s="39"/>
      <c r="AA356" s="39"/>
      <c r="AB356" s="39"/>
      <c r="AC356" s="39"/>
      <c r="AD356" s="39"/>
      <c r="AE356" s="39"/>
      <c r="AT356" s="18" t="s">
        <v>191</v>
      </c>
      <c r="AU356" s="18" t="s">
        <v>83</v>
      </c>
    </row>
    <row r="357" s="2" customFormat="1" ht="6.96" customHeight="1">
      <c r="A357" s="39"/>
      <c r="B357" s="60"/>
      <c r="C357" s="61"/>
      <c r="D357" s="61"/>
      <c r="E357" s="61"/>
      <c r="F357" s="61"/>
      <c r="G357" s="61"/>
      <c r="H357" s="61"/>
      <c r="I357" s="61"/>
      <c r="J357" s="61"/>
      <c r="K357" s="61"/>
      <c r="L357" s="45"/>
      <c r="M357" s="39"/>
      <c r="O357" s="39"/>
      <c r="P357" s="39"/>
      <c r="Q357" s="39"/>
      <c r="R357" s="39"/>
      <c r="S357" s="39"/>
      <c r="T357" s="39"/>
      <c r="U357" s="39"/>
      <c r="V357" s="39"/>
      <c r="W357" s="39"/>
      <c r="X357" s="39"/>
      <c r="Y357" s="39"/>
      <c r="Z357" s="39"/>
      <c r="AA357" s="39"/>
      <c r="AB357" s="39"/>
      <c r="AC357" s="39"/>
      <c r="AD357" s="39"/>
      <c r="AE357" s="39"/>
    </row>
  </sheetData>
  <sheetProtection sheet="1" autoFilter="0" formatColumns="0" formatRows="0" objects="1" scenarios="1" spinCount="100000" saltValue="fVEpVfYzD9fyyiKnbxi069oxbqlyesoWo2SLh15hOu9eeCh/qFGbW/o06kkTmqhtA6NomQiHbjwvo5gz7nS9wA==" hashValue="542tSqoqT5tt0Tv70tpOKEFBvzfQCgmN6oo/3VTQj6NJK8OWmogasXtZacKA0biEeQY6fV8u7XAzdBRtWxrsyQ==" algorithmName="SHA-512" password="CC35"/>
  <autoFilter ref="C93:K356"/>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9" r:id="rId1" display="https://podminky.urs.cz/item/CS_URS_2023_01/113106171"/>
    <hyperlink ref="F102" r:id="rId2" display="https://podminky.urs.cz/item/CS_URS_2023_01/113107122"/>
    <hyperlink ref="F105" r:id="rId3" display="https://podminky.urs.cz/item/CS_URS_2023_01/113107142"/>
    <hyperlink ref="F108" r:id="rId4" display="https://podminky.urs.cz/item/CS_URS_2023_01/113201111"/>
    <hyperlink ref="F111" r:id="rId5" display="https://podminky.urs.cz/item/CS_URS_2023_01/122111101"/>
    <hyperlink ref="F114" r:id="rId6" display="https://podminky.urs.cz/item/CS_URS_2023_01/122252204"/>
    <hyperlink ref="F117" r:id="rId7" display="https://podminky.urs.cz/item/CS_URS_2023_01/122702119a"/>
    <hyperlink ref="F120" r:id="rId8" display="https://podminky.urs.cz/item/CS_URS_2023_01/122702119b"/>
    <hyperlink ref="F123" r:id="rId9" display="https://podminky.urs.cz/item/CS_URS_2023_01/122702119c"/>
    <hyperlink ref="F126" r:id="rId10" display="https://podminky.urs.cz/item/CS_URS_2023_01/129001101a"/>
    <hyperlink ref="F130" r:id="rId11" display="https://podminky.urs.cz/item/CS_URS_2023_01/132251101"/>
    <hyperlink ref="F133" r:id="rId12" display="https://podminky.urs.cz/item/CS_URS_2023_01/133251101"/>
    <hyperlink ref="F137" r:id="rId13" display="https://podminky.urs.cz/item/CS_URS_2023_01/162751117a"/>
    <hyperlink ref="F141" r:id="rId14" display="https://podminky.urs.cz/item/CS_URS_2023_01/162751117b"/>
    <hyperlink ref="F144" r:id="rId15" display="https://podminky.urs.cz/item/CS_URS_2023_01/162751119a"/>
    <hyperlink ref="F148" r:id="rId16" display="https://podminky.urs.cz/item/CS_URS_2023_01/162751119b"/>
    <hyperlink ref="F152" r:id="rId17" display="https://podminky.urs.cz/item/CS_URS_2023_01/171201221"/>
    <hyperlink ref="F156" r:id="rId18" display="https://podminky.urs.cz/item/CS_URS_2023_01/171251101"/>
    <hyperlink ref="F159" r:id="rId19" display="https://podminky.urs.cz/item/CS_URS_2023_01/171251201"/>
    <hyperlink ref="F162" r:id="rId20" display="https://podminky.urs.cz/item/CS_URS_2023_01/181152301"/>
    <hyperlink ref="F165" r:id="rId21" display="https://podminky.urs.cz/item/CS_URS_2023_01/181152302"/>
    <hyperlink ref="F168" r:id="rId22" display="https://podminky.urs.cz/item/CS_URS_2023_01/181351103"/>
    <hyperlink ref="F171" r:id="rId23" display="https://podminky.urs.cz/item/CS_URS_2023_01/181411131"/>
    <hyperlink ref="F174" r:id="rId24" display="https://podminky.urs.cz/item/CS_URS_2023_01/181411132"/>
    <hyperlink ref="F177" r:id="rId25" display="https://podminky.urs.cz/item/CS_URS_2023_01/182251101"/>
    <hyperlink ref="F180" r:id="rId26" display="https://podminky.urs.cz/item/CS_URS_2023_01/182311123"/>
    <hyperlink ref="F183" r:id="rId27" display="https://podminky.urs.cz/item/CS_URS_2023_01/895111001R"/>
    <hyperlink ref="F190" r:id="rId28" display="https://podminky.urs.cz/item/CS_URS_2023_01/212752102"/>
    <hyperlink ref="F194" r:id="rId29" display="https://podminky.urs.cz/item/CS_URS_2023_01/451579777"/>
    <hyperlink ref="F199" r:id="rId30" display="https://podminky.urs.cz/item/CS_URS_2023_01/564821111"/>
    <hyperlink ref="F214" r:id="rId31" display="https://podminky.urs.cz/item/CS_URS_2023_01/565165111"/>
    <hyperlink ref="F217" r:id="rId32" display="https://podminky.urs.cz/item/CS_URS_2023_01/573211107"/>
    <hyperlink ref="F220" r:id="rId33" display="https://podminky.urs.cz/item/CS_URS_2023_01/577144211"/>
    <hyperlink ref="F223" r:id="rId34" display="https://podminky.urs.cz/item/CS_URS_2023_01/596211112"/>
    <hyperlink ref="F230" r:id="rId35" display="https://podminky.urs.cz/item/CS_URS_2023_01/596412210a"/>
    <hyperlink ref="F233" r:id="rId36" display="https://podminky.urs.cz/item/CS_URS_2023_01/596412210b"/>
    <hyperlink ref="F236" r:id="rId37" display="https://podminky.urs.cz/item/CS_URS_2023_01/596412211"/>
    <hyperlink ref="F239" r:id="rId38" display="https://podminky.urs.cz/item/CS_URS_2023_01/596412212"/>
    <hyperlink ref="F257" r:id="rId39" display="https://podminky.urs.cz/item/CS_URS_2023_01/919732211"/>
    <hyperlink ref="F261" r:id="rId40" display="https://podminky.urs.cz/item/CS_URS_2023_01/895111002R"/>
    <hyperlink ref="F267" r:id="rId41" display="https://podminky.urs.cz/item/CS_URS_2023_01/916131213"/>
    <hyperlink ref="F270" r:id="rId42" display="https://podminky.urs.cz/item/CS_URS_2023_01/916331112"/>
    <hyperlink ref="F273" r:id="rId43" display="https://podminky.urs.cz/item/CS_URS_2023_01/916991121"/>
    <hyperlink ref="F277" r:id="rId44" display="https://podminky.urs.cz/item/CS_URS_2023_01/919735113"/>
    <hyperlink ref="F280" r:id="rId45" display="https://podminky.urs.cz/item/CS_URS_2023_01/961044111"/>
    <hyperlink ref="F284" r:id="rId46" display="https://podminky.urs.cz/item/CS_URS_2023_01/966052121"/>
    <hyperlink ref="F287" r:id="rId47" display="https://podminky.urs.cz/item/CS_URS_2023_01/966071711"/>
    <hyperlink ref="F290" r:id="rId48" display="https://podminky.urs.cz/item/CS_URS_2023_01/966071821"/>
    <hyperlink ref="F293" r:id="rId49" display="https://podminky.urs.cz/item/CS_URS_2023_01/979054451"/>
    <hyperlink ref="F297" r:id="rId50" display="https://podminky.urs.cz/item/CS_URS_2023_01/997221551"/>
    <hyperlink ref="F300" r:id="rId51" display="https://podminky.urs.cz/item/CS_URS_2023_01/997221559"/>
    <hyperlink ref="F304" r:id="rId52" display="https://podminky.urs.cz/item/CS_URS_2023_01/997221561"/>
    <hyperlink ref="F308" r:id="rId53" display="https://podminky.urs.cz/item/CS_URS_2023_01/997221569"/>
    <hyperlink ref="F312" r:id="rId54" display="https://podminky.urs.cz/item/CS_URS_2023_01/997221571"/>
    <hyperlink ref="F316" r:id="rId55" display="https://podminky.urs.cz/item/CS_URS_2023_01/997221579"/>
    <hyperlink ref="F320" r:id="rId56" display="https://podminky.urs.cz/item/CS_URS_2023_01/997221615"/>
    <hyperlink ref="F324" r:id="rId57" display="https://podminky.urs.cz/item/CS_URS_2023_01/997221625"/>
    <hyperlink ref="F328" r:id="rId58" display="https://podminky.urs.cz/item/CS_URS_2023_01/997221645"/>
    <hyperlink ref="F331" r:id="rId59" display="https://podminky.urs.cz/item/CS_URS_2023_01/997221655"/>
    <hyperlink ref="F356" r:id="rId60" display="https://podminky.urs.cz/item/CS_URS_2023_01/998223011"/>
  </hyperlinks>
  <pageMargins left="0.39375" right="0.39375" top="0.39375" bottom="0.39375" header="0" footer="0"/>
  <pageSetup paperSize="9" orientation="landscape" blackAndWhite="1" fitToHeight="100"/>
  <headerFooter>
    <oddFooter>&amp;CStrana &amp;P z &amp;N</oddFooter>
  </headerFooter>
  <drawing r:id="rId6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1" customFormat="1" ht="12" customHeight="1">
      <c r="B8" s="21"/>
      <c r="D8" s="143" t="s">
        <v>112</v>
      </c>
      <c r="L8" s="21"/>
    </row>
    <row r="9" s="2" customFormat="1" ht="16.5" customHeight="1">
      <c r="A9" s="39"/>
      <c r="B9" s="45"/>
      <c r="C9" s="39"/>
      <c r="D9" s="39"/>
      <c r="E9" s="144" t="s">
        <v>4266</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4267</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4603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31. 5. 2023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ROUND((SUM(BE89:BE129)),  2)</f>
        <v>0</v>
      </c>
      <c r="G35" s="39"/>
      <c r="H35" s="39"/>
      <c r="I35" s="158">
        <v>0.20999999999999999</v>
      </c>
      <c r="J35" s="157">
        <f>ROUND(((SUM(BE89:BE129))*I35),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ROUND((SUM(BF89:BF129)),  2)</f>
        <v>0</v>
      </c>
      <c r="G36" s="39"/>
      <c r="H36" s="39"/>
      <c r="I36" s="158">
        <v>0.14999999999999999</v>
      </c>
      <c r="J36" s="157">
        <f>ROUND(((SUM(BF89:BF129))*I36),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ROUND((SUM(BG89:BG129)),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ROUND((SUM(BH89:BH129)),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ROUND((SUM(BI89:BI129)),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Přístavba Mateřské školy Pošumavská Tachov</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4266</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4267</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3 - Sanace aktivní zóny</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Tachov</v>
      </c>
      <c r="G56" s="41"/>
      <c r="H56" s="41"/>
      <c r="I56" s="33" t="s">
        <v>23</v>
      </c>
      <c r="J56" s="73" t="str">
        <f>IF(J14="","",J14)</f>
        <v>31. 5. 2023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40.05" customHeight="1">
      <c r="A58" s="39"/>
      <c r="B58" s="40"/>
      <c r="C58" s="33" t="s">
        <v>25</v>
      </c>
      <c r="D58" s="41"/>
      <c r="E58" s="41"/>
      <c r="F58" s="28" t="str">
        <f>E17</f>
        <v>Město Tachov, Hornická 1695, 34701 Tachov</v>
      </c>
      <c r="G58" s="41"/>
      <c r="H58" s="41"/>
      <c r="I58" s="33" t="s">
        <v>31</v>
      </c>
      <c r="J58" s="37" t="str">
        <f>E23</f>
        <v>Ing. Jan Rossler, Na Terase 1914, 34701 Tachov</v>
      </c>
      <c r="K58" s="41"/>
      <c r="L58" s="145"/>
      <c r="S58" s="39"/>
      <c r="T58" s="39"/>
      <c r="U58" s="39"/>
      <c r="V58" s="39"/>
      <c r="W58" s="39"/>
      <c r="X58" s="39"/>
      <c r="Y58" s="39"/>
      <c r="Z58" s="39"/>
      <c r="AA58" s="39"/>
      <c r="AB58" s="39"/>
      <c r="AC58" s="39"/>
      <c r="AD58" s="39"/>
      <c r="AE58" s="39"/>
    </row>
    <row r="59" s="2" customFormat="1" ht="40.05" customHeight="1">
      <c r="A59" s="39"/>
      <c r="B59" s="40"/>
      <c r="C59" s="33" t="s">
        <v>29</v>
      </c>
      <c r="D59" s="41"/>
      <c r="E59" s="41"/>
      <c r="F59" s="28" t="str">
        <f>IF(E20="","",E20)</f>
        <v>Vyplň údaj</v>
      </c>
      <c r="G59" s="41"/>
      <c r="H59" s="41"/>
      <c r="I59" s="33" t="s">
        <v>34</v>
      </c>
      <c r="J59" s="37" t="str">
        <f>E26</f>
        <v>Martina Havířová, Vranovská 1348, 34901 Stříbro</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118</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119</v>
      </c>
      <c r="E65" s="183"/>
      <c r="F65" s="183"/>
      <c r="G65" s="183"/>
      <c r="H65" s="183"/>
      <c r="I65" s="183"/>
      <c r="J65" s="184">
        <f>J91</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4269</v>
      </c>
      <c r="E66" s="183"/>
      <c r="F66" s="183"/>
      <c r="G66" s="183"/>
      <c r="H66" s="183"/>
      <c r="I66" s="183"/>
      <c r="J66" s="184">
        <f>J120</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3974</v>
      </c>
      <c r="E67" s="183"/>
      <c r="F67" s="183"/>
      <c r="G67" s="183"/>
      <c r="H67" s="183"/>
      <c r="I67" s="183"/>
      <c r="J67" s="184">
        <f>J125</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166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Přístavba Mateřské školy Pošumavská Tachov</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112</v>
      </c>
      <c r="D78" s="23"/>
      <c r="E78" s="23"/>
      <c r="F78" s="23"/>
      <c r="G78" s="23"/>
      <c r="H78" s="23"/>
      <c r="I78" s="23"/>
      <c r="J78" s="23"/>
      <c r="K78" s="23"/>
      <c r="L78" s="21"/>
    </row>
    <row r="79" s="2" customFormat="1" ht="16.5" customHeight="1">
      <c r="A79" s="39"/>
      <c r="B79" s="40"/>
      <c r="C79" s="41"/>
      <c r="D79" s="41"/>
      <c r="E79" s="170" t="s">
        <v>4266</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4267</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3 - Sanace aktivní zóny</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Tachov</v>
      </c>
      <c r="G83" s="41"/>
      <c r="H83" s="41"/>
      <c r="I83" s="33" t="s">
        <v>23</v>
      </c>
      <c r="J83" s="73" t="str">
        <f>IF(J14="","",J14)</f>
        <v>31. 5. 2023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40.05" customHeight="1">
      <c r="A85" s="39"/>
      <c r="B85" s="40"/>
      <c r="C85" s="33" t="s">
        <v>25</v>
      </c>
      <c r="D85" s="41"/>
      <c r="E85" s="41"/>
      <c r="F85" s="28" t="str">
        <f>E17</f>
        <v>Město Tachov, Hornická 1695, 34701 Tachov</v>
      </c>
      <c r="G85" s="41"/>
      <c r="H85" s="41"/>
      <c r="I85" s="33" t="s">
        <v>31</v>
      </c>
      <c r="J85" s="37" t="str">
        <f>E23</f>
        <v>Ing. Jan Rossler, Na Terase 1914, 34701 Tachov</v>
      </c>
      <c r="K85" s="41"/>
      <c r="L85" s="145"/>
      <c r="S85" s="39"/>
      <c r="T85" s="39"/>
      <c r="U85" s="39"/>
      <c r="V85" s="39"/>
      <c r="W85" s="39"/>
      <c r="X85" s="39"/>
      <c r="Y85" s="39"/>
      <c r="Z85" s="39"/>
      <c r="AA85" s="39"/>
      <c r="AB85" s="39"/>
      <c r="AC85" s="39"/>
      <c r="AD85" s="39"/>
      <c r="AE85" s="39"/>
    </row>
    <row r="86" s="2" customFormat="1" ht="40.05" customHeight="1">
      <c r="A86" s="39"/>
      <c r="B86" s="40"/>
      <c r="C86" s="33" t="s">
        <v>29</v>
      </c>
      <c r="D86" s="41"/>
      <c r="E86" s="41"/>
      <c r="F86" s="28" t="str">
        <f>IF(E20="","",E20)</f>
        <v>Vyplň údaj</v>
      </c>
      <c r="G86" s="41"/>
      <c r="H86" s="41"/>
      <c r="I86" s="33" t="s">
        <v>34</v>
      </c>
      <c r="J86" s="37" t="str">
        <f>E26</f>
        <v>Martina Havířová, Vranovská 1348, 34901 Stříbro</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167</v>
      </c>
      <c r="D88" s="189" t="s">
        <v>58</v>
      </c>
      <c r="E88" s="189" t="s">
        <v>54</v>
      </c>
      <c r="F88" s="189" t="s">
        <v>55</v>
      </c>
      <c r="G88" s="189" t="s">
        <v>168</v>
      </c>
      <c r="H88" s="189" t="s">
        <v>169</v>
      </c>
      <c r="I88" s="189" t="s">
        <v>170</v>
      </c>
      <c r="J88" s="189" t="s">
        <v>116</v>
      </c>
      <c r="K88" s="190" t="s">
        <v>171</v>
      </c>
      <c r="L88" s="191"/>
      <c r="M88" s="93" t="s">
        <v>19</v>
      </c>
      <c r="N88" s="94" t="s">
        <v>43</v>
      </c>
      <c r="O88" s="94" t="s">
        <v>172</v>
      </c>
      <c r="P88" s="94" t="s">
        <v>173</v>
      </c>
      <c r="Q88" s="94" t="s">
        <v>174</v>
      </c>
      <c r="R88" s="94" t="s">
        <v>175</v>
      </c>
      <c r="S88" s="94" t="s">
        <v>176</v>
      </c>
      <c r="T88" s="95" t="s">
        <v>177</v>
      </c>
      <c r="U88" s="186"/>
      <c r="V88" s="186"/>
      <c r="W88" s="186"/>
      <c r="X88" s="186"/>
      <c r="Y88" s="186"/>
      <c r="Z88" s="186"/>
      <c r="AA88" s="186"/>
      <c r="AB88" s="186"/>
      <c r="AC88" s="186"/>
      <c r="AD88" s="186"/>
      <c r="AE88" s="186"/>
    </row>
    <row r="89" s="2" customFormat="1" ht="22.8" customHeight="1">
      <c r="A89" s="39"/>
      <c r="B89" s="40"/>
      <c r="C89" s="100" t="s">
        <v>178</v>
      </c>
      <c r="D89" s="41"/>
      <c r="E89" s="41"/>
      <c r="F89" s="41"/>
      <c r="G89" s="41"/>
      <c r="H89" s="41"/>
      <c r="I89" s="41"/>
      <c r="J89" s="192">
        <f>BK89</f>
        <v>0</v>
      </c>
      <c r="K89" s="41"/>
      <c r="L89" s="45"/>
      <c r="M89" s="96"/>
      <c r="N89" s="193"/>
      <c r="O89" s="97"/>
      <c r="P89" s="194">
        <f>P90</f>
        <v>0</v>
      </c>
      <c r="Q89" s="97"/>
      <c r="R89" s="194">
        <f>R90</f>
        <v>0.19569549999999999</v>
      </c>
      <c r="S89" s="97"/>
      <c r="T89" s="195">
        <f>T90</f>
        <v>0</v>
      </c>
      <c r="U89" s="39"/>
      <c r="V89" s="39"/>
      <c r="W89" s="39"/>
      <c r="X89" s="39"/>
      <c r="Y89" s="39"/>
      <c r="Z89" s="39"/>
      <c r="AA89" s="39"/>
      <c r="AB89" s="39"/>
      <c r="AC89" s="39"/>
      <c r="AD89" s="39"/>
      <c r="AE89" s="39"/>
      <c r="AT89" s="18" t="s">
        <v>72</v>
      </c>
      <c r="AU89" s="18" t="s">
        <v>117</v>
      </c>
      <c r="BK89" s="196">
        <f>BK90</f>
        <v>0</v>
      </c>
    </row>
    <row r="90" s="12" customFormat="1" ht="25.92" customHeight="1">
      <c r="A90" s="12"/>
      <c r="B90" s="197"/>
      <c r="C90" s="198"/>
      <c r="D90" s="199" t="s">
        <v>72</v>
      </c>
      <c r="E90" s="200" t="s">
        <v>179</v>
      </c>
      <c r="F90" s="200" t="s">
        <v>180</v>
      </c>
      <c r="G90" s="198"/>
      <c r="H90" s="198"/>
      <c r="I90" s="201"/>
      <c r="J90" s="202">
        <f>BK90</f>
        <v>0</v>
      </c>
      <c r="K90" s="198"/>
      <c r="L90" s="203"/>
      <c r="M90" s="204"/>
      <c r="N90" s="205"/>
      <c r="O90" s="205"/>
      <c r="P90" s="206">
        <f>P91+P120+P125</f>
        <v>0</v>
      </c>
      <c r="Q90" s="205"/>
      <c r="R90" s="206">
        <f>R91+R120+R125</f>
        <v>0.19569549999999999</v>
      </c>
      <c r="S90" s="205"/>
      <c r="T90" s="207">
        <f>T91+T120+T125</f>
        <v>0</v>
      </c>
      <c r="U90" s="12"/>
      <c r="V90" s="12"/>
      <c r="W90" s="12"/>
      <c r="X90" s="12"/>
      <c r="Y90" s="12"/>
      <c r="Z90" s="12"/>
      <c r="AA90" s="12"/>
      <c r="AB90" s="12"/>
      <c r="AC90" s="12"/>
      <c r="AD90" s="12"/>
      <c r="AE90" s="12"/>
      <c r="AR90" s="208" t="s">
        <v>81</v>
      </c>
      <c r="AT90" s="209" t="s">
        <v>72</v>
      </c>
      <c r="AU90" s="209" t="s">
        <v>73</v>
      </c>
      <c r="AY90" s="208" t="s">
        <v>181</v>
      </c>
      <c r="BK90" s="210">
        <f>BK91+BK120+BK125</f>
        <v>0</v>
      </c>
    </row>
    <row r="91" s="12" customFormat="1" ht="22.8" customHeight="1">
      <c r="A91" s="12"/>
      <c r="B91" s="197"/>
      <c r="C91" s="198"/>
      <c r="D91" s="199" t="s">
        <v>72</v>
      </c>
      <c r="E91" s="211" t="s">
        <v>81</v>
      </c>
      <c r="F91" s="211" t="s">
        <v>182</v>
      </c>
      <c r="G91" s="198"/>
      <c r="H91" s="198"/>
      <c r="I91" s="201"/>
      <c r="J91" s="212">
        <f>BK91</f>
        <v>0</v>
      </c>
      <c r="K91" s="198"/>
      <c r="L91" s="203"/>
      <c r="M91" s="204"/>
      <c r="N91" s="205"/>
      <c r="O91" s="205"/>
      <c r="P91" s="206">
        <f>SUM(P92:P119)</f>
        <v>0</v>
      </c>
      <c r="Q91" s="205"/>
      <c r="R91" s="206">
        <f>SUM(R92:R119)</f>
        <v>0</v>
      </c>
      <c r="S91" s="205"/>
      <c r="T91" s="207">
        <f>SUM(T92:T119)</f>
        <v>0</v>
      </c>
      <c r="U91" s="12"/>
      <c r="V91" s="12"/>
      <c r="W91" s="12"/>
      <c r="X91" s="12"/>
      <c r="Y91" s="12"/>
      <c r="Z91" s="12"/>
      <c r="AA91" s="12"/>
      <c r="AB91" s="12"/>
      <c r="AC91" s="12"/>
      <c r="AD91" s="12"/>
      <c r="AE91" s="12"/>
      <c r="AR91" s="208" t="s">
        <v>81</v>
      </c>
      <c r="AT91" s="209" t="s">
        <v>72</v>
      </c>
      <c r="AU91" s="209" t="s">
        <v>81</v>
      </c>
      <c r="AY91" s="208" t="s">
        <v>181</v>
      </c>
      <c r="BK91" s="210">
        <f>SUM(BK92:BK119)</f>
        <v>0</v>
      </c>
    </row>
    <row r="92" s="2" customFormat="1" ht="21.75" customHeight="1">
      <c r="A92" s="39"/>
      <c r="B92" s="40"/>
      <c r="C92" s="213" t="s">
        <v>81</v>
      </c>
      <c r="D92" s="213" t="s">
        <v>183</v>
      </c>
      <c r="E92" s="214" t="s">
        <v>4295</v>
      </c>
      <c r="F92" s="215" t="s">
        <v>4296</v>
      </c>
      <c r="G92" s="216" t="s">
        <v>186</v>
      </c>
      <c r="H92" s="217">
        <v>182</v>
      </c>
      <c r="I92" s="218"/>
      <c r="J92" s="219">
        <f>ROUND(I92*H92,2)</f>
        <v>0</v>
      </c>
      <c r="K92" s="215" t="s">
        <v>187</v>
      </c>
      <c r="L92" s="45"/>
      <c r="M92" s="220" t="s">
        <v>19</v>
      </c>
      <c r="N92" s="221" t="s">
        <v>44</v>
      </c>
      <c r="O92" s="85"/>
      <c r="P92" s="222">
        <f>O92*H92</f>
        <v>0</v>
      </c>
      <c r="Q92" s="222">
        <v>0</v>
      </c>
      <c r="R92" s="222">
        <f>Q92*H92</f>
        <v>0</v>
      </c>
      <c r="S92" s="222">
        <v>0</v>
      </c>
      <c r="T92" s="223">
        <f>S92*H92</f>
        <v>0</v>
      </c>
      <c r="U92" s="39"/>
      <c r="V92" s="39"/>
      <c r="W92" s="39"/>
      <c r="X92" s="39"/>
      <c r="Y92" s="39"/>
      <c r="Z92" s="39"/>
      <c r="AA92" s="39"/>
      <c r="AB92" s="39"/>
      <c r="AC92" s="39"/>
      <c r="AD92" s="39"/>
      <c r="AE92" s="39"/>
      <c r="AR92" s="224" t="s">
        <v>99</v>
      </c>
      <c r="AT92" s="224" t="s">
        <v>183</v>
      </c>
      <c r="AU92" s="224" t="s">
        <v>83</v>
      </c>
      <c r="AY92" s="18" t="s">
        <v>181</v>
      </c>
      <c r="BE92" s="225">
        <f>IF(N92="základní",J92,0)</f>
        <v>0</v>
      </c>
      <c r="BF92" s="225">
        <f>IF(N92="snížená",J92,0)</f>
        <v>0</v>
      </c>
      <c r="BG92" s="225">
        <f>IF(N92="zákl. přenesená",J92,0)</f>
        <v>0</v>
      </c>
      <c r="BH92" s="225">
        <f>IF(N92="sníž. přenesená",J92,0)</f>
        <v>0</v>
      </c>
      <c r="BI92" s="225">
        <f>IF(N92="nulová",J92,0)</f>
        <v>0</v>
      </c>
      <c r="BJ92" s="18" t="s">
        <v>81</v>
      </c>
      <c r="BK92" s="225">
        <f>ROUND(I92*H92,2)</f>
        <v>0</v>
      </c>
      <c r="BL92" s="18" t="s">
        <v>99</v>
      </c>
      <c r="BM92" s="224" t="s">
        <v>4604</v>
      </c>
    </row>
    <row r="93" s="2" customFormat="1">
      <c r="A93" s="39"/>
      <c r="B93" s="40"/>
      <c r="C93" s="41"/>
      <c r="D93" s="226" t="s">
        <v>189</v>
      </c>
      <c r="E93" s="41"/>
      <c r="F93" s="227" t="s">
        <v>4298</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189</v>
      </c>
      <c r="AU93" s="18" t="s">
        <v>83</v>
      </c>
    </row>
    <row r="94" s="2" customFormat="1">
      <c r="A94" s="39"/>
      <c r="B94" s="40"/>
      <c r="C94" s="41"/>
      <c r="D94" s="231" t="s">
        <v>191</v>
      </c>
      <c r="E94" s="41"/>
      <c r="F94" s="232" t="s">
        <v>4299</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191</v>
      </c>
      <c r="AU94" s="18" t="s">
        <v>83</v>
      </c>
    </row>
    <row r="95" s="13" customFormat="1">
      <c r="A95" s="13"/>
      <c r="B95" s="233"/>
      <c r="C95" s="234"/>
      <c r="D95" s="226" t="s">
        <v>193</v>
      </c>
      <c r="E95" s="235" t="s">
        <v>19</v>
      </c>
      <c r="F95" s="236" t="s">
        <v>4605</v>
      </c>
      <c r="G95" s="234"/>
      <c r="H95" s="237">
        <v>182</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193</v>
      </c>
      <c r="AU95" s="243" t="s">
        <v>83</v>
      </c>
      <c r="AV95" s="13" t="s">
        <v>83</v>
      </c>
      <c r="AW95" s="13" t="s">
        <v>33</v>
      </c>
      <c r="AX95" s="13" t="s">
        <v>81</v>
      </c>
      <c r="AY95" s="243" t="s">
        <v>181</v>
      </c>
    </row>
    <row r="96" s="2" customFormat="1" ht="21.75" customHeight="1">
      <c r="A96" s="39"/>
      <c r="B96" s="40"/>
      <c r="C96" s="213" t="s">
        <v>83</v>
      </c>
      <c r="D96" s="213" t="s">
        <v>183</v>
      </c>
      <c r="E96" s="214" t="s">
        <v>4606</v>
      </c>
      <c r="F96" s="215" t="s">
        <v>4301</v>
      </c>
      <c r="G96" s="216" t="s">
        <v>186</v>
      </c>
      <c r="H96" s="217">
        <v>182</v>
      </c>
      <c r="I96" s="218"/>
      <c r="J96" s="219">
        <f>ROUND(I96*H96,2)</f>
        <v>0</v>
      </c>
      <c r="K96" s="215" t="s">
        <v>187</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99</v>
      </c>
      <c r="AT96" s="224" t="s">
        <v>183</v>
      </c>
      <c r="AU96" s="224" t="s">
        <v>83</v>
      </c>
      <c r="AY96" s="18" t="s">
        <v>181</v>
      </c>
      <c r="BE96" s="225">
        <f>IF(N96="základní",J96,0)</f>
        <v>0</v>
      </c>
      <c r="BF96" s="225">
        <f>IF(N96="snížená",J96,0)</f>
        <v>0</v>
      </c>
      <c r="BG96" s="225">
        <f>IF(N96="zákl. přenesená",J96,0)</f>
        <v>0</v>
      </c>
      <c r="BH96" s="225">
        <f>IF(N96="sníž. přenesená",J96,0)</f>
        <v>0</v>
      </c>
      <c r="BI96" s="225">
        <f>IF(N96="nulová",J96,0)</f>
        <v>0</v>
      </c>
      <c r="BJ96" s="18" t="s">
        <v>81</v>
      </c>
      <c r="BK96" s="225">
        <f>ROUND(I96*H96,2)</f>
        <v>0</v>
      </c>
      <c r="BL96" s="18" t="s">
        <v>99</v>
      </c>
      <c r="BM96" s="224" t="s">
        <v>4607</v>
      </c>
    </row>
    <row r="97" s="2" customFormat="1">
      <c r="A97" s="39"/>
      <c r="B97" s="40"/>
      <c r="C97" s="41"/>
      <c r="D97" s="226" t="s">
        <v>189</v>
      </c>
      <c r="E97" s="41"/>
      <c r="F97" s="227" t="s">
        <v>4303</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83</v>
      </c>
    </row>
    <row r="98" s="2" customFormat="1">
      <c r="A98" s="39"/>
      <c r="B98" s="40"/>
      <c r="C98" s="41"/>
      <c r="D98" s="231" t="s">
        <v>191</v>
      </c>
      <c r="E98" s="41"/>
      <c r="F98" s="232" t="s">
        <v>4608</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191</v>
      </c>
      <c r="AU98" s="18" t="s">
        <v>83</v>
      </c>
    </row>
    <row r="99" s="2" customFormat="1" ht="16.5" customHeight="1">
      <c r="A99" s="39"/>
      <c r="B99" s="40"/>
      <c r="C99" s="213" t="s">
        <v>96</v>
      </c>
      <c r="D99" s="213" t="s">
        <v>183</v>
      </c>
      <c r="E99" s="214" t="s">
        <v>4311</v>
      </c>
      <c r="F99" s="215" t="s">
        <v>4312</v>
      </c>
      <c r="G99" s="216" t="s">
        <v>186</v>
      </c>
      <c r="H99" s="217">
        <v>36.399999999999999</v>
      </c>
      <c r="I99" s="218"/>
      <c r="J99" s="219">
        <f>ROUND(I99*H99,2)</f>
        <v>0</v>
      </c>
      <c r="K99" s="215" t="s">
        <v>187</v>
      </c>
      <c r="L99" s="45"/>
      <c r="M99" s="220" t="s">
        <v>19</v>
      </c>
      <c r="N99" s="221" t="s">
        <v>44</v>
      </c>
      <c r="O99" s="85"/>
      <c r="P99" s="222">
        <f>O99*H99</f>
        <v>0</v>
      </c>
      <c r="Q99" s="222">
        <v>0</v>
      </c>
      <c r="R99" s="222">
        <f>Q99*H99</f>
        <v>0</v>
      </c>
      <c r="S99" s="222">
        <v>0</v>
      </c>
      <c r="T99" s="223">
        <f>S99*H99</f>
        <v>0</v>
      </c>
      <c r="U99" s="39"/>
      <c r="V99" s="39"/>
      <c r="W99" s="39"/>
      <c r="X99" s="39"/>
      <c r="Y99" s="39"/>
      <c r="Z99" s="39"/>
      <c r="AA99" s="39"/>
      <c r="AB99" s="39"/>
      <c r="AC99" s="39"/>
      <c r="AD99" s="39"/>
      <c r="AE99" s="39"/>
      <c r="AR99" s="224" t="s">
        <v>99</v>
      </c>
      <c r="AT99" s="224" t="s">
        <v>183</v>
      </c>
      <c r="AU99" s="224" t="s">
        <v>83</v>
      </c>
      <c r="AY99" s="18" t="s">
        <v>181</v>
      </c>
      <c r="BE99" s="225">
        <f>IF(N99="základní",J99,0)</f>
        <v>0</v>
      </c>
      <c r="BF99" s="225">
        <f>IF(N99="snížená",J99,0)</f>
        <v>0</v>
      </c>
      <c r="BG99" s="225">
        <f>IF(N99="zákl. přenesená",J99,0)</f>
        <v>0</v>
      </c>
      <c r="BH99" s="225">
        <f>IF(N99="sníž. přenesená",J99,0)</f>
        <v>0</v>
      </c>
      <c r="BI99" s="225">
        <f>IF(N99="nulová",J99,0)</f>
        <v>0</v>
      </c>
      <c r="BJ99" s="18" t="s">
        <v>81</v>
      </c>
      <c r="BK99" s="225">
        <f>ROUND(I99*H99,2)</f>
        <v>0</v>
      </c>
      <c r="BL99" s="18" t="s">
        <v>99</v>
      </c>
      <c r="BM99" s="224" t="s">
        <v>4609</v>
      </c>
    </row>
    <row r="100" s="2" customFormat="1">
      <c r="A100" s="39"/>
      <c r="B100" s="40"/>
      <c r="C100" s="41"/>
      <c r="D100" s="226" t="s">
        <v>189</v>
      </c>
      <c r="E100" s="41"/>
      <c r="F100" s="227" t="s">
        <v>4314</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189</v>
      </c>
      <c r="AU100" s="18" t="s">
        <v>83</v>
      </c>
    </row>
    <row r="101" s="2" customFormat="1">
      <c r="A101" s="39"/>
      <c r="B101" s="40"/>
      <c r="C101" s="41"/>
      <c r="D101" s="231" t="s">
        <v>191</v>
      </c>
      <c r="E101" s="41"/>
      <c r="F101" s="232" t="s">
        <v>4315</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191</v>
      </c>
      <c r="AU101" s="18" t="s">
        <v>83</v>
      </c>
    </row>
    <row r="102" s="13" customFormat="1">
      <c r="A102" s="13"/>
      <c r="B102" s="233"/>
      <c r="C102" s="234"/>
      <c r="D102" s="226" t="s">
        <v>193</v>
      </c>
      <c r="E102" s="235" t="s">
        <v>19</v>
      </c>
      <c r="F102" s="236" t="s">
        <v>4610</v>
      </c>
      <c r="G102" s="234"/>
      <c r="H102" s="237">
        <v>36.399999999999999</v>
      </c>
      <c r="I102" s="238"/>
      <c r="J102" s="234"/>
      <c r="K102" s="234"/>
      <c r="L102" s="239"/>
      <c r="M102" s="240"/>
      <c r="N102" s="241"/>
      <c r="O102" s="241"/>
      <c r="P102" s="241"/>
      <c r="Q102" s="241"/>
      <c r="R102" s="241"/>
      <c r="S102" s="241"/>
      <c r="T102" s="242"/>
      <c r="U102" s="13"/>
      <c r="V102" s="13"/>
      <c r="W102" s="13"/>
      <c r="X102" s="13"/>
      <c r="Y102" s="13"/>
      <c r="Z102" s="13"/>
      <c r="AA102" s="13"/>
      <c r="AB102" s="13"/>
      <c r="AC102" s="13"/>
      <c r="AD102" s="13"/>
      <c r="AE102" s="13"/>
      <c r="AT102" s="243" t="s">
        <v>193</v>
      </c>
      <c r="AU102" s="243" t="s">
        <v>83</v>
      </c>
      <c r="AV102" s="13" t="s">
        <v>83</v>
      </c>
      <c r="AW102" s="13" t="s">
        <v>33</v>
      </c>
      <c r="AX102" s="13" t="s">
        <v>81</v>
      </c>
      <c r="AY102" s="243" t="s">
        <v>181</v>
      </c>
    </row>
    <row r="103" s="2" customFormat="1" ht="21.75" customHeight="1">
      <c r="A103" s="39"/>
      <c r="B103" s="40"/>
      <c r="C103" s="213" t="s">
        <v>99</v>
      </c>
      <c r="D103" s="213" t="s">
        <v>183</v>
      </c>
      <c r="E103" s="214" t="s">
        <v>4611</v>
      </c>
      <c r="F103" s="215" t="s">
        <v>4329</v>
      </c>
      <c r="G103" s="216" t="s">
        <v>186</v>
      </c>
      <c r="H103" s="217">
        <v>182</v>
      </c>
      <c r="I103" s="218"/>
      <c r="J103" s="219">
        <f>ROUND(I103*H103,2)</f>
        <v>0</v>
      </c>
      <c r="K103" s="215" t="s">
        <v>187</v>
      </c>
      <c r="L103" s="45"/>
      <c r="M103" s="220" t="s">
        <v>19</v>
      </c>
      <c r="N103" s="221" t="s">
        <v>44</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99</v>
      </c>
      <c r="AT103" s="224" t="s">
        <v>183</v>
      </c>
      <c r="AU103" s="224" t="s">
        <v>83</v>
      </c>
      <c r="AY103" s="18" t="s">
        <v>181</v>
      </c>
      <c r="BE103" s="225">
        <f>IF(N103="základní",J103,0)</f>
        <v>0</v>
      </c>
      <c r="BF103" s="225">
        <f>IF(N103="snížená",J103,0)</f>
        <v>0</v>
      </c>
      <c r="BG103" s="225">
        <f>IF(N103="zákl. přenesená",J103,0)</f>
        <v>0</v>
      </c>
      <c r="BH103" s="225">
        <f>IF(N103="sníž. přenesená",J103,0)</f>
        <v>0</v>
      </c>
      <c r="BI103" s="225">
        <f>IF(N103="nulová",J103,0)</f>
        <v>0</v>
      </c>
      <c r="BJ103" s="18" t="s">
        <v>81</v>
      </c>
      <c r="BK103" s="225">
        <f>ROUND(I103*H103,2)</f>
        <v>0</v>
      </c>
      <c r="BL103" s="18" t="s">
        <v>99</v>
      </c>
      <c r="BM103" s="224" t="s">
        <v>4612</v>
      </c>
    </row>
    <row r="104" s="2" customFormat="1">
      <c r="A104" s="39"/>
      <c r="B104" s="40"/>
      <c r="C104" s="41"/>
      <c r="D104" s="226" t="s">
        <v>189</v>
      </c>
      <c r="E104" s="41"/>
      <c r="F104" s="227" t="s">
        <v>4331</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189</v>
      </c>
      <c r="AU104" s="18" t="s">
        <v>83</v>
      </c>
    </row>
    <row r="105" s="2" customFormat="1">
      <c r="A105" s="39"/>
      <c r="B105" s="40"/>
      <c r="C105" s="41"/>
      <c r="D105" s="231" t="s">
        <v>191</v>
      </c>
      <c r="E105" s="41"/>
      <c r="F105" s="232" t="s">
        <v>4613</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191</v>
      </c>
      <c r="AU105" s="18" t="s">
        <v>83</v>
      </c>
    </row>
    <row r="106" s="2" customFormat="1" ht="24.15" customHeight="1">
      <c r="A106" s="39"/>
      <c r="B106" s="40"/>
      <c r="C106" s="213" t="s">
        <v>102</v>
      </c>
      <c r="D106" s="213" t="s">
        <v>183</v>
      </c>
      <c r="E106" s="214" t="s">
        <v>4614</v>
      </c>
      <c r="F106" s="215" t="s">
        <v>4338</v>
      </c>
      <c r="G106" s="216" t="s">
        <v>186</v>
      </c>
      <c r="H106" s="217">
        <v>1092</v>
      </c>
      <c r="I106" s="218"/>
      <c r="J106" s="219">
        <f>ROUND(I106*H106,2)</f>
        <v>0</v>
      </c>
      <c r="K106" s="215" t="s">
        <v>187</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99</v>
      </c>
      <c r="AT106" s="224" t="s">
        <v>183</v>
      </c>
      <c r="AU106" s="224" t="s">
        <v>83</v>
      </c>
      <c r="AY106" s="18" t="s">
        <v>181</v>
      </c>
      <c r="BE106" s="225">
        <f>IF(N106="základní",J106,0)</f>
        <v>0</v>
      </c>
      <c r="BF106" s="225">
        <f>IF(N106="snížená",J106,0)</f>
        <v>0</v>
      </c>
      <c r="BG106" s="225">
        <f>IF(N106="zákl. přenesená",J106,0)</f>
        <v>0</v>
      </c>
      <c r="BH106" s="225">
        <f>IF(N106="sníž. přenesená",J106,0)</f>
        <v>0</v>
      </c>
      <c r="BI106" s="225">
        <f>IF(N106="nulová",J106,0)</f>
        <v>0</v>
      </c>
      <c r="BJ106" s="18" t="s">
        <v>81</v>
      </c>
      <c r="BK106" s="225">
        <f>ROUND(I106*H106,2)</f>
        <v>0</v>
      </c>
      <c r="BL106" s="18" t="s">
        <v>99</v>
      </c>
      <c r="BM106" s="224" t="s">
        <v>4615</v>
      </c>
    </row>
    <row r="107" s="2" customFormat="1">
      <c r="A107" s="39"/>
      <c r="B107" s="40"/>
      <c r="C107" s="41"/>
      <c r="D107" s="226" t="s">
        <v>189</v>
      </c>
      <c r="E107" s="41"/>
      <c r="F107" s="227" t="s">
        <v>4340</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189</v>
      </c>
      <c r="AU107" s="18" t="s">
        <v>83</v>
      </c>
    </row>
    <row r="108" s="2" customFormat="1">
      <c r="A108" s="39"/>
      <c r="B108" s="40"/>
      <c r="C108" s="41"/>
      <c r="D108" s="231" t="s">
        <v>191</v>
      </c>
      <c r="E108" s="41"/>
      <c r="F108" s="232" t="s">
        <v>4616</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191</v>
      </c>
      <c r="AU108" s="18" t="s">
        <v>83</v>
      </c>
    </row>
    <row r="109" s="13" customFormat="1">
      <c r="A109" s="13"/>
      <c r="B109" s="233"/>
      <c r="C109" s="234"/>
      <c r="D109" s="226" t="s">
        <v>193</v>
      </c>
      <c r="E109" s="235" t="s">
        <v>19</v>
      </c>
      <c r="F109" s="236" t="s">
        <v>4617</v>
      </c>
      <c r="G109" s="234"/>
      <c r="H109" s="237">
        <v>1092</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193</v>
      </c>
      <c r="AU109" s="243" t="s">
        <v>83</v>
      </c>
      <c r="AV109" s="13" t="s">
        <v>83</v>
      </c>
      <c r="AW109" s="13" t="s">
        <v>33</v>
      </c>
      <c r="AX109" s="13" t="s">
        <v>81</v>
      </c>
      <c r="AY109" s="243" t="s">
        <v>181</v>
      </c>
    </row>
    <row r="110" s="2" customFormat="1" ht="16.5" customHeight="1">
      <c r="A110" s="39"/>
      <c r="B110" s="40"/>
      <c r="C110" s="213" t="s">
        <v>226</v>
      </c>
      <c r="D110" s="213" t="s">
        <v>183</v>
      </c>
      <c r="E110" s="214" t="s">
        <v>3817</v>
      </c>
      <c r="F110" s="215" t="s">
        <v>3818</v>
      </c>
      <c r="G110" s="216" t="s">
        <v>377</v>
      </c>
      <c r="H110" s="217">
        <v>345.80000000000001</v>
      </c>
      <c r="I110" s="218"/>
      <c r="J110" s="219">
        <f>ROUND(I110*H110,2)</f>
        <v>0</v>
      </c>
      <c r="K110" s="215" t="s">
        <v>187</v>
      </c>
      <c r="L110" s="45"/>
      <c r="M110" s="220" t="s">
        <v>19</v>
      </c>
      <c r="N110" s="221" t="s">
        <v>44</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99</v>
      </c>
      <c r="AT110" s="224" t="s">
        <v>183</v>
      </c>
      <c r="AU110" s="224" t="s">
        <v>83</v>
      </c>
      <c r="AY110" s="18" t="s">
        <v>181</v>
      </c>
      <c r="BE110" s="225">
        <f>IF(N110="základní",J110,0)</f>
        <v>0</v>
      </c>
      <c r="BF110" s="225">
        <f>IF(N110="snížená",J110,0)</f>
        <v>0</v>
      </c>
      <c r="BG110" s="225">
        <f>IF(N110="zákl. přenesená",J110,0)</f>
        <v>0</v>
      </c>
      <c r="BH110" s="225">
        <f>IF(N110="sníž. přenesená",J110,0)</f>
        <v>0</v>
      </c>
      <c r="BI110" s="225">
        <f>IF(N110="nulová",J110,0)</f>
        <v>0</v>
      </c>
      <c r="BJ110" s="18" t="s">
        <v>81</v>
      </c>
      <c r="BK110" s="225">
        <f>ROUND(I110*H110,2)</f>
        <v>0</v>
      </c>
      <c r="BL110" s="18" t="s">
        <v>99</v>
      </c>
      <c r="BM110" s="224" t="s">
        <v>4618</v>
      </c>
    </row>
    <row r="111" s="2" customFormat="1">
      <c r="A111" s="39"/>
      <c r="B111" s="40"/>
      <c r="C111" s="41"/>
      <c r="D111" s="226" t="s">
        <v>189</v>
      </c>
      <c r="E111" s="41"/>
      <c r="F111" s="227" t="s">
        <v>3820</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189</v>
      </c>
      <c r="AU111" s="18" t="s">
        <v>83</v>
      </c>
    </row>
    <row r="112" s="2" customFormat="1">
      <c r="A112" s="39"/>
      <c r="B112" s="40"/>
      <c r="C112" s="41"/>
      <c r="D112" s="231" t="s">
        <v>191</v>
      </c>
      <c r="E112" s="41"/>
      <c r="F112" s="232" t="s">
        <v>3821</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191</v>
      </c>
      <c r="AU112" s="18" t="s">
        <v>83</v>
      </c>
    </row>
    <row r="113" s="13" customFormat="1">
      <c r="A113" s="13"/>
      <c r="B113" s="233"/>
      <c r="C113" s="234"/>
      <c r="D113" s="226" t="s">
        <v>193</v>
      </c>
      <c r="E113" s="235" t="s">
        <v>19</v>
      </c>
      <c r="F113" s="236" t="s">
        <v>4619</v>
      </c>
      <c r="G113" s="234"/>
      <c r="H113" s="237">
        <v>345.80000000000001</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193</v>
      </c>
      <c r="AU113" s="243" t="s">
        <v>83</v>
      </c>
      <c r="AV113" s="13" t="s">
        <v>83</v>
      </c>
      <c r="AW113" s="13" t="s">
        <v>33</v>
      </c>
      <c r="AX113" s="13" t="s">
        <v>81</v>
      </c>
      <c r="AY113" s="243" t="s">
        <v>181</v>
      </c>
    </row>
    <row r="114" s="2" customFormat="1" ht="16.5" customHeight="1">
      <c r="A114" s="39"/>
      <c r="B114" s="40"/>
      <c r="C114" s="213" t="s">
        <v>105</v>
      </c>
      <c r="D114" s="213" t="s">
        <v>183</v>
      </c>
      <c r="E114" s="214" t="s">
        <v>239</v>
      </c>
      <c r="F114" s="215" t="s">
        <v>240</v>
      </c>
      <c r="G114" s="216" t="s">
        <v>186</v>
      </c>
      <c r="H114" s="217">
        <v>182</v>
      </c>
      <c r="I114" s="218"/>
      <c r="J114" s="219">
        <f>ROUND(I114*H114,2)</f>
        <v>0</v>
      </c>
      <c r="K114" s="215" t="s">
        <v>187</v>
      </c>
      <c r="L114" s="45"/>
      <c r="M114" s="220" t="s">
        <v>19</v>
      </c>
      <c r="N114" s="221" t="s">
        <v>44</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99</v>
      </c>
      <c r="AT114" s="224" t="s">
        <v>183</v>
      </c>
      <c r="AU114" s="224" t="s">
        <v>83</v>
      </c>
      <c r="AY114" s="18" t="s">
        <v>181</v>
      </c>
      <c r="BE114" s="225">
        <f>IF(N114="základní",J114,0)</f>
        <v>0</v>
      </c>
      <c r="BF114" s="225">
        <f>IF(N114="snížená",J114,0)</f>
        <v>0</v>
      </c>
      <c r="BG114" s="225">
        <f>IF(N114="zákl. přenesená",J114,0)</f>
        <v>0</v>
      </c>
      <c r="BH114" s="225">
        <f>IF(N114="sníž. přenesená",J114,0)</f>
        <v>0</v>
      </c>
      <c r="BI114" s="225">
        <f>IF(N114="nulová",J114,0)</f>
        <v>0</v>
      </c>
      <c r="BJ114" s="18" t="s">
        <v>81</v>
      </c>
      <c r="BK114" s="225">
        <f>ROUND(I114*H114,2)</f>
        <v>0</v>
      </c>
      <c r="BL114" s="18" t="s">
        <v>99</v>
      </c>
      <c r="BM114" s="224" t="s">
        <v>4620</v>
      </c>
    </row>
    <row r="115" s="2" customFormat="1">
      <c r="A115" s="39"/>
      <c r="B115" s="40"/>
      <c r="C115" s="41"/>
      <c r="D115" s="226" t="s">
        <v>189</v>
      </c>
      <c r="E115" s="41"/>
      <c r="F115" s="227" t="s">
        <v>242</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189</v>
      </c>
      <c r="AU115" s="18" t="s">
        <v>83</v>
      </c>
    </row>
    <row r="116" s="2" customFormat="1">
      <c r="A116" s="39"/>
      <c r="B116" s="40"/>
      <c r="C116" s="41"/>
      <c r="D116" s="231" t="s">
        <v>191</v>
      </c>
      <c r="E116" s="41"/>
      <c r="F116" s="232" t="s">
        <v>243</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191</v>
      </c>
      <c r="AU116" s="18" t="s">
        <v>83</v>
      </c>
    </row>
    <row r="117" s="2" customFormat="1" ht="16.5" customHeight="1">
      <c r="A117" s="39"/>
      <c r="B117" s="40"/>
      <c r="C117" s="213" t="s">
        <v>238</v>
      </c>
      <c r="D117" s="213" t="s">
        <v>183</v>
      </c>
      <c r="E117" s="214" t="s">
        <v>4360</v>
      </c>
      <c r="F117" s="215" t="s">
        <v>4361</v>
      </c>
      <c r="G117" s="216" t="s">
        <v>253</v>
      </c>
      <c r="H117" s="217">
        <v>364</v>
      </c>
      <c r="I117" s="218"/>
      <c r="J117" s="219">
        <f>ROUND(I117*H117,2)</f>
        <v>0</v>
      </c>
      <c r="K117" s="215" t="s">
        <v>187</v>
      </c>
      <c r="L117" s="45"/>
      <c r="M117" s="220" t="s">
        <v>19</v>
      </c>
      <c r="N117" s="221" t="s">
        <v>44</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99</v>
      </c>
      <c r="AT117" s="224" t="s">
        <v>183</v>
      </c>
      <c r="AU117" s="224" t="s">
        <v>83</v>
      </c>
      <c r="AY117" s="18" t="s">
        <v>181</v>
      </c>
      <c r="BE117" s="225">
        <f>IF(N117="základní",J117,0)</f>
        <v>0</v>
      </c>
      <c r="BF117" s="225">
        <f>IF(N117="snížená",J117,0)</f>
        <v>0</v>
      </c>
      <c r="BG117" s="225">
        <f>IF(N117="zákl. přenesená",J117,0)</f>
        <v>0</v>
      </c>
      <c r="BH117" s="225">
        <f>IF(N117="sníž. přenesená",J117,0)</f>
        <v>0</v>
      </c>
      <c r="BI117" s="225">
        <f>IF(N117="nulová",J117,0)</f>
        <v>0</v>
      </c>
      <c r="BJ117" s="18" t="s">
        <v>81</v>
      </c>
      <c r="BK117" s="225">
        <f>ROUND(I117*H117,2)</f>
        <v>0</v>
      </c>
      <c r="BL117" s="18" t="s">
        <v>99</v>
      </c>
      <c r="BM117" s="224" t="s">
        <v>4621</v>
      </c>
    </row>
    <row r="118" s="2" customFormat="1">
      <c r="A118" s="39"/>
      <c r="B118" s="40"/>
      <c r="C118" s="41"/>
      <c r="D118" s="226" t="s">
        <v>189</v>
      </c>
      <c r="E118" s="41"/>
      <c r="F118" s="227" t="s">
        <v>4363</v>
      </c>
      <c r="G118" s="41"/>
      <c r="H118" s="41"/>
      <c r="I118" s="228"/>
      <c r="J118" s="41"/>
      <c r="K118" s="41"/>
      <c r="L118" s="45"/>
      <c r="M118" s="229"/>
      <c r="N118" s="230"/>
      <c r="O118" s="85"/>
      <c r="P118" s="85"/>
      <c r="Q118" s="85"/>
      <c r="R118" s="85"/>
      <c r="S118" s="85"/>
      <c r="T118" s="86"/>
      <c r="U118" s="39"/>
      <c r="V118" s="39"/>
      <c r="W118" s="39"/>
      <c r="X118" s="39"/>
      <c r="Y118" s="39"/>
      <c r="Z118" s="39"/>
      <c r="AA118" s="39"/>
      <c r="AB118" s="39"/>
      <c r="AC118" s="39"/>
      <c r="AD118" s="39"/>
      <c r="AE118" s="39"/>
      <c r="AT118" s="18" t="s">
        <v>189</v>
      </c>
      <c r="AU118" s="18" t="s">
        <v>83</v>
      </c>
    </row>
    <row r="119" s="2" customFormat="1">
      <c r="A119" s="39"/>
      <c r="B119" s="40"/>
      <c r="C119" s="41"/>
      <c r="D119" s="231" t="s">
        <v>191</v>
      </c>
      <c r="E119" s="41"/>
      <c r="F119" s="232" t="s">
        <v>4364</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191</v>
      </c>
      <c r="AU119" s="18" t="s">
        <v>83</v>
      </c>
    </row>
    <row r="120" s="12" customFormat="1" ht="22.8" customHeight="1">
      <c r="A120" s="12"/>
      <c r="B120" s="197"/>
      <c r="C120" s="198"/>
      <c r="D120" s="199" t="s">
        <v>72</v>
      </c>
      <c r="E120" s="211" t="s">
        <v>102</v>
      </c>
      <c r="F120" s="211" t="s">
        <v>4402</v>
      </c>
      <c r="G120" s="198"/>
      <c r="H120" s="198"/>
      <c r="I120" s="201"/>
      <c r="J120" s="212">
        <f>BK120</f>
        <v>0</v>
      </c>
      <c r="K120" s="198"/>
      <c r="L120" s="203"/>
      <c r="M120" s="204"/>
      <c r="N120" s="205"/>
      <c r="O120" s="205"/>
      <c r="P120" s="206">
        <f>SUM(P121:P124)</f>
        <v>0</v>
      </c>
      <c r="Q120" s="205"/>
      <c r="R120" s="206">
        <f>SUM(R121:R124)</f>
        <v>0</v>
      </c>
      <c r="S120" s="205"/>
      <c r="T120" s="207">
        <f>SUM(T121:T124)</f>
        <v>0</v>
      </c>
      <c r="U120" s="12"/>
      <c r="V120" s="12"/>
      <c r="W120" s="12"/>
      <c r="X120" s="12"/>
      <c r="Y120" s="12"/>
      <c r="Z120" s="12"/>
      <c r="AA120" s="12"/>
      <c r="AB120" s="12"/>
      <c r="AC120" s="12"/>
      <c r="AD120" s="12"/>
      <c r="AE120" s="12"/>
      <c r="AR120" s="208" t="s">
        <v>81</v>
      </c>
      <c r="AT120" s="209" t="s">
        <v>72</v>
      </c>
      <c r="AU120" s="209" t="s">
        <v>81</v>
      </c>
      <c r="AY120" s="208" t="s">
        <v>181</v>
      </c>
      <c r="BK120" s="210">
        <f>SUM(BK121:BK124)</f>
        <v>0</v>
      </c>
    </row>
    <row r="121" s="2" customFormat="1" ht="16.5" customHeight="1">
      <c r="A121" s="39"/>
      <c r="B121" s="40"/>
      <c r="C121" s="213" t="s">
        <v>244</v>
      </c>
      <c r="D121" s="213" t="s">
        <v>183</v>
      </c>
      <c r="E121" s="214" t="s">
        <v>4622</v>
      </c>
      <c r="F121" s="215" t="s">
        <v>4623</v>
      </c>
      <c r="G121" s="216" t="s">
        <v>253</v>
      </c>
      <c r="H121" s="217">
        <v>364</v>
      </c>
      <c r="I121" s="218"/>
      <c r="J121" s="219">
        <f>ROUND(I121*H121,2)</f>
        <v>0</v>
      </c>
      <c r="K121" s="215" t="s">
        <v>19</v>
      </c>
      <c r="L121" s="45"/>
      <c r="M121" s="220" t="s">
        <v>19</v>
      </c>
      <c r="N121" s="221" t="s">
        <v>44</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99</v>
      </c>
      <c r="AT121" s="224" t="s">
        <v>183</v>
      </c>
      <c r="AU121" s="224" t="s">
        <v>83</v>
      </c>
      <c r="AY121" s="18" t="s">
        <v>181</v>
      </c>
      <c r="BE121" s="225">
        <f>IF(N121="základní",J121,0)</f>
        <v>0</v>
      </c>
      <c r="BF121" s="225">
        <f>IF(N121="snížená",J121,0)</f>
        <v>0</v>
      </c>
      <c r="BG121" s="225">
        <f>IF(N121="zákl. přenesená",J121,0)</f>
        <v>0</v>
      </c>
      <c r="BH121" s="225">
        <f>IF(N121="sníž. přenesená",J121,0)</f>
        <v>0</v>
      </c>
      <c r="BI121" s="225">
        <f>IF(N121="nulová",J121,0)</f>
        <v>0</v>
      </c>
      <c r="BJ121" s="18" t="s">
        <v>81</v>
      </c>
      <c r="BK121" s="225">
        <f>ROUND(I121*H121,2)</f>
        <v>0</v>
      </c>
      <c r="BL121" s="18" t="s">
        <v>99</v>
      </c>
      <c r="BM121" s="224" t="s">
        <v>4624</v>
      </c>
    </row>
    <row r="122" s="2" customFormat="1">
      <c r="A122" s="39"/>
      <c r="B122" s="40"/>
      <c r="C122" s="41"/>
      <c r="D122" s="226" t="s">
        <v>189</v>
      </c>
      <c r="E122" s="41"/>
      <c r="F122" s="227" t="s">
        <v>4625</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189</v>
      </c>
      <c r="AU122" s="18" t="s">
        <v>83</v>
      </c>
    </row>
    <row r="123" s="2" customFormat="1" ht="16.5" customHeight="1">
      <c r="A123" s="39"/>
      <c r="B123" s="40"/>
      <c r="C123" s="213" t="s">
        <v>250</v>
      </c>
      <c r="D123" s="213" t="s">
        <v>183</v>
      </c>
      <c r="E123" s="214" t="s">
        <v>4626</v>
      </c>
      <c r="F123" s="215" t="s">
        <v>4623</v>
      </c>
      <c r="G123" s="216" t="s">
        <v>253</v>
      </c>
      <c r="H123" s="217">
        <v>364</v>
      </c>
      <c r="I123" s="218"/>
      <c r="J123" s="219">
        <f>ROUND(I123*H123,2)</f>
        <v>0</v>
      </c>
      <c r="K123" s="215" t="s">
        <v>19</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99</v>
      </c>
      <c r="AT123" s="224" t="s">
        <v>183</v>
      </c>
      <c r="AU123" s="224" t="s">
        <v>83</v>
      </c>
      <c r="AY123" s="18" t="s">
        <v>181</v>
      </c>
      <c r="BE123" s="225">
        <f>IF(N123="základní",J123,0)</f>
        <v>0</v>
      </c>
      <c r="BF123" s="225">
        <f>IF(N123="snížená",J123,0)</f>
        <v>0</v>
      </c>
      <c r="BG123" s="225">
        <f>IF(N123="zákl. přenesená",J123,0)</f>
        <v>0</v>
      </c>
      <c r="BH123" s="225">
        <f>IF(N123="sníž. přenesená",J123,0)</f>
        <v>0</v>
      </c>
      <c r="BI123" s="225">
        <f>IF(N123="nulová",J123,0)</f>
        <v>0</v>
      </c>
      <c r="BJ123" s="18" t="s">
        <v>81</v>
      </c>
      <c r="BK123" s="225">
        <f>ROUND(I123*H123,2)</f>
        <v>0</v>
      </c>
      <c r="BL123" s="18" t="s">
        <v>99</v>
      </c>
      <c r="BM123" s="224" t="s">
        <v>4627</v>
      </c>
    </row>
    <row r="124" s="2" customFormat="1">
      <c r="A124" s="39"/>
      <c r="B124" s="40"/>
      <c r="C124" s="41"/>
      <c r="D124" s="226" t="s">
        <v>189</v>
      </c>
      <c r="E124" s="41"/>
      <c r="F124" s="227" t="s">
        <v>4625</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189</v>
      </c>
      <c r="AU124" s="18" t="s">
        <v>83</v>
      </c>
    </row>
    <row r="125" s="12" customFormat="1" ht="22.8" customHeight="1">
      <c r="A125" s="12"/>
      <c r="B125" s="197"/>
      <c r="C125" s="198"/>
      <c r="D125" s="199" t="s">
        <v>72</v>
      </c>
      <c r="E125" s="211" t="s">
        <v>244</v>
      </c>
      <c r="F125" s="211" t="s">
        <v>4144</v>
      </c>
      <c r="G125" s="198"/>
      <c r="H125" s="198"/>
      <c r="I125" s="201"/>
      <c r="J125" s="212">
        <f>BK125</f>
        <v>0</v>
      </c>
      <c r="K125" s="198"/>
      <c r="L125" s="203"/>
      <c r="M125" s="204"/>
      <c r="N125" s="205"/>
      <c r="O125" s="205"/>
      <c r="P125" s="206">
        <f>SUM(P126:P129)</f>
        <v>0</v>
      </c>
      <c r="Q125" s="205"/>
      <c r="R125" s="206">
        <f>SUM(R126:R129)</f>
        <v>0.19569549999999999</v>
      </c>
      <c r="S125" s="205"/>
      <c r="T125" s="207">
        <f>SUM(T126:T129)</f>
        <v>0</v>
      </c>
      <c r="U125" s="12"/>
      <c r="V125" s="12"/>
      <c r="W125" s="12"/>
      <c r="X125" s="12"/>
      <c r="Y125" s="12"/>
      <c r="Z125" s="12"/>
      <c r="AA125" s="12"/>
      <c r="AB125" s="12"/>
      <c r="AC125" s="12"/>
      <c r="AD125" s="12"/>
      <c r="AE125" s="12"/>
      <c r="AR125" s="208" t="s">
        <v>81</v>
      </c>
      <c r="AT125" s="209" t="s">
        <v>72</v>
      </c>
      <c r="AU125" s="209" t="s">
        <v>81</v>
      </c>
      <c r="AY125" s="208" t="s">
        <v>181</v>
      </c>
      <c r="BK125" s="210">
        <f>SUM(BK126:BK129)</f>
        <v>0</v>
      </c>
    </row>
    <row r="126" s="2" customFormat="1" ht="16.5" customHeight="1">
      <c r="A126" s="39"/>
      <c r="B126" s="40"/>
      <c r="C126" s="213" t="s">
        <v>260</v>
      </c>
      <c r="D126" s="213" t="s">
        <v>183</v>
      </c>
      <c r="E126" s="214" t="s">
        <v>4628</v>
      </c>
      <c r="F126" s="215" t="s">
        <v>4629</v>
      </c>
      <c r="G126" s="216" t="s">
        <v>253</v>
      </c>
      <c r="H126" s="217">
        <v>418.60000000000002</v>
      </c>
      <c r="I126" s="218"/>
      <c r="J126" s="219">
        <f>ROUND(I126*H126,2)</f>
        <v>0</v>
      </c>
      <c r="K126" s="215" t="s">
        <v>187</v>
      </c>
      <c r="L126" s="45"/>
      <c r="M126" s="220" t="s">
        <v>19</v>
      </c>
      <c r="N126" s="221" t="s">
        <v>44</v>
      </c>
      <c r="O126" s="85"/>
      <c r="P126" s="222">
        <f>O126*H126</f>
        <v>0</v>
      </c>
      <c r="Q126" s="222">
        <v>0.00046749999999999998</v>
      </c>
      <c r="R126" s="222">
        <f>Q126*H126</f>
        <v>0.19569549999999999</v>
      </c>
      <c r="S126" s="222">
        <v>0</v>
      </c>
      <c r="T126" s="223">
        <f>S126*H126</f>
        <v>0</v>
      </c>
      <c r="U126" s="39"/>
      <c r="V126" s="39"/>
      <c r="W126" s="39"/>
      <c r="X126" s="39"/>
      <c r="Y126" s="39"/>
      <c r="Z126" s="39"/>
      <c r="AA126" s="39"/>
      <c r="AB126" s="39"/>
      <c r="AC126" s="39"/>
      <c r="AD126" s="39"/>
      <c r="AE126" s="39"/>
      <c r="AR126" s="224" t="s">
        <v>99</v>
      </c>
      <c r="AT126" s="224" t="s">
        <v>183</v>
      </c>
      <c r="AU126" s="224" t="s">
        <v>83</v>
      </c>
      <c r="AY126" s="18" t="s">
        <v>181</v>
      </c>
      <c r="BE126" s="225">
        <f>IF(N126="základní",J126,0)</f>
        <v>0</v>
      </c>
      <c r="BF126" s="225">
        <f>IF(N126="snížená",J126,0)</f>
        <v>0</v>
      </c>
      <c r="BG126" s="225">
        <f>IF(N126="zákl. přenesená",J126,0)</f>
        <v>0</v>
      </c>
      <c r="BH126" s="225">
        <f>IF(N126="sníž. přenesená",J126,0)</f>
        <v>0</v>
      </c>
      <c r="BI126" s="225">
        <f>IF(N126="nulová",J126,0)</f>
        <v>0</v>
      </c>
      <c r="BJ126" s="18" t="s">
        <v>81</v>
      </c>
      <c r="BK126" s="225">
        <f>ROUND(I126*H126,2)</f>
        <v>0</v>
      </c>
      <c r="BL126" s="18" t="s">
        <v>99</v>
      </c>
      <c r="BM126" s="224" t="s">
        <v>4630</v>
      </c>
    </row>
    <row r="127" s="2" customFormat="1">
      <c r="A127" s="39"/>
      <c r="B127" s="40"/>
      <c r="C127" s="41"/>
      <c r="D127" s="226" t="s">
        <v>189</v>
      </c>
      <c r="E127" s="41"/>
      <c r="F127" s="227" t="s">
        <v>4631</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189</v>
      </c>
      <c r="AU127" s="18" t="s">
        <v>83</v>
      </c>
    </row>
    <row r="128" s="2" customFormat="1">
      <c r="A128" s="39"/>
      <c r="B128" s="40"/>
      <c r="C128" s="41"/>
      <c r="D128" s="231" t="s">
        <v>191</v>
      </c>
      <c r="E128" s="41"/>
      <c r="F128" s="232" t="s">
        <v>4632</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191</v>
      </c>
      <c r="AU128" s="18" t="s">
        <v>83</v>
      </c>
    </row>
    <row r="129" s="13" customFormat="1">
      <c r="A129" s="13"/>
      <c r="B129" s="233"/>
      <c r="C129" s="234"/>
      <c r="D129" s="226" t="s">
        <v>193</v>
      </c>
      <c r="E129" s="235" t="s">
        <v>19</v>
      </c>
      <c r="F129" s="236" t="s">
        <v>4633</v>
      </c>
      <c r="G129" s="234"/>
      <c r="H129" s="237">
        <v>418.60000000000002</v>
      </c>
      <c r="I129" s="238"/>
      <c r="J129" s="234"/>
      <c r="K129" s="234"/>
      <c r="L129" s="239"/>
      <c r="M129" s="280"/>
      <c r="N129" s="281"/>
      <c r="O129" s="281"/>
      <c r="P129" s="281"/>
      <c r="Q129" s="281"/>
      <c r="R129" s="281"/>
      <c r="S129" s="281"/>
      <c r="T129" s="282"/>
      <c r="U129" s="13"/>
      <c r="V129" s="13"/>
      <c r="W129" s="13"/>
      <c r="X129" s="13"/>
      <c r="Y129" s="13"/>
      <c r="Z129" s="13"/>
      <c r="AA129" s="13"/>
      <c r="AB129" s="13"/>
      <c r="AC129" s="13"/>
      <c r="AD129" s="13"/>
      <c r="AE129" s="13"/>
      <c r="AT129" s="243" t="s">
        <v>193</v>
      </c>
      <c r="AU129" s="243" t="s">
        <v>83</v>
      </c>
      <c r="AV129" s="13" t="s">
        <v>83</v>
      </c>
      <c r="AW129" s="13" t="s">
        <v>33</v>
      </c>
      <c r="AX129" s="13" t="s">
        <v>81</v>
      </c>
      <c r="AY129" s="243" t="s">
        <v>181</v>
      </c>
    </row>
    <row r="130" s="2" customFormat="1" ht="6.96" customHeight="1">
      <c r="A130" s="39"/>
      <c r="B130" s="60"/>
      <c r="C130" s="61"/>
      <c r="D130" s="61"/>
      <c r="E130" s="61"/>
      <c r="F130" s="61"/>
      <c r="G130" s="61"/>
      <c r="H130" s="61"/>
      <c r="I130" s="61"/>
      <c r="J130" s="61"/>
      <c r="K130" s="61"/>
      <c r="L130" s="45"/>
      <c r="M130" s="39"/>
      <c r="O130" s="39"/>
      <c r="P130" s="39"/>
      <c r="Q130" s="39"/>
      <c r="R130" s="39"/>
      <c r="S130" s="39"/>
      <c r="T130" s="39"/>
      <c r="U130" s="39"/>
      <c r="V130" s="39"/>
      <c r="W130" s="39"/>
      <c r="X130" s="39"/>
      <c r="Y130" s="39"/>
      <c r="Z130" s="39"/>
      <c r="AA130" s="39"/>
      <c r="AB130" s="39"/>
      <c r="AC130" s="39"/>
      <c r="AD130" s="39"/>
      <c r="AE130" s="39"/>
    </row>
  </sheetData>
  <sheetProtection sheet="1" autoFilter="0" formatColumns="0" formatRows="0" objects="1" scenarios="1" spinCount="100000" saltValue="WdxdD6snd23QrWGpV5tZPhSfA9YL7E+TRpgcaTTFXFkSi29S7x3gYvbxdcohotBVVEr5G4rnsijy28zF7nrBMw==" hashValue="aGfeqO7E8ZGrvGKN2SYOzQBJYyViRRiGxSwEKPnr0WVTPya078GexfYQv5uHZMARUjoNwmJymToLG9DUe9ZkQA==" algorithmName="SHA-512" password="CC35"/>
  <autoFilter ref="C88:K129"/>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4" r:id="rId1" display="https://podminky.urs.cz/item/CS_URS_2023_01/122252204"/>
    <hyperlink ref="F98" r:id="rId2" display="https://podminky.urs.cz/item/CS_URS_2023_01/122702119"/>
    <hyperlink ref="F101" r:id="rId3" display="https://podminky.urs.cz/item/CS_URS_2023_01/129001101a"/>
    <hyperlink ref="F105" r:id="rId4" display="https://podminky.urs.cz/item/CS_URS_2023_01/162751117"/>
    <hyperlink ref="F108" r:id="rId5" display="https://podminky.urs.cz/item/CS_URS_2023_01/162751119"/>
    <hyperlink ref="F112" r:id="rId6" display="https://podminky.urs.cz/item/CS_URS_2023_01/171201221"/>
    <hyperlink ref="F116" r:id="rId7" display="https://podminky.urs.cz/item/CS_URS_2023_01/171251201"/>
    <hyperlink ref="F119" r:id="rId8" display="https://podminky.urs.cz/item/CS_URS_2023_01/181152302"/>
    <hyperlink ref="F128" r:id="rId9" display="https://podminky.urs.cz/item/CS_URS_2023_01/919726122"/>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1" customFormat="1" ht="12" customHeight="1">
      <c r="B8" s="21"/>
      <c r="D8" s="143" t="s">
        <v>112</v>
      </c>
      <c r="L8" s="21"/>
    </row>
    <row r="9" s="2" customFormat="1" ht="16.5" customHeight="1">
      <c r="A9" s="39"/>
      <c r="B9" s="45"/>
      <c r="C9" s="39"/>
      <c r="D9" s="39"/>
      <c r="E9" s="144" t="s">
        <v>4266</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4267</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4634</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31. 5. 2023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ROUND(J87,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ROUND((SUM(BE87:BE111)),  2)</f>
        <v>0</v>
      </c>
      <c r="G35" s="39"/>
      <c r="H35" s="39"/>
      <c r="I35" s="158">
        <v>0.20999999999999999</v>
      </c>
      <c r="J35" s="157">
        <f>ROUND(((SUM(BE87:BE111))*I35),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ROUND((SUM(BF87:BF111)),  2)</f>
        <v>0</v>
      </c>
      <c r="G36" s="39"/>
      <c r="H36" s="39"/>
      <c r="I36" s="158">
        <v>0.14999999999999999</v>
      </c>
      <c r="J36" s="157">
        <f>ROUND(((SUM(BF87:BF111))*I36),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ROUND((SUM(BG87:BG111)),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ROUND((SUM(BH87:BH111)),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ROUND((SUM(BI87:BI111)),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Přístavba Mateřské školy Pošumavská Tachov</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4266</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4267</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4 - Trvalé dopravní řešení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Tachov</v>
      </c>
      <c r="G56" s="41"/>
      <c r="H56" s="41"/>
      <c r="I56" s="33" t="s">
        <v>23</v>
      </c>
      <c r="J56" s="73" t="str">
        <f>IF(J14="","",J14)</f>
        <v>31. 5. 2023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40.05" customHeight="1">
      <c r="A58" s="39"/>
      <c r="B58" s="40"/>
      <c r="C58" s="33" t="s">
        <v>25</v>
      </c>
      <c r="D58" s="41"/>
      <c r="E58" s="41"/>
      <c r="F58" s="28" t="str">
        <f>E17</f>
        <v>Město Tachov, Hornická 1695, 34701 Tachov</v>
      </c>
      <c r="G58" s="41"/>
      <c r="H58" s="41"/>
      <c r="I58" s="33" t="s">
        <v>31</v>
      </c>
      <c r="J58" s="37" t="str">
        <f>E23</f>
        <v>Ing. Jan Rossler, Na Terase 1914, 34701 Tachov</v>
      </c>
      <c r="K58" s="41"/>
      <c r="L58" s="145"/>
      <c r="S58" s="39"/>
      <c r="T58" s="39"/>
      <c r="U58" s="39"/>
      <c r="V58" s="39"/>
      <c r="W58" s="39"/>
      <c r="X58" s="39"/>
      <c r="Y58" s="39"/>
      <c r="Z58" s="39"/>
      <c r="AA58" s="39"/>
      <c r="AB58" s="39"/>
      <c r="AC58" s="39"/>
      <c r="AD58" s="39"/>
      <c r="AE58" s="39"/>
    </row>
    <row r="59" s="2" customFormat="1" ht="40.05" customHeight="1">
      <c r="A59" s="39"/>
      <c r="B59" s="40"/>
      <c r="C59" s="33" t="s">
        <v>29</v>
      </c>
      <c r="D59" s="41"/>
      <c r="E59" s="41"/>
      <c r="F59" s="28" t="str">
        <f>IF(E20="","",E20)</f>
        <v>Vyplň údaj</v>
      </c>
      <c r="G59" s="41"/>
      <c r="H59" s="41"/>
      <c r="I59" s="33" t="s">
        <v>34</v>
      </c>
      <c r="J59" s="37" t="str">
        <f>E26</f>
        <v>Martina Havířová, Vranovská 1348, 34901 Stříbro</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J87</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118</v>
      </c>
      <c r="E64" s="178"/>
      <c r="F64" s="178"/>
      <c r="G64" s="178"/>
      <c r="H64" s="178"/>
      <c r="I64" s="178"/>
      <c r="J64" s="179">
        <f>J88</f>
        <v>0</v>
      </c>
      <c r="K64" s="176"/>
      <c r="L64" s="180"/>
      <c r="S64" s="9"/>
      <c r="T64" s="9"/>
      <c r="U64" s="9"/>
      <c r="V64" s="9"/>
      <c r="W64" s="9"/>
      <c r="X64" s="9"/>
      <c r="Y64" s="9"/>
      <c r="Z64" s="9"/>
      <c r="AA64" s="9"/>
      <c r="AB64" s="9"/>
      <c r="AC64" s="9"/>
      <c r="AD64" s="9"/>
      <c r="AE64" s="9"/>
    </row>
    <row r="65" s="10" customFormat="1" ht="19.92" customHeight="1">
      <c r="A65" s="10"/>
      <c r="B65" s="181"/>
      <c r="C65" s="126"/>
      <c r="D65" s="182" t="s">
        <v>3974</v>
      </c>
      <c r="E65" s="183"/>
      <c r="F65" s="183"/>
      <c r="G65" s="183"/>
      <c r="H65" s="183"/>
      <c r="I65" s="183"/>
      <c r="J65" s="184">
        <f>J89</f>
        <v>0</v>
      </c>
      <c r="K65" s="126"/>
      <c r="L65" s="185"/>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41"/>
      <c r="J66" s="41"/>
      <c r="K66" s="41"/>
      <c r="L66" s="14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5"/>
      <c r="S71" s="39"/>
      <c r="T71" s="39"/>
      <c r="U71" s="39"/>
      <c r="V71" s="39"/>
      <c r="W71" s="39"/>
      <c r="X71" s="39"/>
      <c r="Y71" s="39"/>
      <c r="Z71" s="39"/>
      <c r="AA71" s="39"/>
      <c r="AB71" s="39"/>
      <c r="AC71" s="39"/>
      <c r="AD71" s="39"/>
      <c r="AE71" s="39"/>
    </row>
    <row r="72" s="2" customFormat="1" ht="24.96" customHeight="1">
      <c r="A72" s="39"/>
      <c r="B72" s="40"/>
      <c r="C72" s="24" t="s">
        <v>166</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6.5" customHeight="1">
      <c r="A75" s="39"/>
      <c r="B75" s="40"/>
      <c r="C75" s="41"/>
      <c r="D75" s="41"/>
      <c r="E75" s="170" t="str">
        <f>E7</f>
        <v>Přístavba Mateřské školy Pošumavská Tachov</v>
      </c>
      <c r="F75" s="33"/>
      <c r="G75" s="33"/>
      <c r="H75" s="33"/>
      <c r="I75" s="41"/>
      <c r="J75" s="41"/>
      <c r="K75" s="41"/>
      <c r="L75" s="145"/>
      <c r="S75" s="39"/>
      <c r="T75" s="39"/>
      <c r="U75" s="39"/>
      <c r="V75" s="39"/>
      <c r="W75" s="39"/>
      <c r="X75" s="39"/>
      <c r="Y75" s="39"/>
      <c r="Z75" s="39"/>
      <c r="AA75" s="39"/>
      <c r="AB75" s="39"/>
      <c r="AC75" s="39"/>
      <c r="AD75" s="39"/>
      <c r="AE75" s="39"/>
    </row>
    <row r="76" s="1" customFormat="1" ht="12" customHeight="1">
      <c r="B76" s="22"/>
      <c r="C76" s="33" t="s">
        <v>112</v>
      </c>
      <c r="D76" s="23"/>
      <c r="E76" s="23"/>
      <c r="F76" s="23"/>
      <c r="G76" s="23"/>
      <c r="H76" s="23"/>
      <c r="I76" s="23"/>
      <c r="J76" s="23"/>
      <c r="K76" s="23"/>
      <c r="L76" s="21"/>
    </row>
    <row r="77" s="2" customFormat="1" ht="16.5" customHeight="1">
      <c r="A77" s="39"/>
      <c r="B77" s="40"/>
      <c r="C77" s="41"/>
      <c r="D77" s="41"/>
      <c r="E77" s="170" t="s">
        <v>4266</v>
      </c>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4267</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E11</f>
        <v>4 - Trvalé dopravní řešení</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Tachov</v>
      </c>
      <c r="G81" s="41"/>
      <c r="H81" s="41"/>
      <c r="I81" s="33" t="s">
        <v>23</v>
      </c>
      <c r="J81" s="73" t="str">
        <f>IF(J14="","",J14)</f>
        <v>31. 5. 2023</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40.05" customHeight="1">
      <c r="A83" s="39"/>
      <c r="B83" s="40"/>
      <c r="C83" s="33" t="s">
        <v>25</v>
      </c>
      <c r="D83" s="41"/>
      <c r="E83" s="41"/>
      <c r="F83" s="28" t="str">
        <f>E17</f>
        <v>Město Tachov, Hornická 1695, 34701 Tachov</v>
      </c>
      <c r="G83" s="41"/>
      <c r="H83" s="41"/>
      <c r="I83" s="33" t="s">
        <v>31</v>
      </c>
      <c r="J83" s="37" t="str">
        <f>E23</f>
        <v>Ing. Jan Rossler, Na Terase 1914, 34701 Tachov</v>
      </c>
      <c r="K83" s="41"/>
      <c r="L83" s="145"/>
      <c r="S83" s="39"/>
      <c r="T83" s="39"/>
      <c r="U83" s="39"/>
      <c r="V83" s="39"/>
      <c r="W83" s="39"/>
      <c r="X83" s="39"/>
      <c r="Y83" s="39"/>
      <c r="Z83" s="39"/>
      <c r="AA83" s="39"/>
      <c r="AB83" s="39"/>
      <c r="AC83" s="39"/>
      <c r="AD83" s="39"/>
      <c r="AE83" s="39"/>
    </row>
    <row r="84" s="2" customFormat="1" ht="40.05" customHeight="1">
      <c r="A84" s="39"/>
      <c r="B84" s="40"/>
      <c r="C84" s="33" t="s">
        <v>29</v>
      </c>
      <c r="D84" s="41"/>
      <c r="E84" s="41"/>
      <c r="F84" s="28" t="str">
        <f>IF(E20="","",E20)</f>
        <v>Vyplň údaj</v>
      </c>
      <c r="G84" s="41"/>
      <c r="H84" s="41"/>
      <c r="I84" s="33" t="s">
        <v>34</v>
      </c>
      <c r="J84" s="37" t="str">
        <f>E26</f>
        <v>Martina Havířová, Vranovská 1348, 34901 Stříbro</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167</v>
      </c>
      <c r="D86" s="189" t="s">
        <v>58</v>
      </c>
      <c r="E86" s="189" t="s">
        <v>54</v>
      </c>
      <c r="F86" s="189" t="s">
        <v>55</v>
      </c>
      <c r="G86" s="189" t="s">
        <v>168</v>
      </c>
      <c r="H86" s="189" t="s">
        <v>169</v>
      </c>
      <c r="I86" s="189" t="s">
        <v>170</v>
      </c>
      <c r="J86" s="189" t="s">
        <v>116</v>
      </c>
      <c r="K86" s="190" t="s">
        <v>171</v>
      </c>
      <c r="L86" s="191"/>
      <c r="M86" s="93" t="s">
        <v>19</v>
      </c>
      <c r="N86" s="94" t="s">
        <v>43</v>
      </c>
      <c r="O86" s="94" t="s">
        <v>172</v>
      </c>
      <c r="P86" s="94" t="s">
        <v>173</v>
      </c>
      <c r="Q86" s="94" t="s">
        <v>174</v>
      </c>
      <c r="R86" s="94" t="s">
        <v>175</v>
      </c>
      <c r="S86" s="94" t="s">
        <v>176</v>
      </c>
      <c r="T86" s="95" t="s">
        <v>177</v>
      </c>
      <c r="U86" s="186"/>
      <c r="V86" s="186"/>
      <c r="W86" s="186"/>
      <c r="X86" s="186"/>
      <c r="Y86" s="186"/>
      <c r="Z86" s="186"/>
      <c r="AA86" s="186"/>
      <c r="AB86" s="186"/>
      <c r="AC86" s="186"/>
      <c r="AD86" s="186"/>
      <c r="AE86" s="186"/>
    </row>
    <row r="87" s="2" customFormat="1" ht="22.8" customHeight="1">
      <c r="A87" s="39"/>
      <c r="B87" s="40"/>
      <c r="C87" s="100" t="s">
        <v>178</v>
      </c>
      <c r="D87" s="41"/>
      <c r="E87" s="41"/>
      <c r="F87" s="41"/>
      <c r="G87" s="41"/>
      <c r="H87" s="41"/>
      <c r="I87" s="41"/>
      <c r="J87" s="192">
        <f>BK87</f>
        <v>0</v>
      </c>
      <c r="K87" s="41"/>
      <c r="L87" s="45"/>
      <c r="M87" s="96"/>
      <c r="N87" s="193"/>
      <c r="O87" s="97"/>
      <c r="P87" s="194">
        <f>P88</f>
        <v>0</v>
      </c>
      <c r="Q87" s="97"/>
      <c r="R87" s="194">
        <f>R88</f>
        <v>0.071978872000000013</v>
      </c>
      <c r="S87" s="97"/>
      <c r="T87" s="195">
        <f>T88</f>
        <v>0</v>
      </c>
      <c r="U87" s="39"/>
      <c r="V87" s="39"/>
      <c r="W87" s="39"/>
      <c r="X87" s="39"/>
      <c r="Y87" s="39"/>
      <c r="Z87" s="39"/>
      <c r="AA87" s="39"/>
      <c r="AB87" s="39"/>
      <c r="AC87" s="39"/>
      <c r="AD87" s="39"/>
      <c r="AE87" s="39"/>
      <c r="AT87" s="18" t="s">
        <v>72</v>
      </c>
      <c r="AU87" s="18" t="s">
        <v>117</v>
      </c>
      <c r="BK87" s="196">
        <f>BK88</f>
        <v>0</v>
      </c>
    </row>
    <row r="88" s="12" customFormat="1" ht="25.92" customHeight="1">
      <c r="A88" s="12"/>
      <c r="B88" s="197"/>
      <c r="C88" s="198"/>
      <c r="D88" s="199" t="s">
        <v>72</v>
      </c>
      <c r="E88" s="200" t="s">
        <v>179</v>
      </c>
      <c r="F88" s="200" t="s">
        <v>180</v>
      </c>
      <c r="G88" s="198"/>
      <c r="H88" s="198"/>
      <c r="I88" s="201"/>
      <c r="J88" s="202">
        <f>BK88</f>
        <v>0</v>
      </c>
      <c r="K88" s="198"/>
      <c r="L88" s="203"/>
      <c r="M88" s="204"/>
      <c r="N88" s="205"/>
      <c r="O88" s="205"/>
      <c r="P88" s="206">
        <f>P89</f>
        <v>0</v>
      </c>
      <c r="Q88" s="205"/>
      <c r="R88" s="206">
        <f>R89</f>
        <v>0.071978872000000013</v>
      </c>
      <c r="S88" s="205"/>
      <c r="T88" s="207">
        <f>T89</f>
        <v>0</v>
      </c>
      <c r="U88" s="12"/>
      <c r="V88" s="12"/>
      <c r="W88" s="12"/>
      <c r="X88" s="12"/>
      <c r="Y88" s="12"/>
      <c r="Z88" s="12"/>
      <c r="AA88" s="12"/>
      <c r="AB88" s="12"/>
      <c r="AC88" s="12"/>
      <c r="AD88" s="12"/>
      <c r="AE88" s="12"/>
      <c r="AR88" s="208" t="s">
        <v>81</v>
      </c>
      <c r="AT88" s="209" t="s">
        <v>72</v>
      </c>
      <c r="AU88" s="209" t="s">
        <v>73</v>
      </c>
      <c r="AY88" s="208" t="s">
        <v>181</v>
      </c>
      <c r="BK88" s="210">
        <f>BK89</f>
        <v>0</v>
      </c>
    </row>
    <row r="89" s="12" customFormat="1" ht="22.8" customHeight="1">
      <c r="A89" s="12"/>
      <c r="B89" s="197"/>
      <c r="C89" s="198"/>
      <c r="D89" s="199" t="s">
        <v>72</v>
      </c>
      <c r="E89" s="211" t="s">
        <v>244</v>
      </c>
      <c r="F89" s="211" t="s">
        <v>4144</v>
      </c>
      <c r="G89" s="198"/>
      <c r="H89" s="198"/>
      <c r="I89" s="201"/>
      <c r="J89" s="212">
        <f>BK89</f>
        <v>0</v>
      </c>
      <c r="K89" s="198"/>
      <c r="L89" s="203"/>
      <c r="M89" s="204"/>
      <c r="N89" s="205"/>
      <c r="O89" s="205"/>
      <c r="P89" s="206">
        <f>SUM(P90:P111)</f>
        <v>0</v>
      </c>
      <c r="Q89" s="205"/>
      <c r="R89" s="206">
        <f>SUM(R90:R111)</f>
        <v>0.071978872000000013</v>
      </c>
      <c r="S89" s="205"/>
      <c r="T89" s="207">
        <f>SUM(T90:T111)</f>
        <v>0</v>
      </c>
      <c r="U89" s="12"/>
      <c r="V89" s="12"/>
      <c r="W89" s="12"/>
      <c r="X89" s="12"/>
      <c r="Y89" s="12"/>
      <c r="Z89" s="12"/>
      <c r="AA89" s="12"/>
      <c r="AB89" s="12"/>
      <c r="AC89" s="12"/>
      <c r="AD89" s="12"/>
      <c r="AE89" s="12"/>
      <c r="AR89" s="208" t="s">
        <v>81</v>
      </c>
      <c r="AT89" s="209" t="s">
        <v>72</v>
      </c>
      <c r="AU89" s="209" t="s">
        <v>81</v>
      </c>
      <c r="AY89" s="208" t="s">
        <v>181</v>
      </c>
      <c r="BK89" s="210">
        <f>SUM(BK90:BK111)</f>
        <v>0</v>
      </c>
    </row>
    <row r="90" s="2" customFormat="1" ht="16.5" customHeight="1">
      <c r="A90" s="39"/>
      <c r="B90" s="40"/>
      <c r="C90" s="213" t="s">
        <v>81</v>
      </c>
      <c r="D90" s="213" t="s">
        <v>183</v>
      </c>
      <c r="E90" s="214" t="s">
        <v>4635</v>
      </c>
      <c r="F90" s="215" t="s">
        <v>4636</v>
      </c>
      <c r="G90" s="216" t="s">
        <v>449</v>
      </c>
      <c r="H90" s="217">
        <v>14</v>
      </c>
      <c r="I90" s="218"/>
      <c r="J90" s="219">
        <f>ROUND(I90*H90,2)</f>
        <v>0</v>
      </c>
      <c r="K90" s="215" t="s">
        <v>187</v>
      </c>
      <c r="L90" s="45"/>
      <c r="M90" s="220" t="s">
        <v>19</v>
      </c>
      <c r="N90" s="221" t="s">
        <v>44</v>
      </c>
      <c r="O90" s="85"/>
      <c r="P90" s="222">
        <f>O90*H90</f>
        <v>0</v>
      </c>
      <c r="Q90" s="222">
        <v>0.00069999999999999999</v>
      </c>
      <c r="R90" s="222">
        <f>Q90*H90</f>
        <v>0.0097999999999999997</v>
      </c>
      <c r="S90" s="222">
        <v>0</v>
      </c>
      <c r="T90" s="223">
        <f>S90*H90</f>
        <v>0</v>
      </c>
      <c r="U90" s="39"/>
      <c r="V90" s="39"/>
      <c r="W90" s="39"/>
      <c r="X90" s="39"/>
      <c r="Y90" s="39"/>
      <c r="Z90" s="39"/>
      <c r="AA90" s="39"/>
      <c r="AB90" s="39"/>
      <c r="AC90" s="39"/>
      <c r="AD90" s="39"/>
      <c r="AE90" s="39"/>
      <c r="AR90" s="224" t="s">
        <v>99</v>
      </c>
      <c r="AT90" s="224" t="s">
        <v>183</v>
      </c>
      <c r="AU90" s="224" t="s">
        <v>83</v>
      </c>
      <c r="AY90" s="18" t="s">
        <v>181</v>
      </c>
      <c r="BE90" s="225">
        <f>IF(N90="základní",J90,0)</f>
        <v>0</v>
      </c>
      <c r="BF90" s="225">
        <f>IF(N90="snížená",J90,0)</f>
        <v>0</v>
      </c>
      <c r="BG90" s="225">
        <f>IF(N90="zákl. přenesená",J90,0)</f>
        <v>0</v>
      </c>
      <c r="BH90" s="225">
        <f>IF(N90="sníž. přenesená",J90,0)</f>
        <v>0</v>
      </c>
      <c r="BI90" s="225">
        <f>IF(N90="nulová",J90,0)</f>
        <v>0</v>
      </c>
      <c r="BJ90" s="18" t="s">
        <v>81</v>
      </c>
      <c r="BK90" s="225">
        <f>ROUND(I90*H90,2)</f>
        <v>0</v>
      </c>
      <c r="BL90" s="18" t="s">
        <v>99</v>
      </c>
      <c r="BM90" s="224" t="s">
        <v>4637</v>
      </c>
    </row>
    <row r="91" s="2" customFormat="1">
      <c r="A91" s="39"/>
      <c r="B91" s="40"/>
      <c r="C91" s="41"/>
      <c r="D91" s="226" t="s">
        <v>189</v>
      </c>
      <c r="E91" s="41"/>
      <c r="F91" s="227" t="s">
        <v>4638</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189</v>
      </c>
      <c r="AU91" s="18" t="s">
        <v>83</v>
      </c>
    </row>
    <row r="92" s="2" customFormat="1">
      <c r="A92" s="39"/>
      <c r="B92" s="40"/>
      <c r="C92" s="41"/>
      <c r="D92" s="231" t="s">
        <v>191</v>
      </c>
      <c r="E92" s="41"/>
      <c r="F92" s="232" t="s">
        <v>4639</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191</v>
      </c>
      <c r="AU92" s="18" t="s">
        <v>83</v>
      </c>
    </row>
    <row r="93" s="2" customFormat="1" ht="16.5" customHeight="1">
      <c r="A93" s="39"/>
      <c r="B93" s="40"/>
      <c r="C93" s="213" t="s">
        <v>83</v>
      </c>
      <c r="D93" s="213" t="s">
        <v>183</v>
      </c>
      <c r="E93" s="214" t="s">
        <v>4640</v>
      </c>
      <c r="F93" s="215" t="s">
        <v>4641</v>
      </c>
      <c r="G93" s="216" t="s">
        <v>449</v>
      </c>
      <c r="H93" s="217">
        <v>5</v>
      </c>
      <c r="I93" s="218"/>
      <c r="J93" s="219">
        <f>ROUND(I93*H93,2)</f>
        <v>0</v>
      </c>
      <c r="K93" s="215" t="s">
        <v>187</v>
      </c>
      <c r="L93" s="45"/>
      <c r="M93" s="220" t="s">
        <v>19</v>
      </c>
      <c r="N93" s="221" t="s">
        <v>44</v>
      </c>
      <c r="O93" s="85"/>
      <c r="P93" s="222">
        <f>O93*H93</f>
        <v>0</v>
      </c>
      <c r="Q93" s="222">
        <v>1.3334400000000001E-05</v>
      </c>
      <c r="R93" s="222">
        <f>Q93*H93</f>
        <v>6.6672000000000001E-05</v>
      </c>
      <c r="S93" s="222">
        <v>0</v>
      </c>
      <c r="T93" s="223">
        <f>S93*H93</f>
        <v>0</v>
      </c>
      <c r="U93" s="39"/>
      <c r="V93" s="39"/>
      <c r="W93" s="39"/>
      <c r="X93" s="39"/>
      <c r="Y93" s="39"/>
      <c r="Z93" s="39"/>
      <c r="AA93" s="39"/>
      <c r="AB93" s="39"/>
      <c r="AC93" s="39"/>
      <c r="AD93" s="39"/>
      <c r="AE93" s="39"/>
      <c r="AR93" s="224" t="s">
        <v>99</v>
      </c>
      <c r="AT93" s="224" t="s">
        <v>183</v>
      </c>
      <c r="AU93" s="224" t="s">
        <v>83</v>
      </c>
      <c r="AY93" s="18" t="s">
        <v>181</v>
      </c>
      <c r="BE93" s="225">
        <f>IF(N93="základní",J93,0)</f>
        <v>0</v>
      </c>
      <c r="BF93" s="225">
        <f>IF(N93="snížená",J93,0)</f>
        <v>0</v>
      </c>
      <c r="BG93" s="225">
        <f>IF(N93="zákl. přenesená",J93,0)</f>
        <v>0</v>
      </c>
      <c r="BH93" s="225">
        <f>IF(N93="sníž. přenesená",J93,0)</f>
        <v>0</v>
      </c>
      <c r="BI93" s="225">
        <f>IF(N93="nulová",J93,0)</f>
        <v>0</v>
      </c>
      <c r="BJ93" s="18" t="s">
        <v>81</v>
      </c>
      <c r="BK93" s="225">
        <f>ROUND(I93*H93,2)</f>
        <v>0</v>
      </c>
      <c r="BL93" s="18" t="s">
        <v>99</v>
      </c>
      <c r="BM93" s="224" t="s">
        <v>4642</v>
      </c>
    </row>
    <row r="94" s="2" customFormat="1">
      <c r="A94" s="39"/>
      <c r="B94" s="40"/>
      <c r="C94" s="41"/>
      <c r="D94" s="226" t="s">
        <v>189</v>
      </c>
      <c r="E94" s="41"/>
      <c r="F94" s="227" t="s">
        <v>4643</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189</v>
      </c>
      <c r="AU94" s="18" t="s">
        <v>83</v>
      </c>
    </row>
    <row r="95" s="2" customFormat="1">
      <c r="A95" s="39"/>
      <c r="B95" s="40"/>
      <c r="C95" s="41"/>
      <c r="D95" s="231" t="s">
        <v>191</v>
      </c>
      <c r="E95" s="41"/>
      <c r="F95" s="232" t="s">
        <v>4644</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191</v>
      </c>
      <c r="AU95" s="18" t="s">
        <v>83</v>
      </c>
    </row>
    <row r="96" s="2" customFormat="1" ht="16.5" customHeight="1">
      <c r="A96" s="39"/>
      <c r="B96" s="40"/>
      <c r="C96" s="213" t="s">
        <v>96</v>
      </c>
      <c r="D96" s="213" t="s">
        <v>183</v>
      </c>
      <c r="E96" s="214" t="s">
        <v>4645</v>
      </c>
      <c r="F96" s="215" t="s">
        <v>4646</v>
      </c>
      <c r="G96" s="216" t="s">
        <v>253</v>
      </c>
      <c r="H96" s="217">
        <v>1</v>
      </c>
      <c r="I96" s="218"/>
      <c r="J96" s="219">
        <f>ROUND(I96*H96,2)</f>
        <v>0</v>
      </c>
      <c r="K96" s="215" t="s">
        <v>187</v>
      </c>
      <c r="L96" s="45"/>
      <c r="M96" s="220" t="s">
        <v>19</v>
      </c>
      <c r="N96" s="221" t="s">
        <v>44</v>
      </c>
      <c r="O96" s="85"/>
      <c r="P96" s="222">
        <f>O96*H96</f>
        <v>0</v>
      </c>
      <c r="Q96" s="222">
        <v>0.0011999999999999999</v>
      </c>
      <c r="R96" s="222">
        <f>Q96*H96</f>
        <v>0.0011999999999999999</v>
      </c>
      <c r="S96" s="222">
        <v>0</v>
      </c>
      <c r="T96" s="223">
        <f>S96*H96</f>
        <v>0</v>
      </c>
      <c r="U96" s="39"/>
      <c r="V96" s="39"/>
      <c r="W96" s="39"/>
      <c r="X96" s="39"/>
      <c r="Y96" s="39"/>
      <c r="Z96" s="39"/>
      <c r="AA96" s="39"/>
      <c r="AB96" s="39"/>
      <c r="AC96" s="39"/>
      <c r="AD96" s="39"/>
      <c r="AE96" s="39"/>
      <c r="AR96" s="224" t="s">
        <v>99</v>
      </c>
      <c r="AT96" s="224" t="s">
        <v>183</v>
      </c>
      <c r="AU96" s="224" t="s">
        <v>83</v>
      </c>
      <c r="AY96" s="18" t="s">
        <v>181</v>
      </c>
      <c r="BE96" s="225">
        <f>IF(N96="základní",J96,0)</f>
        <v>0</v>
      </c>
      <c r="BF96" s="225">
        <f>IF(N96="snížená",J96,0)</f>
        <v>0</v>
      </c>
      <c r="BG96" s="225">
        <f>IF(N96="zákl. přenesená",J96,0)</f>
        <v>0</v>
      </c>
      <c r="BH96" s="225">
        <f>IF(N96="sníž. přenesená",J96,0)</f>
        <v>0</v>
      </c>
      <c r="BI96" s="225">
        <f>IF(N96="nulová",J96,0)</f>
        <v>0</v>
      </c>
      <c r="BJ96" s="18" t="s">
        <v>81</v>
      </c>
      <c r="BK96" s="225">
        <f>ROUND(I96*H96,2)</f>
        <v>0</v>
      </c>
      <c r="BL96" s="18" t="s">
        <v>99</v>
      </c>
      <c r="BM96" s="224" t="s">
        <v>4647</v>
      </c>
    </row>
    <row r="97" s="2" customFormat="1">
      <c r="A97" s="39"/>
      <c r="B97" s="40"/>
      <c r="C97" s="41"/>
      <c r="D97" s="226" t="s">
        <v>189</v>
      </c>
      <c r="E97" s="41"/>
      <c r="F97" s="227" t="s">
        <v>4648</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83</v>
      </c>
    </row>
    <row r="98" s="2" customFormat="1">
      <c r="A98" s="39"/>
      <c r="B98" s="40"/>
      <c r="C98" s="41"/>
      <c r="D98" s="231" t="s">
        <v>191</v>
      </c>
      <c r="E98" s="41"/>
      <c r="F98" s="232" t="s">
        <v>4649</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191</v>
      </c>
      <c r="AU98" s="18" t="s">
        <v>83</v>
      </c>
    </row>
    <row r="99" s="2" customFormat="1" ht="16.5" customHeight="1">
      <c r="A99" s="39"/>
      <c r="B99" s="40"/>
      <c r="C99" s="213" t="s">
        <v>99</v>
      </c>
      <c r="D99" s="213" t="s">
        <v>183</v>
      </c>
      <c r="E99" s="214" t="s">
        <v>4650</v>
      </c>
      <c r="F99" s="215" t="s">
        <v>4651</v>
      </c>
      <c r="G99" s="216" t="s">
        <v>253</v>
      </c>
      <c r="H99" s="217">
        <v>1</v>
      </c>
      <c r="I99" s="218"/>
      <c r="J99" s="219">
        <f>ROUND(I99*H99,2)</f>
        <v>0</v>
      </c>
      <c r="K99" s="215" t="s">
        <v>187</v>
      </c>
      <c r="L99" s="45"/>
      <c r="M99" s="220" t="s">
        <v>19</v>
      </c>
      <c r="N99" s="221" t="s">
        <v>44</v>
      </c>
      <c r="O99" s="85"/>
      <c r="P99" s="222">
        <f>O99*H99</f>
        <v>0</v>
      </c>
      <c r="Q99" s="222">
        <v>1.22E-05</v>
      </c>
      <c r="R99" s="222">
        <f>Q99*H99</f>
        <v>1.22E-05</v>
      </c>
      <c r="S99" s="222">
        <v>0</v>
      </c>
      <c r="T99" s="223">
        <f>S99*H99</f>
        <v>0</v>
      </c>
      <c r="U99" s="39"/>
      <c r="V99" s="39"/>
      <c r="W99" s="39"/>
      <c r="X99" s="39"/>
      <c r="Y99" s="39"/>
      <c r="Z99" s="39"/>
      <c r="AA99" s="39"/>
      <c r="AB99" s="39"/>
      <c r="AC99" s="39"/>
      <c r="AD99" s="39"/>
      <c r="AE99" s="39"/>
      <c r="AR99" s="224" t="s">
        <v>99</v>
      </c>
      <c r="AT99" s="224" t="s">
        <v>183</v>
      </c>
      <c r="AU99" s="224" t="s">
        <v>83</v>
      </c>
      <c r="AY99" s="18" t="s">
        <v>181</v>
      </c>
      <c r="BE99" s="225">
        <f>IF(N99="základní",J99,0)</f>
        <v>0</v>
      </c>
      <c r="BF99" s="225">
        <f>IF(N99="snížená",J99,0)</f>
        <v>0</v>
      </c>
      <c r="BG99" s="225">
        <f>IF(N99="zákl. přenesená",J99,0)</f>
        <v>0</v>
      </c>
      <c r="BH99" s="225">
        <f>IF(N99="sníž. přenesená",J99,0)</f>
        <v>0</v>
      </c>
      <c r="BI99" s="225">
        <f>IF(N99="nulová",J99,0)</f>
        <v>0</v>
      </c>
      <c r="BJ99" s="18" t="s">
        <v>81</v>
      </c>
      <c r="BK99" s="225">
        <f>ROUND(I99*H99,2)</f>
        <v>0</v>
      </c>
      <c r="BL99" s="18" t="s">
        <v>99</v>
      </c>
      <c r="BM99" s="224" t="s">
        <v>4652</v>
      </c>
    </row>
    <row r="100" s="2" customFormat="1">
      <c r="A100" s="39"/>
      <c r="B100" s="40"/>
      <c r="C100" s="41"/>
      <c r="D100" s="226" t="s">
        <v>189</v>
      </c>
      <c r="E100" s="41"/>
      <c r="F100" s="227" t="s">
        <v>4653</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189</v>
      </c>
      <c r="AU100" s="18" t="s">
        <v>83</v>
      </c>
    </row>
    <row r="101" s="2" customFormat="1">
      <c r="A101" s="39"/>
      <c r="B101" s="40"/>
      <c r="C101" s="41"/>
      <c r="D101" s="231" t="s">
        <v>191</v>
      </c>
      <c r="E101" s="41"/>
      <c r="F101" s="232" t="s">
        <v>4654</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191</v>
      </c>
      <c r="AU101" s="18" t="s">
        <v>83</v>
      </c>
    </row>
    <row r="102" s="2" customFormat="1" ht="16.5" customHeight="1">
      <c r="A102" s="39"/>
      <c r="B102" s="40"/>
      <c r="C102" s="254" t="s">
        <v>102</v>
      </c>
      <c r="D102" s="254" t="s">
        <v>308</v>
      </c>
      <c r="E102" s="255" t="s">
        <v>4655</v>
      </c>
      <c r="F102" s="256" t="s">
        <v>4656</v>
      </c>
      <c r="G102" s="257" t="s">
        <v>449</v>
      </c>
      <c r="H102" s="258">
        <v>5</v>
      </c>
      <c r="I102" s="259"/>
      <c r="J102" s="260">
        <f>ROUND(I102*H102,2)</f>
        <v>0</v>
      </c>
      <c r="K102" s="256" t="s">
        <v>187</v>
      </c>
      <c r="L102" s="261"/>
      <c r="M102" s="262" t="s">
        <v>19</v>
      </c>
      <c r="N102" s="263" t="s">
        <v>44</v>
      </c>
      <c r="O102" s="85"/>
      <c r="P102" s="222">
        <f>O102*H102</f>
        <v>0</v>
      </c>
      <c r="Q102" s="222">
        <v>0.0061000000000000004</v>
      </c>
      <c r="R102" s="222">
        <f>Q102*H102</f>
        <v>0.030500000000000003</v>
      </c>
      <c r="S102" s="222">
        <v>0</v>
      </c>
      <c r="T102" s="223">
        <f>S102*H102</f>
        <v>0</v>
      </c>
      <c r="U102" s="39"/>
      <c r="V102" s="39"/>
      <c r="W102" s="39"/>
      <c r="X102" s="39"/>
      <c r="Y102" s="39"/>
      <c r="Z102" s="39"/>
      <c r="AA102" s="39"/>
      <c r="AB102" s="39"/>
      <c r="AC102" s="39"/>
      <c r="AD102" s="39"/>
      <c r="AE102" s="39"/>
      <c r="AR102" s="224" t="s">
        <v>238</v>
      </c>
      <c r="AT102" s="224" t="s">
        <v>308</v>
      </c>
      <c r="AU102" s="224" t="s">
        <v>83</v>
      </c>
      <c r="AY102" s="18" t="s">
        <v>181</v>
      </c>
      <c r="BE102" s="225">
        <f>IF(N102="základní",J102,0)</f>
        <v>0</v>
      </c>
      <c r="BF102" s="225">
        <f>IF(N102="snížená",J102,0)</f>
        <v>0</v>
      </c>
      <c r="BG102" s="225">
        <f>IF(N102="zákl. přenesená",J102,0)</f>
        <v>0</v>
      </c>
      <c r="BH102" s="225">
        <f>IF(N102="sníž. přenesená",J102,0)</f>
        <v>0</v>
      </c>
      <c r="BI102" s="225">
        <f>IF(N102="nulová",J102,0)</f>
        <v>0</v>
      </c>
      <c r="BJ102" s="18" t="s">
        <v>81</v>
      </c>
      <c r="BK102" s="225">
        <f>ROUND(I102*H102,2)</f>
        <v>0</v>
      </c>
      <c r="BL102" s="18" t="s">
        <v>99</v>
      </c>
      <c r="BM102" s="224" t="s">
        <v>4657</v>
      </c>
    </row>
    <row r="103" s="2" customFormat="1">
      <c r="A103" s="39"/>
      <c r="B103" s="40"/>
      <c r="C103" s="41"/>
      <c r="D103" s="226" t="s">
        <v>189</v>
      </c>
      <c r="E103" s="41"/>
      <c r="F103" s="227" t="s">
        <v>4656</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189</v>
      </c>
      <c r="AU103" s="18" t="s">
        <v>83</v>
      </c>
    </row>
    <row r="104" s="2" customFormat="1" ht="16.5" customHeight="1">
      <c r="A104" s="39"/>
      <c r="B104" s="40"/>
      <c r="C104" s="254" t="s">
        <v>226</v>
      </c>
      <c r="D104" s="254" t="s">
        <v>308</v>
      </c>
      <c r="E104" s="255" t="s">
        <v>4658</v>
      </c>
      <c r="F104" s="256" t="s">
        <v>4659</v>
      </c>
      <c r="G104" s="257" t="s">
        <v>449</v>
      </c>
      <c r="H104" s="258">
        <v>5</v>
      </c>
      <c r="I104" s="259"/>
      <c r="J104" s="260">
        <f>ROUND(I104*H104,2)</f>
        <v>0</v>
      </c>
      <c r="K104" s="256" t="s">
        <v>187</v>
      </c>
      <c r="L104" s="261"/>
      <c r="M104" s="262" t="s">
        <v>19</v>
      </c>
      <c r="N104" s="263" t="s">
        <v>44</v>
      </c>
      <c r="O104" s="85"/>
      <c r="P104" s="222">
        <f>O104*H104</f>
        <v>0</v>
      </c>
      <c r="Q104" s="222">
        <v>0.0035000000000000001</v>
      </c>
      <c r="R104" s="222">
        <f>Q104*H104</f>
        <v>0.017500000000000002</v>
      </c>
      <c r="S104" s="222">
        <v>0</v>
      </c>
      <c r="T104" s="223">
        <f>S104*H104</f>
        <v>0</v>
      </c>
      <c r="U104" s="39"/>
      <c r="V104" s="39"/>
      <c r="W104" s="39"/>
      <c r="X104" s="39"/>
      <c r="Y104" s="39"/>
      <c r="Z104" s="39"/>
      <c r="AA104" s="39"/>
      <c r="AB104" s="39"/>
      <c r="AC104" s="39"/>
      <c r="AD104" s="39"/>
      <c r="AE104" s="39"/>
      <c r="AR104" s="224" t="s">
        <v>238</v>
      </c>
      <c r="AT104" s="224" t="s">
        <v>308</v>
      </c>
      <c r="AU104" s="224" t="s">
        <v>83</v>
      </c>
      <c r="AY104" s="18" t="s">
        <v>181</v>
      </c>
      <c r="BE104" s="225">
        <f>IF(N104="základní",J104,0)</f>
        <v>0</v>
      </c>
      <c r="BF104" s="225">
        <f>IF(N104="snížená",J104,0)</f>
        <v>0</v>
      </c>
      <c r="BG104" s="225">
        <f>IF(N104="zákl. přenesená",J104,0)</f>
        <v>0</v>
      </c>
      <c r="BH104" s="225">
        <f>IF(N104="sníž. přenesená",J104,0)</f>
        <v>0</v>
      </c>
      <c r="BI104" s="225">
        <f>IF(N104="nulová",J104,0)</f>
        <v>0</v>
      </c>
      <c r="BJ104" s="18" t="s">
        <v>81</v>
      </c>
      <c r="BK104" s="225">
        <f>ROUND(I104*H104,2)</f>
        <v>0</v>
      </c>
      <c r="BL104" s="18" t="s">
        <v>99</v>
      </c>
      <c r="BM104" s="224" t="s">
        <v>4660</v>
      </c>
    </row>
    <row r="105" s="2" customFormat="1">
      <c r="A105" s="39"/>
      <c r="B105" s="40"/>
      <c r="C105" s="41"/>
      <c r="D105" s="226" t="s">
        <v>189</v>
      </c>
      <c r="E105" s="41"/>
      <c r="F105" s="227" t="s">
        <v>4659</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189</v>
      </c>
      <c r="AU105" s="18" t="s">
        <v>83</v>
      </c>
    </row>
    <row r="106" s="2" customFormat="1" ht="16.5" customHeight="1">
      <c r="A106" s="39"/>
      <c r="B106" s="40"/>
      <c r="C106" s="254" t="s">
        <v>105</v>
      </c>
      <c r="D106" s="254" t="s">
        <v>308</v>
      </c>
      <c r="E106" s="255" t="s">
        <v>4661</v>
      </c>
      <c r="F106" s="256" t="s">
        <v>4662</v>
      </c>
      <c r="G106" s="257" t="s">
        <v>449</v>
      </c>
      <c r="H106" s="258">
        <v>1</v>
      </c>
      <c r="I106" s="259"/>
      <c r="J106" s="260">
        <f>ROUND(I106*H106,2)</f>
        <v>0</v>
      </c>
      <c r="K106" s="256" t="s">
        <v>187</v>
      </c>
      <c r="L106" s="261"/>
      <c r="M106" s="262" t="s">
        <v>19</v>
      </c>
      <c r="N106" s="263" t="s">
        <v>44</v>
      </c>
      <c r="O106" s="85"/>
      <c r="P106" s="222">
        <f>O106*H106</f>
        <v>0</v>
      </c>
      <c r="Q106" s="222">
        <v>0.0025000000000000001</v>
      </c>
      <c r="R106" s="222">
        <f>Q106*H106</f>
        <v>0.0025000000000000001</v>
      </c>
      <c r="S106" s="222">
        <v>0</v>
      </c>
      <c r="T106" s="223">
        <f>S106*H106</f>
        <v>0</v>
      </c>
      <c r="U106" s="39"/>
      <c r="V106" s="39"/>
      <c r="W106" s="39"/>
      <c r="X106" s="39"/>
      <c r="Y106" s="39"/>
      <c r="Z106" s="39"/>
      <c r="AA106" s="39"/>
      <c r="AB106" s="39"/>
      <c r="AC106" s="39"/>
      <c r="AD106" s="39"/>
      <c r="AE106" s="39"/>
      <c r="AR106" s="224" t="s">
        <v>238</v>
      </c>
      <c r="AT106" s="224" t="s">
        <v>308</v>
      </c>
      <c r="AU106" s="224" t="s">
        <v>83</v>
      </c>
      <c r="AY106" s="18" t="s">
        <v>181</v>
      </c>
      <c r="BE106" s="225">
        <f>IF(N106="základní",J106,0)</f>
        <v>0</v>
      </c>
      <c r="BF106" s="225">
        <f>IF(N106="snížená",J106,0)</f>
        <v>0</v>
      </c>
      <c r="BG106" s="225">
        <f>IF(N106="zákl. přenesená",J106,0)</f>
        <v>0</v>
      </c>
      <c r="BH106" s="225">
        <f>IF(N106="sníž. přenesená",J106,0)</f>
        <v>0</v>
      </c>
      <c r="BI106" s="225">
        <f>IF(N106="nulová",J106,0)</f>
        <v>0</v>
      </c>
      <c r="BJ106" s="18" t="s">
        <v>81</v>
      </c>
      <c r="BK106" s="225">
        <f>ROUND(I106*H106,2)</f>
        <v>0</v>
      </c>
      <c r="BL106" s="18" t="s">
        <v>99</v>
      </c>
      <c r="BM106" s="224" t="s">
        <v>4663</v>
      </c>
    </row>
    <row r="107" s="2" customFormat="1">
      <c r="A107" s="39"/>
      <c r="B107" s="40"/>
      <c r="C107" s="41"/>
      <c r="D107" s="226" t="s">
        <v>189</v>
      </c>
      <c r="E107" s="41"/>
      <c r="F107" s="227" t="s">
        <v>4662</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189</v>
      </c>
      <c r="AU107" s="18" t="s">
        <v>83</v>
      </c>
    </row>
    <row r="108" s="2" customFormat="1" ht="16.5" customHeight="1">
      <c r="A108" s="39"/>
      <c r="B108" s="40"/>
      <c r="C108" s="254" t="s">
        <v>238</v>
      </c>
      <c r="D108" s="254" t="s">
        <v>308</v>
      </c>
      <c r="E108" s="255" t="s">
        <v>4664</v>
      </c>
      <c r="F108" s="256" t="s">
        <v>4665</v>
      </c>
      <c r="G108" s="257" t="s">
        <v>449</v>
      </c>
      <c r="H108" s="258">
        <v>4</v>
      </c>
      <c r="I108" s="259"/>
      <c r="J108" s="260">
        <f>ROUND(I108*H108,2)</f>
        <v>0</v>
      </c>
      <c r="K108" s="256" t="s">
        <v>187</v>
      </c>
      <c r="L108" s="261"/>
      <c r="M108" s="262" t="s">
        <v>19</v>
      </c>
      <c r="N108" s="263" t="s">
        <v>44</v>
      </c>
      <c r="O108" s="85"/>
      <c r="P108" s="222">
        <f>O108*H108</f>
        <v>0</v>
      </c>
      <c r="Q108" s="222">
        <v>0.00089999999999999998</v>
      </c>
      <c r="R108" s="222">
        <f>Q108*H108</f>
        <v>0.0035999999999999999</v>
      </c>
      <c r="S108" s="222">
        <v>0</v>
      </c>
      <c r="T108" s="223">
        <f>S108*H108</f>
        <v>0</v>
      </c>
      <c r="U108" s="39"/>
      <c r="V108" s="39"/>
      <c r="W108" s="39"/>
      <c r="X108" s="39"/>
      <c r="Y108" s="39"/>
      <c r="Z108" s="39"/>
      <c r="AA108" s="39"/>
      <c r="AB108" s="39"/>
      <c r="AC108" s="39"/>
      <c r="AD108" s="39"/>
      <c r="AE108" s="39"/>
      <c r="AR108" s="224" t="s">
        <v>238</v>
      </c>
      <c r="AT108" s="224" t="s">
        <v>308</v>
      </c>
      <c r="AU108" s="224" t="s">
        <v>83</v>
      </c>
      <c r="AY108" s="18" t="s">
        <v>181</v>
      </c>
      <c r="BE108" s="225">
        <f>IF(N108="základní",J108,0)</f>
        <v>0</v>
      </c>
      <c r="BF108" s="225">
        <f>IF(N108="snížená",J108,0)</f>
        <v>0</v>
      </c>
      <c r="BG108" s="225">
        <f>IF(N108="zákl. přenesená",J108,0)</f>
        <v>0</v>
      </c>
      <c r="BH108" s="225">
        <f>IF(N108="sníž. přenesená",J108,0)</f>
        <v>0</v>
      </c>
      <c r="BI108" s="225">
        <f>IF(N108="nulová",J108,0)</f>
        <v>0</v>
      </c>
      <c r="BJ108" s="18" t="s">
        <v>81</v>
      </c>
      <c r="BK108" s="225">
        <f>ROUND(I108*H108,2)</f>
        <v>0</v>
      </c>
      <c r="BL108" s="18" t="s">
        <v>99</v>
      </c>
      <c r="BM108" s="224" t="s">
        <v>4666</v>
      </c>
    </row>
    <row r="109" s="2" customFormat="1">
      <c r="A109" s="39"/>
      <c r="B109" s="40"/>
      <c r="C109" s="41"/>
      <c r="D109" s="226" t="s">
        <v>189</v>
      </c>
      <c r="E109" s="41"/>
      <c r="F109" s="227" t="s">
        <v>4665</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189</v>
      </c>
      <c r="AU109" s="18" t="s">
        <v>83</v>
      </c>
    </row>
    <row r="110" s="2" customFormat="1" ht="16.5" customHeight="1">
      <c r="A110" s="39"/>
      <c r="B110" s="40"/>
      <c r="C110" s="254" t="s">
        <v>244</v>
      </c>
      <c r="D110" s="254" t="s">
        <v>308</v>
      </c>
      <c r="E110" s="255" t="s">
        <v>4667</v>
      </c>
      <c r="F110" s="256" t="s">
        <v>4668</v>
      </c>
      <c r="G110" s="257" t="s">
        <v>449</v>
      </c>
      <c r="H110" s="258">
        <v>4</v>
      </c>
      <c r="I110" s="259"/>
      <c r="J110" s="260">
        <f>ROUND(I110*H110,2)</f>
        <v>0</v>
      </c>
      <c r="K110" s="256" t="s">
        <v>187</v>
      </c>
      <c r="L110" s="261"/>
      <c r="M110" s="262" t="s">
        <v>19</v>
      </c>
      <c r="N110" s="263" t="s">
        <v>44</v>
      </c>
      <c r="O110" s="85"/>
      <c r="P110" s="222">
        <f>O110*H110</f>
        <v>0</v>
      </c>
      <c r="Q110" s="222">
        <v>0.0016999999999999999</v>
      </c>
      <c r="R110" s="222">
        <f>Q110*H110</f>
        <v>0.0067999999999999996</v>
      </c>
      <c r="S110" s="222">
        <v>0</v>
      </c>
      <c r="T110" s="223">
        <f>S110*H110</f>
        <v>0</v>
      </c>
      <c r="U110" s="39"/>
      <c r="V110" s="39"/>
      <c r="W110" s="39"/>
      <c r="X110" s="39"/>
      <c r="Y110" s="39"/>
      <c r="Z110" s="39"/>
      <c r="AA110" s="39"/>
      <c r="AB110" s="39"/>
      <c r="AC110" s="39"/>
      <c r="AD110" s="39"/>
      <c r="AE110" s="39"/>
      <c r="AR110" s="224" t="s">
        <v>238</v>
      </c>
      <c r="AT110" s="224" t="s">
        <v>308</v>
      </c>
      <c r="AU110" s="224" t="s">
        <v>83</v>
      </c>
      <c r="AY110" s="18" t="s">
        <v>181</v>
      </c>
      <c r="BE110" s="225">
        <f>IF(N110="základní",J110,0)</f>
        <v>0</v>
      </c>
      <c r="BF110" s="225">
        <f>IF(N110="snížená",J110,0)</f>
        <v>0</v>
      </c>
      <c r="BG110" s="225">
        <f>IF(N110="zákl. přenesená",J110,0)</f>
        <v>0</v>
      </c>
      <c r="BH110" s="225">
        <f>IF(N110="sníž. přenesená",J110,0)</f>
        <v>0</v>
      </c>
      <c r="BI110" s="225">
        <f>IF(N110="nulová",J110,0)</f>
        <v>0</v>
      </c>
      <c r="BJ110" s="18" t="s">
        <v>81</v>
      </c>
      <c r="BK110" s="225">
        <f>ROUND(I110*H110,2)</f>
        <v>0</v>
      </c>
      <c r="BL110" s="18" t="s">
        <v>99</v>
      </c>
      <c r="BM110" s="224" t="s">
        <v>4669</v>
      </c>
    </row>
    <row r="111" s="2" customFormat="1">
      <c r="A111" s="39"/>
      <c r="B111" s="40"/>
      <c r="C111" s="41"/>
      <c r="D111" s="226" t="s">
        <v>189</v>
      </c>
      <c r="E111" s="41"/>
      <c r="F111" s="227" t="s">
        <v>4668</v>
      </c>
      <c r="G111" s="41"/>
      <c r="H111" s="41"/>
      <c r="I111" s="228"/>
      <c r="J111" s="41"/>
      <c r="K111" s="41"/>
      <c r="L111" s="45"/>
      <c r="M111" s="276"/>
      <c r="N111" s="277"/>
      <c r="O111" s="278"/>
      <c r="P111" s="278"/>
      <c r="Q111" s="278"/>
      <c r="R111" s="278"/>
      <c r="S111" s="278"/>
      <c r="T111" s="279"/>
      <c r="U111" s="39"/>
      <c r="V111" s="39"/>
      <c r="W111" s="39"/>
      <c r="X111" s="39"/>
      <c r="Y111" s="39"/>
      <c r="Z111" s="39"/>
      <c r="AA111" s="39"/>
      <c r="AB111" s="39"/>
      <c r="AC111" s="39"/>
      <c r="AD111" s="39"/>
      <c r="AE111" s="39"/>
      <c r="AT111" s="18" t="s">
        <v>189</v>
      </c>
      <c r="AU111" s="18" t="s">
        <v>83</v>
      </c>
    </row>
    <row r="112" s="2" customFormat="1" ht="6.96" customHeight="1">
      <c r="A112" s="39"/>
      <c r="B112" s="60"/>
      <c r="C112" s="61"/>
      <c r="D112" s="61"/>
      <c r="E112" s="61"/>
      <c r="F112" s="61"/>
      <c r="G112" s="61"/>
      <c r="H112" s="61"/>
      <c r="I112" s="61"/>
      <c r="J112" s="61"/>
      <c r="K112" s="61"/>
      <c r="L112" s="45"/>
      <c r="M112" s="39"/>
      <c r="O112" s="39"/>
      <c r="P112" s="39"/>
      <c r="Q112" s="39"/>
      <c r="R112" s="39"/>
      <c r="S112" s="39"/>
      <c r="T112" s="39"/>
      <c r="U112" s="39"/>
      <c r="V112" s="39"/>
      <c r="W112" s="39"/>
      <c r="X112" s="39"/>
      <c r="Y112" s="39"/>
      <c r="Z112" s="39"/>
      <c r="AA112" s="39"/>
      <c r="AB112" s="39"/>
      <c r="AC112" s="39"/>
      <c r="AD112" s="39"/>
      <c r="AE112" s="39"/>
    </row>
  </sheetData>
  <sheetProtection sheet="1" autoFilter="0" formatColumns="0" formatRows="0" objects="1" scenarios="1" spinCount="100000" saltValue="z9GcUoEHl6OgyZ9H9hTo8veNg6p3Zq/H59gWKblUr/1o1Xfpxm0HktGRdHJ5jgx0Ic+HTKX4tdeZfMJZ2eNxgg==" hashValue="9b+bhHCtEIMhNLFlDVi3tHnMplahfkkM7UMuLMNSdfrNj7/ghTtnCEARNCSOK5SWFO+ZlxoFrWWRxkEhQ/QOwA==" algorithmName="SHA-512" password="CC35"/>
  <autoFilter ref="C86:K11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2" r:id="rId1" display="https://podminky.urs.cz/item/CS_URS_2023_01/914111111"/>
    <hyperlink ref="F95" r:id="rId2" display="https://podminky.urs.cz/item/CS_URS_2023_01/914111112"/>
    <hyperlink ref="F98" r:id="rId3" display="https://podminky.urs.cz/item/CS_URS_2023_01/915131111"/>
    <hyperlink ref="F101" r:id="rId4" display="https://podminky.urs.cz/item/CS_URS_2023_01/91562111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1" customFormat="1" ht="12" customHeight="1">
      <c r="B8" s="21"/>
      <c r="D8" s="143" t="s">
        <v>112</v>
      </c>
      <c r="L8" s="21"/>
    </row>
    <row r="9" s="2" customFormat="1" ht="16.5" customHeight="1">
      <c r="A9" s="39"/>
      <c r="B9" s="45"/>
      <c r="C9" s="39"/>
      <c r="D9" s="39"/>
      <c r="E9" s="144" t="s">
        <v>4266</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4267</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4670</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31. 5. 2023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ROUND((SUM(BE89:BE216)),  2)</f>
        <v>0</v>
      </c>
      <c r="G35" s="39"/>
      <c r="H35" s="39"/>
      <c r="I35" s="158">
        <v>0.20999999999999999</v>
      </c>
      <c r="J35" s="157">
        <f>ROUND(((SUM(BE89:BE216))*I35),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ROUND((SUM(BF89:BF216)),  2)</f>
        <v>0</v>
      </c>
      <c r="G36" s="39"/>
      <c r="H36" s="39"/>
      <c r="I36" s="158">
        <v>0.14999999999999999</v>
      </c>
      <c r="J36" s="157">
        <f>ROUND(((SUM(BF89:BF216))*I36),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ROUND((SUM(BG89:BG216)),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ROUND((SUM(BH89:BH216)),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ROUND((SUM(BI89:BI216)),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Přístavba Mateřské školy Pošumavská Tachov</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4266</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4267</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5 - Vsakovací zařízení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Tachov</v>
      </c>
      <c r="G56" s="41"/>
      <c r="H56" s="41"/>
      <c r="I56" s="33" t="s">
        <v>23</v>
      </c>
      <c r="J56" s="73" t="str">
        <f>IF(J14="","",J14)</f>
        <v>31. 5. 2023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40.05" customHeight="1">
      <c r="A58" s="39"/>
      <c r="B58" s="40"/>
      <c r="C58" s="33" t="s">
        <v>25</v>
      </c>
      <c r="D58" s="41"/>
      <c r="E58" s="41"/>
      <c r="F58" s="28" t="str">
        <f>E17</f>
        <v>Město Tachov, Hornická 1695, 34701 Tachov</v>
      </c>
      <c r="G58" s="41"/>
      <c r="H58" s="41"/>
      <c r="I58" s="33" t="s">
        <v>31</v>
      </c>
      <c r="J58" s="37" t="str">
        <f>E23</f>
        <v>Ing. Jan Rossler, Na Terase 1914, 34701 Tachov</v>
      </c>
      <c r="K58" s="41"/>
      <c r="L58" s="145"/>
      <c r="S58" s="39"/>
      <c r="T58" s="39"/>
      <c r="U58" s="39"/>
      <c r="V58" s="39"/>
      <c r="W58" s="39"/>
      <c r="X58" s="39"/>
      <c r="Y58" s="39"/>
      <c r="Z58" s="39"/>
      <c r="AA58" s="39"/>
      <c r="AB58" s="39"/>
      <c r="AC58" s="39"/>
      <c r="AD58" s="39"/>
      <c r="AE58" s="39"/>
    </row>
    <row r="59" s="2" customFormat="1" ht="40.05" customHeight="1">
      <c r="A59" s="39"/>
      <c r="B59" s="40"/>
      <c r="C59" s="33" t="s">
        <v>29</v>
      </c>
      <c r="D59" s="41"/>
      <c r="E59" s="41"/>
      <c r="F59" s="28" t="str">
        <f>IF(E20="","",E20)</f>
        <v>Vyplň údaj</v>
      </c>
      <c r="G59" s="41"/>
      <c r="H59" s="41"/>
      <c r="I59" s="33" t="s">
        <v>34</v>
      </c>
      <c r="J59" s="37" t="str">
        <f>E26</f>
        <v>Martina Havířová, Vranovská 1348, 34901 Stříbro</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118</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119</v>
      </c>
      <c r="E65" s="183"/>
      <c r="F65" s="183"/>
      <c r="G65" s="183"/>
      <c r="H65" s="183"/>
      <c r="I65" s="183"/>
      <c r="J65" s="184">
        <f>J91</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122</v>
      </c>
      <c r="E66" s="183"/>
      <c r="F66" s="183"/>
      <c r="G66" s="183"/>
      <c r="H66" s="183"/>
      <c r="I66" s="183"/>
      <c r="J66" s="184">
        <f>J155</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128</v>
      </c>
      <c r="E67" s="183"/>
      <c r="F67" s="183"/>
      <c r="G67" s="183"/>
      <c r="H67" s="183"/>
      <c r="I67" s="183"/>
      <c r="J67" s="184">
        <f>J177</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166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Přístavba Mateřské školy Pošumavská Tachov</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112</v>
      </c>
      <c r="D78" s="23"/>
      <c r="E78" s="23"/>
      <c r="F78" s="23"/>
      <c r="G78" s="23"/>
      <c r="H78" s="23"/>
      <c r="I78" s="23"/>
      <c r="J78" s="23"/>
      <c r="K78" s="23"/>
      <c r="L78" s="21"/>
    </row>
    <row r="79" s="2" customFormat="1" ht="16.5" customHeight="1">
      <c r="A79" s="39"/>
      <c r="B79" s="40"/>
      <c r="C79" s="41"/>
      <c r="D79" s="41"/>
      <c r="E79" s="170" t="s">
        <v>4266</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4267</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5 - Vsakovací zařízení</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Tachov</v>
      </c>
      <c r="G83" s="41"/>
      <c r="H83" s="41"/>
      <c r="I83" s="33" t="s">
        <v>23</v>
      </c>
      <c r="J83" s="73" t="str">
        <f>IF(J14="","",J14)</f>
        <v>31. 5. 2023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40.05" customHeight="1">
      <c r="A85" s="39"/>
      <c r="B85" s="40"/>
      <c r="C85" s="33" t="s">
        <v>25</v>
      </c>
      <c r="D85" s="41"/>
      <c r="E85" s="41"/>
      <c r="F85" s="28" t="str">
        <f>E17</f>
        <v>Město Tachov, Hornická 1695, 34701 Tachov</v>
      </c>
      <c r="G85" s="41"/>
      <c r="H85" s="41"/>
      <c r="I85" s="33" t="s">
        <v>31</v>
      </c>
      <c r="J85" s="37" t="str">
        <f>E23</f>
        <v>Ing. Jan Rossler, Na Terase 1914, 34701 Tachov</v>
      </c>
      <c r="K85" s="41"/>
      <c r="L85" s="145"/>
      <c r="S85" s="39"/>
      <c r="T85" s="39"/>
      <c r="U85" s="39"/>
      <c r="V85" s="39"/>
      <c r="W85" s="39"/>
      <c r="X85" s="39"/>
      <c r="Y85" s="39"/>
      <c r="Z85" s="39"/>
      <c r="AA85" s="39"/>
      <c r="AB85" s="39"/>
      <c r="AC85" s="39"/>
      <c r="AD85" s="39"/>
      <c r="AE85" s="39"/>
    </row>
    <row r="86" s="2" customFormat="1" ht="40.05" customHeight="1">
      <c r="A86" s="39"/>
      <c r="B86" s="40"/>
      <c r="C86" s="33" t="s">
        <v>29</v>
      </c>
      <c r="D86" s="41"/>
      <c r="E86" s="41"/>
      <c r="F86" s="28" t="str">
        <f>IF(E20="","",E20)</f>
        <v>Vyplň údaj</v>
      </c>
      <c r="G86" s="41"/>
      <c r="H86" s="41"/>
      <c r="I86" s="33" t="s">
        <v>34</v>
      </c>
      <c r="J86" s="37" t="str">
        <f>E26</f>
        <v>Martina Havířová, Vranovská 1348, 34901 Stříbro</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167</v>
      </c>
      <c r="D88" s="189" t="s">
        <v>58</v>
      </c>
      <c r="E88" s="189" t="s">
        <v>54</v>
      </c>
      <c r="F88" s="189" t="s">
        <v>55</v>
      </c>
      <c r="G88" s="189" t="s">
        <v>168</v>
      </c>
      <c r="H88" s="189" t="s">
        <v>169</v>
      </c>
      <c r="I88" s="189" t="s">
        <v>170</v>
      </c>
      <c r="J88" s="189" t="s">
        <v>116</v>
      </c>
      <c r="K88" s="190" t="s">
        <v>171</v>
      </c>
      <c r="L88" s="191"/>
      <c r="M88" s="93" t="s">
        <v>19</v>
      </c>
      <c r="N88" s="94" t="s">
        <v>43</v>
      </c>
      <c r="O88" s="94" t="s">
        <v>172</v>
      </c>
      <c r="P88" s="94" t="s">
        <v>173</v>
      </c>
      <c r="Q88" s="94" t="s">
        <v>174</v>
      </c>
      <c r="R88" s="94" t="s">
        <v>175</v>
      </c>
      <c r="S88" s="94" t="s">
        <v>176</v>
      </c>
      <c r="T88" s="95" t="s">
        <v>177</v>
      </c>
      <c r="U88" s="186"/>
      <c r="V88" s="186"/>
      <c r="W88" s="186"/>
      <c r="X88" s="186"/>
      <c r="Y88" s="186"/>
      <c r="Z88" s="186"/>
      <c r="AA88" s="186"/>
      <c r="AB88" s="186"/>
      <c r="AC88" s="186"/>
      <c r="AD88" s="186"/>
      <c r="AE88" s="186"/>
    </row>
    <row r="89" s="2" customFormat="1" ht="22.8" customHeight="1">
      <c r="A89" s="39"/>
      <c r="B89" s="40"/>
      <c r="C89" s="100" t="s">
        <v>178</v>
      </c>
      <c r="D89" s="41"/>
      <c r="E89" s="41"/>
      <c r="F89" s="41"/>
      <c r="G89" s="41"/>
      <c r="H89" s="41"/>
      <c r="I89" s="41"/>
      <c r="J89" s="192">
        <f>BK89</f>
        <v>0</v>
      </c>
      <c r="K89" s="41"/>
      <c r="L89" s="45"/>
      <c r="M89" s="96"/>
      <c r="N89" s="193"/>
      <c r="O89" s="97"/>
      <c r="P89" s="194">
        <f>P90</f>
        <v>0</v>
      </c>
      <c r="Q89" s="97"/>
      <c r="R89" s="194">
        <f>R90</f>
        <v>122.21577324800001</v>
      </c>
      <c r="S89" s="97"/>
      <c r="T89" s="195">
        <f>T90</f>
        <v>0</v>
      </c>
      <c r="U89" s="39"/>
      <c r="V89" s="39"/>
      <c r="W89" s="39"/>
      <c r="X89" s="39"/>
      <c r="Y89" s="39"/>
      <c r="Z89" s="39"/>
      <c r="AA89" s="39"/>
      <c r="AB89" s="39"/>
      <c r="AC89" s="39"/>
      <c r="AD89" s="39"/>
      <c r="AE89" s="39"/>
      <c r="AT89" s="18" t="s">
        <v>72</v>
      </c>
      <c r="AU89" s="18" t="s">
        <v>117</v>
      </c>
      <c r="BK89" s="196">
        <f>BK90</f>
        <v>0</v>
      </c>
    </row>
    <row r="90" s="12" customFormat="1" ht="25.92" customHeight="1">
      <c r="A90" s="12"/>
      <c r="B90" s="197"/>
      <c r="C90" s="198"/>
      <c r="D90" s="199" t="s">
        <v>72</v>
      </c>
      <c r="E90" s="200" t="s">
        <v>179</v>
      </c>
      <c r="F90" s="200" t="s">
        <v>180</v>
      </c>
      <c r="G90" s="198"/>
      <c r="H90" s="198"/>
      <c r="I90" s="201"/>
      <c r="J90" s="202">
        <f>BK90</f>
        <v>0</v>
      </c>
      <c r="K90" s="198"/>
      <c r="L90" s="203"/>
      <c r="M90" s="204"/>
      <c r="N90" s="205"/>
      <c r="O90" s="205"/>
      <c r="P90" s="206">
        <f>P91+P155+P177</f>
        <v>0</v>
      </c>
      <c r="Q90" s="205"/>
      <c r="R90" s="206">
        <f>R91+R155+R177</f>
        <v>122.21577324800001</v>
      </c>
      <c r="S90" s="205"/>
      <c r="T90" s="207">
        <f>T91+T155+T177</f>
        <v>0</v>
      </c>
      <c r="U90" s="12"/>
      <c r="V90" s="12"/>
      <c r="W90" s="12"/>
      <c r="X90" s="12"/>
      <c r="Y90" s="12"/>
      <c r="Z90" s="12"/>
      <c r="AA90" s="12"/>
      <c r="AB90" s="12"/>
      <c r="AC90" s="12"/>
      <c r="AD90" s="12"/>
      <c r="AE90" s="12"/>
      <c r="AR90" s="208" t="s">
        <v>81</v>
      </c>
      <c r="AT90" s="209" t="s">
        <v>72</v>
      </c>
      <c r="AU90" s="209" t="s">
        <v>73</v>
      </c>
      <c r="AY90" s="208" t="s">
        <v>181</v>
      </c>
      <c r="BK90" s="210">
        <f>BK91+BK155+BK177</f>
        <v>0</v>
      </c>
    </row>
    <row r="91" s="12" customFormat="1" ht="22.8" customHeight="1">
      <c r="A91" s="12"/>
      <c r="B91" s="197"/>
      <c r="C91" s="198"/>
      <c r="D91" s="199" t="s">
        <v>72</v>
      </c>
      <c r="E91" s="211" t="s">
        <v>81</v>
      </c>
      <c r="F91" s="211" t="s">
        <v>182</v>
      </c>
      <c r="G91" s="198"/>
      <c r="H91" s="198"/>
      <c r="I91" s="201"/>
      <c r="J91" s="212">
        <f>BK91</f>
        <v>0</v>
      </c>
      <c r="K91" s="198"/>
      <c r="L91" s="203"/>
      <c r="M91" s="204"/>
      <c r="N91" s="205"/>
      <c r="O91" s="205"/>
      <c r="P91" s="206">
        <f>SUM(P92:P154)</f>
        <v>0</v>
      </c>
      <c r="Q91" s="205"/>
      <c r="R91" s="206">
        <f>SUM(R92:R154)</f>
        <v>0</v>
      </c>
      <c r="S91" s="205"/>
      <c r="T91" s="207">
        <f>SUM(T92:T154)</f>
        <v>0</v>
      </c>
      <c r="U91" s="12"/>
      <c r="V91" s="12"/>
      <c r="W91" s="12"/>
      <c r="X91" s="12"/>
      <c r="Y91" s="12"/>
      <c r="Z91" s="12"/>
      <c r="AA91" s="12"/>
      <c r="AB91" s="12"/>
      <c r="AC91" s="12"/>
      <c r="AD91" s="12"/>
      <c r="AE91" s="12"/>
      <c r="AR91" s="208" t="s">
        <v>81</v>
      </c>
      <c r="AT91" s="209" t="s">
        <v>72</v>
      </c>
      <c r="AU91" s="209" t="s">
        <v>81</v>
      </c>
      <c r="AY91" s="208" t="s">
        <v>181</v>
      </c>
      <c r="BK91" s="210">
        <f>SUM(BK92:BK154)</f>
        <v>0</v>
      </c>
    </row>
    <row r="92" s="2" customFormat="1" ht="21.75" customHeight="1">
      <c r="A92" s="39"/>
      <c r="B92" s="40"/>
      <c r="C92" s="213" t="s">
        <v>81</v>
      </c>
      <c r="D92" s="213" t="s">
        <v>183</v>
      </c>
      <c r="E92" s="214" t="s">
        <v>4300</v>
      </c>
      <c r="F92" s="215" t="s">
        <v>4301</v>
      </c>
      <c r="G92" s="216" t="s">
        <v>186</v>
      </c>
      <c r="H92" s="217">
        <v>38.149999999999999</v>
      </c>
      <c r="I92" s="218"/>
      <c r="J92" s="219">
        <f>ROUND(I92*H92,2)</f>
        <v>0</v>
      </c>
      <c r="K92" s="215" t="s">
        <v>187</v>
      </c>
      <c r="L92" s="45"/>
      <c r="M92" s="220" t="s">
        <v>19</v>
      </c>
      <c r="N92" s="221" t="s">
        <v>44</v>
      </c>
      <c r="O92" s="85"/>
      <c r="P92" s="222">
        <f>O92*H92</f>
        <v>0</v>
      </c>
      <c r="Q92" s="222">
        <v>0</v>
      </c>
      <c r="R92" s="222">
        <f>Q92*H92</f>
        <v>0</v>
      </c>
      <c r="S92" s="222">
        <v>0</v>
      </c>
      <c r="T92" s="223">
        <f>S92*H92</f>
        <v>0</v>
      </c>
      <c r="U92" s="39"/>
      <c r="V92" s="39"/>
      <c r="W92" s="39"/>
      <c r="X92" s="39"/>
      <c r="Y92" s="39"/>
      <c r="Z92" s="39"/>
      <c r="AA92" s="39"/>
      <c r="AB92" s="39"/>
      <c r="AC92" s="39"/>
      <c r="AD92" s="39"/>
      <c r="AE92" s="39"/>
      <c r="AR92" s="224" t="s">
        <v>99</v>
      </c>
      <c r="AT92" s="224" t="s">
        <v>183</v>
      </c>
      <c r="AU92" s="224" t="s">
        <v>83</v>
      </c>
      <c r="AY92" s="18" t="s">
        <v>181</v>
      </c>
      <c r="BE92" s="225">
        <f>IF(N92="základní",J92,0)</f>
        <v>0</v>
      </c>
      <c r="BF92" s="225">
        <f>IF(N92="snížená",J92,0)</f>
        <v>0</v>
      </c>
      <c r="BG92" s="225">
        <f>IF(N92="zákl. přenesená",J92,0)</f>
        <v>0</v>
      </c>
      <c r="BH92" s="225">
        <f>IF(N92="sníž. přenesená",J92,0)</f>
        <v>0</v>
      </c>
      <c r="BI92" s="225">
        <f>IF(N92="nulová",J92,0)</f>
        <v>0</v>
      </c>
      <c r="BJ92" s="18" t="s">
        <v>81</v>
      </c>
      <c r="BK92" s="225">
        <f>ROUND(I92*H92,2)</f>
        <v>0</v>
      </c>
      <c r="BL92" s="18" t="s">
        <v>99</v>
      </c>
      <c r="BM92" s="224" t="s">
        <v>4671</v>
      </c>
    </row>
    <row r="93" s="2" customFormat="1">
      <c r="A93" s="39"/>
      <c r="B93" s="40"/>
      <c r="C93" s="41"/>
      <c r="D93" s="226" t="s">
        <v>189</v>
      </c>
      <c r="E93" s="41"/>
      <c r="F93" s="227" t="s">
        <v>4303</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189</v>
      </c>
      <c r="AU93" s="18" t="s">
        <v>83</v>
      </c>
    </row>
    <row r="94" s="2" customFormat="1">
      <c r="A94" s="39"/>
      <c r="B94" s="40"/>
      <c r="C94" s="41"/>
      <c r="D94" s="231" t="s">
        <v>191</v>
      </c>
      <c r="E94" s="41"/>
      <c r="F94" s="232" t="s">
        <v>4304</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191</v>
      </c>
      <c r="AU94" s="18" t="s">
        <v>83</v>
      </c>
    </row>
    <row r="95" s="13" customFormat="1">
      <c r="A95" s="13"/>
      <c r="B95" s="233"/>
      <c r="C95" s="234"/>
      <c r="D95" s="226" t="s">
        <v>193</v>
      </c>
      <c r="E95" s="235" t="s">
        <v>19</v>
      </c>
      <c r="F95" s="236" t="s">
        <v>4672</v>
      </c>
      <c r="G95" s="234"/>
      <c r="H95" s="237">
        <v>38.149999999999999</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193</v>
      </c>
      <c r="AU95" s="243" t="s">
        <v>83</v>
      </c>
      <c r="AV95" s="13" t="s">
        <v>83</v>
      </c>
      <c r="AW95" s="13" t="s">
        <v>33</v>
      </c>
      <c r="AX95" s="13" t="s">
        <v>81</v>
      </c>
      <c r="AY95" s="243" t="s">
        <v>181</v>
      </c>
    </row>
    <row r="96" s="2" customFormat="1" ht="21.75" customHeight="1">
      <c r="A96" s="39"/>
      <c r="B96" s="40"/>
      <c r="C96" s="213" t="s">
        <v>83</v>
      </c>
      <c r="D96" s="213" t="s">
        <v>183</v>
      </c>
      <c r="E96" s="214" t="s">
        <v>4305</v>
      </c>
      <c r="F96" s="215" t="s">
        <v>4301</v>
      </c>
      <c r="G96" s="216" t="s">
        <v>186</v>
      </c>
      <c r="H96" s="217">
        <v>38.149999999999999</v>
      </c>
      <c r="I96" s="218"/>
      <c r="J96" s="219">
        <f>ROUND(I96*H96,2)</f>
        <v>0</v>
      </c>
      <c r="K96" s="215" t="s">
        <v>187</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99</v>
      </c>
      <c r="AT96" s="224" t="s">
        <v>183</v>
      </c>
      <c r="AU96" s="224" t="s">
        <v>83</v>
      </c>
      <c r="AY96" s="18" t="s">
        <v>181</v>
      </c>
      <c r="BE96" s="225">
        <f>IF(N96="základní",J96,0)</f>
        <v>0</v>
      </c>
      <c r="BF96" s="225">
        <f>IF(N96="snížená",J96,0)</f>
        <v>0</v>
      </c>
      <c r="BG96" s="225">
        <f>IF(N96="zákl. přenesená",J96,0)</f>
        <v>0</v>
      </c>
      <c r="BH96" s="225">
        <f>IF(N96="sníž. přenesená",J96,0)</f>
        <v>0</v>
      </c>
      <c r="BI96" s="225">
        <f>IF(N96="nulová",J96,0)</f>
        <v>0</v>
      </c>
      <c r="BJ96" s="18" t="s">
        <v>81</v>
      </c>
      <c r="BK96" s="225">
        <f>ROUND(I96*H96,2)</f>
        <v>0</v>
      </c>
      <c r="BL96" s="18" t="s">
        <v>99</v>
      </c>
      <c r="BM96" s="224" t="s">
        <v>4673</v>
      </c>
    </row>
    <row r="97" s="2" customFormat="1">
      <c r="A97" s="39"/>
      <c r="B97" s="40"/>
      <c r="C97" s="41"/>
      <c r="D97" s="226" t="s">
        <v>189</v>
      </c>
      <c r="E97" s="41"/>
      <c r="F97" s="227" t="s">
        <v>4303</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83</v>
      </c>
    </row>
    <row r="98" s="2" customFormat="1">
      <c r="A98" s="39"/>
      <c r="B98" s="40"/>
      <c r="C98" s="41"/>
      <c r="D98" s="231" t="s">
        <v>191</v>
      </c>
      <c r="E98" s="41"/>
      <c r="F98" s="232" t="s">
        <v>4307</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191</v>
      </c>
      <c r="AU98" s="18" t="s">
        <v>83</v>
      </c>
    </row>
    <row r="99" s="13" customFormat="1">
      <c r="A99" s="13"/>
      <c r="B99" s="233"/>
      <c r="C99" s="234"/>
      <c r="D99" s="226" t="s">
        <v>193</v>
      </c>
      <c r="E99" s="235" t="s">
        <v>19</v>
      </c>
      <c r="F99" s="236" t="s">
        <v>4672</v>
      </c>
      <c r="G99" s="234"/>
      <c r="H99" s="237">
        <v>38.149999999999999</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193</v>
      </c>
      <c r="AU99" s="243" t="s">
        <v>83</v>
      </c>
      <c r="AV99" s="13" t="s">
        <v>83</v>
      </c>
      <c r="AW99" s="13" t="s">
        <v>33</v>
      </c>
      <c r="AX99" s="13" t="s">
        <v>81</v>
      </c>
      <c r="AY99" s="243" t="s">
        <v>181</v>
      </c>
    </row>
    <row r="100" s="2" customFormat="1" ht="21.75" customHeight="1">
      <c r="A100" s="39"/>
      <c r="B100" s="40"/>
      <c r="C100" s="213" t="s">
        <v>96</v>
      </c>
      <c r="D100" s="213" t="s">
        <v>183</v>
      </c>
      <c r="E100" s="214" t="s">
        <v>4308</v>
      </c>
      <c r="F100" s="215" t="s">
        <v>4301</v>
      </c>
      <c r="G100" s="216" t="s">
        <v>186</v>
      </c>
      <c r="H100" s="217">
        <v>5.3200000000000003</v>
      </c>
      <c r="I100" s="218"/>
      <c r="J100" s="219">
        <f>ROUND(I100*H100,2)</f>
        <v>0</v>
      </c>
      <c r="K100" s="215" t="s">
        <v>187</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99</v>
      </c>
      <c r="AT100" s="224" t="s">
        <v>183</v>
      </c>
      <c r="AU100" s="224" t="s">
        <v>83</v>
      </c>
      <c r="AY100" s="18" t="s">
        <v>181</v>
      </c>
      <c r="BE100" s="225">
        <f>IF(N100="základní",J100,0)</f>
        <v>0</v>
      </c>
      <c r="BF100" s="225">
        <f>IF(N100="snížená",J100,0)</f>
        <v>0</v>
      </c>
      <c r="BG100" s="225">
        <f>IF(N100="zákl. přenesená",J100,0)</f>
        <v>0</v>
      </c>
      <c r="BH100" s="225">
        <f>IF(N100="sníž. přenesená",J100,0)</f>
        <v>0</v>
      </c>
      <c r="BI100" s="225">
        <f>IF(N100="nulová",J100,0)</f>
        <v>0</v>
      </c>
      <c r="BJ100" s="18" t="s">
        <v>81</v>
      </c>
      <c r="BK100" s="225">
        <f>ROUND(I100*H100,2)</f>
        <v>0</v>
      </c>
      <c r="BL100" s="18" t="s">
        <v>99</v>
      </c>
      <c r="BM100" s="224" t="s">
        <v>4674</v>
      </c>
    </row>
    <row r="101" s="2" customFormat="1">
      <c r="A101" s="39"/>
      <c r="B101" s="40"/>
      <c r="C101" s="41"/>
      <c r="D101" s="226" t="s">
        <v>189</v>
      </c>
      <c r="E101" s="41"/>
      <c r="F101" s="227" t="s">
        <v>4303</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189</v>
      </c>
      <c r="AU101" s="18" t="s">
        <v>83</v>
      </c>
    </row>
    <row r="102" s="2" customFormat="1">
      <c r="A102" s="39"/>
      <c r="B102" s="40"/>
      <c r="C102" s="41"/>
      <c r="D102" s="231" t="s">
        <v>191</v>
      </c>
      <c r="E102" s="41"/>
      <c r="F102" s="232" t="s">
        <v>4310</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191</v>
      </c>
      <c r="AU102" s="18" t="s">
        <v>83</v>
      </c>
    </row>
    <row r="103" s="13" customFormat="1">
      <c r="A103" s="13"/>
      <c r="B103" s="233"/>
      <c r="C103" s="234"/>
      <c r="D103" s="226" t="s">
        <v>193</v>
      </c>
      <c r="E103" s="235" t="s">
        <v>19</v>
      </c>
      <c r="F103" s="236" t="s">
        <v>4675</v>
      </c>
      <c r="G103" s="234"/>
      <c r="H103" s="237">
        <v>5.3200000000000003</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193</v>
      </c>
      <c r="AU103" s="243" t="s">
        <v>83</v>
      </c>
      <c r="AV103" s="13" t="s">
        <v>83</v>
      </c>
      <c r="AW103" s="13" t="s">
        <v>33</v>
      </c>
      <c r="AX103" s="13" t="s">
        <v>81</v>
      </c>
      <c r="AY103" s="243" t="s">
        <v>181</v>
      </c>
    </row>
    <row r="104" s="2" customFormat="1" ht="21.75" customHeight="1">
      <c r="A104" s="39"/>
      <c r="B104" s="40"/>
      <c r="C104" s="213" t="s">
        <v>99</v>
      </c>
      <c r="D104" s="213" t="s">
        <v>183</v>
      </c>
      <c r="E104" s="214" t="s">
        <v>4676</v>
      </c>
      <c r="F104" s="215" t="s">
        <v>4301</v>
      </c>
      <c r="G104" s="216" t="s">
        <v>186</v>
      </c>
      <c r="H104" s="217">
        <v>5.3200000000000003</v>
      </c>
      <c r="I104" s="218"/>
      <c r="J104" s="219">
        <f>ROUND(I104*H104,2)</f>
        <v>0</v>
      </c>
      <c r="K104" s="215" t="s">
        <v>187</v>
      </c>
      <c r="L104" s="45"/>
      <c r="M104" s="220" t="s">
        <v>19</v>
      </c>
      <c r="N104" s="221" t="s">
        <v>44</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99</v>
      </c>
      <c r="AT104" s="224" t="s">
        <v>183</v>
      </c>
      <c r="AU104" s="224" t="s">
        <v>83</v>
      </c>
      <c r="AY104" s="18" t="s">
        <v>181</v>
      </c>
      <c r="BE104" s="225">
        <f>IF(N104="základní",J104,0)</f>
        <v>0</v>
      </c>
      <c r="BF104" s="225">
        <f>IF(N104="snížená",J104,0)</f>
        <v>0</v>
      </c>
      <c r="BG104" s="225">
        <f>IF(N104="zákl. přenesená",J104,0)</f>
        <v>0</v>
      </c>
      <c r="BH104" s="225">
        <f>IF(N104="sníž. přenesená",J104,0)</f>
        <v>0</v>
      </c>
      <c r="BI104" s="225">
        <f>IF(N104="nulová",J104,0)</f>
        <v>0</v>
      </c>
      <c r="BJ104" s="18" t="s">
        <v>81</v>
      </c>
      <c r="BK104" s="225">
        <f>ROUND(I104*H104,2)</f>
        <v>0</v>
      </c>
      <c r="BL104" s="18" t="s">
        <v>99</v>
      </c>
      <c r="BM104" s="224" t="s">
        <v>4677</v>
      </c>
    </row>
    <row r="105" s="2" customFormat="1">
      <c r="A105" s="39"/>
      <c r="B105" s="40"/>
      <c r="C105" s="41"/>
      <c r="D105" s="226" t="s">
        <v>189</v>
      </c>
      <c r="E105" s="41"/>
      <c r="F105" s="227" t="s">
        <v>4303</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189</v>
      </c>
      <c r="AU105" s="18" t="s">
        <v>83</v>
      </c>
    </row>
    <row r="106" s="2" customFormat="1">
      <c r="A106" s="39"/>
      <c r="B106" s="40"/>
      <c r="C106" s="41"/>
      <c r="D106" s="231" t="s">
        <v>191</v>
      </c>
      <c r="E106" s="41"/>
      <c r="F106" s="232" t="s">
        <v>4678</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191</v>
      </c>
      <c r="AU106" s="18" t="s">
        <v>83</v>
      </c>
    </row>
    <row r="107" s="13" customFormat="1">
      <c r="A107" s="13"/>
      <c r="B107" s="233"/>
      <c r="C107" s="234"/>
      <c r="D107" s="226" t="s">
        <v>193</v>
      </c>
      <c r="E107" s="235" t="s">
        <v>19</v>
      </c>
      <c r="F107" s="236" t="s">
        <v>4675</v>
      </c>
      <c r="G107" s="234"/>
      <c r="H107" s="237">
        <v>5.3200000000000003</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193</v>
      </c>
      <c r="AU107" s="243" t="s">
        <v>83</v>
      </c>
      <c r="AV107" s="13" t="s">
        <v>83</v>
      </c>
      <c r="AW107" s="13" t="s">
        <v>33</v>
      </c>
      <c r="AX107" s="13" t="s">
        <v>81</v>
      </c>
      <c r="AY107" s="243" t="s">
        <v>181</v>
      </c>
    </row>
    <row r="108" s="2" customFormat="1" ht="16.5" customHeight="1">
      <c r="A108" s="39"/>
      <c r="B108" s="40"/>
      <c r="C108" s="213" t="s">
        <v>102</v>
      </c>
      <c r="D108" s="213" t="s">
        <v>183</v>
      </c>
      <c r="E108" s="214" t="s">
        <v>4679</v>
      </c>
      <c r="F108" s="215" t="s">
        <v>4680</v>
      </c>
      <c r="G108" s="216" t="s">
        <v>186</v>
      </c>
      <c r="H108" s="217">
        <v>76.238</v>
      </c>
      <c r="I108" s="218"/>
      <c r="J108" s="219">
        <f>ROUND(I108*H108,2)</f>
        <v>0</v>
      </c>
      <c r="K108" s="215" t="s">
        <v>187</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99</v>
      </c>
      <c r="AT108" s="224" t="s">
        <v>183</v>
      </c>
      <c r="AU108" s="224" t="s">
        <v>83</v>
      </c>
      <c r="AY108" s="18" t="s">
        <v>181</v>
      </c>
      <c r="BE108" s="225">
        <f>IF(N108="základní",J108,0)</f>
        <v>0</v>
      </c>
      <c r="BF108" s="225">
        <f>IF(N108="snížená",J108,0)</f>
        <v>0</v>
      </c>
      <c r="BG108" s="225">
        <f>IF(N108="zákl. přenesená",J108,0)</f>
        <v>0</v>
      </c>
      <c r="BH108" s="225">
        <f>IF(N108="sníž. přenesená",J108,0)</f>
        <v>0</v>
      </c>
      <c r="BI108" s="225">
        <f>IF(N108="nulová",J108,0)</f>
        <v>0</v>
      </c>
      <c r="BJ108" s="18" t="s">
        <v>81</v>
      </c>
      <c r="BK108" s="225">
        <f>ROUND(I108*H108,2)</f>
        <v>0</v>
      </c>
      <c r="BL108" s="18" t="s">
        <v>99</v>
      </c>
      <c r="BM108" s="224" t="s">
        <v>4681</v>
      </c>
    </row>
    <row r="109" s="2" customFormat="1">
      <c r="A109" s="39"/>
      <c r="B109" s="40"/>
      <c r="C109" s="41"/>
      <c r="D109" s="226" t="s">
        <v>189</v>
      </c>
      <c r="E109" s="41"/>
      <c r="F109" s="227" t="s">
        <v>4682</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189</v>
      </c>
      <c r="AU109" s="18" t="s">
        <v>83</v>
      </c>
    </row>
    <row r="110" s="2" customFormat="1">
      <c r="A110" s="39"/>
      <c r="B110" s="40"/>
      <c r="C110" s="41"/>
      <c r="D110" s="231" t="s">
        <v>191</v>
      </c>
      <c r="E110" s="41"/>
      <c r="F110" s="232" t="s">
        <v>4683</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191</v>
      </c>
      <c r="AU110" s="18" t="s">
        <v>83</v>
      </c>
    </row>
    <row r="111" s="13" customFormat="1">
      <c r="A111" s="13"/>
      <c r="B111" s="233"/>
      <c r="C111" s="234"/>
      <c r="D111" s="226" t="s">
        <v>193</v>
      </c>
      <c r="E111" s="235" t="s">
        <v>19</v>
      </c>
      <c r="F111" s="236" t="s">
        <v>4684</v>
      </c>
      <c r="G111" s="234"/>
      <c r="H111" s="237">
        <v>76.238</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193</v>
      </c>
      <c r="AU111" s="243" t="s">
        <v>83</v>
      </c>
      <c r="AV111" s="13" t="s">
        <v>83</v>
      </c>
      <c r="AW111" s="13" t="s">
        <v>33</v>
      </c>
      <c r="AX111" s="13" t="s">
        <v>81</v>
      </c>
      <c r="AY111" s="243" t="s">
        <v>181</v>
      </c>
    </row>
    <row r="112" s="2" customFormat="1" ht="16.5" customHeight="1">
      <c r="A112" s="39"/>
      <c r="B112" s="40"/>
      <c r="C112" s="213" t="s">
        <v>226</v>
      </c>
      <c r="D112" s="213" t="s">
        <v>183</v>
      </c>
      <c r="E112" s="214" t="s">
        <v>4685</v>
      </c>
      <c r="F112" s="215" t="s">
        <v>4686</v>
      </c>
      <c r="G112" s="216" t="s">
        <v>186</v>
      </c>
      <c r="H112" s="217">
        <v>76.238</v>
      </c>
      <c r="I112" s="218"/>
      <c r="J112" s="219">
        <f>ROUND(I112*H112,2)</f>
        <v>0</v>
      </c>
      <c r="K112" s="215" t="s">
        <v>187</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99</v>
      </c>
      <c r="AT112" s="224" t="s">
        <v>183</v>
      </c>
      <c r="AU112" s="224" t="s">
        <v>83</v>
      </c>
      <c r="AY112" s="18" t="s">
        <v>181</v>
      </c>
      <c r="BE112" s="225">
        <f>IF(N112="základní",J112,0)</f>
        <v>0</v>
      </c>
      <c r="BF112" s="225">
        <f>IF(N112="snížená",J112,0)</f>
        <v>0</v>
      </c>
      <c r="BG112" s="225">
        <f>IF(N112="zákl. přenesená",J112,0)</f>
        <v>0</v>
      </c>
      <c r="BH112" s="225">
        <f>IF(N112="sníž. přenesená",J112,0)</f>
        <v>0</v>
      </c>
      <c r="BI112" s="225">
        <f>IF(N112="nulová",J112,0)</f>
        <v>0</v>
      </c>
      <c r="BJ112" s="18" t="s">
        <v>81</v>
      </c>
      <c r="BK112" s="225">
        <f>ROUND(I112*H112,2)</f>
        <v>0</v>
      </c>
      <c r="BL112" s="18" t="s">
        <v>99</v>
      </c>
      <c r="BM112" s="224" t="s">
        <v>4687</v>
      </c>
    </row>
    <row r="113" s="2" customFormat="1">
      <c r="A113" s="39"/>
      <c r="B113" s="40"/>
      <c r="C113" s="41"/>
      <c r="D113" s="226" t="s">
        <v>189</v>
      </c>
      <c r="E113" s="41"/>
      <c r="F113" s="227" t="s">
        <v>4688</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189</v>
      </c>
      <c r="AU113" s="18" t="s">
        <v>83</v>
      </c>
    </row>
    <row r="114" s="2" customFormat="1">
      <c r="A114" s="39"/>
      <c r="B114" s="40"/>
      <c r="C114" s="41"/>
      <c r="D114" s="231" t="s">
        <v>191</v>
      </c>
      <c r="E114" s="41"/>
      <c r="F114" s="232" t="s">
        <v>4689</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191</v>
      </c>
      <c r="AU114" s="18" t="s">
        <v>83</v>
      </c>
    </row>
    <row r="115" s="13" customFormat="1">
      <c r="A115" s="13"/>
      <c r="B115" s="233"/>
      <c r="C115" s="234"/>
      <c r="D115" s="226" t="s">
        <v>193</v>
      </c>
      <c r="E115" s="235" t="s">
        <v>19</v>
      </c>
      <c r="F115" s="236" t="s">
        <v>4690</v>
      </c>
      <c r="G115" s="234"/>
      <c r="H115" s="237">
        <v>76.238</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193</v>
      </c>
      <c r="AU115" s="243" t="s">
        <v>83</v>
      </c>
      <c r="AV115" s="13" t="s">
        <v>83</v>
      </c>
      <c r="AW115" s="13" t="s">
        <v>33</v>
      </c>
      <c r="AX115" s="13" t="s">
        <v>81</v>
      </c>
      <c r="AY115" s="243" t="s">
        <v>181</v>
      </c>
    </row>
    <row r="116" s="2" customFormat="1" ht="21.75" customHeight="1">
      <c r="A116" s="39"/>
      <c r="B116" s="40"/>
      <c r="C116" s="213" t="s">
        <v>105</v>
      </c>
      <c r="D116" s="213" t="s">
        <v>183</v>
      </c>
      <c r="E116" s="214" t="s">
        <v>4691</v>
      </c>
      <c r="F116" s="215" t="s">
        <v>4692</v>
      </c>
      <c r="G116" s="216" t="s">
        <v>186</v>
      </c>
      <c r="H116" s="217">
        <v>10.640000000000001</v>
      </c>
      <c r="I116" s="218"/>
      <c r="J116" s="219">
        <f>ROUND(I116*H116,2)</f>
        <v>0</v>
      </c>
      <c r="K116" s="215" t="s">
        <v>187</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99</v>
      </c>
      <c r="AT116" s="224" t="s">
        <v>183</v>
      </c>
      <c r="AU116" s="224" t="s">
        <v>83</v>
      </c>
      <c r="AY116" s="18" t="s">
        <v>181</v>
      </c>
      <c r="BE116" s="225">
        <f>IF(N116="základní",J116,0)</f>
        <v>0</v>
      </c>
      <c r="BF116" s="225">
        <f>IF(N116="snížená",J116,0)</f>
        <v>0</v>
      </c>
      <c r="BG116" s="225">
        <f>IF(N116="zákl. přenesená",J116,0)</f>
        <v>0</v>
      </c>
      <c r="BH116" s="225">
        <f>IF(N116="sníž. přenesená",J116,0)</f>
        <v>0</v>
      </c>
      <c r="BI116" s="225">
        <f>IF(N116="nulová",J116,0)</f>
        <v>0</v>
      </c>
      <c r="BJ116" s="18" t="s">
        <v>81</v>
      </c>
      <c r="BK116" s="225">
        <f>ROUND(I116*H116,2)</f>
        <v>0</v>
      </c>
      <c r="BL116" s="18" t="s">
        <v>99</v>
      </c>
      <c r="BM116" s="224" t="s">
        <v>4693</v>
      </c>
    </row>
    <row r="117" s="2" customFormat="1">
      <c r="A117" s="39"/>
      <c r="B117" s="40"/>
      <c r="C117" s="41"/>
      <c r="D117" s="226" t="s">
        <v>189</v>
      </c>
      <c r="E117" s="41"/>
      <c r="F117" s="227" t="s">
        <v>4694</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189</v>
      </c>
      <c r="AU117" s="18" t="s">
        <v>83</v>
      </c>
    </row>
    <row r="118" s="2" customFormat="1">
      <c r="A118" s="39"/>
      <c r="B118" s="40"/>
      <c r="C118" s="41"/>
      <c r="D118" s="231" t="s">
        <v>191</v>
      </c>
      <c r="E118" s="41"/>
      <c r="F118" s="232" t="s">
        <v>4695</v>
      </c>
      <c r="G118" s="41"/>
      <c r="H118" s="41"/>
      <c r="I118" s="228"/>
      <c r="J118" s="41"/>
      <c r="K118" s="41"/>
      <c r="L118" s="45"/>
      <c r="M118" s="229"/>
      <c r="N118" s="230"/>
      <c r="O118" s="85"/>
      <c r="P118" s="85"/>
      <c r="Q118" s="85"/>
      <c r="R118" s="85"/>
      <c r="S118" s="85"/>
      <c r="T118" s="86"/>
      <c r="U118" s="39"/>
      <c r="V118" s="39"/>
      <c r="W118" s="39"/>
      <c r="X118" s="39"/>
      <c r="Y118" s="39"/>
      <c r="Z118" s="39"/>
      <c r="AA118" s="39"/>
      <c r="AB118" s="39"/>
      <c r="AC118" s="39"/>
      <c r="AD118" s="39"/>
      <c r="AE118" s="39"/>
      <c r="AT118" s="18" t="s">
        <v>191</v>
      </c>
      <c r="AU118" s="18" t="s">
        <v>83</v>
      </c>
    </row>
    <row r="119" s="13" customFormat="1">
      <c r="A119" s="13"/>
      <c r="B119" s="233"/>
      <c r="C119" s="234"/>
      <c r="D119" s="226" t="s">
        <v>193</v>
      </c>
      <c r="E119" s="235" t="s">
        <v>19</v>
      </c>
      <c r="F119" s="236" t="s">
        <v>4696</v>
      </c>
      <c r="G119" s="234"/>
      <c r="H119" s="237">
        <v>10.640000000000001</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193</v>
      </c>
      <c r="AU119" s="243" t="s">
        <v>83</v>
      </c>
      <c r="AV119" s="13" t="s">
        <v>83</v>
      </c>
      <c r="AW119" s="13" t="s">
        <v>33</v>
      </c>
      <c r="AX119" s="13" t="s">
        <v>81</v>
      </c>
      <c r="AY119" s="243" t="s">
        <v>181</v>
      </c>
    </row>
    <row r="120" s="2" customFormat="1" ht="21.75" customHeight="1">
      <c r="A120" s="39"/>
      <c r="B120" s="40"/>
      <c r="C120" s="213" t="s">
        <v>238</v>
      </c>
      <c r="D120" s="213" t="s">
        <v>183</v>
      </c>
      <c r="E120" s="214" t="s">
        <v>4697</v>
      </c>
      <c r="F120" s="215" t="s">
        <v>4698</v>
      </c>
      <c r="G120" s="216" t="s">
        <v>186</v>
      </c>
      <c r="H120" s="217">
        <v>10.640000000000001</v>
      </c>
      <c r="I120" s="218"/>
      <c r="J120" s="219">
        <f>ROUND(I120*H120,2)</f>
        <v>0</v>
      </c>
      <c r="K120" s="215" t="s">
        <v>187</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99</v>
      </c>
      <c r="AT120" s="224" t="s">
        <v>183</v>
      </c>
      <c r="AU120" s="224" t="s">
        <v>83</v>
      </c>
      <c r="AY120" s="18" t="s">
        <v>181</v>
      </c>
      <c r="BE120" s="225">
        <f>IF(N120="základní",J120,0)</f>
        <v>0</v>
      </c>
      <c r="BF120" s="225">
        <f>IF(N120="snížená",J120,0)</f>
        <v>0</v>
      </c>
      <c r="BG120" s="225">
        <f>IF(N120="zákl. přenesená",J120,0)</f>
        <v>0</v>
      </c>
      <c r="BH120" s="225">
        <f>IF(N120="sníž. přenesená",J120,0)</f>
        <v>0</v>
      </c>
      <c r="BI120" s="225">
        <f>IF(N120="nulová",J120,0)</f>
        <v>0</v>
      </c>
      <c r="BJ120" s="18" t="s">
        <v>81</v>
      </c>
      <c r="BK120" s="225">
        <f>ROUND(I120*H120,2)</f>
        <v>0</v>
      </c>
      <c r="BL120" s="18" t="s">
        <v>99</v>
      </c>
      <c r="BM120" s="224" t="s">
        <v>4699</v>
      </c>
    </row>
    <row r="121" s="2" customFormat="1">
      <c r="A121" s="39"/>
      <c r="B121" s="40"/>
      <c r="C121" s="41"/>
      <c r="D121" s="226" t="s">
        <v>189</v>
      </c>
      <c r="E121" s="41"/>
      <c r="F121" s="227" t="s">
        <v>4700</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189</v>
      </c>
      <c r="AU121" s="18" t="s">
        <v>83</v>
      </c>
    </row>
    <row r="122" s="2" customFormat="1">
      <c r="A122" s="39"/>
      <c r="B122" s="40"/>
      <c r="C122" s="41"/>
      <c r="D122" s="231" t="s">
        <v>191</v>
      </c>
      <c r="E122" s="41"/>
      <c r="F122" s="232" t="s">
        <v>4701</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191</v>
      </c>
      <c r="AU122" s="18" t="s">
        <v>83</v>
      </c>
    </row>
    <row r="123" s="13" customFormat="1">
      <c r="A123" s="13"/>
      <c r="B123" s="233"/>
      <c r="C123" s="234"/>
      <c r="D123" s="226" t="s">
        <v>193</v>
      </c>
      <c r="E123" s="235" t="s">
        <v>19</v>
      </c>
      <c r="F123" s="236" t="s">
        <v>4696</v>
      </c>
      <c r="G123" s="234"/>
      <c r="H123" s="237">
        <v>10.640000000000001</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193</v>
      </c>
      <c r="AU123" s="243" t="s">
        <v>83</v>
      </c>
      <c r="AV123" s="13" t="s">
        <v>83</v>
      </c>
      <c r="AW123" s="13" t="s">
        <v>33</v>
      </c>
      <c r="AX123" s="13" t="s">
        <v>81</v>
      </c>
      <c r="AY123" s="243" t="s">
        <v>181</v>
      </c>
    </row>
    <row r="124" s="2" customFormat="1" ht="16.5" customHeight="1">
      <c r="A124" s="39"/>
      <c r="B124" s="40"/>
      <c r="C124" s="213" t="s">
        <v>244</v>
      </c>
      <c r="D124" s="213" t="s">
        <v>183</v>
      </c>
      <c r="E124" s="214" t="s">
        <v>4702</v>
      </c>
      <c r="F124" s="215" t="s">
        <v>4703</v>
      </c>
      <c r="G124" s="216" t="s">
        <v>186</v>
      </c>
      <c r="H124" s="217">
        <v>33.607999999999997</v>
      </c>
      <c r="I124" s="218"/>
      <c r="J124" s="219">
        <f>ROUND(I124*H124,2)</f>
        <v>0</v>
      </c>
      <c r="K124" s="215" t="s">
        <v>187</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99</v>
      </c>
      <c r="AT124" s="224" t="s">
        <v>183</v>
      </c>
      <c r="AU124" s="224" t="s">
        <v>83</v>
      </c>
      <c r="AY124" s="18" t="s">
        <v>181</v>
      </c>
      <c r="BE124" s="225">
        <f>IF(N124="základní",J124,0)</f>
        <v>0</v>
      </c>
      <c r="BF124" s="225">
        <f>IF(N124="snížená",J124,0)</f>
        <v>0</v>
      </c>
      <c r="BG124" s="225">
        <f>IF(N124="zákl. přenesená",J124,0)</f>
        <v>0</v>
      </c>
      <c r="BH124" s="225">
        <f>IF(N124="sníž. přenesená",J124,0)</f>
        <v>0</v>
      </c>
      <c r="BI124" s="225">
        <f>IF(N124="nulová",J124,0)</f>
        <v>0</v>
      </c>
      <c r="BJ124" s="18" t="s">
        <v>81</v>
      </c>
      <c r="BK124" s="225">
        <f>ROUND(I124*H124,2)</f>
        <v>0</v>
      </c>
      <c r="BL124" s="18" t="s">
        <v>99</v>
      </c>
      <c r="BM124" s="224" t="s">
        <v>4704</v>
      </c>
    </row>
    <row r="125" s="2" customFormat="1">
      <c r="A125" s="39"/>
      <c r="B125" s="40"/>
      <c r="C125" s="41"/>
      <c r="D125" s="226" t="s">
        <v>189</v>
      </c>
      <c r="E125" s="41"/>
      <c r="F125" s="227" t="s">
        <v>4705</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189</v>
      </c>
      <c r="AU125" s="18" t="s">
        <v>83</v>
      </c>
    </row>
    <row r="126" s="2" customFormat="1">
      <c r="A126" s="39"/>
      <c r="B126" s="40"/>
      <c r="C126" s="41"/>
      <c r="D126" s="231" t="s">
        <v>191</v>
      </c>
      <c r="E126" s="41"/>
      <c r="F126" s="232" t="s">
        <v>4706</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191</v>
      </c>
      <c r="AU126" s="18" t="s">
        <v>83</v>
      </c>
    </row>
    <row r="127" s="13" customFormat="1">
      <c r="A127" s="13"/>
      <c r="B127" s="233"/>
      <c r="C127" s="234"/>
      <c r="D127" s="226" t="s">
        <v>193</v>
      </c>
      <c r="E127" s="235" t="s">
        <v>19</v>
      </c>
      <c r="F127" s="236" t="s">
        <v>4707</v>
      </c>
      <c r="G127" s="234"/>
      <c r="H127" s="237">
        <v>33.607999999999997</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193</v>
      </c>
      <c r="AU127" s="243" t="s">
        <v>83</v>
      </c>
      <c r="AV127" s="13" t="s">
        <v>83</v>
      </c>
      <c r="AW127" s="13" t="s">
        <v>33</v>
      </c>
      <c r="AX127" s="13" t="s">
        <v>81</v>
      </c>
      <c r="AY127" s="243" t="s">
        <v>181</v>
      </c>
    </row>
    <row r="128" s="2" customFormat="1" ht="21.75" customHeight="1">
      <c r="A128" s="39"/>
      <c r="B128" s="40"/>
      <c r="C128" s="213" t="s">
        <v>250</v>
      </c>
      <c r="D128" s="213" t="s">
        <v>183</v>
      </c>
      <c r="E128" s="214" t="s">
        <v>4611</v>
      </c>
      <c r="F128" s="215" t="s">
        <v>4329</v>
      </c>
      <c r="G128" s="216" t="s">
        <v>186</v>
      </c>
      <c r="H128" s="217">
        <v>67.769000000000005</v>
      </c>
      <c r="I128" s="218"/>
      <c r="J128" s="219">
        <f>ROUND(I128*H128,2)</f>
        <v>0</v>
      </c>
      <c r="K128" s="215" t="s">
        <v>187</v>
      </c>
      <c r="L128" s="45"/>
      <c r="M128" s="220" t="s">
        <v>19</v>
      </c>
      <c r="N128" s="221" t="s">
        <v>44</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99</v>
      </c>
      <c r="AT128" s="224" t="s">
        <v>183</v>
      </c>
      <c r="AU128" s="224" t="s">
        <v>83</v>
      </c>
      <c r="AY128" s="18" t="s">
        <v>181</v>
      </c>
      <c r="BE128" s="225">
        <f>IF(N128="základní",J128,0)</f>
        <v>0</v>
      </c>
      <c r="BF128" s="225">
        <f>IF(N128="snížená",J128,0)</f>
        <v>0</v>
      </c>
      <c r="BG128" s="225">
        <f>IF(N128="zákl. přenesená",J128,0)</f>
        <v>0</v>
      </c>
      <c r="BH128" s="225">
        <f>IF(N128="sníž. přenesená",J128,0)</f>
        <v>0</v>
      </c>
      <c r="BI128" s="225">
        <f>IF(N128="nulová",J128,0)</f>
        <v>0</v>
      </c>
      <c r="BJ128" s="18" t="s">
        <v>81</v>
      </c>
      <c r="BK128" s="225">
        <f>ROUND(I128*H128,2)</f>
        <v>0</v>
      </c>
      <c r="BL128" s="18" t="s">
        <v>99</v>
      </c>
      <c r="BM128" s="224" t="s">
        <v>4708</v>
      </c>
    </row>
    <row r="129" s="2" customFormat="1">
      <c r="A129" s="39"/>
      <c r="B129" s="40"/>
      <c r="C129" s="41"/>
      <c r="D129" s="226" t="s">
        <v>189</v>
      </c>
      <c r="E129" s="41"/>
      <c r="F129" s="227" t="s">
        <v>4331</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189</v>
      </c>
      <c r="AU129" s="18" t="s">
        <v>83</v>
      </c>
    </row>
    <row r="130" s="2" customFormat="1">
      <c r="A130" s="39"/>
      <c r="B130" s="40"/>
      <c r="C130" s="41"/>
      <c r="D130" s="231" t="s">
        <v>191</v>
      </c>
      <c r="E130" s="41"/>
      <c r="F130" s="232" t="s">
        <v>4613</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191</v>
      </c>
      <c r="AU130" s="18" t="s">
        <v>83</v>
      </c>
    </row>
    <row r="131" s="13" customFormat="1">
      <c r="A131" s="13"/>
      <c r="B131" s="233"/>
      <c r="C131" s="234"/>
      <c r="D131" s="226" t="s">
        <v>193</v>
      </c>
      <c r="E131" s="235" t="s">
        <v>19</v>
      </c>
      <c r="F131" s="236" t="s">
        <v>4709</v>
      </c>
      <c r="G131" s="234"/>
      <c r="H131" s="237">
        <v>67.769000000000005</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193</v>
      </c>
      <c r="AU131" s="243" t="s">
        <v>83</v>
      </c>
      <c r="AV131" s="13" t="s">
        <v>83</v>
      </c>
      <c r="AW131" s="13" t="s">
        <v>33</v>
      </c>
      <c r="AX131" s="13" t="s">
        <v>81</v>
      </c>
      <c r="AY131" s="243" t="s">
        <v>181</v>
      </c>
    </row>
    <row r="132" s="2" customFormat="1" ht="24.15" customHeight="1">
      <c r="A132" s="39"/>
      <c r="B132" s="40"/>
      <c r="C132" s="213" t="s">
        <v>260</v>
      </c>
      <c r="D132" s="213" t="s">
        <v>183</v>
      </c>
      <c r="E132" s="214" t="s">
        <v>4614</v>
      </c>
      <c r="F132" s="215" t="s">
        <v>4338</v>
      </c>
      <c r="G132" s="216" t="s">
        <v>186</v>
      </c>
      <c r="H132" s="217">
        <v>406.61399999999998</v>
      </c>
      <c r="I132" s="218"/>
      <c r="J132" s="219">
        <f>ROUND(I132*H132,2)</f>
        <v>0</v>
      </c>
      <c r="K132" s="215" t="s">
        <v>187</v>
      </c>
      <c r="L132" s="45"/>
      <c r="M132" s="220" t="s">
        <v>19</v>
      </c>
      <c r="N132" s="221" t="s">
        <v>44</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99</v>
      </c>
      <c r="AT132" s="224" t="s">
        <v>183</v>
      </c>
      <c r="AU132" s="224" t="s">
        <v>83</v>
      </c>
      <c r="AY132" s="18" t="s">
        <v>181</v>
      </c>
      <c r="BE132" s="225">
        <f>IF(N132="základní",J132,0)</f>
        <v>0</v>
      </c>
      <c r="BF132" s="225">
        <f>IF(N132="snížená",J132,0)</f>
        <v>0</v>
      </c>
      <c r="BG132" s="225">
        <f>IF(N132="zákl. přenesená",J132,0)</f>
        <v>0</v>
      </c>
      <c r="BH132" s="225">
        <f>IF(N132="sníž. přenesená",J132,0)</f>
        <v>0</v>
      </c>
      <c r="BI132" s="225">
        <f>IF(N132="nulová",J132,0)</f>
        <v>0</v>
      </c>
      <c r="BJ132" s="18" t="s">
        <v>81</v>
      </c>
      <c r="BK132" s="225">
        <f>ROUND(I132*H132,2)</f>
        <v>0</v>
      </c>
      <c r="BL132" s="18" t="s">
        <v>99</v>
      </c>
      <c r="BM132" s="224" t="s">
        <v>4710</v>
      </c>
    </row>
    <row r="133" s="2" customFormat="1">
      <c r="A133" s="39"/>
      <c r="B133" s="40"/>
      <c r="C133" s="41"/>
      <c r="D133" s="226" t="s">
        <v>189</v>
      </c>
      <c r="E133" s="41"/>
      <c r="F133" s="227" t="s">
        <v>4340</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189</v>
      </c>
      <c r="AU133" s="18" t="s">
        <v>83</v>
      </c>
    </row>
    <row r="134" s="2" customFormat="1">
      <c r="A134" s="39"/>
      <c r="B134" s="40"/>
      <c r="C134" s="41"/>
      <c r="D134" s="231" t="s">
        <v>191</v>
      </c>
      <c r="E134" s="41"/>
      <c r="F134" s="232" t="s">
        <v>4616</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191</v>
      </c>
      <c r="AU134" s="18" t="s">
        <v>83</v>
      </c>
    </row>
    <row r="135" s="13" customFormat="1">
      <c r="A135" s="13"/>
      <c r="B135" s="233"/>
      <c r="C135" s="234"/>
      <c r="D135" s="226" t="s">
        <v>193</v>
      </c>
      <c r="E135" s="235" t="s">
        <v>19</v>
      </c>
      <c r="F135" s="236" t="s">
        <v>4711</v>
      </c>
      <c r="G135" s="234"/>
      <c r="H135" s="237">
        <v>406.61399999999998</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193</v>
      </c>
      <c r="AU135" s="243" t="s">
        <v>83</v>
      </c>
      <c r="AV135" s="13" t="s">
        <v>83</v>
      </c>
      <c r="AW135" s="13" t="s">
        <v>33</v>
      </c>
      <c r="AX135" s="13" t="s">
        <v>81</v>
      </c>
      <c r="AY135" s="243" t="s">
        <v>181</v>
      </c>
    </row>
    <row r="136" s="2" customFormat="1" ht="16.5" customHeight="1">
      <c r="A136" s="39"/>
      <c r="B136" s="40"/>
      <c r="C136" s="213" t="s">
        <v>268</v>
      </c>
      <c r="D136" s="213" t="s">
        <v>183</v>
      </c>
      <c r="E136" s="214" t="s">
        <v>3817</v>
      </c>
      <c r="F136" s="215" t="s">
        <v>3818</v>
      </c>
      <c r="G136" s="216" t="s">
        <v>377</v>
      </c>
      <c r="H136" s="217">
        <v>128.81999999999999</v>
      </c>
      <c r="I136" s="218"/>
      <c r="J136" s="219">
        <f>ROUND(I136*H136,2)</f>
        <v>0</v>
      </c>
      <c r="K136" s="215" t="s">
        <v>187</v>
      </c>
      <c r="L136" s="45"/>
      <c r="M136" s="220" t="s">
        <v>19</v>
      </c>
      <c r="N136" s="221" t="s">
        <v>44</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99</v>
      </c>
      <c r="AT136" s="224" t="s">
        <v>183</v>
      </c>
      <c r="AU136" s="224" t="s">
        <v>83</v>
      </c>
      <c r="AY136" s="18" t="s">
        <v>181</v>
      </c>
      <c r="BE136" s="225">
        <f>IF(N136="základní",J136,0)</f>
        <v>0</v>
      </c>
      <c r="BF136" s="225">
        <f>IF(N136="snížená",J136,0)</f>
        <v>0</v>
      </c>
      <c r="BG136" s="225">
        <f>IF(N136="zákl. přenesená",J136,0)</f>
        <v>0</v>
      </c>
      <c r="BH136" s="225">
        <f>IF(N136="sníž. přenesená",J136,0)</f>
        <v>0</v>
      </c>
      <c r="BI136" s="225">
        <f>IF(N136="nulová",J136,0)</f>
        <v>0</v>
      </c>
      <c r="BJ136" s="18" t="s">
        <v>81</v>
      </c>
      <c r="BK136" s="225">
        <f>ROUND(I136*H136,2)</f>
        <v>0</v>
      </c>
      <c r="BL136" s="18" t="s">
        <v>99</v>
      </c>
      <c r="BM136" s="224" t="s">
        <v>4712</v>
      </c>
    </row>
    <row r="137" s="2" customFormat="1">
      <c r="A137" s="39"/>
      <c r="B137" s="40"/>
      <c r="C137" s="41"/>
      <c r="D137" s="226" t="s">
        <v>189</v>
      </c>
      <c r="E137" s="41"/>
      <c r="F137" s="227" t="s">
        <v>3820</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189</v>
      </c>
      <c r="AU137" s="18" t="s">
        <v>83</v>
      </c>
    </row>
    <row r="138" s="2" customFormat="1">
      <c r="A138" s="39"/>
      <c r="B138" s="40"/>
      <c r="C138" s="41"/>
      <c r="D138" s="231" t="s">
        <v>191</v>
      </c>
      <c r="E138" s="41"/>
      <c r="F138" s="232" t="s">
        <v>3821</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191</v>
      </c>
      <c r="AU138" s="18" t="s">
        <v>83</v>
      </c>
    </row>
    <row r="139" s="13" customFormat="1">
      <c r="A139" s="13"/>
      <c r="B139" s="233"/>
      <c r="C139" s="234"/>
      <c r="D139" s="226" t="s">
        <v>193</v>
      </c>
      <c r="E139" s="235" t="s">
        <v>19</v>
      </c>
      <c r="F139" s="236" t="s">
        <v>4713</v>
      </c>
      <c r="G139" s="234"/>
      <c r="H139" s="237">
        <v>128.81999999999999</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193</v>
      </c>
      <c r="AU139" s="243" t="s">
        <v>83</v>
      </c>
      <c r="AV139" s="13" t="s">
        <v>83</v>
      </c>
      <c r="AW139" s="13" t="s">
        <v>33</v>
      </c>
      <c r="AX139" s="13" t="s">
        <v>81</v>
      </c>
      <c r="AY139" s="243" t="s">
        <v>181</v>
      </c>
    </row>
    <row r="140" s="2" customFormat="1" ht="16.5" customHeight="1">
      <c r="A140" s="39"/>
      <c r="B140" s="40"/>
      <c r="C140" s="213" t="s">
        <v>274</v>
      </c>
      <c r="D140" s="213" t="s">
        <v>183</v>
      </c>
      <c r="E140" s="214" t="s">
        <v>239</v>
      </c>
      <c r="F140" s="215" t="s">
        <v>240</v>
      </c>
      <c r="G140" s="216" t="s">
        <v>186</v>
      </c>
      <c r="H140" s="217">
        <v>67.799999999999997</v>
      </c>
      <c r="I140" s="218"/>
      <c r="J140" s="219">
        <f>ROUND(I140*H140,2)</f>
        <v>0</v>
      </c>
      <c r="K140" s="215" t="s">
        <v>187</v>
      </c>
      <c r="L140" s="45"/>
      <c r="M140" s="220" t="s">
        <v>19</v>
      </c>
      <c r="N140" s="221" t="s">
        <v>44</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99</v>
      </c>
      <c r="AT140" s="224" t="s">
        <v>183</v>
      </c>
      <c r="AU140" s="224" t="s">
        <v>83</v>
      </c>
      <c r="AY140" s="18" t="s">
        <v>181</v>
      </c>
      <c r="BE140" s="225">
        <f>IF(N140="základní",J140,0)</f>
        <v>0</v>
      </c>
      <c r="BF140" s="225">
        <f>IF(N140="snížená",J140,0)</f>
        <v>0</v>
      </c>
      <c r="BG140" s="225">
        <f>IF(N140="zákl. přenesená",J140,0)</f>
        <v>0</v>
      </c>
      <c r="BH140" s="225">
        <f>IF(N140="sníž. přenesená",J140,0)</f>
        <v>0</v>
      </c>
      <c r="BI140" s="225">
        <f>IF(N140="nulová",J140,0)</f>
        <v>0</v>
      </c>
      <c r="BJ140" s="18" t="s">
        <v>81</v>
      </c>
      <c r="BK140" s="225">
        <f>ROUND(I140*H140,2)</f>
        <v>0</v>
      </c>
      <c r="BL140" s="18" t="s">
        <v>99</v>
      </c>
      <c r="BM140" s="224" t="s">
        <v>4714</v>
      </c>
    </row>
    <row r="141" s="2" customFormat="1">
      <c r="A141" s="39"/>
      <c r="B141" s="40"/>
      <c r="C141" s="41"/>
      <c r="D141" s="226" t="s">
        <v>189</v>
      </c>
      <c r="E141" s="41"/>
      <c r="F141" s="227" t="s">
        <v>242</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189</v>
      </c>
      <c r="AU141" s="18" t="s">
        <v>83</v>
      </c>
    </row>
    <row r="142" s="2" customFormat="1">
      <c r="A142" s="39"/>
      <c r="B142" s="40"/>
      <c r="C142" s="41"/>
      <c r="D142" s="231" t="s">
        <v>191</v>
      </c>
      <c r="E142" s="41"/>
      <c r="F142" s="232" t="s">
        <v>243</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191</v>
      </c>
      <c r="AU142" s="18" t="s">
        <v>83</v>
      </c>
    </row>
    <row r="143" s="2" customFormat="1" ht="16.5" customHeight="1">
      <c r="A143" s="39"/>
      <c r="B143" s="40"/>
      <c r="C143" s="213" t="s">
        <v>282</v>
      </c>
      <c r="D143" s="213" t="s">
        <v>183</v>
      </c>
      <c r="E143" s="214" t="s">
        <v>245</v>
      </c>
      <c r="F143" s="215" t="s">
        <v>246</v>
      </c>
      <c r="G143" s="216" t="s">
        <v>186</v>
      </c>
      <c r="H143" s="217">
        <v>106.2</v>
      </c>
      <c r="I143" s="218"/>
      <c r="J143" s="219">
        <f>ROUND(I143*H143,2)</f>
        <v>0</v>
      </c>
      <c r="K143" s="215" t="s">
        <v>187</v>
      </c>
      <c r="L143" s="45"/>
      <c r="M143" s="220" t="s">
        <v>19</v>
      </c>
      <c r="N143" s="221" t="s">
        <v>44</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99</v>
      </c>
      <c r="AT143" s="224" t="s">
        <v>183</v>
      </c>
      <c r="AU143" s="224" t="s">
        <v>83</v>
      </c>
      <c r="AY143" s="18" t="s">
        <v>181</v>
      </c>
      <c r="BE143" s="225">
        <f>IF(N143="základní",J143,0)</f>
        <v>0</v>
      </c>
      <c r="BF143" s="225">
        <f>IF(N143="snížená",J143,0)</f>
        <v>0</v>
      </c>
      <c r="BG143" s="225">
        <f>IF(N143="zákl. přenesená",J143,0)</f>
        <v>0</v>
      </c>
      <c r="BH143" s="225">
        <f>IF(N143="sníž. přenesená",J143,0)</f>
        <v>0</v>
      </c>
      <c r="BI143" s="225">
        <f>IF(N143="nulová",J143,0)</f>
        <v>0</v>
      </c>
      <c r="BJ143" s="18" t="s">
        <v>81</v>
      </c>
      <c r="BK143" s="225">
        <f>ROUND(I143*H143,2)</f>
        <v>0</v>
      </c>
      <c r="BL143" s="18" t="s">
        <v>99</v>
      </c>
      <c r="BM143" s="224" t="s">
        <v>4715</v>
      </c>
    </row>
    <row r="144" s="2" customFormat="1">
      <c r="A144" s="39"/>
      <c r="B144" s="40"/>
      <c r="C144" s="41"/>
      <c r="D144" s="226" t="s">
        <v>189</v>
      </c>
      <c r="E144" s="41"/>
      <c r="F144" s="227" t="s">
        <v>248</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189</v>
      </c>
      <c r="AU144" s="18" t="s">
        <v>83</v>
      </c>
    </row>
    <row r="145" s="2" customFormat="1">
      <c r="A145" s="39"/>
      <c r="B145" s="40"/>
      <c r="C145" s="41"/>
      <c r="D145" s="231" t="s">
        <v>191</v>
      </c>
      <c r="E145" s="41"/>
      <c r="F145" s="232" t="s">
        <v>249</v>
      </c>
      <c r="G145" s="41"/>
      <c r="H145" s="41"/>
      <c r="I145" s="228"/>
      <c r="J145" s="41"/>
      <c r="K145" s="41"/>
      <c r="L145" s="45"/>
      <c r="M145" s="229"/>
      <c r="N145" s="230"/>
      <c r="O145" s="85"/>
      <c r="P145" s="85"/>
      <c r="Q145" s="85"/>
      <c r="R145" s="85"/>
      <c r="S145" s="85"/>
      <c r="T145" s="86"/>
      <c r="U145" s="39"/>
      <c r="V145" s="39"/>
      <c r="W145" s="39"/>
      <c r="X145" s="39"/>
      <c r="Y145" s="39"/>
      <c r="Z145" s="39"/>
      <c r="AA145" s="39"/>
      <c r="AB145" s="39"/>
      <c r="AC145" s="39"/>
      <c r="AD145" s="39"/>
      <c r="AE145" s="39"/>
      <c r="AT145" s="18" t="s">
        <v>191</v>
      </c>
      <c r="AU145" s="18" t="s">
        <v>83</v>
      </c>
    </row>
    <row r="146" s="13" customFormat="1">
      <c r="A146" s="13"/>
      <c r="B146" s="233"/>
      <c r="C146" s="234"/>
      <c r="D146" s="226" t="s">
        <v>193</v>
      </c>
      <c r="E146" s="235" t="s">
        <v>19</v>
      </c>
      <c r="F146" s="236" t="s">
        <v>4716</v>
      </c>
      <c r="G146" s="234"/>
      <c r="H146" s="237">
        <v>106.2</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193</v>
      </c>
      <c r="AU146" s="243" t="s">
        <v>83</v>
      </c>
      <c r="AV146" s="13" t="s">
        <v>83</v>
      </c>
      <c r="AW146" s="13" t="s">
        <v>33</v>
      </c>
      <c r="AX146" s="13" t="s">
        <v>81</v>
      </c>
      <c r="AY146" s="243" t="s">
        <v>181</v>
      </c>
    </row>
    <row r="147" s="2" customFormat="1" ht="16.5" customHeight="1">
      <c r="A147" s="39"/>
      <c r="B147" s="40"/>
      <c r="C147" s="213" t="s">
        <v>8</v>
      </c>
      <c r="D147" s="213" t="s">
        <v>183</v>
      </c>
      <c r="E147" s="214" t="s">
        <v>4717</v>
      </c>
      <c r="F147" s="215" t="s">
        <v>4718</v>
      </c>
      <c r="G147" s="216" t="s">
        <v>186</v>
      </c>
      <c r="H147" s="217">
        <v>3.1669999999999998</v>
      </c>
      <c r="I147" s="218"/>
      <c r="J147" s="219">
        <f>ROUND(I147*H147,2)</f>
        <v>0</v>
      </c>
      <c r="K147" s="215" t="s">
        <v>187</v>
      </c>
      <c r="L147" s="45"/>
      <c r="M147" s="220" t="s">
        <v>19</v>
      </c>
      <c r="N147" s="221" t="s">
        <v>44</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99</v>
      </c>
      <c r="AT147" s="224" t="s">
        <v>183</v>
      </c>
      <c r="AU147" s="224" t="s">
        <v>83</v>
      </c>
      <c r="AY147" s="18" t="s">
        <v>181</v>
      </c>
      <c r="BE147" s="225">
        <f>IF(N147="základní",J147,0)</f>
        <v>0</v>
      </c>
      <c r="BF147" s="225">
        <f>IF(N147="snížená",J147,0)</f>
        <v>0</v>
      </c>
      <c r="BG147" s="225">
        <f>IF(N147="zákl. přenesená",J147,0)</f>
        <v>0</v>
      </c>
      <c r="BH147" s="225">
        <f>IF(N147="sníž. přenesená",J147,0)</f>
        <v>0</v>
      </c>
      <c r="BI147" s="225">
        <f>IF(N147="nulová",J147,0)</f>
        <v>0</v>
      </c>
      <c r="BJ147" s="18" t="s">
        <v>81</v>
      </c>
      <c r="BK147" s="225">
        <f>ROUND(I147*H147,2)</f>
        <v>0</v>
      </c>
      <c r="BL147" s="18" t="s">
        <v>99</v>
      </c>
      <c r="BM147" s="224" t="s">
        <v>4719</v>
      </c>
    </row>
    <row r="148" s="2" customFormat="1">
      <c r="A148" s="39"/>
      <c r="B148" s="40"/>
      <c r="C148" s="41"/>
      <c r="D148" s="226" t="s">
        <v>189</v>
      </c>
      <c r="E148" s="41"/>
      <c r="F148" s="227" t="s">
        <v>4720</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189</v>
      </c>
      <c r="AU148" s="18" t="s">
        <v>83</v>
      </c>
    </row>
    <row r="149" s="2" customFormat="1">
      <c r="A149" s="39"/>
      <c r="B149" s="40"/>
      <c r="C149" s="41"/>
      <c r="D149" s="231" t="s">
        <v>191</v>
      </c>
      <c r="E149" s="41"/>
      <c r="F149" s="232" t="s">
        <v>4721</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191</v>
      </c>
      <c r="AU149" s="18" t="s">
        <v>83</v>
      </c>
    </row>
    <row r="150" s="13" customFormat="1">
      <c r="A150" s="13"/>
      <c r="B150" s="233"/>
      <c r="C150" s="234"/>
      <c r="D150" s="226" t="s">
        <v>193</v>
      </c>
      <c r="E150" s="235" t="s">
        <v>19</v>
      </c>
      <c r="F150" s="236" t="s">
        <v>4722</v>
      </c>
      <c r="G150" s="234"/>
      <c r="H150" s="237">
        <v>3.1669999999999998</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193</v>
      </c>
      <c r="AU150" s="243" t="s">
        <v>83</v>
      </c>
      <c r="AV150" s="13" t="s">
        <v>83</v>
      </c>
      <c r="AW150" s="13" t="s">
        <v>33</v>
      </c>
      <c r="AX150" s="13" t="s">
        <v>81</v>
      </c>
      <c r="AY150" s="243" t="s">
        <v>181</v>
      </c>
    </row>
    <row r="151" s="2" customFormat="1" ht="21.75" customHeight="1">
      <c r="A151" s="39"/>
      <c r="B151" s="40"/>
      <c r="C151" s="213" t="s">
        <v>300</v>
      </c>
      <c r="D151" s="213" t="s">
        <v>183</v>
      </c>
      <c r="E151" s="214" t="s">
        <v>3835</v>
      </c>
      <c r="F151" s="215" t="s">
        <v>3836</v>
      </c>
      <c r="G151" s="216" t="s">
        <v>186</v>
      </c>
      <c r="H151" s="217">
        <v>51.984000000000002</v>
      </c>
      <c r="I151" s="218"/>
      <c r="J151" s="219">
        <f>ROUND(I151*H151,2)</f>
        <v>0</v>
      </c>
      <c r="K151" s="215" t="s">
        <v>187</v>
      </c>
      <c r="L151" s="45"/>
      <c r="M151" s="220" t="s">
        <v>19</v>
      </c>
      <c r="N151" s="221" t="s">
        <v>44</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99</v>
      </c>
      <c r="AT151" s="224" t="s">
        <v>183</v>
      </c>
      <c r="AU151" s="224" t="s">
        <v>83</v>
      </c>
      <c r="AY151" s="18" t="s">
        <v>181</v>
      </c>
      <c r="BE151" s="225">
        <f>IF(N151="základní",J151,0)</f>
        <v>0</v>
      </c>
      <c r="BF151" s="225">
        <f>IF(N151="snížená",J151,0)</f>
        <v>0</v>
      </c>
      <c r="BG151" s="225">
        <f>IF(N151="zákl. přenesená",J151,0)</f>
        <v>0</v>
      </c>
      <c r="BH151" s="225">
        <f>IF(N151="sníž. přenesená",J151,0)</f>
        <v>0</v>
      </c>
      <c r="BI151" s="225">
        <f>IF(N151="nulová",J151,0)</f>
        <v>0</v>
      </c>
      <c r="BJ151" s="18" t="s">
        <v>81</v>
      </c>
      <c r="BK151" s="225">
        <f>ROUND(I151*H151,2)</f>
        <v>0</v>
      </c>
      <c r="BL151" s="18" t="s">
        <v>99</v>
      </c>
      <c r="BM151" s="224" t="s">
        <v>4723</v>
      </c>
    </row>
    <row r="152" s="2" customFormat="1">
      <c r="A152" s="39"/>
      <c r="B152" s="40"/>
      <c r="C152" s="41"/>
      <c r="D152" s="226" t="s">
        <v>189</v>
      </c>
      <c r="E152" s="41"/>
      <c r="F152" s="227" t="s">
        <v>3838</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189</v>
      </c>
      <c r="AU152" s="18" t="s">
        <v>83</v>
      </c>
    </row>
    <row r="153" s="2" customFormat="1">
      <c r="A153" s="39"/>
      <c r="B153" s="40"/>
      <c r="C153" s="41"/>
      <c r="D153" s="231" t="s">
        <v>191</v>
      </c>
      <c r="E153" s="41"/>
      <c r="F153" s="232" t="s">
        <v>3839</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191</v>
      </c>
      <c r="AU153" s="18" t="s">
        <v>83</v>
      </c>
    </row>
    <row r="154" s="13" customFormat="1">
      <c r="A154" s="13"/>
      <c r="B154" s="233"/>
      <c r="C154" s="234"/>
      <c r="D154" s="226" t="s">
        <v>193</v>
      </c>
      <c r="E154" s="235" t="s">
        <v>19</v>
      </c>
      <c r="F154" s="236" t="s">
        <v>4724</v>
      </c>
      <c r="G154" s="234"/>
      <c r="H154" s="237">
        <v>51.984000000000002</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193</v>
      </c>
      <c r="AU154" s="243" t="s">
        <v>83</v>
      </c>
      <c r="AV154" s="13" t="s">
        <v>83</v>
      </c>
      <c r="AW154" s="13" t="s">
        <v>33</v>
      </c>
      <c r="AX154" s="13" t="s">
        <v>81</v>
      </c>
      <c r="AY154" s="243" t="s">
        <v>181</v>
      </c>
    </row>
    <row r="155" s="12" customFormat="1" ht="22.8" customHeight="1">
      <c r="A155" s="12"/>
      <c r="B155" s="197"/>
      <c r="C155" s="198"/>
      <c r="D155" s="199" t="s">
        <v>72</v>
      </c>
      <c r="E155" s="211" t="s">
        <v>99</v>
      </c>
      <c r="F155" s="211" t="s">
        <v>550</v>
      </c>
      <c r="G155" s="198"/>
      <c r="H155" s="198"/>
      <c r="I155" s="201"/>
      <c r="J155" s="212">
        <f>BK155</f>
        <v>0</v>
      </c>
      <c r="K155" s="198"/>
      <c r="L155" s="203"/>
      <c r="M155" s="204"/>
      <c r="N155" s="205"/>
      <c r="O155" s="205"/>
      <c r="P155" s="206">
        <f>SUM(P156:P176)</f>
        <v>0</v>
      </c>
      <c r="Q155" s="205"/>
      <c r="R155" s="206">
        <f>SUM(R156:R176)</f>
        <v>19.1341885</v>
      </c>
      <c r="S155" s="205"/>
      <c r="T155" s="207">
        <f>SUM(T156:T176)</f>
        <v>0</v>
      </c>
      <c r="U155" s="12"/>
      <c r="V155" s="12"/>
      <c r="W155" s="12"/>
      <c r="X155" s="12"/>
      <c r="Y155" s="12"/>
      <c r="Z155" s="12"/>
      <c r="AA155" s="12"/>
      <c r="AB155" s="12"/>
      <c r="AC155" s="12"/>
      <c r="AD155" s="12"/>
      <c r="AE155" s="12"/>
      <c r="AR155" s="208" t="s">
        <v>81</v>
      </c>
      <c r="AT155" s="209" t="s">
        <v>72</v>
      </c>
      <c r="AU155" s="209" t="s">
        <v>81</v>
      </c>
      <c r="AY155" s="208" t="s">
        <v>181</v>
      </c>
      <c r="BK155" s="210">
        <f>SUM(BK156:BK176)</f>
        <v>0</v>
      </c>
    </row>
    <row r="156" s="2" customFormat="1" ht="16.5" customHeight="1">
      <c r="A156" s="39"/>
      <c r="B156" s="40"/>
      <c r="C156" s="213" t="s">
        <v>307</v>
      </c>
      <c r="D156" s="213" t="s">
        <v>183</v>
      </c>
      <c r="E156" s="214" t="s">
        <v>3890</v>
      </c>
      <c r="F156" s="215" t="s">
        <v>3891</v>
      </c>
      <c r="G156" s="216" t="s">
        <v>186</v>
      </c>
      <c r="H156" s="217">
        <v>10.635999999999999</v>
      </c>
      <c r="I156" s="218"/>
      <c r="J156" s="219">
        <f>ROUND(I156*H156,2)</f>
        <v>0</v>
      </c>
      <c r="K156" s="215" t="s">
        <v>187</v>
      </c>
      <c r="L156" s="45"/>
      <c r="M156" s="220" t="s">
        <v>19</v>
      </c>
      <c r="N156" s="221" t="s">
        <v>44</v>
      </c>
      <c r="O156" s="85"/>
      <c r="P156" s="222">
        <f>O156*H156</f>
        <v>0</v>
      </c>
      <c r="Q156" s="222">
        <v>1.7875000000000001</v>
      </c>
      <c r="R156" s="222">
        <f>Q156*H156</f>
        <v>19.011849999999999</v>
      </c>
      <c r="S156" s="222">
        <v>0</v>
      </c>
      <c r="T156" s="223">
        <f>S156*H156</f>
        <v>0</v>
      </c>
      <c r="U156" s="39"/>
      <c r="V156" s="39"/>
      <c r="W156" s="39"/>
      <c r="X156" s="39"/>
      <c r="Y156" s="39"/>
      <c r="Z156" s="39"/>
      <c r="AA156" s="39"/>
      <c r="AB156" s="39"/>
      <c r="AC156" s="39"/>
      <c r="AD156" s="39"/>
      <c r="AE156" s="39"/>
      <c r="AR156" s="224" t="s">
        <v>99</v>
      </c>
      <c r="AT156" s="224" t="s">
        <v>183</v>
      </c>
      <c r="AU156" s="224" t="s">
        <v>83</v>
      </c>
      <c r="AY156" s="18" t="s">
        <v>181</v>
      </c>
      <c r="BE156" s="225">
        <f>IF(N156="základní",J156,0)</f>
        <v>0</v>
      </c>
      <c r="BF156" s="225">
        <f>IF(N156="snížená",J156,0)</f>
        <v>0</v>
      </c>
      <c r="BG156" s="225">
        <f>IF(N156="zákl. přenesená",J156,0)</f>
        <v>0</v>
      </c>
      <c r="BH156" s="225">
        <f>IF(N156="sníž. přenesená",J156,0)</f>
        <v>0</v>
      </c>
      <c r="BI156" s="225">
        <f>IF(N156="nulová",J156,0)</f>
        <v>0</v>
      </c>
      <c r="BJ156" s="18" t="s">
        <v>81</v>
      </c>
      <c r="BK156" s="225">
        <f>ROUND(I156*H156,2)</f>
        <v>0</v>
      </c>
      <c r="BL156" s="18" t="s">
        <v>99</v>
      </c>
      <c r="BM156" s="224" t="s">
        <v>4725</v>
      </c>
    </row>
    <row r="157" s="2" customFormat="1">
      <c r="A157" s="39"/>
      <c r="B157" s="40"/>
      <c r="C157" s="41"/>
      <c r="D157" s="226" t="s">
        <v>189</v>
      </c>
      <c r="E157" s="41"/>
      <c r="F157" s="227" t="s">
        <v>3893</v>
      </c>
      <c r="G157" s="41"/>
      <c r="H157" s="41"/>
      <c r="I157" s="228"/>
      <c r="J157" s="41"/>
      <c r="K157" s="41"/>
      <c r="L157" s="45"/>
      <c r="M157" s="229"/>
      <c r="N157" s="230"/>
      <c r="O157" s="85"/>
      <c r="P157" s="85"/>
      <c r="Q157" s="85"/>
      <c r="R157" s="85"/>
      <c r="S157" s="85"/>
      <c r="T157" s="86"/>
      <c r="U157" s="39"/>
      <c r="V157" s="39"/>
      <c r="W157" s="39"/>
      <c r="X157" s="39"/>
      <c r="Y157" s="39"/>
      <c r="Z157" s="39"/>
      <c r="AA157" s="39"/>
      <c r="AB157" s="39"/>
      <c r="AC157" s="39"/>
      <c r="AD157" s="39"/>
      <c r="AE157" s="39"/>
      <c r="AT157" s="18" t="s">
        <v>189</v>
      </c>
      <c r="AU157" s="18" t="s">
        <v>83</v>
      </c>
    </row>
    <row r="158" s="2" customFormat="1">
      <c r="A158" s="39"/>
      <c r="B158" s="40"/>
      <c r="C158" s="41"/>
      <c r="D158" s="231" t="s">
        <v>191</v>
      </c>
      <c r="E158" s="41"/>
      <c r="F158" s="232" t="s">
        <v>3894</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191</v>
      </c>
      <c r="AU158" s="18" t="s">
        <v>83</v>
      </c>
    </row>
    <row r="159" s="13" customFormat="1">
      <c r="A159" s="13"/>
      <c r="B159" s="233"/>
      <c r="C159" s="234"/>
      <c r="D159" s="226" t="s">
        <v>193</v>
      </c>
      <c r="E159" s="235" t="s">
        <v>19</v>
      </c>
      <c r="F159" s="236" t="s">
        <v>4726</v>
      </c>
      <c r="G159" s="234"/>
      <c r="H159" s="237">
        <v>10.635999999999999</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193</v>
      </c>
      <c r="AU159" s="243" t="s">
        <v>83</v>
      </c>
      <c r="AV159" s="13" t="s">
        <v>83</v>
      </c>
      <c r="AW159" s="13" t="s">
        <v>33</v>
      </c>
      <c r="AX159" s="13" t="s">
        <v>81</v>
      </c>
      <c r="AY159" s="243" t="s">
        <v>181</v>
      </c>
    </row>
    <row r="160" s="2" customFormat="1" ht="16.5" customHeight="1">
      <c r="A160" s="39"/>
      <c r="B160" s="40"/>
      <c r="C160" s="213" t="s">
        <v>314</v>
      </c>
      <c r="D160" s="213" t="s">
        <v>183</v>
      </c>
      <c r="E160" s="214" t="s">
        <v>3884</v>
      </c>
      <c r="F160" s="215" t="s">
        <v>3885</v>
      </c>
      <c r="G160" s="216" t="s">
        <v>186</v>
      </c>
      <c r="H160" s="217">
        <v>1.3100000000000001</v>
      </c>
      <c r="I160" s="218"/>
      <c r="J160" s="219">
        <f>ROUND(I160*H160,2)</f>
        <v>0</v>
      </c>
      <c r="K160" s="215" t="s">
        <v>187</v>
      </c>
      <c r="L160" s="45"/>
      <c r="M160" s="220" t="s">
        <v>19</v>
      </c>
      <c r="N160" s="221" t="s">
        <v>44</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99</v>
      </c>
      <c r="AT160" s="224" t="s">
        <v>183</v>
      </c>
      <c r="AU160" s="224" t="s">
        <v>83</v>
      </c>
      <c r="AY160" s="18" t="s">
        <v>181</v>
      </c>
      <c r="BE160" s="225">
        <f>IF(N160="základní",J160,0)</f>
        <v>0</v>
      </c>
      <c r="BF160" s="225">
        <f>IF(N160="snížená",J160,0)</f>
        <v>0</v>
      </c>
      <c r="BG160" s="225">
        <f>IF(N160="zákl. přenesená",J160,0)</f>
        <v>0</v>
      </c>
      <c r="BH160" s="225">
        <f>IF(N160="sníž. přenesená",J160,0)</f>
        <v>0</v>
      </c>
      <c r="BI160" s="225">
        <f>IF(N160="nulová",J160,0)</f>
        <v>0</v>
      </c>
      <c r="BJ160" s="18" t="s">
        <v>81</v>
      </c>
      <c r="BK160" s="225">
        <f>ROUND(I160*H160,2)</f>
        <v>0</v>
      </c>
      <c r="BL160" s="18" t="s">
        <v>99</v>
      </c>
      <c r="BM160" s="224" t="s">
        <v>4727</v>
      </c>
    </row>
    <row r="161" s="2" customFormat="1">
      <c r="A161" s="39"/>
      <c r="B161" s="40"/>
      <c r="C161" s="41"/>
      <c r="D161" s="226" t="s">
        <v>189</v>
      </c>
      <c r="E161" s="41"/>
      <c r="F161" s="227" t="s">
        <v>3887</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189</v>
      </c>
      <c r="AU161" s="18" t="s">
        <v>83</v>
      </c>
    </row>
    <row r="162" s="2" customFormat="1">
      <c r="A162" s="39"/>
      <c r="B162" s="40"/>
      <c r="C162" s="41"/>
      <c r="D162" s="231" t="s">
        <v>191</v>
      </c>
      <c r="E162" s="41"/>
      <c r="F162" s="232" t="s">
        <v>3888</v>
      </c>
      <c r="G162" s="41"/>
      <c r="H162" s="41"/>
      <c r="I162" s="228"/>
      <c r="J162" s="41"/>
      <c r="K162" s="41"/>
      <c r="L162" s="45"/>
      <c r="M162" s="229"/>
      <c r="N162" s="230"/>
      <c r="O162" s="85"/>
      <c r="P162" s="85"/>
      <c r="Q162" s="85"/>
      <c r="R162" s="85"/>
      <c r="S162" s="85"/>
      <c r="T162" s="86"/>
      <c r="U162" s="39"/>
      <c r="V162" s="39"/>
      <c r="W162" s="39"/>
      <c r="X162" s="39"/>
      <c r="Y162" s="39"/>
      <c r="Z162" s="39"/>
      <c r="AA162" s="39"/>
      <c r="AB162" s="39"/>
      <c r="AC162" s="39"/>
      <c r="AD162" s="39"/>
      <c r="AE162" s="39"/>
      <c r="AT162" s="18" t="s">
        <v>191</v>
      </c>
      <c r="AU162" s="18" t="s">
        <v>83</v>
      </c>
    </row>
    <row r="163" s="13" customFormat="1">
      <c r="A163" s="13"/>
      <c r="B163" s="233"/>
      <c r="C163" s="234"/>
      <c r="D163" s="226" t="s">
        <v>193</v>
      </c>
      <c r="E163" s="235" t="s">
        <v>19</v>
      </c>
      <c r="F163" s="236" t="s">
        <v>4728</v>
      </c>
      <c r="G163" s="234"/>
      <c r="H163" s="237">
        <v>1.3100000000000001</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193</v>
      </c>
      <c r="AU163" s="243" t="s">
        <v>83</v>
      </c>
      <c r="AV163" s="13" t="s">
        <v>83</v>
      </c>
      <c r="AW163" s="13" t="s">
        <v>33</v>
      </c>
      <c r="AX163" s="13" t="s">
        <v>81</v>
      </c>
      <c r="AY163" s="243" t="s">
        <v>181</v>
      </c>
    </row>
    <row r="164" s="2" customFormat="1" ht="16.5" customHeight="1">
      <c r="A164" s="39"/>
      <c r="B164" s="40"/>
      <c r="C164" s="213" t="s">
        <v>322</v>
      </c>
      <c r="D164" s="213" t="s">
        <v>183</v>
      </c>
      <c r="E164" s="214" t="s">
        <v>3895</v>
      </c>
      <c r="F164" s="215" t="s">
        <v>3896</v>
      </c>
      <c r="G164" s="216" t="s">
        <v>253</v>
      </c>
      <c r="H164" s="217">
        <v>50</v>
      </c>
      <c r="I164" s="218"/>
      <c r="J164" s="219">
        <f>ROUND(I164*H164,2)</f>
        <v>0</v>
      </c>
      <c r="K164" s="215" t="s">
        <v>187</v>
      </c>
      <c r="L164" s="45"/>
      <c r="M164" s="220" t="s">
        <v>19</v>
      </c>
      <c r="N164" s="221" t="s">
        <v>44</v>
      </c>
      <c r="O164" s="85"/>
      <c r="P164" s="222">
        <f>O164*H164</f>
        <v>0</v>
      </c>
      <c r="Q164" s="222">
        <v>0.0023467700000000002</v>
      </c>
      <c r="R164" s="222">
        <f>Q164*H164</f>
        <v>0.11733850000000001</v>
      </c>
      <c r="S164" s="222">
        <v>0</v>
      </c>
      <c r="T164" s="223">
        <f>S164*H164</f>
        <v>0</v>
      </c>
      <c r="U164" s="39"/>
      <c r="V164" s="39"/>
      <c r="W164" s="39"/>
      <c r="X164" s="39"/>
      <c r="Y164" s="39"/>
      <c r="Z164" s="39"/>
      <c r="AA164" s="39"/>
      <c r="AB164" s="39"/>
      <c r="AC164" s="39"/>
      <c r="AD164" s="39"/>
      <c r="AE164" s="39"/>
      <c r="AR164" s="224" t="s">
        <v>99</v>
      </c>
      <c r="AT164" s="224" t="s">
        <v>183</v>
      </c>
      <c r="AU164" s="224" t="s">
        <v>83</v>
      </c>
      <c r="AY164" s="18" t="s">
        <v>181</v>
      </c>
      <c r="BE164" s="225">
        <f>IF(N164="základní",J164,0)</f>
        <v>0</v>
      </c>
      <c r="BF164" s="225">
        <f>IF(N164="snížená",J164,0)</f>
        <v>0</v>
      </c>
      <c r="BG164" s="225">
        <f>IF(N164="zákl. přenesená",J164,0)</f>
        <v>0</v>
      </c>
      <c r="BH164" s="225">
        <f>IF(N164="sníž. přenesená",J164,0)</f>
        <v>0</v>
      </c>
      <c r="BI164" s="225">
        <f>IF(N164="nulová",J164,0)</f>
        <v>0</v>
      </c>
      <c r="BJ164" s="18" t="s">
        <v>81</v>
      </c>
      <c r="BK164" s="225">
        <f>ROUND(I164*H164,2)</f>
        <v>0</v>
      </c>
      <c r="BL164" s="18" t="s">
        <v>99</v>
      </c>
      <c r="BM164" s="224" t="s">
        <v>4729</v>
      </c>
    </row>
    <row r="165" s="2" customFormat="1">
      <c r="A165" s="39"/>
      <c r="B165" s="40"/>
      <c r="C165" s="41"/>
      <c r="D165" s="226" t="s">
        <v>189</v>
      </c>
      <c r="E165" s="41"/>
      <c r="F165" s="227" t="s">
        <v>3898</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189</v>
      </c>
      <c r="AU165" s="18" t="s">
        <v>83</v>
      </c>
    </row>
    <row r="166" s="2" customFormat="1">
      <c r="A166" s="39"/>
      <c r="B166" s="40"/>
      <c r="C166" s="41"/>
      <c r="D166" s="231" t="s">
        <v>191</v>
      </c>
      <c r="E166" s="41"/>
      <c r="F166" s="232" t="s">
        <v>3899</v>
      </c>
      <c r="G166" s="41"/>
      <c r="H166" s="41"/>
      <c r="I166" s="228"/>
      <c r="J166" s="41"/>
      <c r="K166" s="41"/>
      <c r="L166" s="45"/>
      <c r="M166" s="229"/>
      <c r="N166" s="230"/>
      <c r="O166" s="85"/>
      <c r="P166" s="85"/>
      <c r="Q166" s="85"/>
      <c r="R166" s="85"/>
      <c r="S166" s="85"/>
      <c r="T166" s="86"/>
      <c r="U166" s="39"/>
      <c r="V166" s="39"/>
      <c r="W166" s="39"/>
      <c r="X166" s="39"/>
      <c r="Y166" s="39"/>
      <c r="Z166" s="39"/>
      <c r="AA166" s="39"/>
      <c r="AB166" s="39"/>
      <c r="AC166" s="39"/>
      <c r="AD166" s="39"/>
      <c r="AE166" s="39"/>
      <c r="AT166" s="18" t="s">
        <v>191</v>
      </c>
      <c r="AU166" s="18" t="s">
        <v>83</v>
      </c>
    </row>
    <row r="167" s="13" customFormat="1">
      <c r="A167" s="13"/>
      <c r="B167" s="233"/>
      <c r="C167" s="234"/>
      <c r="D167" s="226" t="s">
        <v>193</v>
      </c>
      <c r="E167" s="235" t="s">
        <v>19</v>
      </c>
      <c r="F167" s="236" t="s">
        <v>4730</v>
      </c>
      <c r="G167" s="234"/>
      <c r="H167" s="237">
        <v>50</v>
      </c>
      <c r="I167" s="238"/>
      <c r="J167" s="234"/>
      <c r="K167" s="234"/>
      <c r="L167" s="239"/>
      <c r="M167" s="240"/>
      <c r="N167" s="241"/>
      <c r="O167" s="241"/>
      <c r="P167" s="241"/>
      <c r="Q167" s="241"/>
      <c r="R167" s="241"/>
      <c r="S167" s="241"/>
      <c r="T167" s="242"/>
      <c r="U167" s="13"/>
      <c r="V167" s="13"/>
      <c r="W167" s="13"/>
      <c r="X167" s="13"/>
      <c r="Y167" s="13"/>
      <c r="Z167" s="13"/>
      <c r="AA167" s="13"/>
      <c r="AB167" s="13"/>
      <c r="AC167" s="13"/>
      <c r="AD167" s="13"/>
      <c r="AE167" s="13"/>
      <c r="AT167" s="243" t="s">
        <v>193</v>
      </c>
      <c r="AU167" s="243" t="s">
        <v>83</v>
      </c>
      <c r="AV167" s="13" t="s">
        <v>83</v>
      </c>
      <c r="AW167" s="13" t="s">
        <v>33</v>
      </c>
      <c r="AX167" s="13" t="s">
        <v>81</v>
      </c>
      <c r="AY167" s="243" t="s">
        <v>181</v>
      </c>
    </row>
    <row r="168" s="2" customFormat="1" ht="16.5" customHeight="1">
      <c r="A168" s="39"/>
      <c r="B168" s="40"/>
      <c r="C168" s="254" t="s">
        <v>338</v>
      </c>
      <c r="D168" s="254" t="s">
        <v>308</v>
      </c>
      <c r="E168" s="255" t="s">
        <v>4731</v>
      </c>
      <c r="F168" s="256" t="s">
        <v>310</v>
      </c>
      <c r="G168" s="257" t="s">
        <v>253</v>
      </c>
      <c r="H168" s="258">
        <v>50</v>
      </c>
      <c r="I168" s="259"/>
      <c r="J168" s="260">
        <f>ROUND(I168*H168,2)</f>
        <v>0</v>
      </c>
      <c r="K168" s="256" t="s">
        <v>187</v>
      </c>
      <c r="L168" s="261"/>
      <c r="M168" s="262" t="s">
        <v>19</v>
      </c>
      <c r="N168" s="263" t="s">
        <v>44</v>
      </c>
      <c r="O168" s="85"/>
      <c r="P168" s="222">
        <f>O168*H168</f>
        <v>0</v>
      </c>
      <c r="Q168" s="222">
        <v>0.00010000000000000001</v>
      </c>
      <c r="R168" s="222">
        <f>Q168*H168</f>
        <v>0.0050000000000000001</v>
      </c>
      <c r="S168" s="222">
        <v>0</v>
      </c>
      <c r="T168" s="223">
        <f>S168*H168</f>
        <v>0</v>
      </c>
      <c r="U168" s="39"/>
      <c r="V168" s="39"/>
      <c r="W168" s="39"/>
      <c r="X168" s="39"/>
      <c r="Y168" s="39"/>
      <c r="Z168" s="39"/>
      <c r="AA168" s="39"/>
      <c r="AB168" s="39"/>
      <c r="AC168" s="39"/>
      <c r="AD168" s="39"/>
      <c r="AE168" s="39"/>
      <c r="AR168" s="224" t="s">
        <v>238</v>
      </c>
      <c r="AT168" s="224" t="s">
        <v>308</v>
      </c>
      <c r="AU168" s="224" t="s">
        <v>83</v>
      </c>
      <c r="AY168" s="18" t="s">
        <v>181</v>
      </c>
      <c r="BE168" s="225">
        <f>IF(N168="základní",J168,0)</f>
        <v>0</v>
      </c>
      <c r="BF168" s="225">
        <f>IF(N168="snížená",J168,0)</f>
        <v>0</v>
      </c>
      <c r="BG168" s="225">
        <f>IF(N168="zákl. přenesená",J168,0)</f>
        <v>0</v>
      </c>
      <c r="BH168" s="225">
        <f>IF(N168="sníž. přenesená",J168,0)</f>
        <v>0</v>
      </c>
      <c r="BI168" s="225">
        <f>IF(N168="nulová",J168,0)</f>
        <v>0</v>
      </c>
      <c r="BJ168" s="18" t="s">
        <v>81</v>
      </c>
      <c r="BK168" s="225">
        <f>ROUND(I168*H168,2)</f>
        <v>0</v>
      </c>
      <c r="BL168" s="18" t="s">
        <v>99</v>
      </c>
      <c r="BM168" s="224" t="s">
        <v>4732</v>
      </c>
    </row>
    <row r="169" s="2" customFormat="1">
      <c r="A169" s="39"/>
      <c r="B169" s="40"/>
      <c r="C169" s="41"/>
      <c r="D169" s="226" t="s">
        <v>189</v>
      </c>
      <c r="E169" s="41"/>
      <c r="F169" s="227" t="s">
        <v>310</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189</v>
      </c>
      <c r="AU169" s="18" t="s">
        <v>83</v>
      </c>
    </row>
    <row r="170" s="13" customFormat="1">
      <c r="A170" s="13"/>
      <c r="B170" s="233"/>
      <c r="C170" s="234"/>
      <c r="D170" s="226" t="s">
        <v>193</v>
      </c>
      <c r="E170" s="235" t="s">
        <v>19</v>
      </c>
      <c r="F170" s="236" t="s">
        <v>4730</v>
      </c>
      <c r="G170" s="234"/>
      <c r="H170" s="237">
        <v>50</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193</v>
      </c>
      <c r="AU170" s="243" t="s">
        <v>83</v>
      </c>
      <c r="AV170" s="13" t="s">
        <v>83</v>
      </c>
      <c r="AW170" s="13" t="s">
        <v>33</v>
      </c>
      <c r="AX170" s="13" t="s">
        <v>81</v>
      </c>
      <c r="AY170" s="243" t="s">
        <v>181</v>
      </c>
    </row>
    <row r="171" s="2" customFormat="1" ht="16.5" customHeight="1">
      <c r="A171" s="39"/>
      <c r="B171" s="40"/>
      <c r="C171" s="213" t="s">
        <v>7</v>
      </c>
      <c r="D171" s="213" t="s">
        <v>183</v>
      </c>
      <c r="E171" s="214" t="s">
        <v>4733</v>
      </c>
      <c r="F171" s="215" t="s">
        <v>4734</v>
      </c>
      <c r="G171" s="216" t="s">
        <v>2182</v>
      </c>
      <c r="H171" s="217">
        <v>10</v>
      </c>
      <c r="I171" s="218"/>
      <c r="J171" s="219">
        <f>ROUND(I171*H171,2)</f>
        <v>0</v>
      </c>
      <c r="K171" s="215" t="s">
        <v>19</v>
      </c>
      <c r="L171" s="45"/>
      <c r="M171" s="220" t="s">
        <v>19</v>
      </c>
      <c r="N171" s="221" t="s">
        <v>44</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99</v>
      </c>
      <c r="AT171" s="224" t="s">
        <v>183</v>
      </c>
      <c r="AU171" s="224" t="s">
        <v>83</v>
      </c>
      <c r="AY171" s="18" t="s">
        <v>181</v>
      </c>
      <c r="BE171" s="225">
        <f>IF(N171="základní",J171,0)</f>
        <v>0</v>
      </c>
      <c r="BF171" s="225">
        <f>IF(N171="snížená",J171,0)</f>
        <v>0</v>
      </c>
      <c r="BG171" s="225">
        <f>IF(N171="zákl. přenesená",J171,0)</f>
        <v>0</v>
      </c>
      <c r="BH171" s="225">
        <f>IF(N171="sníž. přenesená",J171,0)</f>
        <v>0</v>
      </c>
      <c r="BI171" s="225">
        <f>IF(N171="nulová",J171,0)</f>
        <v>0</v>
      </c>
      <c r="BJ171" s="18" t="s">
        <v>81</v>
      </c>
      <c r="BK171" s="225">
        <f>ROUND(I171*H171,2)</f>
        <v>0</v>
      </c>
      <c r="BL171" s="18" t="s">
        <v>99</v>
      </c>
      <c r="BM171" s="224" t="s">
        <v>4735</v>
      </c>
    </row>
    <row r="172" s="2" customFormat="1">
      <c r="A172" s="39"/>
      <c r="B172" s="40"/>
      <c r="C172" s="41"/>
      <c r="D172" s="226" t="s">
        <v>189</v>
      </c>
      <c r="E172" s="41"/>
      <c r="F172" s="227" t="s">
        <v>4734</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189</v>
      </c>
      <c r="AU172" s="18" t="s">
        <v>83</v>
      </c>
    </row>
    <row r="173" s="2" customFormat="1" ht="16.5" customHeight="1">
      <c r="A173" s="39"/>
      <c r="B173" s="40"/>
      <c r="C173" s="254" t="s">
        <v>353</v>
      </c>
      <c r="D173" s="254" t="s">
        <v>308</v>
      </c>
      <c r="E173" s="255" t="s">
        <v>4736</v>
      </c>
      <c r="F173" s="256" t="s">
        <v>4737</v>
      </c>
      <c r="G173" s="257" t="s">
        <v>449</v>
      </c>
      <c r="H173" s="258">
        <v>6</v>
      </c>
      <c r="I173" s="259"/>
      <c r="J173" s="260">
        <f>ROUND(I173*H173,2)</f>
        <v>0</v>
      </c>
      <c r="K173" s="256" t="s">
        <v>19</v>
      </c>
      <c r="L173" s="261"/>
      <c r="M173" s="262" t="s">
        <v>19</v>
      </c>
      <c r="N173" s="263"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238</v>
      </c>
      <c r="AT173" s="224" t="s">
        <v>308</v>
      </c>
      <c r="AU173" s="224" t="s">
        <v>83</v>
      </c>
      <c r="AY173" s="18" t="s">
        <v>181</v>
      </c>
      <c r="BE173" s="225">
        <f>IF(N173="základní",J173,0)</f>
        <v>0</v>
      </c>
      <c r="BF173" s="225">
        <f>IF(N173="snížená",J173,0)</f>
        <v>0</v>
      </c>
      <c r="BG173" s="225">
        <f>IF(N173="zákl. přenesená",J173,0)</f>
        <v>0</v>
      </c>
      <c r="BH173" s="225">
        <f>IF(N173="sníž. přenesená",J173,0)</f>
        <v>0</v>
      </c>
      <c r="BI173" s="225">
        <f>IF(N173="nulová",J173,0)</f>
        <v>0</v>
      </c>
      <c r="BJ173" s="18" t="s">
        <v>81</v>
      </c>
      <c r="BK173" s="225">
        <f>ROUND(I173*H173,2)</f>
        <v>0</v>
      </c>
      <c r="BL173" s="18" t="s">
        <v>99</v>
      </c>
      <c r="BM173" s="224" t="s">
        <v>4738</v>
      </c>
    </row>
    <row r="174" s="2" customFormat="1">
      <c r="A174" s="39"/>
      <c r="B174" s="40"/>
      <c r="C174" s="41"/>
      <c r="D174" s="226" t="s">
        <v>189</v>
      </c>
      <c r="E174" s="41"/>
      <c r="F174" s="227" t="s">
        <v>4737</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189</v>
      </c>
      <c r="AU174" s="18" t="s">
        <v>83</v>
      </c>
    </row>
    <row r="175" s="2" customFormat="1" ht="16.5" customHeight="1">
      <c r="A175" s="39"/>
      <c r="B175" s="40"/>
      <c r="C175" s="254" t="s">
        <v>361</v>
      </c>
      <c r="D175" s="254" t="s">
        <v>308</v>
      </c>
      <c r="E175" s="255" t="s">
        <v>4739</v>
      </c>
      <c r="F175" s="256" t="s">
        <v>4740</v>
      </c>
      <c r="G175" s="257" t="s">
        <v>449</v>
      </c>
      <c r="H175" s="258">
        <v>6</v>
      </c>
      <c r="I175" s="259"/>
      <c r="J175" s="260">
        <f>ROUND(I175*H175,2)</f>
        <v>0</v>
      </c>
      <c r="K175" s="256" t="s">
        <v>19</v>
      </c>
      <c r="L175" s="261"/>
      <c r="M175" s="262" t="s">
        <v>19</v>
      </c>
      <c r="N175" s="263"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238</v>
      </c>
      <c r="AT175" s="224" t="s">
        <v>308</v>
      </c>
      <c r="AU175" s="224" t="s">
        <v>83</v>
      </c>
      <c r="AY175" s="18" t="s">
        <v>181</v>
      </c>
      <c r="BE175" s="225">
        <f>IF(N175="základní",J175,0)</f>
        <v>0</v>
      </c>
      <c r="BF175" s="225">
        <f>IF(N175="snížená",J175,0)</f>
        <v>0</v>
      </c>
      <c r="BG175" s="225">
        <f>IF(N175="zákl. přenesená",J175,0)</f>
        <v>0</v>
      </c>
      <c r="BH175" s="225">
        <f>IF(N175="sníž. přenesená",J175,0)</f>
        <v>0</v>
      </c>
      <c r="BI175" s="225">
        <f>IF(N175="nulová",J175,0)</f>
        <v>0</v>
      </c>
      <c r="BJ175" s="18" t="s">
        <v>81</v>
      </c>
      <c r="BK175" s="225">
        <f>ROUND(I175*H175,2)</f>
        <v>0</v>
      </c>
      <c r="BL175" s="18" t="s">
        <v>99</v>
      </c>
      <c r="BM175" s="224" t="s">
        <v>4741</v>
      </c>
    </row>
    <row r="176" s="2" customFormat="1">
      <c r="A176" s="39"/>
      <c r="B176" s="40"/>
      <c r="C176" s="41"/>
      <c r="D176" s="226" t="s">
        <v>189</v>
      </c>
      <c r="E176" s="41"/>
      <c r="F176" s="227" t="s">
        <v>4737</v>
      </c>
      <c r="G176" s="41"/>
      <c r="H176" s="41"/>
      <c r="I176" s="228"/>
      <c r="J176" s="41"/>
      <c r="K176" s="41"/>
      <c r="L176" s="45"/>
      <c r="M176" s="229"/>
      <c r="N176" s="230"/>
      <c r="O176" s="85"/>
      <c r="P176" s="85"/>
      <c r="Q176" s="85"/>
      <c r="R176" s="85"/>
      <c r="S176" s="85"/>
      <c r="T176" s="86"/>
      <c r="U176" s="39"/>
      <c r="V176" s="39"/>
      <c r="W176" s="39"/>
      <c r="X176" s="39"/>
      <c r="Y176" s="39"/>
      <c r="Z176" s="39"/>
      <c r="AA176" s="39"/>
      <c r="AB176" s="39"/>
      <c r="AC176" s="39"/>
      <c r="AD176" s="39"/>
      <c r="AE176" s="39"/>
      <c r="AT176" s="18" t="s">
        <v>189</v>
      </c>
      <c r="AU176" s="18" t="s">
        <v>83</v>
      </c>
    </row>
    <row r="177" s="12" customFormat="1" ht="22.8" customHeight="1">
      <c r="A177" s="12"/>
      <c r="B177" s="197"/>
      <c r="C177" s="198"/>
      <c r="D177" s="199" t="s">
        <v>72</v>
      </c>
      <c r="E177" s="211" t="s">
        <v>238</v>
      </c>
      <c r="F177" s="211" t="s">
        <v>999</v>
      </c>
      <c r="G177" s="198"/>
      <c r="H177" s="198"/>
      <c r="I177" s="201"/>
      <c r="J177" s="212">
        <f>BK177</f>
        <v>0</v>
      </c>
      <c r="K177" s="198"/>
      <c r="L177" s="203"/>
      <c r="M177" s="204"/>
      <c r="N177" s="205"/>
      <c r="O177" s="205"/>
      <c r="P177" s="206">
        <f>SUM(P178:P216)</f>
        <v>0</v>
      </c>
      <c r="Q177" s="205"/>
      <c r="R177" s="206">
        <f>SUM(R178:R216)</f>
        <v>103.08158474800001</v>
      </c>
      <c r="S177" s="205"/>
      <c r="T177" s="207">
        <f>SUM(T178:T216)</f>
        <v>0</v>
      </c>
      <c r="U177" s="12"/>
      <c r="V177" s="12"/>
      <c r="W177" s="12"/>
      <c r="X177" s="12"/>
      <c r="Y177" s="12"/>
      <c r="Z177" s="12"/>
      <c r="AA177" s="12"/>
      <c r="AB177" s="12"/>
      <c r="AC177" s="12"/>
      <c r="AD177" s="12"/>
      <c r="AE177" s="12"/>
      <c r="AR177" s="208" t="s">
        <v>81</v>
      </c>
      <c r="AT177" s="209" t="s">
        <v>72</v>
      </c>
      <c r="AU177" s="209" t="s">
        <v>81</v>
      </c>
      <c r="AY177" s="208" t="s">
        <v>181</v>
      </c>
      <c r="BK177" s="210">
        <f>SUM(BK178:BK216)</f>
        <v>0</v>
      </c>
    </row>
    <row r="178" s="2" customFormat="1" ht="21.75" customHeight="1">
      <c r="A178" s="39"/>
      <c r="B178" s="40"/>
      <c r="C178" s="213" t="s">
        <v>368</v>
      </c>
      <c r="D178" s="213" t="s">
        <v>183</v>
      </c>
      <c r="E178" s="214" t="s">
        <v>4742</v>
      </c>
      <c r="F178" s="215" t="s">
        <v>4743</v>
      </c>
      <c r="G178" s="216" t="s">
        <v>263</v>
      </c>
      <c r="H178" s="217">
        <v>6.0999999999999996</v>
      </c>
      <c r="I178" s="218"/>
      <c r="J178" s="219">
        <f>ROUND(I178*H178,2)</f>
        <v>0</v>
      </c>
      <c r="K178" s="215" t="s">
        <v>187</v>
      </c>
      <c r="L178" s="45"/>
      <c r="M178" s="220" t="s">
        <v>19</v>
      </c>
      <c r="N178" s="221" t="s">
        <v>44</v>
      </c>
      <c r="O178" s="85"/>
      <c r="P178" s="222">
        <f>O178*H178</f>
        <v>0</v>
      </c>
      <c r="Q178" s="222">
        <v>6.0000000000000002E-06</v>
      </c>
      <c r="R178" s="222">
        <f>Q178*H178</f>
        <v>3.6600000000000002E-05</v>
      </c>
      <c r="S178" s="222">
        <v>0</v>
      </c>
      <c r="T178" s="223">
        <f>S178*H178</f>
        <v>0</v>
      </c>
      <c r="U178" s="39"/>
      <c r="V178" s="39"/>
      <c r="W178" s="39"/>
      <c r="X178" s="39"/>
      <c r="Y178" s="39"/>
      <c r="Z178" s="39"/>
      <c r="AA178" s="39"/>
      <c r="AB178" s="39"/>
      <c r="AC178" s="39"/>
      <c r="AD178" s="39"/>
      <c r="AE178" s="39"/>
      <c r="AR178" s="224" t="s">
        <v>99</v>
      </c>
      <c r="AT178" s="224" t="s">
        <v>183</v>
      </c>
      <c r="AU178" s="224" t="s">
        <v>83</v>
      </c>
      <c r="AY178" s="18" t="s">
        <v>181</v>
      </c>
      <c r="BE178" s="225">
        <f>IF(N178="základní",J178,0)</f>
        <v>0</v>
      </c>
      <c r="BF178" s="225">
        <f>IF(N178="snížená",J178,0)</f>
        <v>0</v>
      </c>
      <c r="BG178" s="225">
        <f>IF(N178="zákl. přenesená",J178,0)</f>
        <v>0</v>
      </c>
      <c r="BH178" s="225">
        <f>IF(N178="sníž. přenesená",J178,0)</f>
        <v>0</v>
      </c>
      <c r="BI178" s="225">
        <f>IF(N178="nulová",J178,0)</f>
        <v>0</v>
      </c>
      <c r="BJ178" s="18" t="s">
        <v>81</v>
      </c>
      <c r="BK178" s="225">
        <f>ROUND(I178*H178,2)</f>
        <v>0</v>
      </c>
      <c r="BL178" s="18" t="s">
        <v>99</v>
      </c>
      <c r="BM178" s="224" t="s">
        <v>4744</v>
      </c>
    </row>
    <row r="179" s="2" customFormat="1">
      <c r="A179" s="39"/>
      <c r="B179" s="40"/>
      <c r="C179" s="41"/>
      <c r="D179" s="226" t="s">
        <v>189</v>
      </c>
      <c r="E179" s="41"/>
      <c r="F179" s="227" t="s">
        <v>4745</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189</v>
      </c>
      <c r="AU179" s="18" t="s">
        <v>83</v>
      </c>
    </row>
    <row r="180" s="2" customFormat="1">
      <c r="A180" s="39"/>
      <c r="B180" s="40"/>
      <c r="C180" s="41"/>
      <c r="D180" s="231" t="s">
        <v>191</v>
      </c>
      <c r="E180" s="41"/>
      <c r="F180" s="232" t="s">
        <v>4746</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191</v>
      </c>
      <c r="AU180" s="18" t="s">
        <v>83</v>
      </c>
    </row>
    <row r="181" s="2" customFormat="1" ht="21.75" customHeight="1">
      <c r="A181" s="39"/>
      <c r="B181" s="40"/>
      <c r="C181" s="213" t="s">
        <v>374</v>
      </c>
      <c r="D181" s="213" t="s">
        <v>183</v>
      </c>
      <c r="E181" s="214" t="s">
        <v>3902</v>
      </c>
      <c r="F181" s="215" t="s">
        <v>3903</v>
      </c>
      <c r="G181" s="216" t="s">
        <v>263</v>
      </c>
      <c r="H181" s="217">
        <v>7.2000000000000002</v>
      </c>
      <c r="I181" s="218"/>
      <c r="J181" s="219">
        <f>ROUND(I181*H181,2)</f>
        <v>0</v>
      </c>
      <c r="K181" s="215" t="s">
        <v>187</v>
      </c>
      <c r="L181" s="45"/>
      <c r="M181" s="220" t="s">
        <v>19</v>
      </c>
      <c r="N181" s="221" t="s">
        <v>44</v>
      </c>
      <c r="O181" s="85"/>
      <c r="P181" s="222">
        <f>O181*H181</f>
        <v>0</v>
      </c>
      <c r="Q181" s="222">
        <v>1.1E-05</v>
      </c>
      <c r="R181" s="222">
        <f>Q181*H181</f>
        <v>7.9200000000000001E-05</v>
      </c>
      <c r="S181" s="222">
        <v>0</v>
      </c>
      <c r="T181" s="223">
        <f>S181*H181</f>
        <v>0</v>
      </c>
      <c r="U181" s="39"/>
      <c r="V181" s="39"/>
      <c r="W181" s="39"/>
      <c r="X181" s="39"/>
      <c r="Y181" s="39"/>
      <c r="Z181" s="39"/>
      <c r="AA181" s="39"/>
      <c r="AB181" s="39"/>
      <c r="AC181" s="39"/>
      <c r="AD181" s="39"/>
      <c r="AE181" s="39"/>
      <c r="AR181" s="224" t="s">
        <v>99</v>
      </c>
      <c r="AT181" s="224" t="s">
        <v>183</v>
      </c>
      <c r="AU181" s="224" t="s">
        <v>83</v>
      </c>
      <c r="AY181" s="18" t="s">
        <v>181</v>
      </c>
      <c r="BE181" s="225">
        <f>IF(N181="základní",J181,0)</f>
        <v>0</v>
      </c>
      <c r="BF181" s="225">
        <f>IF(N181="snížená",J181,0)</f>
        <v>0</v>
      </c>
      <c r="BG181" s="225">
        <f>IF(N181="zákl. přenesená",J181,0)</f>
        <v>0</v>
      </c>
      <c r="BH181" s="225">
        <f>IF(N181="sníž. přenesená",J181,0)</f>
        <v>0</v>
      </c>
      <c r="BI181" s="225">
        <f>IF(N181="nulová",J181,0)</f>
        <v>0</v>
      </c>
      <c r="BJ181" s="18" t="s">
        <v>81</v>
      </c>
      <c r="BK181" s="225">
        <f>ROUND(I181*H181,2)</f>
        <v>0</v>
      </c>
      <c r="BL181" s="18" t="s">
        <v>99</v>
      </c>
      <c r="BM181" s="224" t="s">
        <v>4747</v>
      </c>
    </row>
    <row r="182" s="2" customFormat="1">
      <c r="A182" s="39"/>
      <c r="B182" s="40"/>
      <c r="C182" s="41"/>
      <c r="D182" s="226" t="s">
        <v>189</v>
      </c>
      <c r="E182" s="41"/>
      <c r="F182" s="227" t="s">
        <v>3905</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189</v>
      </c>
      <c r="AU182" s="18" t="s">
        <v>83</v>
      </c>
    </row>
    <row r="183" s="2" customFormat="1">
      <c r="A183" s="39"/>
      <c r="B183" s="40"/>
      <c r="C183" s="41"/>
      <c r="D183" s="231" t="s">
        <v>191</v>
      </c>
      <c r="E183" s="41"/>
      <c r="F183" s="232" t="s">
        <v>3906</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191</v>
      </c>
      <c r="AU183" s="18" t="s">
        <v>83</v>
      </c>
    </row>
    <row r="184" s="2" customFormat="1" ht="16.5" customHeight="1">
      <c r="A184" s="39"/>
      <c r="B184" s="40"/>
      <c r="C184" s="254" t="s">
        <v>384</v>
      </c>
      <c r="D184" s="254" t="s">
        <v>308</v>
      </c>
      <c r="E184" s="255" t="s">
        <v>4748</v>
      </c>
      <c r="F184" s="256" t="s">
        <v>4749</v>
      </c>
      <c r="G184" s="257" t="s">
        <v>263</v>
      </c>
      <c r="H184" s="258">
        <v>13.300000000000001</v>
      </c>
      <c r="I184" s="259"/>
      <c r="J184" s="260">
        <f>ROUND(I184*H184,2)</f>
        <v>0</v>
      </c>
      <c r="K184" s="256" t="s">
        <v>19</v>
      </c>
      <c r="L184" s="261"/>
      <c r="M184" s="262" t="s">
        <v>19</v>
      </c>
      <c r="N184" s="263" t="s">
        <v>44</v>
      </c>
      <c r="O184" s="85"/>
      <c r="P184" s="222">
        <f>O184*H184</f>
        <v>0</v>
      </c>
      <c r="Q184" s="222">
        <v>1.0000000000000001E-05</v>
      </c>
      <c r="R184" s="222">
        <f>Q184*H184</f>
        <v>0.00013300000000000001</v>
      </c>
      <c r="S184" s="222">
        <v>0</v>
      </c>
      <c r="T184" s="223">
        <f>S184*H184</f>
        <v>0</v>
      </c>
      <c r="U184" s="39"/>
      <c r="V184" s="39"/>
      <c r="W184" s="39"/>
      <c r="X184" s="39"/>
      <c r="Y184" s="39"/>
      <c r="Z184" s="39"/>
      <c r="AA184" s="39"/>
      <c r="AB184" s="39"/>
      <c r="AC184" s="39"/>
      <c r="AD184" s="39"/>
      <c r="AE184" s="39"/>
      <c r="AR184" s="224" t="s">
        <v>238</v>
      </c>
      <c r="AT184" s="224" t="s">
        <v>308</v>
      </c>
      <c r="AU184" s="224" t="s">
        <v>83</v>
      </c>
      <c r="AY184" s="18" t="s">
        <v>181</v>
      </c>
      <c r="BE184" s="225">
        <f>IF(N184="základní",J184,0)</f>
        <v>0</v>
      </c>
      <c r="BF184" s="225">
        <f>IF(N184="snížená",J184,0)</f>
        <v>0</v>
      </c>
      <c r="BG184" s="225">
        <f>IF(N184="zákl. přenesená",J184,0)</f>
        <v>0</v>
      </c>
      <c r="BH184" s="225">
        <f>IF(N184="sníž. přenesená",J184,0)</f>
        <v>0</v>
      </c>
      <c r="BI184" s="225">
        <f>IF(N184="nulová",J184,0)</f>
        <v>0</v>
      </c>
      <c r="BJ184" s="18" t="s">
        <v>81</v>
      </c>
      <c r="BK184" s="225">
        <f>ROUND(I184*H184,2)</f>
        <v>0</v>
      </c>
      <c r="BL184" s="18" t="s">
        <v>99</v>
      </c>
      <c r="BM184" s="224" t="s">
        <v>4750</v>
      </c>
    </row>
    <row r="185" s="2" customFormat="1">
      <c r="A185" s="39"/>
      <c r="B185" s="40"/>
      <c r="C185" s="41"/>
      <c r="D185" s="226" t="s">
        <v>189</v>
      </c>
      <c r="E185" s="41"/>
      <c r="F185" s="227" t="s">
        <v>4749</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189</v>
      </c>
      <c r="AU185" s="18" t="s">
        <v>83</v>
      </c>
    </row>
    <row r="186" s="2" customFormat="1" ht="16.5" customHeight="1">
      <c r="A186" s="39"/>
      <c r="B186" s="40"/>
      <c r="C186" s="254" t="s">
        <v>390</v>
      </c>
      <c r="D186" s="254" t="s">
        <v>308</v>
      </c>
      <c r="E186" s="255" t="s">
        <v>4751</v>
      </c>
      <c r="F186" s="256" t="s">
        <v>4752</v>
      </c>
      <c r="G186" s="257" t="s">
        <v>263</v>
      </c>
      <c r="H186" s="258">
        <v>7.2000000000000002</v>
      </c>
      <c r="I186" s="259"/>
      <c r="J186" s="260">
        <f>ROUND(I186*H186,2)</f>
        <v>0</v>
      </c>
      <c r="K186" s="256" t="s">
        <v>187</v>
      </c>
      <c r="L186" s="261"/>
      <c r="M186" s="262" t="s">
        <v>19</v>
      </c>
      <c r="N186" s="263" t="s">
        <v>44</v>
      </c>
      <c r="O186" s="85"/>
      <c r="P186" s="222">
        <f>O186*H186</f>
        <v>0</v>
      </c>
      <c r="Q186" s="222">
        <v>0.011979999999999999</v>
      </c>
      <c r="R186" s="222">
        <f>Q186*H186</f>
        <v>0.086255999999999999</v>
      </c>
      <c r="S186" s="222">
        <v>0</v>
      </c>
      <c r="T186" s="223">
        <f>S186*H186</f>
        <v>0</v>
      </c>
      <c r="U186" s="39"/>
      <c r="V186" s="39"/>
      <c r="W186" s="39"/>
      <c r="X186" s="39"/>
      <c r="Y186" s="39"/>
      <c r="Z186" s="39"/>
      <c r="AA186" s="39"/>
      <c r="AB186" s="39"/>
      <c r="AC186" s="39"/>
      <c r="AD186" s="39"/>
      <c r="AE186" s="39"/>
      <c r="AR186" s="224" t="s">
        <v>238</v>
      </c>
      <c r="AT186" s="224" t="s">
        <v>308</v>
      </c>
      <c r="AU186" s="224" t="s">
        <v>83</v>
      </c>
      <c r="AY186" s="18" t="s">
        <v>181</v>
      </c>
      <c r="BE186" s="225">
        <f>IF(N186="základní",J186,0)</f>
        <v>0</v>
      </c>
      <c r="BF186" s="225">
        <f>IF(N186="snížená",J186,0)</f>
        <v>0</v>
      </c>
      <c r="BG186" s="225">
        <f>IF(N186="zákl. přenesená",J186,0)</f>
        <v>0</v>
      </c>
      <c r="BH186" s="225">
        <f>IF(N186="sníž. přenesená",J186,0)</f>
        <v>0</v>
      </c>
      <c r="BI186" s="225">
        <f>IF(N186="nulová",J186,0)</f>
        <v>0</v>
      </c>
      <c r="BJ186" s="18" t="s">
        <v>81</v>
      </c>
      <c r="BK186" s="225">
        <f>ROUND(I186*H186,2)</f>
        <v>0</v>
      </c>
      <c r="BL186" s="18" t="s">
        <v>99</v>
      </c>
      <c r="BM186" s="224" t="s">
        <v>4753</v>
      </c>
    </row>
    <row r="187" s="2" customFormat="1">
      <c r="A187" s="39"/>
      <c r="B187" s="40"/>
      <c r="C187" s="41"/>
      <c r="D187" s="226" t="s">
        <v>189</v>
      </c>
      <c r="E187" s="41"/>
      <c r="F187" s="227" t="s">
        <v>4752</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189</v>
      </c>
      <c r="AU187" s="18" t="s">
        <v>83</v>
      </c>
    </row>
    <row r="188" s="2" customFormat="1" ht="16.5" customHeight="1">
      <c r="A188" s="39"/>
      <c r="B188" s="40"/>
      <c r="C188" s="254" t="s">
        <v>396</v>
      </c>
      <c r="D188" s="254" t="s">
        <v>308</v>
      </c>
      <c r="E188" s="255" t="s">
        <v>4754</v>
      </c>
      <c r="F188" s="256" t="s">
        <v>4755</v>
      </c>
      <c r="G188" s="257" t="s">
        <v>263</v>
      </c>
      <c r="H188" s="258">
        <v>6.0999999999999996</v>
      </c>
      <c r="I188" s="259"/>
      <c r="J188" s="260">
        <f>ROUND(I188*H188,2)</f>
        <v>0</v>
      </c>
      <c r="K188" s="256" t="s">
        <v>187</v>
      </c>
      <c r="L188" s="261"/>
      <c r="M188" s="262" t="s">
        <v>19</v>
      </c>
      <c r="N188" s="263" t="s">
        <v>44</v>
      </c>
      <c r="O188" s="85"/>
      <c r="P188" s="222">
        <f>O188*H188</f>
        <v>0</v>
      </c>
      <c r="Q188" s="222">
        <v>0.0012700000000000001</v>
      </c>
      <c r="R188" s="222">
        <f>Q188*H188</f>
        <v>0.0077470000000000004</v>
      </c>
      <c r="S188" s="222">
        <v>0</v>
      </c>
      <c r="T188" s="223">
        <f>S188*H188</f>
        <v>0</v>
      </c>
      <c r="U188" s="39"/>
      <c r="V188" s="39"/>
      <c r="W188" s="39"/>
      <c r="X188" s="39"/>
      <c r="Y188" s="39"/>
      <c r="Z188" s="39"/>
      <c r="AA188" s="39"/>
      <c r="AB188" s="39"/>
      <c r="AC188" s="39"/>
      <c r="AD188" s="39"/>
      <c r="AE188" s="39"/>
      <c r="AR188" s="224" t="s">
        <v>238</v>
      </c>
      <c r="AT188" s="224" t="s">
        <v>308</v>
      </c>
      <c r="AU188" s="224" t="s">
        <v>83</v>
      </c>
      <c r="AY188" s="18" t="s">
        <v>181</v>
      </c>
      <c r="BE188" s="225">
        <f>IF(N188="základní",J188,0)</f>
        <v>0</v>
      </c>
      <c r="BF188" s="225">
        <f>IF(N188="snížená",J188,0)</f>
        <v>0</v>
      </c>
      <c r="BG188" s="225">
        <f>IF(N188="zákl. přenesená",J188,0)</f>
        <v>0</v>
      </c>
      <c r="BH188" s="225">
        <f>IF(N188="sníž. přenesená",J188,0)</f>
        <v>0</v>
      </c>
      <c r="BI188" s="225">
        <f>IF(N188="nulová",J188,0)</f>
        <v>0</v>
      </c>
      <c r="BJ188" s="18" t="s">
        <v>81</v>
      </c>
      <c r="BK188" s="225">
        <f>ROUND(I188*H188,2)</f>
        <v>0</v>
      </c>
      <c r="BL188" s="18" t="s">
        <v>99</v>
      </c>
      <c r="BM188" s="224" t="s">
        <v>4756</v>
      </c>
    </row>
    <row r="189" s="2" customFormat="1">
      <c r="A189" s="39"/>
      <c r="B189" s="40"/>
      <c r="C189" s="41"/>
      <c r="D189" s="226" t="s">
        <v>189</v>
      </c>
      <c r="E189" s="41"/>
      <c r="F189" s="227" t="s">
        <v>4755</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189</v>
      </c>
      <c r="AU189" s="18" t="s">
        <v>83</v>
      </c>
    </row>
    <row r="190" s="2" customFormat="1" ht="16.5" customHeight="1">
      <c r="A190" s="39"/>
      <c r="B190" s="40"/>
      <c r="C190" s="213" t="s">
        <v>401</v>
      </c>
      <c r="D190" s="213" t="s">
        <v>183</v>
      </c>
      <c r="E190" s="214" t="s">
        <v>4757</v>
      </c>
      <c r="F190" s="215" t="s">
        <v>4758</v>
      </c>
      <c r="G190" s="216" t="s">
        <v>449</v>
      </c>
      <c r="H190" s="217">
        <v>6</v>
      </c>
      <c r="I190" s="218"/>
      <c r="J190" s="219">
        <f>ROUND(I190*H190,2)</f>
        <v>0</v>
      </c>
      <c r="K190" s="215" t="s">
        <v>187</v>
      </c>
      <c r="L190" s="45"/>
      <c r="M190" s="220" t="s">
        <v>19</v>
      </c>
      <c r="N190" s="221" t="s">
        <v>44</v>
      </c>
      <c r="O190" s="85"/>
      <c r="P190" s="222">
        <f>O190*H190</f>
        <v>0</v>
      </c>
      <c r="Q190" s="222">
        <v>5.9999999999999997E-07</v>
      </c>
      <c r="R190" s="222">
        <f>Q190*H190</f>
        <v>3.5999999999999998E-06</v>
      </c>
      <c r="S190" s="222">
        <v>0</v>
      </c>
      <c r="T190" s="223">
        <f>S190*H190</f>
        <v>0</v>
      </c>
      <c r="U190" s="39"/>
      <c r="V190" s="39"/>
      <c r="W190" s="39"/>
      <c r="X190" s="39"/>
      <c r="Y190" s="39"/>
      <c r="Z190" s="39"/>
      <c r="AA190" s="39"/>
      <c r="AB190" s="39"/>
      <c r="AC190" s="39"/>
      <c r="AD190" s="39"/>
      <c r="AE190" s="39"/>
      <c r="AR190" s="224" t="s">
        <v>99</v>
      </c>
      <c r="AT190" s="224" t="s">
        <v>183</v>
      </c>
      <c r="AU190" s="224" t="s">
        <v>83</v>
      </c>
      <c r="AY190" s="18" t="s">
        <v>181</v>
      </c>
      <c r="BE190" s="225">
        <f>IF(N190="základní",J190,0)</f>
        <v>0</v>
      </c>
      <c r="BF190" s="225">
        <f>IF(N190="snížená",J190,0)</f>
        <v>0</v>
      </c>
      <c r="BG190" s="225">
        <f>IF(N190="zákl. přenesená",J190,0)</f>
        <v>0</v>
      </c>
      <c r="BH190" s="225">
        <f>IF(N190="sníž. přenesená",J190,0)</f>
        <v>0</v>
      </c>
      <c r="BI190" s="225">
        <f>IF(N190="nulová",J190,0)</f>
        <v>0</v>
      </c>
      <c r="BJ190" s="18" t="s">
        <v>81</v>
      </c>
      <c r="BK190" s="225">
        <f>ROUND(I190*H190,2)</f>
        <v>0</v>
      </c>
      <c r="BL190" s="18" t="s">
        <v>99</v>
      </c>
      <c r="BM190" s="224" t="s">
        <v>4759</v>
      </c>
    </row>
    <row r="191" s="2" customFormat="1">
      <c r="A191" s="39"/>
      <c r="B191" s="40"/>
      <c r="C191" s="41"/>
      <c r="D191" s="226" t="s">
        <v>189</v>
      </c>
      <c r="E191" s="41"/>
      <c r="F191" s="227" t="s">
        <v>4760</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189</v>
      </c>
      <c r="AU191" s="18" t="s">
        <v>83</v>
      </c>
    </row>
    <row r="192" s="2" customFormat="1">
      <c r="A192" s="39"/>
      <c r="B192" s="40"/>
      <c r="C192" s="41"/>
      <c r="D192" s="231" t="s">
        <v>191</v>
      </c>
      <c r="E192" s="41"/>
      <c r="F192" s="232" t="s">
        <v>4761</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191</v>
      </c>
      <c r="AU192" s="18" t="s">
        <v>83</v>
      </c>
    </row>
    <row r="193" s="2" customFormat="1" ht="16.5" customHeight="1">
      <c r="A193" s="39"/>
      <c r="B193" s="40"/>
      <c r="C193" s="213" t="s">
        <v>408</v>
      </c>
      <c r="D193" s="213" t="s">
        <v>183</v>
      </c>
      <c r="E193" s="214" t="s">
        <v>4762</v>
      </c>
      <c r="F193" s="215" t="s">
        <v>3915</v>
      </c>
      <c r="G193" s="216" t="s">
        <v>449</v>
      </c>
      <c r="H193" s="217">
        <v>4</v>
      </c>
      <c r="I193" s="218"/>
      <c r="J193" s="219">
        <f>ROUND(I193*H193,2)</f>
        <v>0</v>
      </c>
      <c r="K193" s="215" t="s">
        <v>187</v>
      </c>
      <c r="L193" s="45"/>
      <c r="M193" s="220" t="s">
        <v>19</v>
      </c>
      <c r="N193" s="221" t="s">
        <v>44</v>
      </c>
      <c r="O193" s="85"/>
      <c r="P193" s="222">
        <f>O193*H193</f>
        <v>0</v>
      </c>
      <c r="Q193" s="222">
        <v>1.2500000000000001E-06</v>
      </c>
      <c r="R193" s="222">
        <f>Q193*H193</f>
        <v>5.0000000000000004E-06</v>
      </c>
      <c r="S193" s="222">
        <v>0</v>
      </c>
      <c r="T193" s="223">
        <f>S193*H193</f>
        <v>0</v>
      </c>
      <c r="U193" s="39"/>
      <c r="V193" s="39"/>
      <c r="W193" s="39"/>
      <c r="X193" s="39"/>
      <c r="Y193" s="39"/>
      <c r="Z193" s="39"/>
      <c r="AA193" s="39"/>
      <c r="AB193" s="39"/>
      <c r="AC193" s="39"/>
      <c r="AD193" s="39"/>
      <c r="AE193" s="39"/>
      <c r="AR193" s="224" t="s">
        <v>99</v>
      </c>
      <c r="AT193" s="224" t="s">
        <v>183</v>
      </c>
      <c r="AU193" s="224" t="s">
        <v>83</v>
      </c>
      <c r="AY193" s="18" t="s">
        <v>181</v>
      </c>
      <c r="BE193" s="225">
        <f>IF(N193="základní",J193,0)</f>
        <v>0</v>
      </c>
      <c r="BF193" s="225">
        <f>IF(N193="snížená",J193,0)</f>
        <v>0</v>
      </c>
      <c r="BG193" s="225">
        <f>IF(N193="zákl. přenesená",J193,0)</f>
        <v>0</v>
      </c>
      <c r="BH193" s="225">
        <f>IF(N193="sníž. přenesená",J193,0)</f>
        <v>0</v>
      </c>
      <c r="BI193" s="225">
        <f>IF(N193="nulová",J193,0)</f>
        <v>0</v>
      </c>
      <c r="BJ193" s="18" t="s">
        <v>81</v>
      </c>
      <c r="BK193" s="225">
        <f>ROUND(I193*H193,2)</f>
        <v>0</v>
      </c>
      <c r="BL193" s="18" t="s">
        <v>99</v>
      </c>
      <c r="BM193" s="224" t="s">
        <v>4763</v>
      </c>
    </row>
    <row r="194" s="2" customFormat="1">
      <c r="A194" s="39"/>
      <c r="B194" s="40"/>
      <c r="C194" s="41"/>
      <c r="D194" s="226" t="s">
        <v>189</v>
      </c>
      <c r="E194" s="41"/>
      <c r="F194" s="227" t="s">
        <v>3917</v>
      </c>
      <c r="G194" s="41"/>
      <c r="H194" s="41"/>
      <c r="I194" s="228"/>
      <c r="J194" s="41"/>
      <c r="K194" s="41"/>
      <c r="L194" s="45"/>
      <c r="M194" s="229"/>
      <c r="N194" s="230"/>
      <c r="O194" s="85"/>
      <c r="P194" s="85"/>
      <c r="Q194" s="85"/>
      <c r="R194" s="85"/>
      <c r="S194" s="85"/>
      <c r="T194" s="86"/>
      <c r="U194" s="39"/>
      <c r="V194" s="39"/>
      <c r="W194" s="39"/>
      <c r="X194" s="39"/>
      <c r="Y194" s="39"/>
      <c r="Z194" s="39"/>
      <c r="AA194" s="39"/>
      <c r="AB194" s="39"/>
      <c r="AC194" s="39"/>
      <c r="AD194" s="39"/>
      <c r="AE194" s="39"/>
      <c r="AT194" s="18" t="s">
        <v>189</v>
      </c>
      <c r="AU194" s="18" t="s">
        <v>83</v>
      </c>
    </row>
    <row r="195" s="2" customFormat="1">
      <c r="A195" s="39"/>
      <c r="B195" s="40"/>
      <c r="C195" s="41"/>
      <c r="D195" s="231" t="s">
        <v>191</v>
      </c>
      <c r="E195" s="41"/>
      <c r="F195" s="232" t="s">
        <v>4764</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191</v>
      </c>
      <c r="AU195" s="18" t="s">
        <v>83</v>
      </c>
    </row>
    <row r="196" s="2" customFormat="1" ht="16.5" customHeight="1">
      <c r="A196" s="39"/>
      <c r="B196" s="40"/>
      <c r="C196" s="254" t="s">
        <v>416</v>
      </c>
      <c r="D196" s="254" t="s">
        <v>308</v>
      </c>
      <c r="E196" s="255" t="s">
        <v>4765</v>
      </c>
      <c r="F196" s="256" t="s">
        <v>4766</v>
      </c>
      <c r="G196" s="257" t="s">
        <v>449</v>
      </c>
      <c r="H196" s="258">
        <v>4</v>
      </c>
      <c r="I196" s="259"/>
      <c r="J196" s="260">
        <f>ROUND(I196*H196,2)</f>
        <v>0</v>
      </c>
      <c r="K196" s="256" t="s">
        <v>187</v>
      </c>
      <c r="L196" s="261"/>
      <c r="M196" s="262" t="s">
        <v>19</v>
      </c>
      <c r="N196" s="263" t="s">
        <v>44</v>
      </c>
      <c r="O196" s="85"/>
      <c r="P196" s="222">
        <f>O196*H196</f>
        <v>0</v>
      </c>
      <c r="Q196" s="222">
        <v>0.00114</v>
      </c>
      <c r="R196" s="222">
        <f>Q196*H196</f>
        <v>0.0045599999999999998</v>
      </c>
      <c r="S196" s="222">
        <v>0</v>
      </c>
      <c r="T196" s="223">
        <f>S196*H196</f>
        <v>0</v>
      </c>
      <c r="U196" s="39"/>
      <c r="V196" s="39"/>
      <c r="W196" s="39"/>
      <c r="X196" s="39"/>
      <c r="Y196" s="39"/>
      <c r="Z196" s="39"/>
      <c r="AA196" s="39"/>
      <c r="AB196" s="39"/>
      <c r="AC196" s="39"/>
      <c r="AD196" s="39"/>
      <c r="AE196" s="39"/>
      <c r="AR196" s="224" t="s">
        <v>238</v>
      </c>
      <c r="AT196" s="224" t="s">
        <v>308</v>
      </c>
      <c r="AU196" s="224" t="s">
        <v>83</v>
      </c>
      <c r="AY196" s="18" t="s">
        <v>181</v>
      </c>
      <c r="BE196" s="225">
        <f>IF(N196="základní",J196,0)</f>
        <v>0</v>
      </c>
      <c r="BF196" s="225">
        <f>IF(N196="snížená",J196,0)</f>
        <v>0</v>
      </c>
      <c r="BG196" s="225">
        <f>IF(N196="zákl. přenesená",J196,0)</f>
        <v>0</v>
      </c>
      <c r="BH196" s="225">
        <f>IF(N196="sníž. přenesená",J196,0)</f>
        <v>0</v>
      </c>
      <c r="BI196" s="225">
        <f>IF(N196="nulová",J196,0)</f>
        <v>0</v>
      </c>
      <c r="BJ196" s="18" t="s">
        <v>81</v>
      </c>
      <c r="BK196" s="225">
        <f>ROUND(I196*H196,2)</f>
        <v>0</v>
      </c>
      <c r="BL196" s="18" t="s">
        <v>99</v>
      </c>
      <c r="BM196" s="224" t="s">
        <v>4767</v>
      </c>
    </row>
    <row r="197" s="2" customFormat="1">
      <c r="A197" s="39"/>
      <c r="B197" s="40"/>
      <c r="C197" s="41"/>
      <c r="D197" s="226" t="s">
        <v>189</v>
      </c>
      <c r="E197" s="41"/>
      <c r="F197" s="227" t="s">
        <v>4766</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189</v>
      </c>
      <c r="AU197" s="18" t="s">
        <v>83</v>
      </c>
    </row>
    <row r="198" s="2" customFormat="1" ht="16.5" customHeight="1">
      <c r="A198" s="39"/>
      <c r="B198" s="40"/>
      <c r="C198" s="254" t="s">
        <v>423</v>
      </c>
      <c r="D198" s="254" t="s">
        <v>308</v>
      </c>
      <c r="E198" s="255" t="s">
        <v>4768</v>
      </c>
      <c r="F198" s="256" t="s">
        <v>4766</v>
      </c>
      <c r="G198" s="257" t="s">
        <v>449</v>
      </c>
      <c r="H198" s="258">
        <v>4</v>
      </c>
      <c r="I198" s="259"/>
      <c r="J198" s="260">
        <f>ROUND(I198*H198,2)</f>
        <v>0</v>
      </c>
      <c r="K198" s="256" t="s">
        <v>187</v>
      </c>
      <c r="L198" s="261"/>
      <c r="M198" s="262" t="s">
        <v>19</v>
      </c>
      <c r="N198" s="263" t="s">
        <v>44</v>
      </c>
      <c r="O198" s="85"/>
      <c r="P198" s="222">
        <f>O198*H198</f>
        <v>0</v>
      </c>
      <c r="Q198" s="222">
        <v>0.00114</v>
      </c>
      <c r="R198" s="222">
        <f>Q198*H198</f>
        <v>0.0045599999999999998</v>
      </c>
      <c r="S198" s="222">
        <v>0</v>
      </c>
      <c r="T198" s="223">
        <f>S198*H198</f>
        <v>0</v>
      </c>
      <c r="U198" s="39"/>
      <c r="V198" s="39"/>
      <c r="W198" s="39"/>
      <c r="X198" s="39"/>
      <c r="Y198" s="39"/>
      <c r="Z198" s="39"/>
      <c r="AA198" s="39"/>
      <c r="AB198" s="39"/>
      <c r="AC198" s="39"/>
      <c r="AD198" s="39"/>
      <c r="AE198" s="39"/>
      <c r="AR198" s="224" t="s">
        <v>238</v>
      </c>
      <c r="AT198" s="224" t="s">
        <v>308</v>
      </c>
      <c r="AU198" s="224" t="s">
        <v>83</v>
      </c>
      <c r="AY198" s="18" t="s">
        <v>181</v>
      </c>
      <c r="BE198" s="225">
        <f>IF(N198="základní",J198,0)</f>
        <v>0</v>
      </c>
      <c r="BF198" s="225">
        <f>IF(N198="snížená",J198,0)</f>
        <v>0</v>
      </c>
      <c r="BG198" s="225">
        <f>IF(N198="zákl. přenesená",J198,0)</f>
        <v>0</v>
      </c>
      <c r="BH198" s="225">
        <f>IF(N198="sníž. přenesená",J198,0)</f>
        <v>0</v>
      </c>
      <c r="BI198" s="225">
        <f>IF(N198="nulová",J198,0)</f>
        <v>0</v>
      </c>
      <c r="BJ198" s="18" t="s">
        <v>81</v>
      </c>
      <c r="BK198" s="225">
        <f>ROUND(I198*H198,2)</f>
        <v>0</v>
      </c>
      <c r="BL198" s="18" t="s">
        <v>99</v>
      </c>
      <c r="BM198" s="224" t="s">
        <v>4769</v>
      </c>
    </row>
    <row r="199" s="2" customFormat="1">
      <c r="A199" s="39"/>
      <c r="B199" s="40"/>
      <c r="C199" s="41"/>
      <c r="D199" s="226" t="s">
        <v>189</v>
      </c>
      <c r="E199" s="41"/>
      <c r="F199" s="227" t="s">
        <v>4766</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189</v>
      </c>
      <c r="AU199" s="18" t="s">
        <v>83</v>
      </c>
    </row>
    <row r="200" s="2" customFormat="1" ht="16.5" customHeight="1">
      <c r="A200" s="39"/>
      <c r="B200" s="40"/>
      <c r="C200" s="254" t="s">
        <v>438</v>
      </c>
      <c r="D200" s="254" t="s">
        <v>308</v>
      </c>
      <c r="E200" s="255" t="s">
        <v>4770</v>
      </c>
      <c r="F200" s="256" t="s">
        <v>4771</v>
      </c>
      <c r="G200" s="257" t="s">
        <v>449</v>
      </c>
      <c r="H200" s="258">
        <v>2</v>
      </c>
      <c r="I200" s="259"/>
      <c r="J200" s="260">
        <f>ROUND(I200*H200,2)</f>
        <v>0</v>
      </c>
      <c r="K200" s="256" t="s">
        <v>19</v>
      </c>
      <c r="L200" s="261"/>
      <c r="M200" s="262" t="s">
        <v>19</v>
      </c>
      <c r="N200" s="263" t="s">
        <v>44</v>
      </c>
      <c r="O200" s="85"/>
      <c r="P200" s="222">
        <f>O200*H200</f>
        <v>0</v>
      </c>
      <c r="Q200" s="222">
        <v>0.00050000000000000001</v>
      </c>
      <c r="R200" s="222">
        <f>Q200*H200</f>
        <v>0.001</v>
      </c>
      <c r="S200" s="222">
        <v>0</v>
      </c>
      <c r="T200" s="223">
        <f>S200*H200</f>
        <v>0</v>
      </c>
      <c r="U200" s="39"/>
      <c r="V200" s="39"/>
      <c r="W200" s="39"/>
      <c r="X200" s="39"/>
      <c r="Y200" s="39"/>
      <c r="Z200" s="39"/>
      <c r="AA200" s="39"/>
      <c r="AB200" s="39"/>
      <c r="AC200" s="39"/>
      <c r="AD200" s="39"/>
      <c r="AE200" s="39"/>
      <c r="AR200" s="224" t="s">
        <v>238</v>
      </c>
      <c r="AT200" s="224" t="s">
        <v>308</v>
      </c>
      <c r="AU200" s="224" t="s">
        <v>83</v>
      </c>
      <c r="AY200" s="18" t="s">
        <v>181</v>
      </c>
      <c r="BE200" s="225">
        <f>IF(N200="základní",J200,0)</f>
        <v>0</v>
      </c>
      <c r="BF200" s="225">
        <f>IF(N200="snížená",J200,0)</f>
        <v>0</v>
      </c>
      <c r="BG200" s="225">
        <f>IF(N200="zákl. přenesená",J200,0)</f>
        <v>0</v>
      </c>
      <c r="BH200" s="225">
        <f>IF(N200="sníž. přenesená",J200,0)</f>
        <v>0</v>
      </c>
      <c r="BI200" s="225">
        <f>IF(N200="nulová",J200,0)</f>
        <v>0</v>
      </c>
      <c r="BJ200" s="18" t="s">
        <v>81</v>
      </c>
      <c r="BK200" s="225">
        <f>ROUND(I200*H200,2)</f>
        <v>0</v>
      </c>
      <c r="BL200" s="18" t="s">
        <v>99</v>
      </c>
      <c r="BM200" s="224" t="s">
        <v>4772</v>
      </c>
    </row>
    <row r="201" s="2" customFormat="1">
      <c r="A201" s="39"/>
      <c r="B201" s="40"/>
      <c r="C201" s="41"/>
      <c r="D201" s="226" t="s">
        <v>189</v>
      </c>
      <c r="E201" s="41"/>
      <c r="F201" s="227" t="s">
        <v>3931</v>
      </c>
      <c r="G201" s="41"/>
      <c r="H201" s="41"/>
      <c r="I201" s="228"/>
      <c r="J201" s="41"/>
      <c r="K201" s="41"/>
      <c r="L201" s="45"/>
      <c r="M201" s="229"/>
      <c r="N201" s="230"/>
      <c r="O201" s="85"/>
      <c r="P201" s="85"/>
      <c r="Q201" s="85"/>
      <c r="R201" s="85"/>
      <c r="S201" s="85"/>
      <c r="T201" s="86"/>
      <c r="U201" s="39"/>
      <c r="V201" s="39"/>
      <c r="W201" s="39"/>
      <c r="X201" s="39"/>
      <c r="Y201" s="39"/>
      <c r="Z201" s="39"/>
      <c r="AA201" s="39"/>
      <c r="AB201" s="39"/>
      <c r="AC201" s="39"/>
      <c r="AD201" s="39"/>
      <c r="AE201" s="39"/>
      <c r="AT201" s="18" t="s">
        <v>189</v>
      </c>
      <c r="AU201" s="18" t="s">
        <v>83</v>
      </c>
    </row>
    <row r="202" s="2" customFormat="1" ht="16.5" customHeight="1">
      <c r="A202" s="39"/>
      <c r="B202" s="40"/>
      <c r="C202" s="213" t="s">
        <v>446</v>
      </c>
      <c r="D202" s="213" t="s">
        <v>183</v>
      </c>
      <c r="E202" s="214" t="s">
        <v>1007</v>
      </c>
      <c r="F202" s="215" t="s">
        <v>1008</v>
      </c>
      <c r="G202" s="216" t="s">
        <v>449</v>
      </c>
      <c r="H202" s="217">
        <v>2</v>
      </c>
      <c r="I202" s="218"/>
      <c r="J202" s="219">
        <f>ROUND(I202*H202,2)</f>
        <v>0</v>
      </c>
      <c r="K202" s="215" t="s">
        <v>187</v>
      </c>
      <c r="L202" s="45"/>
      <c r="M202" s="220" t="s">
        <v>19</v>
      </c>
      <c r="N202" s="221" t="s">
        <v>44</v>
      </c>
      <c r="O202" s="85"/>
      <c r="P202" s="222">
        <f>O202*H202</f>
        <v>0</v>
      </c>
      <c r="Q202" s="222">
        <v>1.9272641740000001</v>
      </c>
      <c r="R202" s="222">
        <f>Q202*H202</f>
        <v>3.8545283480000001</v>
      </c>
      <c r="S202" s="222">
        <v>0</v>
      </c>
      <c r="T202" s="223">
        <f>S202*H202</f>
        <v>0</v>
      </c>
      <c r="U202" s="39"/>
      <c r="V202" s="39"/>
      <c r="W202" s="39"/>
      <c r="X202" s="39"/>
      <c r="Y202" s="39"/>
      <c r="Z202" s="39"/>
      <c r="AA202" s="39"/>
      <c r="AB202" s="39"/>
      <c r="AC202" s="39"/>
      <c r="AD202" s="39"/>
      <c r="AE202" s="39"/>
      <c r="AR202" s="224" t="s">
        <v>99</v>
      </c>
      <c r="AT202" s="224" t="s">
        <v>183</v>
      </c>
      <c r="AU202" s="224" t="s">
        <v>83</v>
      </c>
      <c r="AY202" s="18" t="s">
        <v>181</v>
      </c>
      <c r="BE202" s="225">
        <f>IF(N202="základní",J202,0)</f>
        <v>0</v>
      </c>
      <c r="BF202" s="225">
        <f>IF(N202="snížená",J202,0)</f>
        <v>0</v>
      </c>
      <c r="BG202" s="225">
        <f>IF(N202="zákl. přenesená",J202,0)</f>
        <v>0</v>
      </c>
      <c r="BH202" s="225">
        <f>IF(N202="sníž. přenesená",J202,0)</f>
        <v>0</v>
      </c>
      <c r="BI202" s="225">
        <f>IF(N202="nulová",J202,0)</f>
        <v>0</v>
      </c>
      <c r="BJ202" s="18" t="s">
        <v>81</v>
      </c>
      <c r="BK202" s="225">
        <f>ROUND(I202*H202,2)</f>
        <v>0</v>
      </c>
      <c r="BL202" s="18" t="s">
        <v>99</v>
      </c>
      <c r="BM202" s="224" t="s">
        <v>4773</v>
      </c>
    </row>
    <row r="203" s="2" customFormat="1">
      <c r="A203" s="39"/>
      <c r="B203" s="40"/>
      <c r="C203" s="41"/>
      <c r="D203" s="226" t="s">
        <v>189</v>
      </c>
      <c r="E203" s="41"/>
      <c r="F203" s="227" t="s">
        <v>1010</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189</v>
      </c>
      <c r="AU203" s="18" t="s">
        <v>83</v>
      </c>
    </row>
    <row r="204" s="2" customFormat="1">
      <c r="A204" s="39"/>
      <c r="B204" s="40"/>
      <c r="C204" s="41"/>
      <c r="D204" s="231" t="s">
        <v>191</v>
      </c>
      <c r="E204" s="41"/>
      <c r="F204" s="232" t="s">
        <v>1011</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191</v>
      </c>
      <c r="AU204" s="18" t="s">
        <v>83</v>
      </c>
    </row>
    <row r="205" s="2" customFormat="1" ht="16.5" customHeight="1">
      <c r="A205" s="39"/>
      <c r="B205" s="40"/>
      <c r="C205" s="213" t="s">
        <v>454</v>
      </c>
      <c r="D205" s="213" t="s">
        <v>183</v>
      </c>
      <c r="E205" s="214" t="s">
        <v>4774</v>
      </c>
      <c r="F205" s="215" t="s">
        <v>4775</v>
      </c>
      <c r="G205" s="216" t="s">
        <v>449</v>
      </c>
      <c r="H205" s="217">
        <v>2</v>
      </c>
      <c r="I205" s="218"/>
      <c r="J205" s="219">
        <f>ROUND(I205*H205,2)</f>
        <v>0</v>
      </c>
      <c r="K205" s="215" t="s">
        <v>187</v>
      </c>
      <c r="L205" s="45"/>
      <c r="M205" s="220" t="s">
        <v>19</v>
      </c>
      <c r="N205" s="221" t="s">
        <v>44</v>
      </c>
      <c r="O205" s="85"/>
      <c r="P205" s="222">
        <f>O205*H205</f>
        <v>0</v>
      </c>
      <c r="Q205" s="222">
        <v>0.217338</v>
      </c>
      <c r="R205" s="222">
        <f>Q205*H205</f>
        <v>0.43467600000000001</v>
      </c>
      <c r="S205" s="222">
        <v>0</v>
      </c>
      <c r="T205" s="223">
        <f>S205*H205</f>
        <v>0</v>
      </c>
      <c r="U205" s="39"/>
      <c r="V205" s="39"/>
      <c r="W205" s="39"/>
      <c r="X205" s="39"/>
      <c r="Y205" s="39"/>
      <c r="Z205" s="39"/>
      <c r="AA205" s="39"/>
      <c r="AB205" s="39"/>
      <c r="AC205" s="39"/>
      <c r="AD205" s="39"/>
      <c r="AE205" s="39"/>
      <c r="AR205" s="224" t="s">
        <v>99</v>
      </c>
      <c r="AT205" s="224" t="s">
        <v>183</v>
      </c>
      <c r="AU205" s="224" t="s">
        <v>83</v>
      </c>
      <c r="AY205" s="18" t="s">
        <v>181</v>
      </c>
      <c r="BE205" s="225">
        <f>IF(N205="základní",J205,0)</f>
        <v>0</v>
      </c>
      <c r="BF205" s="225">
        <f>IF(N205="snížená",J205,0)</f>
        <v>0</v>
      </c>
      <c r="BG205" s="225">
        <f>IF(N205="zákl. přenesená",J205,0)</f>
        <v>0</v>
      </c>
      <c r="BH205" s="225">
        <f>IF(N205="sníž. přenesená",J205,0)</f>
        <v>0</v>
      </c>
      <c r="BI205" s="225">
        <f>IF(N205="nulová",J205,0)</f>
        <v>0</v>
      </c>
      <c r="BJ205" s="18" t="s">
        <v>81</v>
      </c>
      <c r="BK205" s="225">
        <f>ROUND(I205*H205,2)</f>
        <v>0</v>
      </c>
      <c r="BL205" s="18" t="s">
        <v>99</v>
      </c>
      <c r="BM205" s="224" t="s">
        <v>4776</v>
      </c>
    </row>
    <row r="206" s="2" customFormat="1">
      <c r="A206" s="39"/>
      <c r="B206" s="40"/>
      <c r="C206" s="41"/>
      <c r="D206" s="226" t="s">
        <v>189</v>
      </c>
      <c r="E206" s="41"/>
      <c r="F206" s="227" t="s">
        <v>4777</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189</v>
      </c>
      <c r="AU206" s="18" t="s">
        <v>83</v>
      </c>
    </row>
    <row r="207" s="2" customFormat="1">
      <c r="A207" s="39"/>
      <c r="B207" s="40"/>
      <c r="C207" s="41"/>
      <c r="D207" s="231" t="s">
        <v>191</v>
      </c>
      <c r="E207" s="41"/>
      <c r="F207" s="232" t="s">
        <v>4778</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191</v>
      </c>
      <c r="AU207" s="18" t="s">
        <v>83</v>
      </c>
    </row>
    <row r="208" s="2" customFormat="1" ht="16.5" customHeight="1">
      <c r="A208" s="39"/>
      <c r="B208" s="40"/>
      <c r="C208" s="254" t="s">
        <v>460</v>
      </c>
      <c r="D208" s="254" t="s">
        <v>308</v>
      </c>
      <c r="E208" s="255" t="s">
        <v>4779</v>
      </c>
      <c r="F208" s="256" t="s">
        <v>4780</v>
      </c>
      <c r="G208" s="257" t="s">
        <v>449</v>
      </c>
      <c r="H208" s="258">
        <v>2</v>
      </c>
      <c r="I208" s="259"/>
      <c r="J208" s="260">
        <f>ROUND(I208*H208,2)</f>
        <v>0</v>
      </c>
      <c r="K208" s="256" t="s">
        <v>19</v>
      </c>
      <c r="L208" s="261"/>
      <c r="M208" s="262" t="s">
        <v>19</v>
      </c>
      <c r="N208" s="263" t="s">
        <v>44</v>
      </c>
      <c r="O208" s="85"/>
      <c r="P208" s="222">
        <f>O208*H208</f>
        <v>0</v>
      </c>
      <c r="Q208" s="222">
        <v>1.1000000000000001</v>
      </c>
      <c r="R208" s="222">
        <f>Q208*H208</f>
        <v>2.2000000000000002</v>
      </c>
      <c r="S208" s="222">
        <v>0</v>
      </c>
      <c r="T208" s="223">
        <f>S208*H208</f>
        <v>0</v>
      </c>
      <c r="U208" s="39"/>
      <c r="V208" s="39"/>
      <c r="W208" s="39"/>
      <c r="X208" s="39"/>
      <c r="Y208" s="39"/>
      <c r="Z208" s="39"/>
      <c r="AA208" s="39"/>
      <c r="AB208" s="39"/>
      <c r="AC208" s="39"/>
      <c r="AD208" s="39"/>
      <c r="AE208" s="39"/>
      <c r="AR208" s="224" t="s">
        <v>238</v>
      </c>
      <c r="AT208" s="224" t="s">
        <v>308</v>
      </c>
      <c r="AU208" s="224" t="s">
        <v>83</v>
      </c>
      <c r="AY208" s="18" t="s">
        <v>181</v>
      </c>
      <c r="BE208" s="225">
        <f>IF(N208="základní",J208,0)</f>
        <v>0</v>
      </c>
      <c r="BF208" s="225">
        <f>IF(N208="snížená",J208,0)</f>
        <v>0</v>
      </c>
      <c r="BG208" s="225">
        <f>IF(N208="zákl. přenesená",J208,0)</f>
        <v>0</v>
      </c>
      <c r="BH208" s="225">
        <f>IF(N208="sníž. přenesená",J208,0)</f>
        <v>0</v>
      </c>
      <c r="BI208" s="225">
        <f>IF(N208="nulová",J208,0)</f>
        <v>0</v>
      </c>
      <c r="BJ208" s="18" t="s">
        <v>81</v>
      </c>
      <c r="BK208" s="225">
        <f>ROUND(I208*H208,2)</f>
        <v>0</v>
      </c>
      <c r="BL208" s="18" t="s">
        <v>99</v>
      </c>
      <c r="BM208" s="224" t="s">
        <v>4781</v>
      </c>
    </row>
    <row r="209" s="2" customFormat="1">
      <c r="A209" s="39"/>
      <c r="B209" s="40"/>
      <c r="C209" s="41"/>
      <c r="D209" s="226" t="s">
        <v>189</v>
      </c>
      <c r="E209" s="41"/>
      <c r="F209" s="227" t="s">
        <v>4780</v>
      </c>
      <c r="G209" s="41"/>
      <c r="H209" s="41"/>
      <c r="I209" s="228"/>
      <c r="J209" s="41"/>
      <c r="K209" s="41"/>
      <c r="L209" s="45"/>
      <c r="M209" s="229"/>
      <c r="N209" s="230"/>
      <c r="O209" s="85"/>
      <c r="P209" s="85"/>
      <c r="Q209" s="85"/>
      <c r="R209" s="85"/>
      <c r="S209" s="85"/>
      <c r="T209" s="86"/>
      <c r="U209" s="39"/>
      <c r="V209" s="39"/>
      <c r="W209" s="39"/>
      <c r="X209" s="39"/>
      <c r="Y209" s="39"/>
      <c r="Z209" s="39"/>
      <c r="AA209" s="39"/>
      <c r="AB209" s="39"/>
      <c r="AC209" s="39"/>
      <c r="AD209" s="39"/>
      <c r="AE209" s="39"/>
      <c r="AT209" s="18" t="s">
        <v>189</v>
      </c>
      <c r="AU209" s="18" t="s">
        <v>83</v>
      </c>
    </row>
    <row r="210" s="2" customFormat="1" ht="16.5" customHeight="1">
      <c r="A210" s="39"/>
      <c r="B210" s="40"/>
      <c r="C210" s="254" t="s">
        <v>467</v>
      </c>
      <c r="D210" s="254" t="s">
        <v>308</v>
      </c>
      <c r="E210" s="255" t="s">
        <v>4782</v>
      </c>
      <c r="F210" s="256" t="s">
        <v>4783</v>
      </c>
      <c r="G210" s="257" t="s">
        <v>449</v>
      </c>
      <c r="H210" s="258">
        <v>2</v>
      </c>
      <c r="I210" s="259"/>
      <c r="J210" s="260">
        <f>ROUND(I210*H210,2)</f>
        <v>0</v>
      </c>
      <c r="K210" s="256" t="s">
        <v>187</v>
      </c>
      <c r="L210" s="261"/>
      <c r="M210" s="262" t="s">
        <v>19</v>
      </c>
      <c r="N210" s="263" t="s">
        <v>44</v>
      </c>
      <c r="O210" s="85"/>
      <c r="P210" s="222">
        <f>O210*H210</f>
        <v>0</v>
      </c>
      <c r="Q210" s="222">
        <v>0.081000000000000003</v>
      </c>
      <c r="R210" s="222">
        <f>Q210*H210</f>
        <v>0.16200000000000001</v>
      </c>
      <c r="S210" s="222">
        <v>0</v>
      </c>
      <c r="T210" s="223">
        <f>S210*H210</f>
        <v>0</v>
      </c>
      <c r="U210" s="39"/>
      <c r="V210" s="39"/>
      <c r="W210" s="39"/>
      <c r="X210" s="39"/>
      <c r="Y210" s="39"/>
      <c r="Z210" s="39"/>
      <c r="AA210" s="39"/>
      <c r="AB210" s="39"/>
      <c r="AC210" s="39"/>
      <c r="AD210" s="39"/>
      <c r="AE210" s="39"/>
      <c r="AR210" s="224" t="s">
        <v>238</v>
      </c>
      <c r="AT210" s="224" t="s">
        <v>308</v>
      </c>
      <c r="AU210" s="224" t="s">
        <v>83</v>
      </c>
      <c r="AY210" s="18" t="s">
        <v>181</v>
      </c>
      <c r="BE210" s="225">
        <f>IF(N210="základní",J210,0)</f>
        <v>0</v>
      </c>
      <c r="BF210" s="225">
        <f>IF(N210="snížená",J210,0)</f>
        <v>0</v>
      </c>
      <c r="BG210" s="225">
        <f>IF(N210="zákl. přenesená",J210,0)</f>
        <v>0</v>
      </c>
      <c r="BH210" s="225">
        <f>IF(N210="sníž. přenesená",J210,0)</f>
        <v>0</v>
      </c>
      <c r="BI210" s="225">
        <f>IF(N210="nulová",J210,0)</f>
        <v>0</v>
      </c>
      <c r="BJ210" s="18" t="s">
        <v>81</v>
      </c>
      <c r="BK210" s="225">
        <f>ROUND(I210*H210,2)</f>
        <v>0</v>
      </c>
      <c r="BL210" s="18" t="s">
        <v>99</v>
      </c>
      <c r="BM210" s="224" t="s">
        <v>4784</v>
      </c>
    </row>
    <row r="211" s="2" customFormat="1">
      <c r="A211" s="39"/>
      <c r="B211" s="40"/>
      <c r="C211" s="41"/>
      <c r="D211" s="226" t="s">
        <v>189</v>
      </c>
      <c r="E211" s="41"/>
      <c r="F211" s="227" t="s">
        <v>4783</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189</v>
      </c>
      <c r="AU211" s="18" t="s">
        <v>83</v>
      </c>
    </row>
    <row r="212" s="2" customFormat="1" ht="16.5" customHeight="1">
      <c r="A212" s="39"/>
      <c r="B212" s="40"/>
      <c r="C212" s="254" t="s">
        <v>473</v>
      </c>
      <c r="D212" s="254" t="s">
        <v>308</v>
      </c>
      <c r="E212" s="255" t="s">
        <v>4785</v>
      </c>
      <c r="F212" s="256" t="s">
        <v>4786</v>
      </c>
      <c r="G212" s="257" t="s">
        <v>449</v>
      </c>
      <c r="H212" s="258">
        <v>2</v>
      </c>
      <c r="I212" s="259"/>
      <c r="J212" s="260">
        <f>ROUND(I212*H212,2)</f>
        <v>0</v>
      </c>
      <c r="K212" s="256" t="s">
        <v>187</v>
      </c>
      <c r="L212" s="261"/>
      <c r="M212" s="262" t="s">
        <v>19</v>
      </c>
      <c r="N212" s="263" t="s">
        <v>44</v>
      </c>
      <c r="O212" s="85"/>
      <c r="P212" s="222">
        <f>O212*H212</f>
        <v>0</v>
      </c>
      <c r="Q212" s="222">
        <v>1.363</v>
      </c>
      <c r="R212" s="222">
        <f>Q212*H212</f>
        <v>2.726</v>
      </c>
      <c r="S212" s="222">
        <v>0</v>
      </c>
      <c r="T212" s="223">
        <f>S212*H212</f>
        <v>0</v>
      </c>
      <c r="U212" s="39"/>
      <c r="V212" s="39"/>
      <c r="W212" s="39"/>
      <c r="X212" s="39"/>
      <c r="Y212" s="39"/>
      <c r="Z212" s="39"/>
      <c r="AA212" s="39"/>
      <c r="AB212" s="39"/>
      <c r="AC212" s="39"/>
      <c r="AD212" s="39"/>
      <c r="AE212" s="39"/>
      <c r="AR212" s="224" t="s">
        <v>238</v>
      </c>
      <c r="AT212" s="224" t="s">
        <v>308</v>
      </c>
      <c r="AU212" s="224" t="s">
        <v>83</v>
      </c>
      <c r="AY212" s="18" t="s">
        <v>181</v>
      </c>
      <c r="BE212" s="225">
        <f>IF(N212="základní",J212,0)</f>
        <v>0</v>
      </c>
      <c r="BF212" s="225">
        <f>IF(N212="snížená",J212,0)</f>
        <v>0</v>
      </c>
      <c r="BG212" s="225">
        <f>IF(N212="zákl. přenesená",J212,0)</f>
        <v>0</v>
      </c>
      <c r="BH212" s="225">
        <f>IF(N212="sníž. přenesená",J212,0)</f>
        <v>0</v>
      </c>
      <c r="BI212" s="225">
        <f>IF(N212="nulová",J212,0)</f>
        <v>0</v>
      </c>
      <c r="BJ212" s="18" t="s">
        <v>81</v>
      </c>
      <c r="BK212" s="225">
        <f>ROUND(I212*H212,2)</f>
        <v>0</v>
      </c>
      <c r="BL212" s="18" t="s">
        <v>99</v>
      </c>
      <c r="BM212" s="224" t="s">
        <v>4787</v>
      </c>
    </row>
    <row r="213" s="2" customFormat="1">
      <c r="A213" s="39"/>
      <c r="B213" s="40"/>
      <c r="C213" s="41"/>
      <c r="D213" s="226" t="s">
        <v>189</v>
      </c>
      <c r="E213" s="41"/>
      <c r="F213" s="227" t="s">
        <v>4786</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189</v>
      </c>
      <c r="AU213" s="18" t="s">
        <v>83</v>
      </c>
    </row>
    <row r="214" s="2" customFormat="1" ht="16.5" customHeight="1">
      <c r="A214" s="39"/>
      <c r="B214" s="40"/>
      <c r="C214" s="254" t="s">
        <v>480</v>
      </c>
      <c r="D214" s="254" t="s">
        <v>308</v>
      </c>
      <c r="E214" s="255" t="s">
        <v>3841</v>
      </c>
      <c r="F214" s="256" t="s">
        <v>3842</v>
      </c>
      <c r="G214" s="257" t="s">
        <v>377</v>
      </c>
      <c r="H214" s="258">
        <v>93.599999999999994</v>
      </c>
      <c r="I214" s="259"/>
      <c r="J214" s="260">
        <f>ROUND(I214*H214,2)</f>
        <v>0</v>
      </c>
      <c r="K214" s="256" t="s">
        <v>3932</v>
      </c>
      <c r="L214" s="261"/>
      <c r="M214" s="262" t="s">
        <v>19</v>
      </c>
      <c r="N214" s="263" t="s">
        <v>44</v>
      </c>
      <c r="O214" s="85"/>
      <c r="P214" s="222">
        <f>O214*H214</f>
        <v>0</v>
      </c>
      <c r="Q214" s="222">
        <v>1</v>
      </c>
      <c r="R214" s="222">
        <f>Q214*H214</f>
        <v>93.599999999999994</v>
      </c>
      <c r="S214" s="222">
        <v>0</v>
      </c>
      <c r="T214" s="223">
        <f>S214*H214</f>
        <v>0</v>
      </c>
      <c r="U214" s="39"/>
      <c r="V214" s="39"/>
      <c r="W214" s="39"/>
      <c r="X214" s="39"/>
      <c r="Y214" s="39"/>
      <c r="Z214" s="39"/>
      <c r="AA214" s="39"/>
      <c r="AB214" s="39"/>
      <c r="AC214" s="39"/>
      <c r="AD214" s="39"/>
      <c r="AE214" s="39"/>
      <c r="AR214" s="224" t="s">
        <v>238</v>
      </c>
      <c r="AT214" s="224" t="s">
        <v>308</v>
      </c>
      <c r="AU214" s="224" t="s">
        <v>83</v>
      </c>
      <c r="AY214" s="18" t="s">
        <v>181</v>
      </c>
      <c r="BE214" s="225">
        <f>IF(N214="základní",J214,0)</f>
        <v>0</v>
      </c>
      <c r="BF214" s="225">
        <f>IF(N214="snížená",J214,0)</f>
        <v>0</v>
      </c>
      <c r="BG214" s="225">
        <f>IF(N214="zákl. přenesená",J214,0)</f>
        <v>0</v>
      </c>
      <c r="BH214" s="225">
        <f>IF(N214="sníž. přenesená",J214,0)</f>
        <v>0</v>
      </c>
      <c r="BI214" s="225">
        <f>IF(N214="nulová",J214,0)</f>
        <v>0</v>
      </c>
      <c r="BJ214" s="18" t="s">
        <v>81</v>
      </c>
      <c r="BK214" s="225">
        <f>ROUND(I214*H214,2)</f>
        <v>0</v>
      </c>
      <c r="BL214" s="18" t="s">
        <v>99</v>
      </c>
      <c r="BM214" s="224" t="s">
        <v>4788</v>
      </c>
    </row>
    <row r="215" s="2" customFormat="1">
      <c r="A215" s="39"/>
      <c r="B215" s="40"/>
      <c r="C215" s="41"/>
      <c r="D215" s="226" t="s">
        <v>189</v>
      </c>
      <c r="E215" s="41"/>
      <c r="F215" s="227" t="s">
        <v>3842</v>
      </c>
      <c r="G215" s="41"/>
      <c r="H215" s="41"/>
      <c r="I215" s="228"/>
      <c r="J215" s="41"/>
      <c r="K215" s="41"/>
      <c r="L215" s="45"/>
      <c r="M215" s="229"/>
      <c r="N215" s="230"/>
      <c r="O215" s="85"/>
      <c r="P215" s="85"/>
      <c r="Q215" s="85"/>
      <c r="R215" s="85"/>
      <c r="S215" s="85"/>
      <c r="T215" s="86"/>
      <c r="U215" s="39"/>
      <c r="V215" s="39"/>
      <c r="W215" s="39"/>
      <c r="X215" s="39"/>
      <c r="Y215" s="39"/>
      <c r="Z215" s="39"/>
      <c r="AA215" s="39"/>
      <c r="AB215" s="39"/>
      <c r="AC215" s="39"/>
      <c r="AD215" s="39"/>
      <c r="AE215" s="39"/>
      <c r="AT215" s="18" t="s">
        <v>189</v>
      </c>
      <c r="AU215" s="18" t="s">
        <v>83</v>
      </c>
    </row>
    <row r="216" s="13" customFormat="1">
      <c r="A216" s="13"/>
      <c r="B216" s="233"/>
      <c r="C216" s="234"/>
      <c r="D216" s="226" t="s">
        <v>193</v>
      </c>
      <c r="E216" s="235" t="s">
        <v>19</v>
      </c>
      <c r="F216" s="236" t="s">
        <v>4789</v>
      </c>
      <c r="G216" s="234"/>
      <c r="H216" s="237">
        <v>93.599999999999994</v>
      </c>
      <c r="I216" s="238"/>
      <c r="J216" s="234"/>
      <c r="K216" s="234"/>
      <c r="L216" s="239"/>
      <c r="M216" s="280"/>
      <c r="N216" s="281"/>
      <c r="O216" s="281"/>
      <c r="P216" s="281"/>
      <c r="Q216" s="281"/>
      <c r="R216" s="281"/>
      <c r="S216" s="281"/>
      <c r="T216" s="282"/>
      <c r="U216" s="13"/>
      <c r="V216" s="13"/>
      <c r="W216" s="13"/>
      <c r="X216" s="13"/>
      <c r="Y216" s="13"/>
      <c r="Z216" s="13"/>
      <c r="AA216" s="13"/>
      <c r="AB216" s="13"/>
      <c r="AC216" s="13"/>
      <c r="AD216" s="13"/>
      <c r="AE216" s="13"/>
      <c r="AT216" s="243" t="s">
        <v>193</v>
      </c>
      <c r="AU216" s="243" t="s">
        <v>83</v>
      </c>
      <c r="AV216" s="13" t="s">
        <v>83</v>
      </c>
      <c r="AW216" s="13" t="s">
        <v>33</v>
      </c>
      <c r="AX216" s="13" t="s">
        <v>81</v>
      </c>
      <c r="AY216" s="243" t="s">
        <v>181</v>
      </c>
    </row>
    <row r="217" s="2" customFormat="1" ht="6.96" customHeight="1">
      <c r="A217" s="39"/>
      <c r="B217" s="60"/>
      <c r="C217" s="61"/>
      <c r="D217" s="61"/>
      <c r="E217" s="61"/>
      <c r="F217" s="61"/>
      <c r="G217" s="61"/>
      <c r="H217" s="61"/>
      <c r="I217" s="61"/>
      <c r="J217" s="61"/>
      <c r="K217" s="61"/>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3NyywLGuG2q0fRQF7eaVuXLalDoL1Cu9mLfK1cQMTbnPigz02DLMfVXWhkggzvnbrGKJsvzsaYEQhhdrAQnu8A==" hashValue="kUjv/qmh4ooX4yxuWLlF7SQ/0P8oNU/KRUwPDrMki2HD7LaJaGFhYN9EZ3kD39Fm8Kiye8eqwu1/rEIR/yWP0w==" algorithmName="SHA-512" password="CC35"/>
  <autoFilter ref="C88:K216"/>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4" r:id="rId1" display="https://podminky.urs.cz/item/CS_URS_2023_01/122702119a"/>
    <hyperlink ref="F98" r:id="rId2" display="https://podminky.urs.cz/item/CS_URS_2023_01/122702119b"/>
    <hyperlink ref="F102" r:id="rId3" display="https://podminky.urs.cz/item/CS_URS_2023_01/122702119c"/>
    <hyperlink ref="F106" r:id="rId4" display="https://podminky.urs.cz/item/CS_URS_2023_01/122702119d"/>
    <hyperlink ref="F110" r:id="rId5" display="https://podminky.urs.cz/item/CS_URS_2023_01/131251103"/>
    <hyperlink ref="F114" r:id="rId6" display="https://podminky.urs.cz/item/CS_URS_2023_01/131351103"/>
    <hyperlink ref="F118" r:id="rId7" display="https://podminky.urs.cz/item/CS_URS_2023_01/132254201"/>
    <hyperlink ref="F122" r:id="rId8" display="https://podminky.urs.cz/item/CS_URS_2023_01/132354201"/>
    <hyperlink ref="F126" r:id="rId9" display="https://podminky.urs.cz/item/CS_URS_2023_01/161102111"/>
    <hyperlink ref="F130" r:id="rId10" display="https://podminky.urs.cz/item/CS_URS_2023_01/162751117"/>
    <hyperlink ref="F134" r:id="rId11" display="https://podminky.urs.cz/item/CS_URS_2023_01/162751119"/>
    <hyperlink ref="F138" r:id="rId12" display="https://podminky.urs.cz/item/CS_URS_2023_01/171201221"/>
    <hyperlink ref="F142" r:id="rId13" display="https://podminky.urs.cz/item/CS_URS_2023_01/171251201"/>
    <hyperlink ref="F145" r:id="rId14" display="https://podminky.urs.cz/item/CS_URS_2023_01/174151101"/>
    <hyperlink ref="F149" r:id="rId15" display="https://podminky.urs.cz/item/CS_URS_2023_01/175111101"/>
    <hyperlink ref="F153" r:id="rId16" display="https://podminky.urs.cz/item/CS_URS_2023_01/175111201"/>
    <hyperlink ref="F158" r:id="rId17" display="https://podminky.urs.cz/item/CS_URS_2023_01/451535111"/>
    <hyperlink ref="F162" r:id="rId18" display="https://podminky.urs.cz/item/CS_URS_2023_01/451573111"/>
    <hyperlink ref="F166" r:id="rId19" display="https://podminky.urs.cz/item/CS_URS_2023_01/451971111"/>
    <hyperlink ref="F180" r:id="rId20" display="https://podminky.urs.cz/item/CS_URS_2023_01/871263121"/>
    <hyperlink ref="F183" r:id="rId21" display="https://podminky.urs.cz/item/CS_URS_2023_01/871313121"/>
    <hyperlink ref="F192" r:id="rId22" display="https://podminky.urs.cz/item/CS_URS_2023_01/877260310R"/>
    <hyperlink ref="F195" r:id="rId23" display="https://podminky.urs.cz/item/CS_URS_2023_01/877310310R"/>
    <hyperlink ref="F204" r:id="rId24" display="https://podminky.urs.cz/item/CS_URS_2023_01/894411111"/>
    <hyperlink ref="F207" r:id="rId25" display="https://podminky.urs.cz/item/CS_URS_2023_01/899104112"/>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1" customFormat="1" ht="12" customHeight="1">
      <c r="B8" s="21"/>
      <c r="D8" s="143" t="s">
        <v>112</v>
      </c>
      <c r="L8" s="21"/>
    </row>
    <row r="9" s="2" customFormat="1" ht="16.5" customHeight="1">
      <c r="A9" s="39"/>
      <c r="B9" s="45"/>
      <c r="C9" s="39"/>
      <c r="D9" s="39"/>
      <c r="E9" s="144" t="s">
        <v>4266</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4267</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4790</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31. 5. 2023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ROUND((SUM(BE89:BE105)),  2)</f>
        <v>0</v>
      </c>
      <c r="G35" s="39"/>
      <c r="H35" s="39"/>
      <c r="I35" s="158">
        <v>0.20999999999999999</v>
      </c>
      <c r="J35" s="157">
        <f>ROUND(((SUM(BE89:BE105))*I35),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ROUND((SUM(BF89:BF105)),  2)</f>
        <v>0</v>
      </c>
      <c r="G36" s="39"/>
      <c r="H36" s="39"/>
      <c r="I36" s="158">
        <v>0.14999999999999999</v>
      </c>
      <c r="J36" s="157">
        <f>ROUND(((SUM(BF89:BF105))*I36),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ROUND((SUM(BG89:BG105)),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ROUND((SUM(BH89:BH105)),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ROUND((SUM(BI89:BI105)),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Přístavba Mateřské školy Pošumavská Tachov</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4266</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4267</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7 - Vedlejší a ostatní náklady</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Tachov</v>
      </c>
      <c r="G56" s="41"/>
      <c r="H56" s="41"/>
      <c r="I56" s="33" t="s">
        <v>23</v>
      </c>
      <c r="J56" s="73" t="str">
        <f>IF(J14="","",J14)</f>
        <v>31. 5. 2023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40.05" customHeight="1">
      <c r="A58" s="39"/>
      <c r="B58" s="40"/>
      <c r="C58" s="33" t="s">
        <v>25</v>
      </c>
      <c r="D58" s="41"/>
      <c r="E58" s="41"/>
      <c r="F58" s="28" t="str">
        <f>E17</f>
        <v>Město Tachov, Hornická 1695, 34701 Tachov</v>
      </c>
      <c r="G58" s="41"/>
      <c r="H58" s="41"/>
      <c r="I58" s="33" t="s">
        <v>31</v>
      </c>
      <c r="J58" s="37" t="str">
        <f>E23</f>
        <v>Ing. Jan Rossler, Na Terase 1914, 34701 Tachov</v>
      </c>
      <c r="K58" s="41"/>
      <c r="L58" s="145"/>
      <c r="S58" s="39"/>
      <c r="T58" s="39"/>
      <c r="U58" s="39"/>
      <c r="V58" s="39"/>
      <c r="W58" s="39"/>
      <c r="X58" s="39"/>
      <c r="Y58" s="39"/>
      <c r="Z58" s="39"/>
      <c r="AA58" s="39"/>
      <c r="AB58" s="39"/>
      <c r="AC58" s="39"/>
      <c r="AD58" s="39"/>
      <c r="AE58" s="39"/>
    </row>
    <row r="59" s="2" customFormat="1" ht="40.05" customHeight="1">
      <c r="A59" s="39"/>
      <c r="B59" s="40"/>
      <c r="C59" s="33" t="s">
        <v>29</v>
      </c>
      <c r="D59" s="41"/>
      <c r="E59" s="41"/>
      <c r="F59" s="28" t="str">
        <f>IF(E20="","",E20)</f>
        <v>Vyplň údaj</v>
      </c>
      <c r="G59" s="41"/>
      <c r="H59" s="41"/>
      <c r="I59" s="33" t="s">
        <v>34</v>
      </c>
      <c r="J59" s="37" t="str">
        <f>E26</f>
        <v>Martina Havířová, Vranovská 1348, 34901 Stříbro</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4791</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4792</v>
      </c>
      <c r="E65" s="183"/>
      <c r="F65" s="183"/>
      <c r="G65" s="183"/>
      <c r="H65" s="183"/>
      <c r="I65" s="183"/>
      <c r="J65" s="184">
        <f>J91</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4793</v>
      </c>
      <c r="E66" s="183"/>
      <c r="F66" s="183"/>
      <c r="G66" s="183"/>
      <c r="H66" s="183"/>
      <c r="I66" s="183"/>
      <c r="J66" s="184">
        <f>J98</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4794</v>
      </c>
      <c r="E67" s="183"/>
      <c r="F67" s="183"/>
      <c r="G67" s="183"/>
      <c r="H67" s="183"/>
      <c r="I67" s="183"/>
      <c r="J67" s="184">
        <f>J103</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166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Přístavba Mateřské školy Pošumavská Tachov</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112</v>
      </c>
      <c r="D78" s="23"/>
      <c r="E78" s="23"/>
      <c r="F78" s="23"/>
      <c r="G78" s="23"/>
      <c r="H78" s="23"/>
      <c r="I78" s="23"/>
      <c r="J78" s="23"/>
      <c r="K78" s="23"/>
      <c r="L78" s="21"/>
    </row>
    <row r="79" s="2" customFormat="1" ht="16.5" customHeight="1">
      <c r="A79" s="39"/>
      <c r="B79" s="40"/>
      <c r="C79" s="41"/>
      <c r="D79" s="41"/>
      <c r="E79" s="170" t="s">
        <v>4266</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4267</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7 - Vedlejší a ostatní náklady</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Tachov</v>
      </c>
      <c r="G83" s="41"/>
      <c r="H83" s="41"/>
      <c r="I83" s="33" t="s">
        <v>23</v>
      </c>
      <c r="J83" s="73" t="str">
        <f>IF(J14="","",J14)</f>
        <v>31. 5. 2023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40.05" customHeight="1">
      <c r="A85" s="39"/>
      <c r="B85" s="40"/>
      <c r="C85" s="33" t="s">
        <v>25</v>
      </c>
      <c r="D85" s="41"/>
      <c r="E85" s="41"/>
      <c r="F85" s="28" t="str">
        <f>E17</f>
        <v>Město Tachov, Hornická 1695, 34701 Tachov</v>
      </c>
      <c r="G85" s="41"/>
      <c r="H85" s="41"/>
      <c r="I85" s="33" t="s">
        <v>31</v>
      </c>
      <c r="J85" s="37" t="str">
        <f>E23</f>
        <v>Ing. Jan Rossler, Na Terase 1914, 34701 Tachov</v>
      </c>
      <c r="K85" s="41"/>
      <c r="L85" s="145"/>
      <c r="S85" s="39"/>
      <c r="T85" s="39"/>
      <c r="U85" s="39"/>
      <c r="V85" s="39"/>
      <c r="W85" s="39"/>
      <c r="X85" s="39"/>
      <c r="Y85" s="39"/>
      <c r="Z85" s="39"/>
      <c r="AA85" s="39"/>
      <c r="AB85" s="39"/>
      <c r="AC85" s="39"/>
      <c r="AD85" s="39"/>
      <c r="AE85" s="39"/>
    </row>
    <row r="86" s="2" customFormat="1" ht="40.05" customHeight="1">
      <c r="A86" s="39"/>
      <c r="B86" s="40"/>
      <c r="C86" s="33" t="s">
        <v>29</v>
      </c>
      <c r="D86" s="41"/>
      <c r="E86" s="41"/>
      <c r="F86" s="28" t="str">
        <f>IF(E20="","",E20)</f>
        <v>Vyplň údaj</v>
      </c>
      <c r="G86" s="41"/>
      <c r="H86" s="41"/>
      <c r="I86" s="33" t="s">
        <v>34</v>
      </c>
      <c r="J86" s="37" t="str">
        <f>E26</f>
        <v>Martina Havířová, Vranovská 1348, 34901 Stříbro</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167</v>
      </c>
      <c r="D88" s="189" t="s">
        <v>58</v>
      </c>
      <c r="E88" s="189" t="s">
        <v>54</v>
      </c>
      <c r="F88" s="189" t="s">
        <v>55</v>
      </c>
      <c r="G88" s="189" t="s">
        <v>168</v>
      </c>
      <c r="H88" s="189" t="s">
        <v>169</v>
      </c>
      <c r="I88" s="189" t="s">
        <v>170</v>
      </c>
      <c r="J88" s="189" t="s">
        <v>116</v>
      </c>
      <c r="K88" s="190" t="s">
        <v>171</v>
      </c>
      <c r="L88" s="191"/>
      <c r="M88" s="93" t="s">
        <v>19</v>
      </c>
      <c r="N88" s="94" t="s">
        <v>43</v>
      </c>
      <c r="O88" s="94" t="s">
        <v>172</v>
      </c>
      <c r="P88" s="94" t="s">
        <v>173</v>
      </c>
      <c r="Q88" s="94" t="s">
        <v>174</v>
      </c>
      <c r="R88" s="94" t="s">
        <v>175</v>
      </c>
      <c r="S88" s="94" t="s">
        <v>176</v>
      </c>
      <c r="T88" s="95" t="s">
        <v>177</v>
      </c>
      <c r="U88" s="186"/>
      <c r="V88" s="186"/>
      <c r="W88" s="186"/>
      <c r="X88" s="186"/>
      <c r="Y88" s="186"/>
      <c r="Z88" s="186"/>
      <c r="AA88" s="186"/>
      <c r="AB88" s="186"/>
      <c r="AC88" s="186"/>
      <c r="AD88" s="186"/>
      <c r="AE88" s="186"/>
    </row>
    <row r="89" s="2" customFormat="1" ht="22.8" customHeight="1">
      <c r="A89" s="39"/>
      <c r="B89" s="40"/>
      <c r="C89" s="100" t="s">
        <v>178</v>
      </c>
      <c r="D89" s="41"/>
      <c r="E89" s="41"/>
      <c r="F89" s="41"/>
      <c r="G89" s="41"/>
      <c r="H89" s="41"/>
      <c r="I89" s="41"/>
      <c r="J89" s="192">
        <f>BK89</f>
        <v>0</v>
      </c>
      <c r="K89" s="41"/>
      <c r="L89" s="45"/>
      <c r="M89" s="96"/>
      <c r="N89" s="193"/>
      <c r="O89" s="97"/>
      <c r="P89" s="194">
        <f>P90</f>
        <v>0</v>
      </c>
      <c r="Q89" s="97"/>
      <c r="R89" s="194">
        <f>R90</f>
        <v>0</v>
      </c>
      <c r="S89" s="97"/>
      <c r="T89" s="195">
        <f>T90</f>
        <v>0</v>
      </c>
      <c r="U89" s="39"/>
      <c r="V89" s="39"/>
      <c r="W89" s="39"/>
      <c r="X89" s="39"/>
      <c r="Y89" s="39"/>
      <c r="Z89" s="39"/>
      <c r="AA89" s="39"/>
      <c r="AB89" s="39"/>
      <c r="AC89" s="39"/>
      <c r="AD89" s="39"/>
      <c r="AE89" s="39"/>
      <c r="AT89" s="18" t="s">
        <v>72</v>
      </c>
      <c r="AU89" s="18" t="s">
        <v>117</v>
      </c>
      <c r="BK89" s="196">
        <f>BK90</f>
        <v>0</v>
      </c>
    </row>
    <row r="90" s="12" customFormat="1" ht="25.92" customHeight="1">
      <c r="A90" s="12"/>
      <c r="B90" s="197"/>
      <c r="C90" s="198"/>
      <c r="D90" s="199" t="s">
        <v>72</v>
      </c>
      <c r="E90" s="200" t="s">
        <v>4795</v>
      </c>
      <c r="F90" s="200" t="s">
        <v>4796</v>
      </c>
      <c r="G90" s="198"/>
      <c r="H90" s="198"/>
      <c r="I90" s="201"/>
      <c r="J90" s="202">
        <f>BK90</f>
        <v>0</v>
      </c>
      <c r="K90" s="198"/>
      <c r="L90" s="203"/>
      <c r="M90" s="204"/>
      <c r="N90" s="205"/>
      <c r="O90" s="205"/>
      <c r="P90" s="206">
        <f>P91+P98+P103</f>
        <v>0</v>
      </c>
      <c r="Q90" s="205"/>
      <c r="R90" s="206">
        <f>R91+R98+R103</f>
        <v>0</v>
      </c>
      <c r="S90" s="205"/>
      <c r="T90" s="207">
        <f>T91+T98+T103</f>
        <v>0</v>
      </c>
      <c r="U90" s="12"/>
      <c r="V90" s="12"/>
      <c r="W90" s="12"/>
      <c r="X90" s="12"/>
      <c r="Y90" s="12"/>
      <c r="Z90" s="12"/>
      <c r="AA90" s="12"/>
      <c r="AB90" s="12"/>
      <c r="AC90" s="12"/>
      <c r="AD90" s="12"/>
      <c r="AE90" s="12"/>
      <c r="AR90" s="208" t="s">
        <v>102</v>
      </c>
      <c r="AT90" s="209" t="s">
        <v>72</v>
      </c>
      <c r="AU90" s="209" t="s">
        <v>73</v>
      </c>
      <c r="AY90" s="208" t="s">
        <v>181</v>
      </c>
      <c r="BK90" s="210">
        <f>BK91+BK98+BK103</f>
        <v>0</v>
      </c>
    </row>
    <row r="91" s="12" customFormat="1" ht="22.8" customHeight="1">
      <c r="A91" s="12"/>
      <c r="B91" s="197"/>
      <c r="C91" s="198"/>
      <c r="D91" s="199" t="s">
        <v>72</v>
      </c>
      <c r="E91" s="211" t="s">
        <v>4797</v>
      </c>
      <c r="F91" s="211" t="s">
        <v>4798</v>
      </c>
      <c r="G91" s="198"/>
      <c r="H91" s="198"/>
      <c r="I91" s="201"/>
      <c r="J91" s="212">
        <f>BK91</f>
        <v>0</v>
      </c>
      <c r="K91" s="198"/>
      <c r="L91" s="203"/>
      <c r="M91" s="204"/>
      <c r="N91" s="205"/>
      <c r="O91" s="205"/>
      <c r="P91" s="206">
        <f>SUM(P92:P97)</f>
        <v>0</v>
      </c>
      <c r="Q91" s="205"/>
      <c r="R91" s="206">
        <f>SUM(R92:R97)</f>
        <v>0</v>
      </c>
      <c r="S91" s="205"/>
      <c r="T91" s="207">
        <f>SUM(T92:T97)</f>
        <v>0</v>
      </c>
      <c r="U91" s="12"/>
      <c r="V91" s="12"/>
      <c r="W91" s="12"/>
      <c r="X91" s="12"/>
      <c r="Y91" s="12"/>
      <c r="Z91" s="12"/>
      <c r="AA91" s="12"/>
      <c r="AB91" s="12"/>
      <c r="AC91" s="12"/>
      <c r="AD91" s="12"/>
      <c r="AE91" s="12"/>
      <c r="AR91" s="208" t="s">
        <v>102</v>
      </c>
      <c r="AT91" s="209" t="s">
        <v>72</v>
      </c>
      <c r="AU91" s="209" t="s">
        <v>81</v>
      </c>
      <c r="AY91" s="208" t="s">
        <v>181</v>
      </c>
      <c r="BK91" s="210">
        <f>SUM(BK92:BK97)</f>
        <v>0</v>
      </c>
    </row>
    <row r="92" s="2" customFormat="1" ht="16.5" customHeight="1">
      <c r="A92" s="39"/>
      <c r="B92" s="40"/>
      <c r="C92" s="213" t="s">
        <v>81</v>
      </c>
      <c r="D92" s="213" t="s">
        <v>183</v>
      </c>
      <c r="E92" s="214" t="s">
        <v>4799</v>
      </c>
      <c r="F92" s="215" t="s">
        <v>4800</v>
      </c>
      <c r="G92" s="216" t="s">
        <v>4801</v>
      </c>
      <c r="H92" s="217">
        <v>1</v>
      </c>
      <c r="I92" s="218"/>
      <c r="J92" s="219">
        <f>ROUND(I92*H92,2)</f>
        <v>0</v>
      </c>
      <c r="K92" s="215" t="s">
        <v>3932</v>
      </c>
      <c r="L92" s="45"/>
      <c r="M92" s="220" t="s">
        <v>19</v>
      </c>
      <c r="N92" s="221" t="s">
        <v>44</v>
      </c>
      <c r="O92" s="85"/>
      <c r="P92" s="222">
        <f>O92*H92</f>
        <v>0</v>
      </c>
      <c r="Q92" s="222">
        <v>0</v>
      </c>
      <c r="R92" s="222">
        <f>Q92*H92</f>
        <v>0</v>
      </c>
      <c r="S92" s="222">
        <v>0</v>
      </c>
      <c r="T92" s="223">
        <f>S92*H92</f>
        <v>0</v>
      </c>
      <c r="U92" s="39"/>
      <c r="V92" s="39"/>
      <c r="W92" s="39"/>
      <c r="X92" s="39"/>
      <c r="Y92" s="39"/>
      <c r="Z92" s="39"/>
      <c r="AA92" s="39"/>
      <c r="AB92" s="39"/>
      <c r="AC92" s="39"/>
      <c r="AD92" s="39"/>
      <c r="AE92" s="39"/>
      <c r="AR92" s="224" t="s">
        <v>4802</v>
      </c>
      <c r="AT92" s="224" t="s">
        <v>183</v>
      </c>
      <c r="AU92" s="224" t="s">
        <v>83</v>
      </c>
      <c r="AY92" s="18" t="s">
        <v>181</v>
      </c>
      <c r="BE92" s="225">
        <f>IF(N92="základní",J92,0)</f>
        <v>0</v>
      </c>
      <c r="BF92" s="225">
        <f>IF(N92="snížená",J92,0)</f>
        <v>0</v>
      </c>
      <c r="BG92" s="225">
        <f>IF(N92="zákl. přenesená",J92,0)</f>
        <v>0</v>
      </c>
      <c r="BH92" s="225">
        <f>IF(N92="sníž. přenesená",J92,0)</f>
        <v>0</v>
      </c>
      <c r="BI92" s="225">
        <f>IF(N92="nulová",J92,0)</f>
        <v>0</v>
      </c>
      <c r="BJ92" s="18" t="s">
        <v>81</v>
      </c>
      <c r="BK92" s="225">
        <f>ROUND(I92*H92,2)</f>
        <v>0</v>
      </c>
      <c r="BL92" s="18" t="s">
        <v>4802</v>
      </c>
      <c r="BM92" s="224" t="s">
        <v>4803</v>
      </c>
    </row>
    <row r="93" s="2" customFormat="1">
      <c r="A93" s="39"/>
      <c r="B93" s="40"/>
      <c r="C93" s="41"/>
      <c r="D93" s="226" t="s">
        <v>189</v>
      </c>
      <c r="E93" s="41"/>
      <c r="F93" s="227" t="s">
        <v>4800</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189</v>
      </c>
      <c r="AU93" s="18" t="s">
        <v>83</v>
      </c>
    </row>
    <row r="94" s="2" customFormat="1" ht="16.5" customHeight="1">
      <c r="A94" s="39"/>
      <c r="B94" s="40"/>
      <c r="C94" s="213" t="s">
        <v>83</v>
      </c>
      <c r="D94" s="213" t="s">
        <v>183</v>
      </c>
      <c r="E94" s="214" t="s">
        <v>4804</v>
      </c>
      <c r="F94" s="215" t="s">
        <v>4805</v>
      </c>
      <c r="G94" s="216" t="s">
        <v>4801</v>
      </c>
      <c r="H94" s="217">
        <v>1</v>
      </c>
      <c r="I94" s="218"/>
      <c r="J94" s="219">
        <f>ROUND(I94*H94,2)</f>
        <v>0</v>
      </c>
      <c r="K94" s="215" t="s">
        <v>3932</v>
      </c>
      <c r="L94" s="45"/>
      <c r="M94" s="220" t="s">
        <v>19</v>
      </c>
      <c r="N94" s="221"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4802</v>
      </c>
      <c r="AT94" s="224" t="s">
        <v>183</v>
      </c>
      <c r="AU94" s="224" t="s">
        <v>83</v>
      </c>
      <c r="AY94" s="18" t="s">
        <v>181</v>
      </c>
      <c r="BE94" s="225">
        <f>IF(N94="základní",J94,0)</f>
        <v>0</v>
      </c>
      <c r="BF94" s="225">
        <f>IF(N94="snížená",J94,0)</f>
        <v>0</v>
      </c>
      <c r="BG94" s="225">
        <f>IF(N94="zákl. přenesená",J94,0)</f>
        <v>0</v>
      </c>
      <c r="BH94" s="225">
        <f>IF(N94="sníž. přenesená",J94,0)</f>
        <v>0</v>
      </c>
      <c r="BI94" s="225">
        <f>IF(N94="nulová",J94,0)</f>
        <v>0</v>
      </c>
      <c r="BJ94" s="18" t="s">
        <v>81</v>
      </c>
      <c r="BK94" s="225">
        <f>ROUND(I94*H94,2)</f>
        <v>0</v>
      </c>
      <c r="BL94" s="18" t="s">
        <v>4802</v>
      </c>
      <c r="BM94" s="224" t="s">
        <v>4806</v>
      </c>
    </row>
    <row r="95" s="2" customFormat="1">
      <c r="A95" s="39"/>
      <c r="B95" s="40"/>
      <c r="C95" s="41"/>
      <c r="D95" s="226" t="s">
        <v>189</v>
      </c>
      <c r="E95" s="41"/>
      <c r="F95" s="227" t="s">
        <v>4805</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189</v>
      </c>
      <c r="AU95" s="18" t="s">
        <v>83</v>
      </c>
    </row>
    <row r="96" s="2" customFormat="1" ht="16.5" customHeight="1">
      <c r="A96" s="39"/>
      <c r="B96" s="40"/>
      <c r="C96" s="213" t="s">
        <v>96</v>
      </c>
      <c r="D96" s="213" t="s">
        <v>183</v>
      </c>
      <c r="E96" s="214" t="s">
        <v>4807</v>
      </c>
      <c r="F96" s="215" t="s">
        <v>4808</v>
      </c>
      <c r="G96" s="216" t="s">
        <v>4801</v>
      </c>
      <c r="H96" s="217">
        <v>1</v>
      </c>
      <c r="I96" s="218"/>
      <c r="J96" s="219">
        <f>ROUND(I96*H96,2)</f>
        <v>0</v>
      </c>
      <c r="K96" s="215" t="s">
        <v>3932</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4802</v>
      </c>
      <c r="AT96" s="224" t="s">
        <v>183</v>
      </c>
      <c r="AU96" s="224" t="s">
        <v>83</v>
      </c>
      <c r="AY96" s="18" t="s">
        <v>181</v>
      </c>
      <c r="BE96" s="225">
        <f>IF(N96="základní",J96,0)</f>
        <v>0</v>
      </c>
      <c r="BF96" s="225">
        <f>IF(N96="snížená",J96,0)</f>
        <v>0</v>
      </c>
      <c r="BG96" s="225">
        <f>IF(N96="zákl. přenesená",J96,0)</f>
        <v>0</v>
      </c>
      <c r="BH96" s="225">
        <f>IF(N96="sníž. přenesená",J96,0)</f>
        <v>0</v>
      </c>
      <c r="BI96" s="225">
        <f>IF(N96="nulová",J96,0)</f>
        <v>0</v>
      </c>
      <c r="BJ96" s="18" t="s">
        <v>81</v>
      </c>
      <c r="BK96" s="225">
        <f>ROUND(I96*H96,2)</f>
        <v>0</v>
      </c>
      <c r="BL96" s="18" t="s">
        <v>4802</v>
      </c>
      <c r="BM96" s="224" t="s">
        <v>4809</v>
      </c>
    </row>
    <row r="97" s="2" customFormat="1">
      <c r="A97" s="39"/>
      <c r="B97" s="40"/>
      <c r="C97" s="41"/>
      <c r="D97" s="226" t="s">
        <v>189</v>
      </c>
      <c r="E97" s="41"/>
      <c r="F97" s="227" t="s">
        <v>4808</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83</v>
      </c>
    </row>
    <row r="98" s="12" customFormat="1" ht="22.8" customHeight="1">
      <c r="A98" s="12"/>
      <c r="B98" s="197"/>
      <c r="C98" s="198"/>
      <c r="D98" s="199" t="s">
        <v>72</v>
      </c>
      <c r="E98" s="211" t="s">
        <v>4810</v>
      </c>
      <c r="F98" s="211" t="s">
        <v>4811</v>
      </c>
      <c r="G98" s="198"/>
      <c r="H98" s="198"/>
      <c r="I98" s="201"/>
      <c r="J98" s="212">
        <f>BK98</f>
        <v>0</v>
      </c>
      <c r="K98" s="198"/>
      <c r="L98" s="203"/>
      <c r="M98" s="204"/>
      <c r="N98" s="205"/>
      <c r="O98" s="205"/>
      <c r="P98" s="206">
        <f>SUM(P99:P102)</f>
        <v>0</v>
      </c>
      <c r="Q98" s="205"/>
      <c r="R98" s="206">
        <f>SUM(R99:R102)</f>
        <v>0</v>
      </c>
      <c r="S98" s="205"/>
      <c r="T98" s="207">
        <f>SUM(T99:T102)</f>
        <v>0</v>
      </c>
      <c r="U98" s="12"/>
      <c r="V98" s="12"/>
      <c r="W98" s="12"/>
      <c r="X98" s="12"/>
      <c r="Y98" s="12"/>
      <c r="Z98" s="12"/>
      <c r="AA98" s="12"/>
      <c r="AB98" s="12"/>
      <c r="AC98" s="12"/>
      <c r="AD98" s="12"/>
      <c r="AE98" s="12"/>
      <c r="AR98" s="208" t="s">
        <v>102</v>
      </c>
      <c r="AT98" s="209" t="s">
        <v>72</v>
      </c>
      <c r="AU98" s="209" t="s">
        <v>81</v>
      </c>
      <c r="AY98" s="208" t="s">
        <v>181</v>
      </c>
      <c r="BK98" s="210">
        <f>SUM(BK99:BK102)</f>
        <v>0</v>
      </c>
    </row>
    <row r="99" s="2" customFormat="1" ht="16.5" customHeight="1">
      <c r="A99" s="39"/>
      <c r="B99" s="40"/>
      <c r="C99" s="213" t="s">
        <v>99</v>
      </c>
      <c r="D99" s="213" t="s">
        <v>183</v>
      </c>
      <c r="E99" s="214" t="s">
        <v>4812</v>
      </c>
      <c r="F99" s="215" t="s">
        <v>4811</v>
      </c>
      <c r="G99" s="216" t="s">
        <v>4801</v>
      </c>
      <c r="H99" s="217">
        <v>1</v>
      </c>
      <c r="I99" s="218"/>
      <c r="J99" s="219">
        <f>ROUND(I99*H99,2)</f>
        <v>0</v>
      </c>
      <c r="K99" s="215" t="s">
        <v>3932</v>
      </c>
      <c r="L99" s="45"/>
      <c r="M99" s="220" t="s">
        <v>19</v>
      </c>
      <c r="N99" s="221" t="s">
        <v>44</v>
      </c>
      <c r="O99" s="85"/>
      <c r="P99" s="222">
        <f>O99*H99</f>
        <v>0</v>
      </c>
      <c r="Q99" s="222">
        <v>0</v>
      </c>
      <c r="R99" s="222">
        <f>Q99*H99</f>
        <v>0</v>
      </c>
      <c r="S99" s="222">
        <v>0</v>
      </c>
      <c r="T99" s="223">
        <f>S99*H99</f>
        <v>0</v>
      </c>
      <c r="U99" s="39"/>
      <c r="V99" s="39"/>
      <c r="W99" s="39"/>
      <c r="X99" s="39"/>
      <c r="Y99" s="39"/>
      <c r="Z99" s="39"/>
      <c r="AA99" s="39"/>
      <c r="AB99" s="39"/>
      <c r="AC99" s="39"/>
      <c r="AD99" s="39"/>
      <c r="AE99" s="39"/>
      <c r="AR99" s="224" t="s">
        <v>4802</v>
      </c>
      <c r="AT99" s="224" t="s">
        <v>183</v>
      </c>
      <c r="AU99" s="224" t="s">
        <v>83</v>
      </c>
      <c r="AY99" s="18" t="s">
        <v>181</v>
      </c>
      <c r="BE99" s="225">
        <f>IF(N99="základní",J99,0)</f>
        <v>0</v>
      </c>
      <c r="BF99" s="225">
        <f>IF(N99="snížená",J99,0)</f>
        <v>0</v>
      </c>
      <c r="BG99" s="225">
        <f>IF(N99="zákl. přenesená",J99,0)</f>
        <v>0</v>
      </c>
      <c r="BH99" s="225">
        <f>IF(N99="sníž. přenesená",J99,0)</f>
        <v>0</v>
      </c>
      <c r="BI99" s="225">
        <f>IF(N99="nulová",J99,0)</f>
        <v>0</v>
      </c>
      <c r="BJ99" s="18" t="s">
        <v>81</v>
      </c>
      <c r="BK99" s="225">
        <f>ROUND(I99*H99,2)</f>
        <v>0</v>
      </c>
      <c r="BL99" s="18" t="s">
        <v>4802</v>
      </c>
      <c r="BM99" s="224" t="s">
        <v>4813</v>
      </c>
    </row>
    <row r="100" s="2" customFormat="1">
      <c r="A100" s="39"/>
      <c r="B100" s="40"/>
      <c r="C100" s="41"/>
      <c r="D100" s="226" t="s">
        <v>189</v>
      </c>
      <c r="E100" s="41"/>
      <c r="F100" s="227" t="s">
        <v>4811</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189</v>
      </c>
      <c r="AU100" s="18" t="s">
        <v>83</v>
      </c>
    </row>
    <row r="101" s="2" customFormat="1" ht="16.5" customHeight="1">
      <c r="A101" s="39"/>
      <c r="B101" s="40"/>
      <c r="C101" s="213" t="s">
        <v>102</v>
      </c>
      <c r="D101" s="213" t="s">
        <v>183</v>
      </c>
      <c r="E101" s="214" t="s">
        <v>4814</v>
      </c>
      <c r="F101" s="215" t="s">
        <v>4815</v>
      </c>
      <c r="G101" s="216" t="s">
        <v>4801</v>
      </c>
      <c r="H101" s="217">
        <v>1</v>
      </c>
      <c r="I101" s="218"/>
      <c r="J101" s="219">
        <f>ROUND(I101*H101,2)</f>
        <v>0</v>
      </c>
      <c r="K101" s="215" t="s">
        <v>3932</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4802</v>
      </c>
      <c r="AT101" s="224" t="s">
        <v>183</v>
      </c>
      <c r="AU101" s="224" t="s">
        <v>83</v>
      </c>
      <c r="AY101" s="18" t="s">
        <v>181</v>
      </c>
      <c r="BE101" s="225">
        <f>IF(N101="základní",J101,0)</f>
        <v>0</v>
      </c>
      <c r="BF101" s="225">
        <f>IF(N101="snížená",J101,0)</f>
        <v>0</v>
      </c>
      <c r="BG101" s="225">
        <f>IF(N101="zákl. přenesená",J101,0)</f>
        <v>0</v>
      </c>
      <c r="BH101" s="225">
        <f>IF(N101="sníž. přenesená",J101,0)</f>
        <v>0</v>
      </c>
      <c r="BI101" s="225">
        <f>IF(N101="nulová",J101,0)</f>
        <v>0</v>
      </c>
      <c r="BJ101" s="18" t="s">
        <v>81</v>
      </c>
      <c r="BK101" s="225">
        <f>ROUND(I101*H101,2)</f>
        <v>0</v>
      </c>
      <c r="BL101" s="18" t="s">
        <v>4802</v>
      </c>
      <c r="BM101" s="224" t="s">
        <v>4816</v>
      </c>
    </row>
    <row r="102" s="2" customFormat="1">
      <c r="A102" s="39"/>
      <c r="B102" s="40"/>
      <c r="C102" s="41"/>
      <c r="D102" s="226" t="s">
        <v>189</v>
      </c>
      <c r="E102" s="41"/>
      <c r="F102" s="227" t="s">
        <v>4815</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189</v>
      </c>
      <c r="AU102" s="18" t="s">
        <v>83</v>
      </c>
    </row>
    <row r="103" s="12" customFormat="1" ht="22.8" customHeight="1">
      <c r="A103" s="12"/>
      <c r="B103" s="197"/>
      <c r="C103" s="198"/>
      <c r="D103" s="199" t="s">
        <v>72</v>
      </c>
      <c r="E103" s="211" t="s">
        <v>4817</v>
      </c>
      <c r="F103" s="211" t="s">
        <v>4818</v>
      </c>
      <c r="G103" s="198"/>
      <c r="H103" s="198"/>
      <c r="I103" s="201"/>
      <c r="J103" s="212">
        <f>BK103</f>
        <v>0</v>
      </c>
      <c r="K103" s="198"/>
      <c r="L103" s="203"/>
      <c r="M103" s="204"/>
      <c r="N103" s="205"/>
      <c r="O103" s="205"/>
      <c r="P103" s="206">
        <f>SUM(P104:P105)</f>
        <v>0</v>
      </c>
      <c r="Q103" s="205"/>
      <c r="R103" s="206">
        <f>SUM(R104:R105)</f>
        <v>0</v>
      </c>
      <c r="S103" s="205"/>
      <c r="T103" s="207">
        <f>SUM(T104:T105)</f>
        <v>0</v>
      </c>
      <c r="U103" s="12"/>
      <c r="V103" s="12"/>
      <c r="W103" s="12"/>
      <c r="X103" s="12"/>
      <c r="Y103" s="12"/>
      <c r="Z103" s="12"/>
      <c r="AA103" s="12"/>
      <c r="AB103" s="12"/>
      <c r="AC103" s="12"/>
      <c r="AD103" s="12"/>
      <c r="AE103" s="12"/>
      <c r="AR103" s="208" t="s">
        <v>102</v>
      </c>
      <c r="AT103" s="209" t="s">
        <v>72</v>
      </c>
      <c r="AU103" s="209" t="s">
        <v>81</v>
      </c>
      <c r="AY103" s="208" t="s">
        <v>181</v>
      </c>
      <c r="BK103" s="210">
        <f>SUM(BK104:BK105)</f>
        <v>0</v>
      </c>
    </row>
    <row r="104" s="2" customFormat="1" ht="16.5" customHeight="1">
      <c r="A104" s="39"/>
      <c r="B104" s="40"/>
      <c r="C104" s="213" t="s">
        <v>226</v>
      </c>
      <c r="D104" s="213" t="s">
        <v>183</v>
      </c>
      <c r="E104" s="214" t="s">
        <v>4819</v>
      </c>
      <c r="F104" s="215" t="s">
        <v>4818</v>
      </c>
      <c r="G104" s="216" t="s">
        <v>4801</v>
      </c>
      <c r="H104" s="217">
        <v>1</v>
      </c>
      <c r="I104" s="218"/>
      <c r="J104" s="219">
        <f>ROUND(I104*H104,2)</f>
        <v>0</v>
      </c>
      <c r="K104" s="215" t="s">
        <v>3932</v>
      </c>
      <c r="L104" s="45"/>
      <c r="M104" s="220" t="s">
        <v>19</v>
      </c>
      <c r="N104" s="221" t="s">
        <v>44</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4802</v>
      </c>
      <c r="AT104" s="224" t="s">
        <v>183</v>
      </c>
      <c r="AU104" s="224" t="s">
        <v>83</v>
      </c>
      <c r="AY104" s="18" t="s">
        <v>181</v>
      </c>
      <c r="BE104" s="225">
        <f>IF(N104="základní",J104,0)</f>
        <v>0</v>
      </c>
      <c r="BF104" s="225">
        <f>IF(N104="snížená",J104,0)</f>
        <v>0</v>
      </c>
      <c r="BG104" s="225">
        <f>IF(N104="zákl. přenesená",J104,0)</f>
        <v>0</v>
      </c>
      <c r="BH104" s="225">
        <f>IF(N104="sníž. přenesená",J104,0)</f>
        <v>0</v>
      </c>
      <c r="BI104" s="225">
        <f>IF(N104="nulová",J104,0)</f>
        <v>0</v>
      </c>
      <c r="BJ104" s="18" t="s">
        <v>81</v>
      </c>
      <c r="BK104" s="225">
        <f>ROUND(I104*H104,2)</f>
        <v>0</v>
      </c>
      <c r="BL104" s="18" t="s">
        <v>4802</v>
      </c>
      <c r="BM104" s="224" t="s">
        <v>4820</v>
      </c>
    </row>
    <row r="105" s="2" customFormat="1">
      <c r="A105" s="39"/>
      <c r="B105" s="40"/>
      <c r="C105" s="41"/>
      <c r="D105" s="226" t="s">
        <v>189</v>
      </c>
      <c r="E105" s="41"/>
      <c r="F105" s="227" t="s">
        <v>4818</v>
      </c>
      <c r="G105" s="41"/>
      <c r="H105" s="41"/>
      <c r="I105" s="228"/>
      <c r="J105" s="41"/>
      <c r="K105" s="41"/>
      <c r="L105" s="45"/>
      <c r="M105" s="276"/>
      <c r="N105" s="277"/>
      <c r="O105" s="278"/>
      <c r="P105" s="278"/>
      <c r="Q105" s="278"/>
      <c r="R105" s="278"/>
      <c r="S105" s="278"/>
      <c r="T105" s="279"/>
      <c r="U105" s="39"/>
      <c r="V105" s="39"/>
      <c r="W105" s="39"/>
      <c r="X105" s="39"/>
      <c r="Y105" s="39"/>
      <c r="Z105" s="39"/>
      <c r="AA105" s="39"/>
      <c r="AB105" s="39"/>
      <c r="AC105" s="39"/>
      <c r="AD105" s="39"/>
      <c r="AE105" s="39"/>
      <c r="AT105" s="18" t="s">
        <v>189</v>
      </c>
      <c r="AU105" s="18" t="s">
        <v>83</v>
      </c>
    </row>
    <row r="106" s="2" customFormat="1" ht="6.96" customHeight="1">
      <c r="A106" s="39"/>
      <c r="B106" s="60"/>
      <c r="C106" s="61"/>
      <c r="D106" s="61"/>
      <c r="E106" s="61"/>
      <c r="F106" s="61"/>
      <c r="G106" s="61"/>
      <c r="H106" s="61"/>
      <c r="I106" s="61"/>
      <c r="J106" s="61"/>
      <c r="K106" s="61"/>
      <c r="L106" s="45"/>
      <c r="M106" s="39"/>
      <c r="O106" s="39"/>
      <c r="P106" s="39"/>
      <c r="Q106" s="39"/>
      <c r="R106" s="39"/>
      <c r="S106" s="39"/>
      <c r="T106" s="39"/>
      <c r="U106" s="39"/>
      <c r="V106" s="39"/>
      <c r="W106" s="39"/>
      <c r="X106" s="39"/>
      <c r="Y106" s="39"/>
      <c r="Z106" s="39"/>
      <c r="AA106" s="39"/>
      <c r="AB106" s="39"/>
      <c r="AC106" s="39"/>
      <c r="AD106" s="39"/>
      <c r="AE106" s="39"/>
    </row>
  </sheetData>
  <sheetProtection sheet="1" autoFilter="0" formatColumns="0" formatRows="0" objects="1" scenarios="1" spinCount="100000" saltValue="Wg5SvpDXy28G66b8ZwejOr7KSuONuEG61eBuK6vXO991bYAsIyswhfgcNjxicZCUt2pz1bgP79bIW+jdzXBklQ==" hashValue="7Uc7jzR6s8gOPH0eZVgob4/vDyN82GlliLfkhk4ufL+MsosyM6OHluQa+Zpc5H7SjuIm02tKy0oeFOK9wrUvPQ==" algorithmName="SHA-512" password="CC35"/>
  <autoFilter ref="C88:K10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4821</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31. 5. 2023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35</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36</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ROUND(J80,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ROUND((SUM(BE80:BE101)),  2)</f>
        <v>0</v>
      </c>
      <c r="G33" s="39"/>
      <c r="H33" s="39"/>
      <c r="I33" s="158">
        <v>0.20999999999999999</v>
      </c>
      <c r="J33" s="157">
        <f>ROUND(((SUM(BE80:BE101))*I33),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ROUND((SUM(BF80:BF101)),  2)</f>
        <v>0</v>
      </c>
      <c r="G34" s="39"/>
      <c r="H34" s="39"/>
      <c r="I34" s="158">
        <v>0.14999999999999999</v>
      </c>
      <c r="J34" s="157">
        <f>ROUND(((SUM(BF80:BF101))*I34),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ROUND((SUM(BG80:BG101)),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ROUND((SUM(BH80:BH101)),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ROUND((SUM(BI80:BI101)),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Přístavba Mateřské školy Pošumavská Tachov</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05 - Vedlejší a ostatní náklady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Tachov</v>
      </c>
      <c r="G52" s="41"/>
      <c r="H52" s="41"/>
      <c r="I52" s="33" t="s">
        <v>23</v>
      </c>
      <c r="J52" s="73" t="str">
        <f>IF(J12="","",J12)</f>
        <v>31. 5. 2023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Město Tachov, Hornická 1695, 34701 Tachov</v>
      </c>
      <c r="G54" s="41"/>
      <c r="H54" s="41"/>
      <c r="I54" s="33" t="s">
        <v>31</v>
      </c>
      <c r="J54" s="37" t="str">
        <f>E21</f>
        <v>Ing. Jan Rossler, Na Terase 1914, 34701 Tachov</v>
      </c>
      <c r="K54" s="41"/>
      <c r="L54" s="145"/>
      <c r="S54" s="39"/>
      <c r="T54" s="39"/>
      <c r="U54" s="39"/>
      <c r="V54" s="39"/>
      <c r="W54" s="39"/>
      <c r="X54" s="39"/>
      <c r="Y54" s="39"/>
      <c r="Z54" s="39"/>
      <c r="AA54" s="39"/>
      <c r="AB54" s="39"/>
      <c r="AC54" s="39"/>
      <c r="AD54" s="39"/>
      <c r="AE54" s="39"/>
    </row>
    <row r="55" s="2" customFormat="1" ht="40.05" customHeight="1">
      <c r="A55" s="39"/>
      <c r="B55" s="40"/>
      <c r="C55" s="33" t="s">
        <v>29</v>
      </c>
      <c r="D55" s="41"/>
      <c r="E55" s="41"/>
      <c r="F55" s="28" t="str">
        <f>IF(E18="","",E18)</f>
        <v>Vyplň údaj</v>
      </c>
      <c r="G55" s="41"/>
      <c r="H55" s="41"/>
      <c r="I55" s="33" t="s">
        <v>34</v>
      </c>
      <c r="J55" s="37" t="str">
        <f>E24</f>
        <v>Martina Havířová, Vranovská 1348, 34901 Stříbro</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J80</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4791</v>
      </c>
      <c r="E60" s="178"/>
      <c r="F60" s="178"/>
      <c r="G60" s="178"/>
      <c r="H60" s="178"/>
      <c r="I60" s="178"/>
      <c r="J60" s="179">
        <f>J81</f>
        <v>0</v>
      </c>
      <c r="K60" s="176"/>
      <c r="L60" s="180"/>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41"/>
      <c r="J61" s="41"/>
      <c r="K61" s="41"/>
      <c r="L61" s="145"/>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61"/>
      <c r="J62" s="61"/>
      <c r="K62" s="61"/>
      <c r="L62" s="145"/>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63"/>
      <c r="J66" s="63"/>
      <c r="K66" s="63"/>
      <c r="L66" s="145"/>
      <c r="S66" s="39"/>
      <c r="T66" s="39"/>
      <c r="U66" s="39"/>
      <c r="V66" s="39"/>
      <c r="W66" s="39"/>
      <c r="X66" s="39"/>
      <c r="Y66" s="39"/>
      <c r="Z66" s="39"/>
      <c r="AA66" s="39"/>
      <c r="AB66" s="39"/>
      <c r="AC66" s="39"/>
      <c r="AD66" s="39"/>
      <c r="AE66" s="39"/>
    </row>
    <row r="67" s="2" customFormat="1" ht="24.96" customHeight="1">
      <c r="A67" s="39"/>
      <c r="B67" s="40"/>
      <c r="C67" s="24" t="s">
        <v>166</v>
      </c>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6.5" customHeight="1">
      <c r="A70" s="39"/>
      <c r="B70" s="40"/>
      <c r="C70" s="41"/>
      <c r="D70" s="41"/>
      <c r="E70" s="170" t="str">
        <f>E7</f>
        <v>Přístavba Mateřské školy Pošumavská Tachov</v>
      </c>
      <c r="F70" s="33"/>
      <c r="G70" s="33"/>
      <c r="H70" s="33"/>
      <c r="I70" s="41"/>
      <c r="J70" s="41"/>
      <c r="K70" s="41"/>
      <c r="L70" s="145"/>
      <c r="S70" s="39"/>
      <c r="T70" s="39"/>
      <c r="U70" s="39"/>
      <c r="V70" s="39"/>
      <c r="W70" s="39"/>
      <c r="X70" s="39"/>
      <c r="Y70" s="39"/>
      <c r="Z70" s="39"/>
      <c r="AA70" s="39"/>
      <c r="AB70" s="39"/>
      <c r="AC70" s="39"/>
      <c r="AD70" s="39"/>
      <c r="AE70" s="39"/>
    </row>
    <row r="71" s="2" customFormat="1" ht="12" customHeight="1">
      <c r="A71" s="39"/>
      <c r="B71" s="40"/>
      <c r="C71" s="33" t="s">
        <v>112</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6.5" customHeight="1">
      <c r="A72" s="39"/>
      <c r="B72" s="40"/>
      <c r="C72" s="41"/>
      <c r="D72" s="41"/>
      <c r="E72" s="70" t="str">
        <f>E9</f>
        <v>05 - Vedlejší a ostatní náklady</v>
      </c>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Tachov</v>
      </c>
      <c r="G74" s="41"/>
      <c r="H74" s="41"/>
      <c r="I74" s="33" t="s">
        <v>23</v>
      </c>
      <c r="J74" s="73" t="str">
        <f>IF(J12="","",J12)</f>
        <v>31. 5. 2023</v>
      </c>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40.05" customHeight="1">
      <c r="A76" s="39"/>
      <c r="B76" s="40"/>
      <c r="C76" s="33" t="s">
        <v>25</v>
      </c>
      <c r="D76" s="41"/>
      <c r="E76" s="41"/>
      <c r="F76" s="28" t="str">
        <f>E15</f>
        <v>Město Tachov, Hornická 1695, 34701 Tachov</v>
      </c>
      <c r="G76" s="41"/>
      <c r="H76" s="41"/>
      <c r="I76" s="33" t="s">
        <v>31</v>
      </c>
      <c r="J76" s="37" t="str">
        <f>E21</f>
        <v>Ing. Jan Rossler, Na Terase 1914, 34701 Tachov</v>
      </c>
      <c r="K76" s="41"/>
      <c r="L76" s="145"/>
      <c r="S76" s="39"/>
      <c r="T76" s="39"/>
      <c r="U76" s="39"/>
      <c r="V76" s="39"/>
      <c r="W76" s="39"/>
      <c r="X76" s="39"/>
      <c r="Y76" s="39"/>
      <c r="Z76" s="39"/>
      <c r="AA76" s="39"/>
      <c r="AB76" s="39"/>
      <c r="AC76" s="39"/>
      <c r="AD76" s="39"/>
      <c r="AE76" s="39"/>
    </row>
    <row r="77" s="2" customFormat="1" ht="40.05" customHeight="1">
      <c r="A77" s="39"/>
      <c r="B77" s="40"/>
      <c r="C77" s="33" t="s">
        <v>29</v>
      </c>
      <c r="D77" s="41"/>
      <c r="E77" s="41"/>
      <c r="F77" s="28" t="str">
        <f>IF(E18="","",E18)</f>
        <v>Vyplň údaj</v>
      </c>
      <c r="G77" s="41"/>
      <c r="H77" s="41"/>
      <c r="I77" s="33" t="s">
        <v>34</v>
      </c>
      <c r="J77" s="37" t="str">
        <f>E24</f>
        <v>Martina Havířová, Vranovská 1348, 34901 Stříbro</v>
      </c>
      <c r="K77" s="41"/>
      <c r="L77" s="145"/>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11" customFormat="1" ht="29.28" customHeight="1">
      <c r="A79" s="186"/>
      <c r="B79" s="187"/>
      <c r="C79" s="188" t="s">
        <v>167</v>
      </c>
      <c r="D79" s="189" t="s">
        <v>58</v>
      </c>
      <c r="E79" s="189" t="s">
        <v>54</v>
      </c>
      <c r="F79" s="189" t="s">
        <v>55</v>
      </c>
      <c r="G79" s="189" t="s">
        <v>168</v>
      </c>
      <c r="H79" s="189" t="s">
        <v>169</v>
      </c>
      <c r="I79" s="189" t="s">
        <v>170</v>
      </c>
      <c r="J79" s="189" t="s">
        <v>116</v>
      </c>
      <c r="K79" s="190" t="s">
        <v>171</v>
      </c>
      <c r="L79" s="191"/>
      <c r="M79" s="93" t="s">
        <v>19</v>
      </c>
      <c r="N79" s="94" t="s">
        <v>43</v>
      </c>
      <c r="O79" s="94" t="s">
        <v>172</v>
      </c>
      <c r="P79" s="94" t="s">
        <v>173</v>
      </c>
      <c r="Q79" s="94" t="s">
        <v>174</v>
      </c>
      <c r="R79" s="94" t="s">
        <v>175</v>
      </c>
      <c r="S79" s="94" t="s">
        <v>176</v>
      </c>
      <c r="T79" s="95" t="s">
        <v>177</v>
      </c>
      <c r="U79" s="186"/>
      <c r="V79" s="186"/>
      <c r="W79" s="186"/>
      <c r="X79" s="186"/>
      <c r="Y79" s="186"/>
      <c r="Z79" s="186"/>
      <c r="AA79" s="186"/>
      <c r="AB79" s="186"/>
      <c r="AC79" s="186"/>
      <c r="AD79" s="186"/>
      <c r="AE79" s="186"/>
    </row>
    <row r="80" s="2" customFormat="1" ht="22.8" customHeight="1">
      <c r="A80" s="39"/>
      <c r="B80" s="40"/>
      <c r="C80" s="100" t="s">
        <v>178</v>
      </c>
      <c r="D80" s="41"/>
      <c r="E80" s="41"/>
      <c r="F80" s="41"/>
      <c r="G80" s="41"/>
      <c r="H80" s="41"/>
      <c r="I80" s="41"/>
      <c r="J80" s="192">
        <f>BK80</f>
        <v>0</v>
      </c>
      <c r="K80" s="41"/>
      <c r="L80" s="45"/>
      <c r="M80" s="96"/>
      <c r="N80" s="193"/>
      <c r="O80" s="97"/>
      <c r="P80" s="194">
        <f>P81</f>
        <v>0</v>
      </c>
      <c r="Q80" s="97"/>
      <c r="R80" s="194">
        <f>R81</f>
        <v>0</v>
      </c>
      <c r="S80" s="97"/>
      <c r="T80" s="195">
        <f>T81</f>
        <v>0</v>
      </c>
      <c r="U80" s="39"/>
      <c r="V80" s="39"/>
      <c r="W80" s="39"/>
      <c r="X80" s="39"/>
      <c r="Y80" s="39"/>
      <c r="Z80" s="39"/>
      <c r="AA80" s="39"/>
      <c r="AB80" s="39"/>
      <c r="AC80" s="39"/>
      <c r="AD80" s="39"/>
      <c r="AE80" s="39"/>
      <c r="AT80" s="18" t="s">
        <v>72</v>
      </c>
      <c r="AU80" s="18" t="s">
        <v>117</v>
      </c>
      <c r="BK80" s="196">
        <f>BK81</f>
        <v>0</v>
      </c>
    </row>
    <row r="81" s="12" customFormat="1" ht="25.92" customHeight="1">
      <c r="A81" s="12"/>
      <c r="B81" s="197"/>
      <c r="C81" s="198"/>
      <c r="D81" s="199" t="s">
        <v>72</v>
      </c>
      <c r="E81" s="200" t="s">
        <v>4795</v>
      </c>
      <c r="F81" s="200" t="s">
        <v>4796</v>
      </c>
      <c r="G81" s="198"/>
      <c r="H81" s="198"/>
      <c r="I81" s="201"/>
      <c r="J81" s="202">
        <f>BK81</f>
        <v>0</v>
      </c>
      <c r="K81" s="198"/>
      <c r="L81" s="203"/>
      <c r="M81" s="204"/>
      <c r="N81" s="205"/>
      <c r="O81" s="205"/>
      <c r="P81" s="206">
        <f>SUM(P82:P101)</f>
        <v>0</v>
      </c>
      <c r="Q81" s="205"/>
      <c r="R81" s="206">
        <f>SUM(R82:R101)</f>
        <v>0</v>
      </c>
      <c r="S81" s="205"/>
      <c r="T81" s="207">
        <f>SUM(T82:T101)</f>
        <v>0</v>
      </c>
      <c r="U81" s="12"/>
      <c r="V81" s="12"/>
      <c r="W81" s="12"/>
      <c r="X81" s="12"/>
      <c r="Y81" s="12"/>
      <c r="Z81" s="12"/>
      <c r="AA81" s="12"/>
      <c r="AB81" s="12"/>
      <c r="AC81" s="12"/>
      <c r="AD81" s="12"/>
      <c r="AE81" s="12"/>
      <c r="AR81" s="208" t="s">
        <v>102</v>
      </c>
      <c r="AT81" s="209" t="s">
        <v>72</v>
      </c>
      <c r="AU81" s="209" t="s">
        <v>73</v>
      </c>
      <c r="AY81" s="208" t="s">
        <v>181</v>
      </c>
      <c r="BK81" s="210">
        <f>SUM(BK82:BK101)</f>
        <v>0</v>
      </c>
    </row>
    <row r="82" s="2" customFormat="1" ht="16.5" customHeight="1">
      <c r="A82" s="39"/>
      <c r="B82" s="40"/>
      <c r="C82" s="213" t="s">
        <v>244</v>
      </c>
      <c r="D82" s="213" t="s">
        <v>183</v>
      </c>
      <c r="E82" s="214" t="s">
        <v>4804</v>
      </c>
      <c r="F82" s="215" t="s">
        <v>4805</v>
      </c>
      <c r="G82" s="216" t="s">
        <v>4801</v>
      </c>
      <c r="H82" s="217">
        <v>1</v>
      </c>
      <c r="I82" s="218"/>
      <c r="J82" s="219">
        <f>ROUND(I82*H82,2)</f>
        <v>0</v>
      </c>
      <c r="K82" s="215" t="s">
        <v>3932</v>
      </c>
      <c r="L82" s="45"/>
      <c r="M82" s="220" t="s">
        <v>19</v>
      </c>
      <c r="N82" s="221" t="s">
        <v>44</v>
      </c>
      <c r="O82" s="85"/>
      <c r="P82" s="222">
        <f>O82*H82</f>
        <v>0</v>
      </c>
      <c r="Q82" s="222">
        <v>0</v>
      </c>
      <c r="R82" s="222">
        <f>Q82*H82</f>
        <v>0</v>
      </c>
      <c r="S82" s="222">
        <v>0</v>
      </c>
      <c r="T82" s="223">
        <f>S82*H82</f>
        <v>0</v>
      </c>
      <c r="U82" s="39"/>
      <c r="V82" s="39"/>
      <c r="W82" s="39"/>
      <c r="X82" s="39"/>
      <c r="Y82" s="39"/>
      <c r="Z82" s="39"/>
      <c r="AA82" s="39"/>
      <c r="AB82" s="39"/>
      <c r="AC82" s="39"/>
      <c r="AD82" s="39"/>
      <c r="AE82" s="39"/>
      <c r="AR82" s="224" t="s">
        <v>4802</v>
      </c>
      <c r="AT82" s="224" t="s">
        <v>183</v>
      </c>
      <c r="AU82" s="224" t="s">
        <v>81</v>
      </c>
      <c r="AY82" s="18" t="s">
        <v>181</v>
      </c>
      <c r="BE82" s="225">
        <f>IF(N82="základní",J82,0)</f>
        <v>0</v>
      </c>
      <c r="BF82" s="225">
        <f>IF(N82="snížená",J82,0)</f>
        <v>0</v>
      </c>
      <c r="BG82" s="225">
        <f>IF(N82="zákl. přenesená",J82,0)</f>
        <v>0</v>
      </c>
      <c r="BH82" s="225">
        <f>IF(N82="sníž. přenesená",J82,0)</f>
        <v>0</v>
      </c>
      <c r="BI82" s="225">
        <f>IF(N82="nulová",J82,0)</f>
        <v>0</v>
      </c>
      <c r="BJ82" s="18" t="s">
        <v>81</v>
      </c>
      <c r="BK82" s="225">
        <f>ROUND(I82*H82,2)</f>
        <v>0</v>
      </c>
      <c r="BL82" s="18" t="s">
        <v>4802</v>
      </c>
      <c r="BM82" s="224" t="s">
        <v>4822</v>
      </c>
    </row>
    <row r="83" s="2" customFormat="1">
      <c r="A83" s="39"/>
      <c r="B83" s="40"/>
      <c r="C83" s="41"/>
      <c r="D83" s="226" t="s">
        <v>189</v>
      </c>
      <c r="E83" s="41"/>
      <c r="F83" s="227" t="s">
        <v>4805</v>
      </c>
      <c r="G83" s="41"/>
      <c r="H83" s="41"/>
      <c r="I83" s="228"/>
      <c r="J83" s="41"/>
      <c r="K83" s="41"/>
      <c r="L83" s="45"/>
      <c r="M83" s="229"/>
      <c r="N83" s="230"/>
      <c r="O83" s="85"/>
      <c r="P83" s="85"/>
      <c r="Q83" s="85"/>
      <c r="R83" s="85"/>
      <c r="S83" s="85"/>
      <c r="T83" s="86"/>
      <c r="U83" s="39"/>
      <c r="V83" s="39"/>
      <c r="W83" s="39"/>
      <c r="X83" s="39"/>
      <c r="Y83" s="39"/>
      <c r="Z83" s="39"/>
      <c r="AA83" s="39"/>
      <c r="AB83" s="39"/>
      <c r="AC83" s="39"/>
      <c r="AD83" s="39"/>
      <c r="AE83" s="39"/>
      <c r="AT83" s="18" t="s">
        <v>189</v>
      </c>
      <c r="AU83" s="18" t="s">
        <v>81</v>
      </c>
    </row>
    <row r="84" s="2" customFormat="1" ht="16.5" customHeight="1">
      <c r="A84" s="39"/>
      <c r="B84" s="40"/>
      <c r="C84" s="213" t="s">
        <v>81</v>
      </c>
      <c r="D84" s="213" t="s">
        <v>183</v>
      </c>
      <c r="E84" s="214" t="s">
        <v>4799</v>
      </c>
      <c r="F84" s="215" t="s">
        <v>4800</v>
      </c>
      <c r="G84" s="216" t="s">
        <v>4801</v>
      </c>
      <c r="H84" s="217">
        <v>1</v>
      </c>
      <c r="I84" s="218"/>
      <c r="J84" s="219">
        <f>ROUND(I84*H84,2)</f>
        <v>0</v>
      </c>
      <c r="K84" s="215" t="s">
        <v>3932</v>
      </c>
      <c r="L84" s="45"/>
      <c r="M84" s="220" t="s">
        <v>19</v>
      </c>
      <c r="N84" s="221" t="s">
        <v>44</v>
      </c>
      <c r="O84" s="85"/>
      <c r="P84" s="222">
        <f>O84*H84</f>
        <v>0</v>
      </c>
      <c r="Q84" s="222">
        <v>0</v>
      </c>
      <c r="R84" s="222">
        <f>Q84*H84</f>
        <v>0</v>
      </c>
      <c r="S84" s="222">
        <v>0</v>
      </c>
      <c r="T84" s="223">
        <f>S84*H84</f>
        <v>0</v>
      </c>
      <c r="U84" s="39"/>
      <c r="V84" s="39"/>
      <c r="W84" s="39"/>
      <c r="X84" s="39"/>
      <c r="Y84" s="39"/>
      <c r="Z84" s="39"/>
      <c r="AA84" s="39"/>
      <c r="AB84" s="39"/>
      <c r="AC84" s="39"/>
      <c r="AD84" s="39"/>
      <c r="AE84" s="39"/>
      <c r="AR84" s="224" t="s">
        <v>4802</v>
      </c>
      <c r="AT84" s="224" t="s">
        <v>183</v>
      </c>
      <c r="AU84" s="224" t="s">
        <v>81</v>
      </c>
      <c r="AY84" s="18" t="s">
        <v>181</v>
      </c>
      <c r="BE84" s="225">
        <f>IF(N84="základní",J84,0)</f>
        <v>0</v>
      </c>
      <c r="BF84" s="225">
        <f>IF(N84="snížená",J84,0)</f>
        <v>0</v>
      </c>
      <c r="BG84" s="225">
        <f>IF(N84="zákl. přenesená",J84,0)</f>
        <v>0</v>
      </c>
      <c r="BH84" s="225">
        <f>IF(N84="sníž. přenesená",J84,0)</f>
        <v>0</v>
      </c>
      <c r="BI84" s="225">
        <f>IF(N84="nulová",J84,0)</f>
        <v>0</v>
      </c>
      <c r="BJ84" s="18" t="s">
        <v>81</v>
      </c>
      <c r="BK84" s="225">
        <f>ROUND(I84*H84,2)</f>
        <v>0</v>
      </c>
      <c r="BL84" s="18" t="s">
        <v>4802</v>
      </c>
      <c r="BM84" s="224" t="s">
        <v>4823</v>
      </c>
    </row>
    <row r="85" s="2" customFormat="1">
      <c r="A85" s="39"/>
      <c r="B85" s="40"/>
      <c r="C85" s="41"/>
      <c r="D85" s="226" t="s">
        <v>189</v>
      </c>
      <c r="E85" s="41"/>
      <c r="F85" s="227" t="s">
        <v>4800</v>
      </c>
      <c r="G85" s="41"/>
      <c r="H85" s="41"/>
      <c r="I85" s="228"/>
      <c r="J85" s="41"/>
      <c r="K85" s="41"/>
      <c r="L85" s="45"/>
      <c r="M85" s="229"/>
      <c r="N85" s="230"/>
      <c r="O85" s="85"/>
      <c r="P85" s="85"/>
      <c r="Q85" s="85"/>
      <c r="R85" s="85"/>
      <c r="S85" s="85"/>
      <c r="T85" s="86"/>
      <c r="U85" s="39"/>
      <c r="V85" s="39"/>
      <c r="W85" s="39"/>
      <c r="X85" s="39"/>
      <c r="Y85" s="39"/>
      <c r="Z85" s="39"/>
      <c r="AA85" s="39"/>
      <c r="AB85" s="39"/>
      <c r="AC85" s="39"/>
      <c r="AD85" s="39"/>
      <c r="AE85" s="39"/>
      <c r="AT85" s="18" t="s">
        <v>189</v>
      </c>
      <c r="AU85" s="18" t="s">
        <v>81</v>
      </c>
    </row>
    <row r="86" s="2" customFormat="1" ht="16.5" customHeight="1">
      <c r="A86" s="39"/>
      <c r="B86" s="40"/>
      <c r="C86" s="213" t="s">
        <v>83</v>
      </c>
      <c r="D86" s="213" t="s">
        <v>183</v>
      </c>
      <c r="E86" s="214" t="s">
        <v>4807</v>
      </c>
      <c r="F86" s="215" t="s">
        <v>4808</v>
      </c>
      <c r="G86" s="216" t="s">
        <v>4801</v>
      </c>
      <c r="H86" s="217">
        <v>1</v>
      </c>
      <c r="I86" s="218"/>
      <c r="J86" s="219">
        <f>ROUND(I86*H86,2)</f>
        <v>0</v>
      </c>
      <c r="K86" s="215" t="s">
        <v>3932</v>
      </c>
      <c r="L86" s="45"/>
      <c r="M86" s="220" t="s">
        <v>19</v>
      </c>
      <c r="N86" s="221" t="s">
        <v>44</v>
      </c>
      <c r="O86" s="85"/>
      <c r="P86" s="222">
        <f>O86*H86</f>
        <v>0</v>
      </c>
      <c r="Q86" s="222">
        <v>0</v>
      </c>
      <c r="R86" s="222">
        <f>Q86*H86</f>
        <v>0</v>
      </c>
      <c r="S86" s="222">
        <v>0</v>
      </c>
      <c r="T86" s="223">
        <f>S86*H86</f>
        <v>0</v>
      </c>
      <c r="U86" s="39"/>
      <c r="V86" s="39"/>
      <c r="W86" s="39"/>
      <c r="X86" s="39"/>
      <c r="Y86" s="39"/>
      <c r="Z86" s="39"/>
      <c r="AA86" s="39"/>
      <c r="AB86" s="39"/>
      <c r="AC86" s="39"/>
      <c r="AD86" s="39"/>
      <c r="AE86" s="39"/>
      <c r="AR86" s="224" t="s">
        <v>4802</v>
      </c>
      <c r="AT86" s="224" t="s">
        <v>183</v>
      </c>
      <c r="AU86" s="224" t="s">
        <v>81</v>
      </c>
      <c r="AY86" s="18" t="s">
        <v>181</v>
      </c>
      <c r="BE86" s="225">
        <f>IF(N86="základní",J86,0)</f>
        <v>0</v>
      </c>
      <c r="BF86" s="225">
        <f>IF(N86="snížená",J86,0)</f>
        <v>0</v>
      </c>
      <c r="BG86" s="225">
        <f>IF(N86="zákl. přenesená",J86,0)</f>
        <v>0</v>
      </c>
      <c r="BH86" s="225">
        <f>IF(N86="sníž. přenesená",J86,0)</f>
        <v>0</v>
      </c>
      <c r="BI86" s="225">
        <f>IF(N86="nulová",J86,0)</f>
        <v>0</v>
      </c>
      <c r="BJ86" s="18" t="s">
        <v>81</v>
      </c>
      <c r="BK86" s="225">
        <f>ROUND(I86*H86,2)</f>
        <v>0</v>
      </c>
      <c r="BL86" s="18" t="s">
        <v>4802</v>
      </c>
      <c r="BM86" s="224" t="s">
        <v>4824</v>
      </c>
    </row>
    <row r="87" s="2" customFormat="1">
      <c r="A87" s="39"/>
      <c r="B87" s="40"/>
      <c r="C87" s="41"/>
      <c r="D87" s="226" t="s">
        <v>189</v>
      </c>
      <c r="E87" s="41"/>
      <c r="F87" s="227" t="s">
        <v>4808</v>
      </c>
      <c r="G87" s="41"/>
      <c r="H87" s="41"/>
      <c r="I87" s="228"/>
      <c r="J87" s="41"/>
      <c r="K87" s="41"/>
      <c r="L87" s="45"/>
      <c r="M87" s="229"/>
      <c r="N87" s="230"/>
      <c r="O87" s="85"/>
      <c r="P87" s="85"/>
      <c r="Q87" s="85"/>
      <c r="R87" s="85"/>
      <c r="S87" s="85"/>
      <c r="T87" s="86"/>
      <c r="U87" s="39"/>
      <c r="V87" s="39"/>
      <c r="W87" s="39"/>
      <c r="X87" s="39"/>
      <c r="Y87" s="39"/>
      <c r="Z87" s="39"/>
      <c r="AA87" s="39"/>
      <c r="AB87" s="39"/>
      <c r="AC87" s="39"/>
      <c r="AD87" s="39"/>
      <c r="AE87" s="39"/>
      <c r="AT87" s="18" t="s">
        <v>189</v>
      </c>
      <c r="AU87" s="18" t="s">
        <v>81</v>
      </c>
    </row>
    <row r="88" s="2" customFormat="1" ht="16.5" customHeight="1">
      <c r="A88" s="39"/>
      <c r="B88" s="40"/>
      <c r="C88" s="213" t="s">
        <v>96</v>
      </c>
      <c r="D88" s="213" t="s">
        <v>183</v>
      </c>
      <c r="E88" s="214" t="s">
        <v>4812</v>
      </c>
      <c r="F88" s="215" t="s">
        <v>4811</v>
      </c>
      <c r="G88" s="216" t="s">
        <v>4801</v>
      </c>
      <c r="H88" s="217">
        <v>1</v>
      </c>
      <c r="I88" s="218"/>
      <c r="J88" s="219">
        <f>ROUND(I88*H88,2)</f>
        <v>0</v>
      </c>
      <c r="K88" s="215" t="s">
        <v>3932</v>
      </c>
      <c r="L88" s="45"/>
      <c r="M88" s="220" t="s">
        <v>19</v>
      </c>
      <c r="N88" s="221" t="s">
        <v>44</v>
      </c>
      <c r="O88" s="85"/>
      <c r="P88" s="222">
        <f>O88*H88</f>
        <v>0</v>
      </c>
      <c r="Q88" s="222">
        <v>0</v>
      </c>
      <c r="R88" s="222">
        <f>Q88*H88</f>
        <v>0</v>
      </c>
      <c r="S88" s="222">
        <v>0</v>
      </c>
      <c r="T88" s="223">
        <f>S88*H88</f>
        <v>0</v>
      </c>
      <c r="U88" s="39"/>
      <c r="V88" s="39"/>
      <c r="W88" s="39"/>
      <c r="X88" s="39"/>
      <c r="Y88" s="39"/>
      <c r="Z88" s="39"/>
      <c r="AA88" s="39"/>
      <c r="AB88" s="39"/>
      <c r="AC88" s="39"/>
      <c r="AD88" s="39"/>
      <c r="AE88" s="39"/>
      <c r="AR88" s="224" t="s">
        <v>4802</v>
      </c>
      <c r="AT88" s="224" t="s">
        <v>183</v>
      </c>
      <c r="AU88" s="224" t="s">
        <v>81</v>
      </c>
      <c r="AY88" s="18" t="s">
        <v>181</v>
      </c>
      <c r="BE88" s="225">
        <f>IF(N88="základní",J88,0)</f>
        <v>0</v>
      </c>
      <c r="BF88" s="225">
        <f>IF(N88="snížená",J88,0)</f>
        <v>0</v>
      </c>
      <c r="BG88" s="225">
        <f>IF(N88="zákl. přenesená",J88,0)</f>
        <v>0</v>
      </c>
      <c r="BH88" s="225">
        <f>IF(N88="sníž. přenesená",J88,0)</f>
        <v>0</v>
      </c>
      <c r="BI88" s="225">
        <f>IF(N88="nulová",J88,0)</f>
        <v>0</v>
      </c>
      <c r="BJ88" s="18" t="s">
        <v>81</v>
      </c>
      <c r="BK88" s="225">
        <f>ROUND(I88*H88,2)</f>
        <v>0</v>
      </c>
      <c r="BL88" s="18" t="s">
        <v>4802</v>
      </c>
      <c r="BM88" s="224" t="s">
        <v>4825</v>
      </c>
    </row>
    <row r="89" s="2" customFormat="1">
      <c r="A89" s="39"/>
      <c r="B89" s="40"/>
      <c r="C89" s="41"/>
      <c r="D89" s="226" t="s">
        <v>189</v>
      </c>
      <c r="E89" s="41"/>
      <c r="F89" s="227" t="s">
        <v>4811</v>
      </c>
      <c r="G89" s="41"/>
      <c r="H89" s="41"/>
      <c r="I89" s="228"/>
      <c r="J89" s="41"/>
      <c r="K89" s="41"/>
      <c r="L89" s="45"/>
      <c r="M89" s="229"/>
      <c r="N89" s="230"/>
      <c r="O89" s="85"/>
      <c r="P89" s="85"/>
      <c r="Q89" s="85"/>
      <c r="R89" s="85"/>
      <c r="S89" s="85"/>
      <c r="T89" s="86"/>
      <c r="U89" s="39"/>
      <c r="V89" s="39"/>
      <c r="W89" s="39"/>
      <c r="X89" s="39"/>
      <c r="Y89" s="39"/>
      <c r="Z89" s="39"/>
      <c r="AA89" s="39"/>
      <c r="AB89" s="39"/>
      <c r="AC89" s="39"/>
      <c r="AD89" s="39"/>
      <c r="AE89" s="39"/>
      <c r="AT89" s="18" t="s">
        <v>189</v>
      </c>
      <c r="AU89" s="18" t="s">
        <v>81</v>
      </c>
    </row>
    <row r="90" s="2" customFormat="1" ht="16.5" customHeight="1">
      <c r="A90" s="39"/>
      <c r="B90" s="40"/>
      <c r="C90" s="213" t="s">
        <v>99</v>
      </c>
      <c r="D90" s="213" t="s">
        <v>183</v>
      </c>
      <c r="E90" s="214" t="s">
        <v>4826</v>
      </c>
      <c r="F90" s="215" t="s">
        <v>4827</v>
      </c>
      <c r="G90" s="216" t="s">
        <v>4801</v>
      </c>
      <c r="H90" s="217">
        <v>1</v>
      </c>
      <c r="I90" s="218"/>
      <c r="J90" s="219">
        <f>ROUND(I90*H90,2)</f>
        <v>0</v>
      </c>
      <c r="K90" s="215" t="s">
        <v>3932</v>
      </c>
      <c r="L90" s="45"/>
      <c r="M90" s="220" t="s">
        <v>19</v>
      </c>
      <c r="N90" s="221" t="s">
        <v>44</v>
      </c>
      <c r="O90" s="85"/>
      <c r="P90" s="222">
        <f>O90*H90</f>
        <v>0</v>
      </c>
      <c r="Q90" s="222">
        <v>0</v>
      </c>
      <c r="R90" s="222">
        <f>Q90*H90</f>
        <v>0</v>
      </c>
      <c r="S90" s="222">
        <v>0</v>
      </c>
      <c r="T90" s="223">
        <f>S90*H90</f>
        <v>0</v>
      </c>
      <c r="U90" s="39"/>
      <c r="V90" s="39"/>
      <c r="W90" s="39"/>
      <c r="X90" s="39"/>
      <c r="Y90" s="39"/>
      <c r="Z90" s="39"/>
      <c r="AA90" s="39"/>
      <c r="AB90" s="39"/>
      <c r="AC90" s="39"/>
      <c r="AD90" s="39"/>
      <c r="AE90" s="39"/>
      <c r="AR90" s="224" t="s">
        <v>4802</v>
      </c>
      <c r="AT90" s="224" t="s">
        <v>183</v>
      </c>
      <c r="AU90" s="224" t="s">
        <v>81</v>
      </c>
      <c r="AY90" s="18" t="s">
        <v>181</v>
      </c>
      <c r="BE90" s="225">
        <f>IF(N90="základní",J90,0)</f>
        <v>0</v>
      </c>
      <c r="BF90" s="225">
        <f>IF(N90="snížená",J90,0)</f>
        <v>0</v>
      </c>
      <c r="BG90" s="225">
        <f>IF(N90="zákl. přenesená",J90,0)</f>
        <v>0</v>
      </c>
      <c r="BH90" s="225">
        <f>IF(N90="sníž. přenesená",J90,0)</f>
        <v>0</v>
      </c>
      <c r="BI90" s="225">
        <f>IF(N90="nulová",J90,0)</f>
        <v>0</v>
      </c>
      <c r="BJ90" s="18" t="s">
        <v>81</v>
      </c>
      <c r="BK90" s="225">
        <f>ROUND(I90*H90,2)</f>
        <v>0</v>
      </c>
      <c r="BL90" s="18" t="s">
        <v>4802</v>
      </c>
      <c r="BM90" s="224" t="s">
        <v>4828</v>
      </c>
    </row>
    <row r="91" s="2" customFormat="1">
      <c r="A91" s="39"/>
      <c r="B91" s="40"/>
      <c r="C91" s="41"/>
      <c r="D91" s="226" t="s">
        <v>189</v>
      </c>
      <c r="E91" s="41"/>
      <c r="F91" s="227" t="s">
        <v>4827</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189</v>
      </c>
      <c r="AU91" s="18" t="s">
        <v>81</v>
      </c>
    </row>
    <row r="92" s="2" customFormat="1" ht="16.5" customHeight="1">
      <c r="A92" s="39"/>
      <c r="B92" s="40"/>
      <c r="C92" s="213" t="s">
        <v>102</v>
      </c>
      <c r="D92" s="213" t="s">
        <v>183</v>
      </c>
      <c r="E92" s="214" t="s">
        <v>4829</v>
      </c>
      <c r="F92" s="215" t="s">
        <v>4830</v>
      </c>
      <c r="G92" s="216" t="s">
        <v>4801</v>
      </c>
      <c r="H92" s="217">
        <v>1</v>
      </c>
      <c r="I92" s="218"/>
      <c r="J92" s="219">
        <f>ROUND(I92*H92,2)</f>
        <v>0</v>
      </c>
      <c r="K92" s="215" t="s">
        <v>3932</v>
      </c>
      <c r="L92" s="45"/>
      <c r="M92" s="220" t="s">
        <v>19</v>
      </c>
      <c r="N92" s="221" t="s">
        <v>44</v>
      </c>
      <c r="O92" s="85"/>
      <c r="P92" s="222">
        <f>O92*H92</f>
        <v>0</v>
      </c>
      <c r="Q92" s="222">
        <v>0</v>
      </c>
      <c r="R92" s="222">
        <f>Q92*H92</f>
        <v>0</v>
      </c>
      <c r="S92" s="222">
        <v>0</v>
      </c>
      <c r="T92" s="223">
        <f>S92*H92</f>
        <v>0</v>
      </c>
      <c r="U92" s="39"/>
      <c r="V92" s="39"/>
      <c r="W92" s="39"/>
      <c r="X92" s="39"/>
      <c r="Y92" s="39"/>
      <c r="Z92" s="39"/>
      <c r="AA92" s="39"/>
      <c r="AB92" s="39"/>
      <c r="AC92" s="39"/>
      <c r="AD92" s="39"/>
      <c r="AE92" s="39"/>
      <c r="AR92" s="224" t="s">
        <v>4802</v>
      </c>
      <c r="AT92" s="224" t="s">
        <v>183</v>
      </c>
      <c r="AU92" s="224" t="s">
        <v>81</v>
      </c>
      <c r="AY92" s="18" t="s">
        <v>181</v>
      </c>
      <c r="BE92" s="225">
        <f>IF(N92="základní",J92,0)</f>
        <v>0</v>
      </c>
      <c r="BF92" s="225">
        <f>IF(N92="snížená",J92,0)</f>
        <v>0</v>
      </c>
      <c r="BG92" s="225">
        <f>IF(N92="zákl. přenesená",J92,0)</f>
        <v>0</v>
      </c>
      <c r="BH92" s="225">
        <f>IF(N92="sníž. přenesená",J92,0)</f>
        <v>0</v>
      </c>
      <c r="BI92" s="225">
        <f>IF(N92="nulová",J92,0)</f>
        <v>0</v>
      </c>
      <c r="BJ92" s="18" t="s">
        <v>81</v>
      </c>
      <c r="BK92" s="225">
        <f>ROUND(I92*H92,2)</f>
        <v>0</v>
      </c>
      <c r="BL92" s="18" t="s">
        <v>4802</v>
      </c>
      <c r="BM92" s="224" t="s">
        <v>4831</v>
      </c>
    </row>
    <row r="93" s="2" customFormat="1">
      <c r="A93" s="39"/>
      <c r="B93" s="40"/>
      <c r="C93" s="41"/>
      <c r="D93" s="226" t="s">
        <v>189</v>
      </c>
      <c r="E93" s="41"/>
      <c r="F93" s="227" t="s">
        <v>4830</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189</v>
      </c>
      <c r="AU93" s="18" t="s">
        <v>81</v>
      </c>
    </row>
    <row r="94" s="2" customFormat="1" ht="16.5" customHeight="1">
      <c r="A94" s="39"/>
      <c r="B94" s="40"/>
      <c r="C94" s="213" t="s">
        <v>226</v>
      </c>
      <c r="D94" s="213" t="s">
        <v>183</v>
      </c>
      <c r="E94" s="214" t="s">
        <v>4832</v>
      </c>
      <c r="F94" s="215" t="s">
        <v>4833</v>
      </c>
      <c r="G94" s="216" t="s">
        <v>4801</v>
      </c>
      <c r="H94" s="217">
        <v>1</v>
      </c>
      <c r="I94" s="218"/>
      <c r="J94" s="219">
        <f>ROUND(I94*H94,2)</f>
        <v>0</v>
      </c>
      <c r="K94" s="215" t="s">
        <v>3932</v>
      </c>
      <c r="L94" s="45"/>
      <c r="M94" s="220" t="s">
        <v>19</v>
      </c>
      <c r="N94" s="221"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4802</v>
      </c>
      <c r="AT94" s="224" t="s">
        <v>183</v>
      </c>
      <c r="AU94" s="224" t="s">
        <v>81</v>
      </c>
      <c r="AY94" s="18" t="s">
        <v>181</v>
      </c>
      <c r="BE94" s="225">
        <f>IF(N94="základní",J94,0)</f>
        <v>0</v>
      </c>
      <c r="BF94" s="225">
        <f>IF(N94="snížená",J94,0)</f>
        <v>0</v>
      </c>
      <c r="BG94" s="225">
        <f>IF(N94="zákl. přenesená",J94,0)</f>
        <v>0</v>
      </c>
      <c r="BH94" s="225">
        <f>IF(N94="sníž. přenesená",J94,0)</f>
        <v>0</v>
      </c>
      <c r="BI94" s="225">
        <f>IF(N94="nulová",J94,0)</f>
        <v>0</v>
      </c>
      <c r="BJ94" s="18" t="s">
        <v>81</v>
      </c>
      <c r="BK94" s="225">
        <f>ROUND(I94*H94,2)</f>
        <v>0</v>
      </c>
      <c r="BL94" s="18" t="s">
        <v>4802</v>
      </c>
      <c r="BM94" s="224" t="s">
        <v>4834</v>
      </c>
    </row>
    <row r="95" s="2" customFormat="1">
      <c r="A95" s="39"/>
      <c r="B95" s="40"/>
      <c r="C95" s="41"/>
      <c r="D95" s="226" t="s">
        <v>189</v>
      </c>
      <c r="E95" s="41"/>
      <c r="F95" s="227" t="s">
        <v>4833</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189</v>
      </c>
      <c r="AU95" s="18" t="s">
        <v>81</v>
      </c>
    </row>
    <row r="96" s="2" customFormat="1" ht="16.5" customHeight="1">
      <c r="A96" s="39"/>
      <c r="B96" s="40"/>
      <c r="C96" s="213" t="s">
        <v>268</v>
      </c>
      <c r="D96" s="213" t="s">
        <v>183</v>
      </c>
      <c r="E96" s="214" t="s">
        <v>4814</v>
      </c>
      <c r="F96" s="215" t="s">
        <v>4815</v>
      </c>
      <c r="G96" s="216" t="s">
        <v>4801</v>
      </c>
      <c r="H96" s="217">
        <v>1</v>
      </c>
      <c r="I96" s="218"/>
      <c r="J96" s="219">
        <f>ROUND(I96*H96,2)</f>
        <v>0</v>
      </c>
      <c r="K96" s="215" t="s">
        <v>3932</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4802</v>
      </c>
      <c r="AT96" s="224" t="s">
        <v>183</v>
      </c>
      <c r="AU96" s="224" t="s">
        <v>81</v>
      </c>
      <c r="AY96" s="18" t="s">
        <v>181</v>
      </c>
      <c r="BE96" s="225">
        <f>IF(N96="základní",J96,0)</f>
        <v>0</v>
      </c>
      <c r="BF96" s="225">
        <f>IF(N96="snížená",J96,0)</f>
        <v>0</v>
      </c>
      <c r="BG96" s="225">
        <f>IF(N96="zákl. přenesená",J96,0)</f>
        <v>0</v>
      </c>
      <c r="BH96" s="225">
        <f>IF(N96="sníž. přenesená",J96,0)</f>
        <v>0</v>
      </c>
      <c r="BI96" s="225">
        <f>IF(N96="nulová",J96,0)</f>
        <v>0</v>
      </c>
      <c r="BJ96" s="18" t="s">
        <v>81</v>
      </c>
      <c r="BK96" s="225">
        <f>ROUND(I96*H96,2)</f>
        <v>0</v>
      </c>
      <c r="BL96" s="18" t="s">
        <v>4802</v>
      </c>
      <c r="BM96" s="224" t="s">
        <v>4835</v>
      </c>
    </row>
    <row r="97" s="2" customFormat="1">
      <c r="A97" s="39"/>
      <c r="B97" s="40"/>
      <c r="C97" s="41"/>
      <c r="D97" s="226" t="s">
        <v>189</v>
      </c>
      <c r="E97" s="41"/>
      <c r="F97" s="227" t="s">
        <v>4815</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81</v>
      </c>
    </row>
    <row r="98" s="2" customFormat="1" ht="16.5" customHeight="1">
      <c r="A98" s="39"/>
      <c r="B98" s="40"/>
      <c r="C98" s="213" t="s">
        <v>274</v>
      </c>
      <c r="D98" s="213" t="s">
        <v>183</v>
      </c>
      <c r="E98" s="214" t="s">
        <v>4819</v>
      </c>
      <c r="F98" s="215" t="s">
        <v>4818</v>
      </c>
      <c r="G98" s="216" t="s">
        <v>4801</v>
      </c>
      <c r="H98" s="217">
        <v>1</v>
      </c>
      <c r="I98" s="218"/>
      <c r="J98" s="219">
        <f>ROUND(I98*H98,2)</f>
        <v>0</v>
      </c>
      <c r="K98" s="215" t="s">
        <v>3932</v>
      </c>
      <c r="L98" s="45"/>
      <c r="M98" s="220" t="s">
        <v>19</v>
      </c>
      <c r="N98" s="221"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4802</v>
      </c>
      <c r="AT98" s="224" t="s">
        <v>183</v>
      </c>
      <c r="AU98" s="224" t="s">
        <v>81</v>
      </c>
      <c r="AY98" s="18" t="s">
        <v>181</v>
      </c>
      <c r="BE98" s="225">
        <f>IF(N98="základní",J98,0)</f>
        <v>0</v>
      </c>
      <c r="BF98" s="225">
        <f>IF(N98="snížená",J98,0)</f>
        <v>0</v>
      </c>
      <c r="BG98" s="225">
        <f>IF(N98="zákl. přenesená",J98,0)</f>
        <v>0</v>
      </c>
      <c r="BH98" s="225">
        <f>IF(N98="sníž. přenesená",J98,0)</f>
        <v>0</v>
      </c>
      <c r="BI98" s="225">
        <f>IF(N98="nulová",J98,0)</f>
        <v>0</v>
      </c>
      <c r="BJ98" s="18" t="s">
        <v>81</v>
      </c>
      <c r="BK98" s="225">
        <f>ROUND(I98*H98,2)</f>
        <v>0</v>
      </c>
      <c r="BL98" s="18" t="s">
        <v>4802</v>
      </c>
      <c r="BM98" s="224" t="s">
        <v>4836</v>
      </c>
    </row>
    <row r="99" s="2" customFormat="1">
      <c r="A99" s="39"/>
      <c r="B99" s="40"/>
      <c r="C99" s="41"/>
      <c r="D99" s="226" t="s">
        <v>189</v>
      </c>
      <c r="E99" s="41"/>
      <c r="F99" s="227" t="s">
        <v>4818</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189</v>
      </c>
      <c r="AU99" s="18" t="s">
        <v>81</v>
      </c>
    </row>
    <row r="100" s="2" customFormat="1" ht="16.5" customHeight="1">
      <c r="A100" s="39"/>
      <c r="B100" s="40"/>
      <c r="C100" s="213" t="s">
        <v>105</v>
      </c>
      <c r="D100" s="213" t="s">
        <v>183</v>
      </c>
      <c r="E100" s="214" t="s">
        <v>4837</v>
      </c>
      <c r="F100" s="215" t="s">
        <v>4838</v>
      </c>
      <c r="G100" s="216" t="s">
        <v>4801</v>
      </c>
      <c r="H100" s="217">
        <v>1</v>
      </c>
      <c r="I100" s="218"/>
      <c r="J100" s="219">
        <f>ROUND(I100*H100,2)</f>
        <v>0</v>
      </c>
      <c r="K100" s="215" t="s">
        <v>3932</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4802</v>
      </c>
      <c r="AT100" s="224" t="s">
        <v>183</v>
      </c>
      <c r="AU100" s="224" t="s">
        <v>81</v>
      </c>
      <c r="AY100" s="18" t="s">
        <v>181</v>
      </c>
      <c r="BE100" s="225">
        <f>IF(N100="základní",J100,0)</f>
        <v>0</v>
      </c>
      <c r="BF100" s="225">
        <f>IF(N100="snížená",J100,0)</f>
        <v>0</v>
      </c>
      <c r="BG100" s="225">
        <f>IF(N100="zákl. přenesená",J100,0)</f>
        <v>0</v>
      </c>
      <c r="BH100" s="225">
        <f>IF(N100="sníž. přenesená",J100,0)</f>
        <v>0</v>
      </c>
      <c r="BI100" s="225">
        <f>IF(N100="nulová",J100,0)</f>
        <v>0</v>
      </c>
      <c r="BJ100" s="18" t="s">
        <v>81</v>
      </c>
      <c r="BK100" s="225">
        <f>ROUND(I100*H100,2)</f>
        <v>0</v>
      </c>
      <c r="BL100" s="18" t="s">
        <v>4802</v>
      </c>
      <c r="BM100" s="224" t="s">
        <v>4839</v>
      </c>
    </row>
    <row r="101" s="2" customFormat="1">
      <c r="A101" s="39"/>
      <c r="B101" s="40"/>
      <c r="C101" s="41"/>
      <c r="D101" s="226" t="s">
        <v>189</v>
      </c>
      <c r="E101" s="41"/>
      <c r="F101" s="227" t="s">
        <v>4838</v>
      </c>
      <c r="G101" s="41"/>
      <c r="H101" s="41"/>
      <c r="I101" s="228"/>
      <c r="J101" s="41"/>
      <c r="K101" s="41"/>
      <c r="L101" s="45"/>
      <c r="M101" s="276"/>
      <c r="N101" s="277"/>
      <c r="O101" s="278"/>
      <c r="P101" s="278"/>
      <c r="Q101" s="278"/>
      <c r="R101" s="278"/>
      <c r="S101" s="278"/>
      <c r="T101" s="279"/>
      <c r="U101" s="39"/>
      <c r="V101" s="39"/>
      <c r="W101" s="39"/>
      <c r="X101" s="39"/>
      <c r="Y101" s="39"/>
      <c r="Z101" s="39"/>
      <c r="AA101" s="39"/>
      <c r="AB101" s="39"/>
      <c r="AC101" s="39"/>
      <c r="AD101" s="39"/>
      <c r="AE101" s="39"/>
      <c r="AT101" s="18" t="s">
        <v>189</v>
      </c>
      <c r="AU101" s="18" t="s">
        <v>81</v>
      </c>
    </row>
    <row r="102" s="2" customFormat="1" ht="6.96" customHeight="1">
      <c r="A102" s="39"/>
      <c r="B102" s="60"/>
      <c r="C102" s="61"/>
      <c r="D102" s="61"/>
      <c r="E102" s="61"/>
      <c r="F102" s="61"/>
      <c r="G102" s="61"/>
      <c r="H102" s="61"/>
      <c r="I102" s="61"/>
      <c r="J102" s="61"/>
      <c r="K102" s="61"/>
      <c r="L102" s="45"/>
      <c r="M102" s="39"/>
      <c r="O102" s="39"/>
      <c r="P102" s="39"/>
      <c r="Q102" s="39"/>
      <c r="R102" s="39"/>
      <c r="S102" s="39"/>
      <c r="T102" s="39"/>
      <c r="U102" s="39"/>
      <c r="V102" s="39"/>
      <c r="W102" s="39"/>
      <c r="X102" s="39"/>
      <c r="Y102" s="39"/>
      <c r="Z102" s="39"/>
      <c r="AA102" s="39"/>
      <c r="AB102" s="39"/>
      <c r="AC102" s="39"/>
      <c r="AD102" s="39"/>
      <c r="AE102" s="39"/>
    </row>
  </sheetData>
  <sheetProtection sheet="1" autoFilter="0" formatColumns="0" formatRows="0" objects="1" scenarios="1" spinCount="100000" saltValue="hohBcW3Afh67BfKqzPMjdGpA2/hhI1FE0ce/QhTNGU0Pi3556dDhadWjZAVkmFNQwekPEslSN410wF1vd3738w==" hashValue="pa+LESpyJ079xcHlxDZFi4T/cv9AdS9dN6vB22w/z1B/9eMr0o2nU0BulocC5aYVgXSKjUlsD+E+NkiDyv4Dvg==" algorithmName="SHA-512" password="CC35"/>
  <autoFilter ref="C79:K101"/>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3" customWidth="1"/>
    <col min="2" max="2" width="1.667969" style="283" customWidth="1"/>
    <col min="3" max="4" width="5" style="283" customWidth="1"/>
    <col min="5" max="5" width="11.66016" style="283" customWidth="1"/>
    <col min="6" max="6" width="9.160156" style="283" customWidth="1"/>
    <col min="7" max="7" width="5" style="283" customWidth="1"/>
    <col min="8" max="8" width="77.83203" style="283" customWidth="1"/>
    <col min="9" max="10" width="20" style="283" customWidth="1"/>
    <col min="11" max="11" width="1.667969" style="283" customWidth="1"/>
  </cols>
  <sheetData>
    <row r="1" s="1" customFormat="1" ht="37.5" customHeight="1"/>
    <row r="2" s="1" customFormat="1" ht="7.5" customHeight="1">
      <c r="B2" s="284"/>
      <c r="C2" s="285"/>
      <c r="D2" s="285"/>
      <c r="E2" s="285"/>
      <c r="F2" s="285"/>
      <c r="G2" s="285"/>
      <c r="H2" s="285"/>
      <c r="I2" s="285"/>
      <c r="J2" s="285"/>
      <c r="K2" s="286"/>
    </row>
    <row r="3" s="16" customFormat="1" ht="45" customHeight="1">
      <c r="B3" s="287"/>
      <c r="C3" s="288" t="s">
        <v>4840</v>
      </c>
      <c r="D3" s="288"/>
      <c r="E3" s="288"/>
      <c r="F3" s="288"/>
      <c r="G3" s="288"/>
      <c r="H3" s="288"/>
      <c r="I3" s="288"/>
      <c r="J3" s="288"/>
      <c r="K3" s="289"/>
    </row>
    <row r="4" s="1" customFormat="1" ht="25.5" customHeight="1">
      <c r="B4" s="290"/>
      <c r="C4" s="291" t="s">
        <v>4841</v>
      </c>
      <c r="D4" s="291"/>
      <c r="E4" s="291"/>
      <c r="F4" s="291"/>
      <c r="G4" s="291"/>
      <c r="H4" s="291"/>
      <c r="I4" s="291"/>
      <c r="J4" s="291"/>
      <c r="K4" s="292"/>
    </row>
    <row r="5" s="1" customFormat="1" ht="5.25" customHeight="1">
      <c r="B5" s="290"/>
      <c r="C5" s="293"/>
      <c r="D5" s="293"/>
      <c r="E5" s="293"/>
      <c r="F5" s="293"/>
      <c r="G5" s="293"/>
      <c r="H5" s="293"/>
      <c r="I5" s="293"/>
      <c r="J5" s="293"/>
      <c r="K5" s="292"/>
    </row>
    <row r="6" s="1" customFormat="1" ht="15" customHeight="1">
      <c r="B6" s="290"/>
      <c r="C6" s="294" t="s">
        <v>4842</v>
      </c>
      <c r="D6" s="294"/>
      <c r="E6" s="294"/>
      <c r="F6" s="294"/>
      <c r="G6" s="294"/>
      <c r="H6" s="294"/>
      <c r="I6" s="294"/>
      <c r="J6" s="294"/>
      <c r="K6" s="292"/>
    </row>
    <row r="7" s="1" customFormat="1" ht="15" customHeight="1">
      <c r="B7" s="295"/>
      <c r="C7" s="294" t="s">
        <v>4843</v>
      </c>
      <c r="D7" s="294"/>
      <c r="E7" s="294"/>
      <c r="F7" s="294"/>
      <c r="G7" s="294"/>
      <c r="H7" s="294"/>
      <c r="I7" s="294"/>
      <c r="J7" s="294"/>
      <c r="K7" s="292"/>
    </row>
    <row r="8" s="1" customFormat="1" ht="12.75" customHeight="1">
      <c r="B8" s="295"/>
      <c r="C8" s="294"/>
      <c r="D8" s="294"/>
      <c r="E8" s="294"/>
      <c r="F8" s="294"/>
      <c r="G8" s="294"/>
      <c r="H8" s="294"/>
      <c r="I8" s="294"/>
      <c r="J8" s="294"/>
      <c r="K8" s="292"/>
    </row>
    <row r="9" s="1" customFormat="1" ht="15" customHeight="1">
      <c r="B9" s="295"/>
      <c r="C9" s="294" t="s">
        <v>4844</v>
      </c>
      <c r="D9" s="294"/>
      <c r="E9" s="294"/>
      <c r="F9" s="294"/>
      <c r="G9" s="294"/>
      <c r="H9" s="294"/>
      <c r="I9" s="294"/>
      <c r="J9" s="294"/>
      <c r="K9" s="292"/>
    </row>
    <row r="10" s="1" customFormat="1" ht="15" customHeight="1">
      <c r="B10" s="295"/>
      <c r="C10" s="294"/>
      <c r="D10" s="294" t="s">
        <v>4845</v>
      </c>
      <c r="E10" s="294"/>
      <c r="F10" s="294"/>
      <c r="G10" s="294"/>
      <c r="H10" s="294"/>
      <c r="I10" s="294"/>
      <c r="J10" s="294"/>
      <c r="K10" s="292"/>
    </row>
    <row r="11" s="1" customFormat="1" ht="15" customHeight="1">
      <c r="B11" s="295"/>
      <c r="C11" s="296"/>
      <c r="D11" s="294" t="s">
        <v>4846</v>
      </c>
      <c r="E11" s="294"/>
      <c r="F11" s="294"/>
      <c r="G11" s="294"/>
      <c r="H11" s="294"/>
      <c r="I11" s="294"/>
      <c r="J11" s="294"/>
      <c r="K11" s="292"/>
    </row>
    <row r="12" s="1" customFormat="1" ht="15" customHeight="1">
      <c r="B12" s="295"/>
      <c r="C12" s="296"/>
      <c r="D12" s="294"/>
      <c r="E12" s="294"/>
      <c r="F12" s="294"/>
      <c r="G12" s="294"/>
      <c r="H12" s="294"/>
      <c r="I12" s="294"/>
      <c r="J12" s="294"/>
      <c r="K12" s="292"/>
    </row>
    <row r="13" s="1" customFormat="1" ht="15" customHeight="1">
      <c r="B13" s="295"/>
      <c r="C13" s="296"/>
      <c r="D13" s="297" t="s">
        <v>4847</v>
      </c>
      <c r="E13" s="294"/>
      <c r="F13" s="294"/>
      <c r="G13" s="294"/>
      <c r="H13" s="294"/>
      <c r="I13" s="294"/>
      <c r="J13" s="294"/>
      <c r="K13" s="292"/>
    </row>
    <row r="14" s="1" customFormat="1" ht="12.75" customHeight="1">
      <c r="B14" s="295"/>
      <c r="C14" s="296"/>
      <c r="D14" s="296"/>
      <c r="E14" s="296"/>
      <c r="F14" s="296"/>
      <c r="G14" s="296"/>
      <c r="H14" s="296"/>
      <c r="I14" s="296"/>
      <c r="J14" s="296"/>
      <c r="K14" s="292"/>
    </row>
    <row r="15" s="1" customFormat="1" ht="15" customHeight="1">
      <c r="B15" s="295"/>
      <c r="C15" s="296"/>
      <c r="D15" s="294" t="s">
        <v>4848</v>
      </c>
      <c r="E15" s="294"/>
      <c r="F15" s="294"/>
      <c r="G15" s="294"/>
      <c r="H15" s="294"/>
      <c r="I15" s="294"/>
      <c r="J15" s="294"/>
      <c r="K15" s="292"/>
    </row>
    <row r="16" s="1" customFormat="1" ht="15" customHeight="1">
      <c r="B16" s="295"/>
      <c r="C16" s="296"/>
      <c r="D16" s="294" t="s">
        <v>4849</v>
      </c>
      <c r="E16" s="294"/>
      <c r="F16" s="294"/>
      <c r="G16" s="294"/>
      <c r="H16" s="294"/>
      <c r="I16" s="294"/>
      <c r="J16" s="294"/>
      <c r="K16" s="292"/>
    </row>
    <row r="17" s="1" customFormat="1" ht="15" customHeight="1">
      <c r="B17" s="295"/>
      <c r="C17" s="296"/>
      <c r="D17" s="294" t="s">
        <v>4850</v>
      </c>
      <c r="E17" s="294"/>
      <c r="F17" s="294"/>
      <c r="G17" s="294"/>
      <c r="H17" s="294"/>
      <c r="I17" s="294"/>
      <c r="J17" s="294"/>
      <c r="K17" s="292"/>
    </row>
    <row r="18" s="1" customFormat="1" ht="15" customHeight="1">
      <c r="B18" s="295"/>
      <c r="C18" s="296"/>
      <c r="D18" s="296"/>
      <c r="E18" s="298" t="s">
        <v>80</v>
      </c>
      <c r="F18" s="294" t="s">
        <v>4851</v>
      </c>
      <c r="G18" s="294"/>
      <c r="H18" s="294"/>
      <c r="I18" s="294"/>
      <c r="J18" s="294"/>
      <c r="K18" s="292"/>
    </row>
    <row r="19" s="1" customFormat="1" ht="15" customHeight="1">
      <c r="B19" s="295"/>
      <c r="C19" s="296"/>
      <c r="D19" s="296"/>
      <c r="E19" s="298" t="s">
        <v>4852</v>
      </c>
      <c r="F19" s="294" t="s">
        <v>4853</v>
      </c>
      <c r="G19" s="294"/>
      <c r="H19" s="294"/>
      <c r="I19" s="294"/>
      <c r="J19" s="294"/>
      <c r="K19" s="292"/>
    </row>
    <row r="20" s="1" customFormat="1" ht="15" customHeight="1">
      <c r="B20" s="295"/>
      <c r="C20" s="296"/>
      <c r="D20" s="296"/>
      <c r="E20" s="298" t="s">
        <v>4854</v>
      </c>
      <c r="F20" s="294" t="s">
        <v>4855</v>
      </c>
      <c r="G20" s="294"/>
      <c r="H20" s="294"/>
      <c r="I20" s="294"/>
      <c r="J20" s="294"/>
      <c r="K20" s="292"/>
    </row>
    <row r="21" s="1" customFormat="1" ht="15" customHeight="1">
      <c r="B21" s="295"/>
      <c r="C21" s="296"/>
      <c r="D21" s="296"/>
      <c r="E21" s="298" t="s">
        <v>109</v>
      </c>
      <c r="F21" s="294" t="s">
        <v>106</v>
      </c>
      <c r="G21" s="294"/>
      <c r="H21" s="294"/>
      <c r="I21" s="294"/>
      <c r="J21" s="294"/>
      <c r="K21" s="292"/>
    </row>
    <row r="22" s="1" customFormat="1" ht="15" customHeight="1">
      <c r="B22" s="295"/>
      <c r="C22" s="296"/>
      <c r="D22" s="296"/>
      <c r="E22" s="298" t="s">
        <v>2466</v>
      </c>
      <c r="F22" s="294" t="s">
        <v>4856</v>
      </c>
      <c r="G22" s="294"/>
      <c r="H22" s="294"/>
      <c r="I22" s="294"/>
      <c r="J22" s="294"/>
      <c r="K22" s="292"/>
    </row>
    <row r="23" s="1" customFormat="1" ht="15" customHeight="1">
      <c r="B23" s="295"/>
      <c r="C23" s="296"/>
      <c r="D23" s="296"/>
      <c r="E23" s="298" t="s">
        <v>94</v>
      </c>
      <c r="F23" s="294" t="s">
        <v>4857</v>
      </c>
      <c r="G23" s="294"/>
      <c r="H23" s="294"/>
      <c r="I23" s="294"/>
      <c r="J23" s="294"/>
      <c r="K23" s="292"/>
    </row>
    <row r="24" s="1" customFormat="1" ht="12.75" customHeight="1">
      <c r="B24" s="295"/>
      <c r="C24" s="296"/>
      <c r="D24" s="296"/>
      <c r="E24" s="296"/>
      <c r="F24" s="296"/>
      <c r="G24" s="296"/>
      <c r="H24" s="296"/>
      <c r="I24" s="296"/>
      <c r="J24" s="296"/>
      <c r="K24" s="292"/>
    </row>
    <row r="25" s="1" customFormat="1" ht="15" customHeight="1">
      <c r="B25" s="295"/>
      <c r="C25" s="294" t="s">
        <v>4858</v>
      </c>
      <c r="D25" s="294"/>
      <c r="E25" s="294"/>
      <c r="F25" s="294"/>
      <c r="G25" s="294"/>
      <c r="H25" s="294"/>
      <c r="I25" s="294"/>
      <c r="J25" s="294"/>
      <c r="K25" s="292"/>
    </row>
    <row r="26" s="1" customFormat="1" ht="15" customHeight="1">
      <c r="B26" s="295"/>
      <c r="C26" s="294" t="s">
        <v>4859</v>
      </c>
      <c r="D26" s="294"/>
      <c r="E26" s="294"/>
      <c r="F26" s="294"/>
      <c r="G26" s="294"/>
      <c r="H26" s="294"/>
      <c r="I26" s="294"/>
      <c r="J26" s="294"/>
      <c r="K26" s="292"/>
    </row>
    <row r="27" s="1" customFormat="1" ht="15" customHeight="1">
      <c r="B27" s="295"/>
      <c r="C27" s="294"/>
      <c r="D27" s="294" t="s">
        <v>4860</v>
      </c>
      <c r="E27" s="294"/>
      <c r="F27" s="294"/>
      <c r="G27" s="294"/>
      <c r="H27" s="294"/>
      <c r="I27" s="294"/>
      <c r="J27" s="294"/>
      <c r="K27" s="292"/>
    </row>
    <row r="28" s="1" customFormat="1" ht="15" customHeight="1">
      <c r="B28" s="295"/>
      <c r="C28" s="296"/>
      <c r="D28" s="294" t="s">
        <v>4861</v>
      </c>
      <c r="E28" s="294"/>
      <c r="F28" s="294"/>
      <c r="G28" s="294"/>
      <c r="H28" s="294"/>
      <c r="I28" s="294"/>
      <c r="J28" s="294"/>
      <c r="K28" s="292"/>
    </row>
    <row r="29" s="1" customFormat="1" ht="12.75" customHeight="1">
      <c r="B29" s="295"/>
      <c r="C29" s="296"/>
      <c r="D29" s="296"/>
      <c r="E29" s="296"/>
      <c r="F29" s="296"/>
      <c r="G29" s="296"/>
      <c r="H29" s="296"/>
      <c r="I29" s="296"/>
      <c r="J29" s="296"/>
      <c r="K29" s="292"/>
    </row>
    <row r="30" s="1" customFormat="1" ht="15" customHeight="1">
      <c r="B30" s="295"/>
      <c r="C30" s="296"/>
      <c r="D30" s="294" t="s">
        <v>4862</v>
      </c>
      <c r="E30" s="294"/>
      <c r="F30" s="294"/>
      <c r="G30" s="294"/>
      <c r="H30" s="294"/>
      <c r="I30" s="294"/>
      <c r="J30" s="294"/>
      <c r="K30" s="292"/>
    </row>
    <row r="31" s="1" customFormat="1" ht="15" customHeight="1">
      <c r="B31" s="295"/>
      <c r="C31" s="296"/>
      <c r="D31" s="294" t="s">
        <v>4863</v>
      </c>
      <c r="E31" s="294"/>
      <c r="F31" s="294"/>
      <c r="G31" s="294"/>
      <c r="H31" s="294"/>
      <c r="I31" s="294"/>
      <c r="J31" s="294"/>
      <c r="K31" s="292"/>
    </row>
    <row r="32" s="1" customFormat="1" ht="12.75" customHeight="1">
      <c r="B32" s="295"/>
      <c r="C32" s="296"/>
      <c r="D32" s="296"/>
      <c r="E32" s="296"/>
      <c r="F32" s="296"/>
      <c r="G32" s="296"/>
      <c r="H32" s="296"/>
      <c r="I32" s="296"/>
      <c r="J32" s="296"/>
      <c r="K32" s="292"/>
    </row>
    <row r="33" s="1" customFormat="1" ht="15" customHeight="1">
      <c r="B33" s="295"/>
      <c r="C33" s="296"/>
      <c r="D33" s="294" t="s">
        <v>4864</v>
      </c>
      <c r="E33" s="294"/>
      <c r="F33" s="294"/>
      <c r="G33" s="294"/>
      <c r="H33" s="294"/>
      <c r="I33" s="294"/>
      <c r="J33" s="294"/>
      <c r="K33" s="292"/>
    </row>
    <row r="34" s="1" customFormat="1" ht="15" customHeight="1">
      <c r="B34" s="295"/>
      <c r="C34" s="296"/>
      <c r="D34" s="294" t="s">
        <v>4865</v>
      </c>
      <c r="E34" s="294"/>
      <c r="F34" s="294"/>
      <c r="G34" s="294"/>
      <c r="H34" s="294"/>
      <c r="I34" s="294"/>
      <c r="J34" s="294"/>
      <c r="K34" s="292"/>
    </row>
    <row r="35" s="1" customFormat="1" ht="15" customHeight="1">
      <c r="B35" s="295"/>
      <c r="C35" s="296"/>
      <c r="D35" s="294" t="s">
        <v>4866</v>
      </c>
      <c r="E35" s="294"/>
      <c r="F35" s="294"/>
      <c r="G35" s="294"/>
      <c r="H35" s="294"/>
      <c r="I35" s="294"/>
      <c r="J35" s="294"/>
      <c r="K35" s="292"/>
    </row>
    <row r="36" s="1" customFormat="1" ht="15" customHeight="1">
      <c r="B36" s="295"/>
      <c r="C36" s="296"/>
      <c r="D36" s="294"/>
      <c r="E36" s="297" t="s">
        <v>167</v>
      </c>
      <c r="F36" s="294"/>
      <c r="G36" s="294" t="s">
        <v>4867</v>
      </c>
      <c r="H36" s="294"/>
      <c r="I36" s="294"/>
      <c r="J36" s="294"/>
      <c r="K36" s="292"/>
    </row>
    <row r="37" s="1" customFormat="1" ht="30.75" customHeight="1">
      <c r="B37" s="295"/>
      <c r="C37" s="296"/>
      <c r="D37" s="294"/>
      <c r="E37" s="297" t="s">
        <v>4868</v>
      </c>
      <c r="F37" s="294"/>
      <c r="G37" s="294" t="s">
        <v>4869</v>
      </c>
      <c r="H37" s="294"/>
      <c r="I37" s="294"/>
      <c r="J37" s="294"/>
      <c r="K37" s="292"/>
    </row>
    <row r="38" s="1" customFormat="1" ht="15" customHeight="1">
      <c r="B38" s="295"/>
      <c r="C38" s="296"/>
      <c r="D38" s="294"/>
      <c r="E38" s="297" t="s">
        <v>54</v>
      </c>
      <c r="F38" s="294"/>
      <c r="G38" s="294" t="s">
        <v>4870</v>
      </c>
      <c r="H38" s="294"/>
      <c r="I38" s="294"/>
      <c r="J38" s="294"/>
      <c r="K38" s="292"/>
    </row>
    <row r="39" s="1" customFormat="1" ht="15" customHeight="1">
      <c r="B39" s="295"/>
      <c r="C39" s="296"/>
      <c r="D39" s="294"/>
      <c r="E39" s="297" t="s">
        <v>55</v>
      </c>
      <c r="F39" s="294"/>
      <c r="G39" s="294" t="s">
        <v>4871</v>
      </c>
      <c r="H39" s="294"/>
      <c r="I39" s="294"/>
      <c r="J39" s="294"/>
      <c r="K39" s="292"/>
    </row>
    <row r="40" s="1" customFormat="1" ht="15" customHeight="1">
      <c r="B40" s="295"/>
      <c r="C40" s="296"/>
      <c r="D40" s="294"/>
      <c r="E40" s="297" t="s">
        <v>168</v>
      </c>
      <c r="F40" s="294"/>
      <c r="G40" s="294" t="s">
        <v>4872</v>
      </c>
      <c r="H40" s="294"/>
      <c r="I40" s="294"/>
      <c r="J40" s="294"/>
      <c r="K40" s="292"/>
    </row>
    <row r="41" s="1" customFormat="1" ht="15" customHeight="1">
      <c r="B41" s="295"/>
      <c r="C41" s="296"/>
      <c r="D41" s="294"/>
      <c r="E41" s="297" t="s">
        <v>169</v>
      </c>
      <c r="F41" s="294"/>
      <c r="G41" s="294" t="s">
        <v>4873</v>
      </c>
      <c r="H41" s="294"/>
      <c r="I41" s="294"/>
      <c r="J41" s="294"/>
      <c r="K41" s="292"/>
    </row>
    <row r="42" s="1" customFormat="1" ht="15" customHeight="1">
      <c r="B42" s="295"/>
      <c r="C42" s="296"/>
      <c r="D42" s="294"/>
      <c r="E42" s="297" t="s">
        <v>4874</v>
      </c>
      <c r="F42" s="294"/>
      <c r="G42" s="294" t="s">
        <v>4875</v>
      </c>
      <c r="H42" s="294"/>
      <c r="I42" s="294"/>
      <c r="J42" s="294"/>
      <c r="K42" s="292"/>
    </row>
    <row r="43" s="1" customFormat="1" ht="15" customHeight="1">
      <c r="B43" s="295"/>
      <c r="C43" s="296"/>
      <c r="D43" s="294"/>
      <c r="E43" s="297"/>
      <c r="F43" s="294"/>
      <c r="G43" s="294" t="s">
        <v>4876</v>
      </c>
      <c r="H43" s="294"/>
      <c r="I43" s="294"/>
      <c r="J43" s="294"/>
      <c r="K43" s="292"/>
    </row>
    <row r="44" s="1" customFormat="1" ht="15" customHeight="1">
      <c r="B44" s="295"/>
      <c r="C44" s="296"/>
      <c r="D44" s="294"/>
      <c r="E44" s="297" t="s">
        <v>4877</v>
      </c>
      <c r="F44" s="294"/>
      <c r="G44" s="294" t="s">
        <v>4878</v>
      </c>
      <c r="H44" s="294"/>
      <c r="I44" s="294"/>
      <c r="J44" s="294"/>
      <c r="K44" s="292"/>
    </row>
    <row r="45" s="1" customFormat="1" ht="15" customHeight="1">
      <c r="B45" s="295"/>
      <c r="C45" s="296"/>
      <c r="D45" s="294"/>
      <c r="E45" s="297" t="s">
        <v>171</v>
      </c>
      <c r="F45" s="294"/>
      <c r="G45" s="294" t="s">
        <v>4879</v>
      </c>
      <c r="H45" s="294"/>
      <c r="I45" s="294"/>
      <c r="J45" s="294"/>
      <c r="K45" s="292"/>
    </row>
    <row r="46" s="1" customFormat="1" ht="12.75" customHeight="1">
      <c r="B46" s="295"/>
      <c r="C46" s="296"/>
      <c r="D46" s="294"/>
      <c r="E46" s="294"/>
      <c r="F46" s="294"/>
      <c r="G46" s="294"/>
      <c r="H46" s="294"/>
      <c r="I46" s="294"/>
      <c r="J46" s="294"/>
      <c r="K46" s="292"/>
    </row>
    <row r="47" s="1" customFormat="1" ht="15" customHeight="1">
      <c r="B47" s="295"/>
      <c r="C47" s="296"/>
      <c r="D47" s="294" t="s">
        <v>4880</v>
      </c>
      <c r="E47" s="294"/>
      <c r="F47" s="294"/>
      <c r="G47" s="294"/>
      <c r="H47" s="294"/>
      <c r="I47" s="294"/>
      <c r="J47" s="294"/>
      <c r="K47" s="292"/>
    </row>
    <row r="48" s="1" customFormat="1" ht="15" customHeight="1">
      <c r="B48" s="295"/>
      <c r="C48" s="296"/>
      <c r="D48" s="296"/>
      <c r="E48" s="294" t="s">
        <v>4881</v>
      </c>
      <c r="F48" s="294"/>
      <c r="G48" s="294"/>
      <c r="H48" s="294"/>
      <c r="I48" s="294"/>
      <c r="J48" s="294"/>
      <c r="K48" s="292"/>
    </row>
    <row r="49" s="1" customFormat="1" ht="15" customHeight="1">
      <c r="B49" s="295"/>
      <c r="C49" s="296"/>
      <c r="D49" s="296"/>
      <c r="E49" s="294" t="s">
        <v>4882</v>
      </c>
      <c r="F49" s="294"/>
      <c r="G49" s="294"/>
      <c r="H49" s="294"/>
      <c r="I49" s="294"/>
      <c r="J49" s="294"/>
      <c r="K49" s="292"/>
    </row>
    <row r="50" s="1" customFormat="1" ht="15" customHeight="1">
      <c r="B50" s="295"/>
      <c r="C50" s="296"/>
      <c r="D50" s="296"/>
      <c r="E50" s="294" t="s">
        <v>4883</v>
      </c>
      <c r="F50" s="294"/>
      <c r="G50" s="294"/>
      <c r="H50" s="294"/>
      <c r="I50" s="294"/>
      <c r="J50" s="294"/>
      <c r="K50" s="292"/>
    </row>
    <row r="51" s="1" customFormat="1" ht="15" customHeight="1">
      <c r="B51" s="295"/>
      <c r="C51" s="296"/>
      <c r="D51" s="294" t="s">
        <v>4884</v>
      </c>
      <c r="E51" s="294"/>
      <c r="F51" s="294"/>
      <c r="G51" s="294"/>
      <c r="H51" s="294"/>
      <c r="I51" s="294"/>
      <c r="J51" s="294"/>
      <c r="K51" s="292"/>
    </row>
    <row r="52" s="1" customFormat="1" ht="25.5" customHeight="1">
      <c r="B52" s="290"/>
      <c r="C52" s="291" t="s">
        <v>4885</v>
      </c>
      <c r="D52" s="291"/>
      <c r="E52" s="291"/>
      <c r="F52" s="291"/>
      <c r="G52" s="291"/>
      <c r="H52" s="291"/>
      <c r="I52" s="291"/>
      <c r="J52" s="291"/>
      <c r="K52" s="292"/>
    </row>
    <row r="53" s="1" customFormat="1" ht="5.25" customHeight="1">
      <c r="B53" s="290"/>
      <c r="C53" s="293"/>
      <c r="D53" s="293"/>
      <c r="E53" s="293"/>
      <c r="F53" s="293"/>
      <c r="G53" s="293"/>
      <c r="H53" s="293"/>
      <c r="I53" s="293"/>
      <c r="J53" s="293"/>
      <c r="K53" s="292"/>
    </row>
    <row r="54" s="1" customFormat="1" ht="15" customHeight="1">
      <c r="B54" s="290"/>
      <c r="C54" s="294" t="s">
        <v>4886</v>
      </c>
      <c r="D54" s="294"/>
      <c r="E54" s="294"/>
      <c r="F54" s="294"/>
      <c r="G54" s="294"/>
      <c r="H54" s="294"/>
      <c r="I54" s="294"/>
      <c r="J54" s="294"/>
      <c r="K54" s="292"/>
    </row>
    <row r="55" s="1" customFormat="1" ht="15" customHeight="1">
      <c r="B55" s="290"/>
      <c r="C55" s="294" t="s">
        <v>4887</v>
      </c>
      <c r="D55" s="294"/>
      <c r="E55" s="294"/>
      <c r="F55" s="294"/>
      <c r="G55" s="294"/>
      <c r="H55" s="294"/>
      <c r="I55" s="294"/>
      <c r="J55" s="294"/>
      <c r="K55" s="292"/>
    </row>
    <row r="56" s="1" customFormat="1" ht="12.75" customHeight="1">
      <c r="B56" s="290"/>
      <c r="C56" s="294"/>
      <c r="D56" s="294"/>
      <c r="E56" s="294"/>
      <c r="F56" s="294"/>
      <c r="G56" s="294"/>
      <c r="H56" s="294"/>
      <c r="I56" s="294"/>
      <c r="J56" s="294"/>
      <c r="K56" s="292"/>
    </row>
    <row r="57" s="1" customFormat="1" ht="15" customHeight="1">
      <c r="B57" s="290"/>
      <c r="C57" s="294" t="s">
        <v>4888</v>
      </c>
      <c r="D57" s="294"/>
      <c r="E57" s="294"/>
      <c r="F57" s="294"/>
      <c r="G57" s="294"/>
      <c r="H57" s="294"/>
      <c r="I57" s="294"/>
      <c r="J57" s="294"/>
      <c r="K57" s="292"/>
    </row>
    <row r="58" s="1" customFormat="1" ht="15" customHeight="1">
      <c r="B58" s="290"/>
      <c r="C58" s="296"/>
      <c r="D58" s="294" t="s">
        <v>4889</v>
      </c>
      <c r="E58" s="294"/>
      <c r="F58" s="294"/>
      <c r="G58" s="294"/>
      <c r="H58" s="294"/>
      <c r="I58" s="294"/>
      <c r="J58" s="294"/>
      <c r="K58" s="292"/>
    </row>
    <row r="59" s="1" customFormat="1" ht="15" customHeight="1">
      <c r="B59" s="290"/>
      <c r="C59" s="296"/>
      <c r="D59" s="294" t="s">
        <v>4890</v>
      </c>
      <c r="E59" s="294"/>
      <c r="F59" s="294"/>
      <c r="G59" s="294"/>
      <c r="H59" s="294"/>
      <c r="I59" s="294"/>
      <c r="J59" s="294"/>
      <c r="K59" s="292"/>
    </row>
    <row r="60" s="1" customFormat="1" ht="15" customHeight="1">
      <c r="B60" s="290"/>
      <c r="C60" s="296"/>
      <c r="D60" s="294" t="s">
        <v>4891</v>
      </c>
      <c r="E60" s="294"/>
      <c r="F60" s="294"/>
      <c r="G60" s="294"/>
      <c r="H60" s="294"/>
      <c r="I60" s="294"/>
      <c r="J60" s="294"/>
      <c r="K60" s="292"/>
    </row>
    <row r="61" s="1" customFormat="1" ht="15" customHeight="1">
      <c r="B61" s="290"/>
      <c r="C61" s="296"/>
      <c r="D61" s="294" t="s">
        <v>4892</v>
      </c>
      <c r="E61" s="294"/>
      <c r="F61" s="294"/>
      <c r="G61" s="294"/>
      <c r="H61" s="294"/>
      <c r="I61" s="294"/>
      <c r="J61" s="294"/>
      <c r="K61" s="292"/>
    </row>
    <row r="62" s="1" customFormat="1" ht="15" customHeight="1">
      <c r="B62" s="290"/>
      <c r="C62" s="296"/>
      <c r="D62" s="299" t="s">
        <v>4893</v>
      </c>
      <c r="E62" s="299"/>
      <c r="F62" s="299"/>
      <c r="G62" s="299"/>
      <c r="H62" s="299"/>
      <c r="I62" s="299"/>
      <c r="J62" s="299"/>
      <c r="K62" s="292"/>
    </row>
    <row r="63" s="1" customFormat="1" ht="15" customHeight="1">
      <c r="B63" s="290"/>
      <c r="C63" s="296"/>
      <c r="D63" s="294" t="s">
        <v>4894</v>
      </c>
      <c r="E63" s="294"/>
      <c r="F63" s="294"/>
      <c r="G63" s="294"/>
      <c r="H63" s="294"/>
      <c r="I63" s="294"/>
      <c r="J63" s="294"/>
      <c r="K63" s="292"/>
    </row>
    <row r="64" s="1" customFormat="1" ht="12.75" customHeight="1">
      <c r="B64" s="290"/>
      <c r="C64" s="296"/>
      <c r="D64" s="296"/>
      <c r="E64" s="300"/>
      <c r="F64" s="296"/>
      <c r="G64" s="296"/>
      <c r="H64" s="296"/>
      <c r="I64" s="296"/>
      <c r="J64" s="296"/>
      <c r="K64" s="292"/>
    </row>
    <row r="65" s="1" customFormat="1" ht="15" customHeight="1">
      <c r="B65" s="290"/>
      <c r="C65" s="296"/>
      <c r="D65" s="294" t="s">
        <v>4895</v>
      </c>
      <c r="E65" s="294"/>
      <c r="F65" s="294"/>
      <c r="G65" s="294"/>
      <c r="H65" s="294"/>
      <c r="I65" s="294"/>
      <c r="J65" s="294"/>
      <c r="K65" s="292"/>
    </row>
    <row r="66" s="1" customFormat="1" ht="15" customHeight="1">
      <c r="B66" s="290"/>
      <c r="C66" s="296"/>
      <c r="D66" s="299" t="s">
        <v>4896</v>
      </c>
      <c r="E66" s="299"/>
      <c r="F66" s="299"/>
      <c r="G66" s="299"/>
      <c r="H66" s="299"/>
      <c r="I66" s="299"/>
      <c r="J66" s="299"/>
      <c r="K66" s="292"/>
    </row>
    <row r="67" s="1" customFormat="1" ht="15" customHeight="1">
      <c r="B67" s="290"/>
      <c r="C67" s="296"/>
      <c r="D67" s="294" t="s">
        <v>4897</v>
      </c>
      <c r="E67" s="294"/>
      <c r="F67" s="294"/>
      <c r="G67" s="294"/>
      <c r="H67" s="294"/>
      <c r="I67" s="294"/>
      <c r="J67" s="294"/>
      <c r="K67" s="292"/>
    </row>
    <row r="68" s="1" customFormat="1" ht="15" customHeight="1">
      <c r="B68" s="290"/>
      <c r="C68" s="296"/>
      <c r="D68" s="294" t="s">
        <v>4898</v>
      </c>
      <c r="E68" s="294"/>
      <c r="F68" s="294"/>
      <c r="G68" s="294"/>
      <c r="H68" s="294"/>
      <c r="I68" s="294"/>
      <c r="J68" s="294"/>
      <c r="K68" s="292"/>
    </row>
    <row r="69" s="1" customFormat="1" ht="15" customHeight="1">
      <c r="B69" s="290"/>
      <c r="C69" s="296"/>
      <c r="D69" s="294" t="s">
        <v>4899</v>
      </c>
      <c r="E69" s="294"/>
      <c r="F69" s="294"/>
      <c r="G69" s="294"/>
      <c r="H69" s="294"/>
      <c r="I69" s="294"/>
      <c r="J69" s="294"/>
      <c r="K69" s="292"/>
    </row>
    <row r="70" s="1" customFormat="1" ht="15" customHeight="1">
      <c r="B70" s="290"/>
      <c r="C70" s="296"/>
      <c r="D70" s="294" t="s">
        <v>4900</v>
      </c>
      <c r="E70" s="294"/>
      <c r="F70" s="294"/>
      <c r="G70" s="294"/>
      <c r="H70" s="294"/>
      <c r="I70" s="294"/>
      <c r="J70" s="294"/>
      <c r="K70" s="292"/>
    </row>
    <row r="71" s="1" customFormat="1" ht="12.75" customHeight="1">
      <c r="B71" s="301"/>
      <c r="C71" s="302"/>
      <c r="D71" s="302"/>
      <c r="E71" s="302"/>
      <c r="F71" s="302"/>
      <c r="G71" s="302"/>
      <c r="H71" s="302"/>
      <c r="I71" s="302"/>
      <c r="J71" s="302"/>
      <c r="K71" s="303"/>
    </row>
    <row r="72" s="1" customFormat="1" ht="18.75" customHeight="1">
      <c r="B72" s="304"/>
      <c r="C72" s="304"/>
      <c r="D72" s="304"/>
      <c r="E72" s="304"/>
      <c r="F72" s="304"/>
      <c r="G72" s="304"/>
      <c r="H72" s="304"/>
      <c r="I72" s="304"/>
      <c r="J72" s="304"/>
      <c r="K72" s="305"/>
    </row>
    <row r="73" s="1" customFormat="1" ht="18.75" customHeight="1">
      <c r="B73" s="305"/>
      <c r="C73" s="305"/>
      <c r="D73" s="305"/>
      <c r="E73" s="305"/>
      <c r="F73" s="305"/>
      <c r="G73" s="305"/>
      <c r="H73" s="305"/>
      <c r="I73" s="305"/>
      <c r="J73" s="305"/>
      <c r="K73" s="305"/>
    </row>
    <row r="74" s="1" customFormat="1" ht="7.5" customHeight="1">
      <c r="B74" s="306"/>
      <c r="C74" s="307"/>
      <c r="D74" s="307"/>
      <c r="E74" s="307"/>
      <c r="F74" s="307"/>
      <c r="G74" s="307"/>
      <c r="H74" s="307"/>
      <c r="I74" s="307"/>
      <c r="J74" s="307"/>
      <c r="K74" s="308"/>
    </row>
    <row r="75" s="1" customFormat="1" ht="45" customHeight="1">
      <c r="B75" s="309"/>
      <c r="C75" s="310" t="s">
        <v>4901</v>
      </c>
      <c r="D75" s="310"/>
      <c r="E75" s="310"/>
      <c r="F75" s="310"/>
      <c r="G75" s="310"/>
      <c r="H75" s="310"/>
      <c r="I75" s="310"/>
      <c r="J75" s="310"/>
      <c r="K75" s="311"/>
    </row>
    <row r="76" s="1" customFormat="1" ht="17.25" customHeight="1">
      <c r="B76" s="309"/>
      <c r="C76" s="312" t="s">
        <v>4902</v>
      </c>
      <c r="D76" s="312"/>
      <c r="E76" s="312"/>
      <c r="F76" s="312" t="s">
        <v>4903</v>
      </c>
      <c r="G76" s="313"/>
      <c r="H76" s="312" t="s">
        <v>55</v>
      </c>
      <c r="I76" s="312" t="s">
        <v>58</v>
      </c>
      <c r="J76" s="312" t="s">
        <v>4904</v>
      </c>
      <c r="K76" s="311"/>
    </row>
    <row r="77" s="1" customFormat="1" ht="17.25" customHeight="1">
      <c r="B77" s="309"/>
      <c r="C77" s="314" t="s">
        <v>4905</v>
      </c>
      <c r="D77" s="314"/>
      <c r="E77" s="314"/>
      <c r="F77" s="315" t="s">
        <v>4906</v>
      </c>
      <c r="G77" s="316"/>
      <c r="H77" s="314"/>
      <c r="I77" s="314"/>
      <c r="J77" s="314" t="s">
        <v>4907</v>
      </c>
      <c r="K77" s="311"/>
    </row>
    <row r="78" s="1" customFormat="1" ht="5.25" customHeight="1">
      <c r="B78" s="309"/>
      <c r="C78" s="317"/>
      <c r="D78" s="317"/>
      <c r="E78" s="317"/>
      <c r="F78" s="317"/>
      <c r="G78" s="318"/>
      <c r="H78" s="317"/>
      <c r="I78" s="317"/>
      <c r="J78" s="317"/>
      <c r="K78" s="311"/>
    </row>
    <row r="79" s="1" customFormat="1" ht="15" customHeight="1">
      <c r="B79" s="309"/>
      <c r="C79" s="297" t="s">
        <v>54</v>
      </c>
      <c r="D79" s="319"/>
      <c r="E79" s="319"/>
      <c r="F79" s="320" t="s">
        <v>4908</v>
      </c>
      <c r="G79" s="321"/>
      <c r="H79" s="297" t="s">
        <v>4909</v>
      </c>
      <c r="I79" s="297" t="s">
        <v>4910</v>
      </c>
      <c r="J79" s="297">
        <v>20</v>
      </c>
      <c r="K79" s="311"/>
    </row>
    <row r="80" s="1" customFormat="1" ht="15" customHeight="1">
      <c r="B80" s="309"/>
      <c r="C80" s="297" t="s">
        <v>4911</v>
      </c>
      <c r="D80" s="297"/>
      <c r="E80" s="297"/>
      <c r="F80" s="320" t="s">
        <v>4908</v>
      </c>
      <c r="G80" s="321"/>
      <c r="H80" s="297" t="s">
        <v>4912</v>
      </c>
      <c r="I80" s="297" t="s">
        <v>4910</v>
      </c>
      <c r="J80" s="297">
        <v>120</v>
      </c>
      <c r="K80" s="311"/>
    </row>
    <row r="81" s="1" customFormat="1" ht="15" customHeight="1">
      <c r="B81" s="322"/>
      <c r="C81" s="297" t="s">
        <v>4913</v>
      </c>
      <c r="D81" s="297"/>
      <c r="E81" s="297"/>
      <c r="F81" s="320" t="s">
        <v>4914</v>
      </c>
      <c r="G81" s="321"/>
      <c r="H81" s="297" t="s">
        <v>4915</v>
      </c>
      <c r="I81" s="297" t="s">
        <v>4910</v>
      </c>
      <c r="J81" s="297">
        <v>50</v>
      </c>
      <c r="K81" s="311"/>
    </row>
    <row r="82" s="1" customFormat="1" ht="15" customHeight="1">
      <c r="B82" s="322"/>
      <c r="C82" s="297" t="s">
        <v>4916</v>
      </c>
      <c r="D82" s="297"/>
      <c r="E82" s="297"/>
      <c r="F82" s="320" t="s">
        <v>4908</v>
      </c>
      <c r="G82" s="321"/>
      <c r="H82" s="297" t="s">
        <v>4917</v>
      </c>
      <c r="I82" s="297" t="s">
        <v>4918</v>
      </c>
      <c r="J82" s="297"/>
      <c r="K82" s="311"/>
    </row>
    <row r="83" s="1" customFormat="1" ht="15" customHeight="1">
      <c r="B83" s="322"/>
      <c r="C83" s="323" t="s">
        <v>4919</v>
      </c>
      <c r="D83" s="323"/>
      <c r="E83" s="323"/>
      <c r="F83" s="324" t="s">
        <v>4914</v>
      </c>
      <c r="G83" s="323"/>
      <c r="H83" s="323" t="s">
        <v>4920</v>
      </c>
      <c r="I83" s="323" t="s">
        <v>4910</v>
      </c>
      <c r="J83" s="323">
        <v>15</v>
      </c>
      <c r="K83" s="311"/>
    </row>
    <row r="84" s="1" customFormat="1" ht="15" customHeight="1">
      <c r="B84" s="322"/>
      <c r="C84" s="323" t="s">
        <v>4921</v>
      </c>
      <c r="D84" s="323"/>
      <c r="E84" s="323"/>
      <c r="F84" s="324" t="s">
        <v>4914</v>
      </c>
      <c r="G84" s="323"/>
      <c r="H84" s="323" t="s">
        <v>4922</v>
      </c>
      <c r="I84" s="323" t="s">
        <v>4910</v>
      </c>
      <c r="J84" s="323">
        <v>15</v>
      </c>
      <c r="K84" s="311"/>
    </row>
    <row r="85" s="1" customFormat="1" ht="15" customHeight="1">
      <c r="B85" s="322"/>
      <c r="C85" s="323" t="s">
        <v>4923</v>
      </c>
      <c r="D85" s="323"/>
      <c r="E85" s="323"/>
      <c r="F85" s="324" t="s">
        <v>4914</v>
      </c>
      <c r="G85" s="323"/>
      <c r="H85" s="323" t="s">
        <v>4924</v>
      </c>
      <c r="I85" s="323" t="s">
        <v>4910</v>
      </c>
      <c r="J85" s="323">
        <v>20</v>
      </c>
      <c r="K85" s="311"/>
    </row>
    <row r="86" s="1" customFormat="1" ht="15" customHeight="1">
      <c r="B86" s="322"/>
      <c r="C86" s="323" t="s">
        <v>4925</v>
      </c>
      <c r="D86" s="323"/>
      <c r="E86" s="323"/>
      <c r="F86" s="324" t="s">
        <v>4914</v>
      </c>
      <c r="G86" s="323"/>
      <c r="H86" s="323" t="s">
        <v>4926</v>
      </c>
      <c r="I86" s="323" t="s">
        <v>4910</v>
      </c>
      <c r="J86" s="323">
        <v>20</v>
      </c>
      <c r="K86" s="311"/>
    </row>
    <row r="87" s="1" customFormat="1" ht="15" customHeight="1">
      <c r="B87" s="322"/>
      <c r="C87" s="297" t="s">
        <v>4927</v>
      </c>
      <c r="D87" s="297"/>
      <c r="E87" s="297"/>
      <c r="F87" s="320" t="s">
        <v>4914</v>
      </c>
      <c r="G87" s="321"/>
      <c r="H87" s="297" t="s">
        <v>4928</v>
      </c>
      <c r="I87" s="297" t="s">
        <v>4910</v>
      </c>
      <c r="J87" s="297">
        <v>50</v>
      </c>
      <c r="K87" s="311"/>
    </row>
    <row r="88" s="1" customFormat="1" ht="15" customHeight="1">
      <c r="B88" s="322"/>
      <c r="C88" s="297" t="s">
        <v>4929</v>
      </c>
      <c r="D88" s="297"/>
      <c r="E88" s="297"/>
      <c r="F88" s="320" t="s">
        <v>4914</v>
      </c>
      <c r="G88" s="321"/>
      <c r="H88" s="297" t="s">
        <v>4930</v>
      </c>
      <c r="I88" s="297" t="s">
        <v>4910</v>
      </c>
      <c r="J88" s="297">
        <v>20</v>
      </c>
      <c r="K88" s="311"/>
    </row>
    <row r="89" s="1" customFormat="1" ht="15" customHeight="1">
      <c r="B89" s="322"/>
      <c r="C89" s="297" t="s">
        <v>4931</v>
      </c>
      <c r="D89" s="297"/>
      <c r="E89" s="297"/>
      <c r="F89" s="320" t="s">
        <v>4914</v>
      </c>
      <c r="G89" s="321"/>
      <c r="H89" s="297" t="s">
        <v>4932</v>
      </c>
      <c r="I89" s="297" t="s">
        <v>4910</v>
      </c>
      <c r="J89" s="297">
        <v>20</v>
      </c>
      <c r="K89" s="311"/>
    </row>
    <row r="90" s="1" customFormat="1" ht="15" customHeight="1">
      <c r="B90" s="322"/>
      <c r="C90" s="297" t="s">
        <v>4933</v>
      </c>
      <c r="D90" s="297"/>
      <c r="E90" s="297"/>
      <c r="F90" s="320" t="s">
        <v>4914</v>
      </c>
      <c r="G90" s="321"/>
      <c r="H90" s="297" t="s">
        <v>4934</v>
      </c>
      <c r="I90" s="297" t="s">
        <v>4910</v>
      </c>
      <c r="J90" s="297">
        <v>50</v>
      </c>
      <c r="K90" s="311"/>
    </row>
    <row r="91" s="1" customFormat="1" ht="15" customHeight="1">
      <c r="B91" s="322"/>
      <c r="C91" s="297" t="s">
        <v>4935</v>
      </c>
      <c r="D91" s="297"/>
      <c r="E91" s="297"/>
      <c r="F91" s="320" t="s">
        <v>4914</v>
      </c>
      <c r="G91" s="321"/>
      <c r="H91" s="297" t="s">
        <v>4935</v>
      </c>
      <c r="I91" s="297" t="s">
        <v>4910</v>
      </c>
      <c r="J91" s="297">
        <v>50</v>
      </c>
      <c r="K91" s="311"/>
    </row>
    <row r="92" s="1" customFormat="1" ht="15" customHeight="1">
      <c r="B92" s="322"/>
      <c r="C92" s="297" t="s">
        <v>4936</v>
      </c>
      <c r="D92" s="297"/>
      <c r="E92" s="297"/>
      <c r="F92" s="320" t="s">
        <v>4914</v>
      </c>
      <c r="G92" s="321"/>
      <c r="H92" s="297" t="s">
        <v>4937</v>
      </c>
      <c r="I92" s="297" t="s">
        <v>4910</v>
      </c>
      <c r="J92" s="297">
        <v>255</v>
      </c>
      <c r="K92" s="311"/>
    </row>
    <row r="93" s="1" customFormat="1" ht="15" customHeight="1">
      <c r="B93" s="322"/>
      <c r="C93" s="297" t="s">
        <v>4938</v>
      </c>
      <c r="D93" s="297"/>
      <c r="E93" s="297"/>
      <c r="F93" s="320" t="s">
        <v>4908</v>
      </c>
      <c r="G93" s="321"/>
      <c r="H93" s="297" t="s">
        <v>4939</v>
      </c>
      <c r="I93" s="297" t="s">
        <v>4940</v>
      </c>
      <c r="J93" s="297"/>
      <c r="K93" s="311"/>
    </row>
    <row r="94" s="1" customFormat="1" ht="15" customHeight="1">
      <c r="B94" s="322"/>
      <c r="C94" s="297" t="s">
        <v>4941</v>
      </c>
      <c r="D94" s="297"/>
      <c r="E94" s="297"/>
      <c r="F94" s="320" t="s">
        <v>4908</v>
      </c>
      <c r="G94" s="321"/>
      <c r="H94" s="297" t="s">
        <v>4942</v>
      </c>
      <c r="I94" s="297" t="s">
        <v>4943</v>
      </c>
      <c r="J94" s="297"/>
      <c r="K94" s="311"/>
    </row>
    <row r="95" s="1" customFormat="1" ht="15" customHeight="1">
      <c r="B95" s="322"/>
      <c r="C95" s="297" t="s">
        <v>4944</v>
      </c>
      <c r="D95" s="297"/>
      <c r="E95" s="297"/>
      <c r="F95" s="320" t="s">
        <v>4908</v>
      </c>
      <c r="G95" s="321"/>
      <c r="H95" s="297" t="s">
        <v>4944</v>
      </c>
      <c r="I95" s="297" t="s">
        <v>4943</v>
      </c>
      <c r="J95" s="297"/>
      <c r="K95" s="311"/>
    </row>
    <row r="96" s="1" customFormat="1" ht="15" customHeight="1">
      <c r="B96" s="322"/>
      <c r="C96" s="297" t="s">
        <v>39</v>
      </c>
      <c r="D96" s="297"/>
      <c r="E96" s="297"/>
      <c r="F96" s="320" t="s">
        <v>4908</v>
      </c>
      <c r="G96" s="321"/>
      <c r="H96" s="297" t="s">
        <v>4945</v>
      </c>
      <c r="I96" s="297" t="s">
        <v>4943</v>
      </c>
      <c r="J96" s="297"/>
      <c r="K96" s="311"/>
    </row>
    <row r="97" s="1" customFormat="1" ht="15" customHeight="1">
      <c r="B97" s="322"/>
      <c r="C97" s="297" t="s">
        <v>49</v>
      </c>
      <c r="D97" s="297"/>
      <c r="E97" s="297"/>
      <c r="F97" s="320" t="s">
        <v>4908</v>
      </c>
      <c r="G97" s="321"/>
      <c r="H97" s="297" t="s">
        <v>4946</v>
      </c>
      <c r="I97" s="297" t="s">
        <v>4943</v>
      </c>
      <c r="J97" s="297"/>
      <c r="K97" s="311"/>
    </row>
    <row r="98" s="1" customFormat="1" ht="15" customHeight="1">
      <c r="B98" s="325"/>
      <c r="C98" s="326"/>
      <c r="D98" s="326"/>
      <c r="E98" s="326"/>
      <c r="F98" s="326"/>
      <c r="G98" s="326"/>
      <c r="H98" s="326"/>
      <c r="I98" s="326"/>
      <c r="J98" s="326"/>
      <c r="K98" s="327"/>
    </row>
    <row r="99" s="1" customFormat="1" ht="18.75" customHeight="1">
      <c r="B99" s="328"/>
      <c r="C99" s="329"/>
      <c r="D99" s="329"/>
      <c r="E99" s="329"/>
      <c r="F99" s="329"/>
      <c r="G99" s="329"/>
      <c r="H99" s="329"/>
      <c r="I99" s="329"/>
      <c r="J99" s="329"/>
      <c r="K99" s="328"/>
    </row>
    <row r="100" s="1" customFormat="1" ht="18.75" customHeight="1">
      <c r="B100" s="305"/>
      <c r="C100" s="305"/>
      <c r="D100" s="305"/>
      <c r="E100" s="305"/>
      <c r="F100" s="305"/>
      <c r="G100" s="305"/>
      <c r="H100" s="305"/>
      <c r="I100" s="305"/>
      <c r="J100" s="305"/>
      <c r="K100" s="305"/>
    </row>
    <row r="101" s="1" customFormat="1" ht="7.5" customHeight="1">
      <c r="B101" s="306"/>
      <c r="C101" s="307"/>
      <c r="D101" s="307"/>
      <c r="E101" s="307"/>
      <c r="F101" s="307"/>
      <c r="G101" s="307"/>
      <c r="H101" s="307"/>
      <c r="I101" s="307"/>
      <c r="J101" s="307"/>
      <c r="K101" s="308"/>
    </row>
    <row r="102" s="1" customFormat="1" ht="45" customHeight="1">
      <c r="B102" s="309"/>
      <c r="C102" s="310" t="s">
        <v>4947</v>
      </c>
      <c r="D102" s="310"/>
      <c r="E102" s="310"/>
      <c r="F102" s="310"/>
      <c r="G102" s="310"/>
      <c r="H102" s="310"/>
      <c r="I102" s="310"/>
      <c r="J102" s="310"/>
      <c r="K102" s="311"/>
    </row>
    <row r="103" s="1" customFormat="1" ht="17.25" customHeight="1">
      <c r="B103" s="309"/>
      <c r="C103" s="312" t="s">
        <v>4902</v>
      </c>
      <c r="D103" s="312"/>
      <c r="E103" s="312"/>
      <c r="F103" s="312" t="s">
        <v>4903</v>
      </c>
      <c r="G103" s="313"/>
      <c r="H103" s="312" t="s">
        <v>55</v>
      </c>
      <c r="I103" s="312" t="s">
        <v>58</v>
      </c>
      <c r="J103" s="312" t="s">
        <v>4904</v>
      </c>
      <c r="K103" s="311"/>
    </row>
    <row r="104" s="1" customFormat="1" ht="17.25" customHeight="1">
      <c r="B104" s="309"/>
      <c r="C104" s="314" t="s">
        <v>4905</v>
      </c>
      <c r="D104" s="314"/>
      <c r="E104" s="314"/>
      <c r="F104" s="315" t="s">
        <v>4906</v>
      </c>
      <c r="G104" s="316"/>
      <c r="H104" s="314"/>
      <c r="I104" s="314"/>
      <c r="J104" s="314" t="s">
        <v>4907</v>
      </c>
      <c r="K104" s="311"/>
    </row>
    <row r="105" s="1" customFormat="1" ht="5.25" customHeight="1">
      <c r="B105" s="309"/>
      <c r="C105" s="312"/>
      <c r="D105" s="312"/>
      <c r="E105" s="312"/>
      <c r="F105" s="312"/>
      <c r="G105" s="330"/>
      <c r="H105" s="312"/>
      <c r="I105" s="312"/>
      <c r="J105" s="312"/>
      <c r="K105" s="311"/>
    </row>
    <row r="106" s="1" customFormat="1" ht="15" customHeight="1">
      <c r="B106" s="309"/>
      <c r="C106" s="297" t="s">
        <v>54</v>
      </c>
      <c r="D106" s="319"/>
      <c r="E106" s="319"/>
      <c r="F106" s="320" t="s">
        <v>4908</v>
      </c>
      <c r="G106" s="297"/>
      <c r="H106" s="297" t="s">
        <v>4948</v>
      </c>
      <c r="I106" s="297" t="s">
        <v>4910</v>
      </c>
      <c r="J106" s="297">
        <v>20</v>
      </c>
      <c r="K106" s="311"/>
    </row>
    <row r="107" s="1" customFormat="1" ht="15" customHeight="1">
      <c r="B107" s="309"/>
      <c r="C107" s="297" t="s">
        <v>4911</v>
      </c>
      <c r="D107" s="297"/>
      <c r="E107" s="297"/>
      <c r="F107" s="320" t="s">
        <v>4908</v>
      </c>
      <c r="G107" s="297"/>
      <c r="H107" s="297" t="s">
        <v>4948</v>
      </c>
      <c r="I107" s="297" t="s">
        <v>4910</v>
      </c>
      <c r="J107" s="297">
        <v>120</v>
      </c>
      <c r="K107" s="311"/>
    </row>
    <row r="108" s="1" customFormat="1" ht="15" customHeight="1">
      <c r="B108" s="322"/>
      <c r="C108" s="297" t="s">
        <v>4913</v>
      </c>
      <c r="D108" s="297"/>
      <c r="E108" s="297"/>
      <c r="F108" s="320" t="s">
        <v>4914</v>
      </c>
      <c r="G108" s="297"/>
      <c r="H108" s="297" t="s">
        <v>4948</v>
      </c>
      <c r="I108" s="297" t="s">
        <v>4910</v>
      </c>
      <c r="J108" s="297">
        <v>50</v>
      </c>
      <c r="K108" s="311"/>
    </row>
    <row r="109" s="1" customFormat="1" ht="15" customHeight="1">
      <c r="B109" s="322"/>
      <c r="C109" s="297" t="s">
        <v>4916</v>
      </c>
      <c r="D109" s="297"/>
      <c r="E109" s="297"/>
      <c r="F109" s="320" t="s">
        <v>4908</v>
      </c>
      <c r="G109" s="297"/>
      <c r="H109" s="297" t="s">
        <v>4948</v>
      </c>
      <c r="I109" s="297" t="s">
        <v>4918</v>
      </c>
      <c r="J109" s="297"/>
      <c r="K109" s="311"/>
    </row>
    <row r="110" s="1" customFormat="1" ht="15" customHeight="1">
      <c r="B110" s="322"/>
      <c r="C110" s="297" t="s">
        <v>4927</v>
      </c>
      <c r="D110" s="297"/>
      <c r="E110" s="297"/>
      <c r="F110" s="320" t="s">
        <v>4914</v>
      </c>
      <c r="G110" s="297"/>
      <c r="H110" s="297" t="s">
        <v>4948</v>
      </c>
      <c r="I110" s="297" t="s">
        <v>4910</v>
      </c>
      <c r="J110" s="297">
        <v>50</v>
      </c>
      <c r="K110" s="311"/>
    </row>
    <row r="111" s="1" customFormat="1" ht="15" customHeight="1">
      <c r="B111" s="322"/>
      <c r="C111" s="297" t="s">
        <v>4935</v>
      </c>
      <c r="D111" s="297"/>
      <c r="E111" s="297"/>
      <c r="F111" s="320" t="s">
        <v>4914</v>
      </c>
      <c r="G111" s="297"/>
      <c r="H111" s="297" t="s">
        <v>4948</v>
      </c>
      <c r="I111" s="297" t="s">
        <v>4910</v>
      </c>
      <c r="J111" s="297">
        <v>50</v>
      </c>
      <c r="K111" s="311"/>
    </row>
    <row r="112" s="1" customFormat="1" ht="15" customHeight="1">
      <c r="B112" s="322"/>
      <c r="C112" s="297" t="s">
        <v>4933</v>
      </c>
      <c r="D112" s="297"/>
      <c r="E112" s="297"/>
      <c r="F112" s="320" t="s">
        <v>4914</v>
      </c>
      <c r="G112" s="297"/>
      <c r="H112" s="297" t="s">
        <v>4948</v>
      </c>
      <c r="I112" s="297" t="s">
        <v>4910</v>
      </c>
      <c r="J112" s="297">
        <v>50</v>
      </c>
      <c r="K112" s="311"/>
    </row>
    <row r="113" s="1" customFormat="1" ht="15" customHeight="1">
      <c r="B113" s="322"/>
      <c r="C113" s="297" t="s">
        <v>54</v>
      </c>
      <c r="D113" s="297"/>
      <c r="E113" s="297"/>
      <c r="F113" s="320" t="s">
        <v>4908</v>
      </c>
      <c r="G113" s="297"/>
      <c r="H113" s="297" t="s">
        <v>4949</v>
      </c>
      <c r="I113" s="297" t="s">
        <v>4910</v>
      </c>
      <c r="J113" s="297">
        <v>20</v>
      </c>
      <c r="K113" s="311"/>
    </row>
    <row r="114" s="1" customFormat="1" ht="15" customHeight="1">
      <c r="B114" s="322"/>
      <c r="C114" s="297" t="s">
        <v>4950</v>
      </c>
      <c r="D114" s="297"/>
      <c r="E114" s="297"/>
      <c r="F114" s="320" t="s">
        <v>4908</v>
      </c>
      <c r="G114" s="297"/>
      <c r="H114" s="297" t="s">
        <v>4951</v>
      </c>
      <c r="I114" s="297" t="s">
        <v>4910</v>
      </c>
      <c r="J114" s="297">
        <v>120</v>
      </c>
      <c r="K114" s="311"/>
    </row>
    <row r="115" s="1" customFormat="1" ht="15" customHeight="1">
      <c r="B115" s="322"/>
      <c r="C115" s="297" t="s">
        <v>39</v>
      </c>
      <c r="D115" s="297"/>
      <c r="E115" s="297"/>
      <c r="F115" s="320" t="s">
        <v>4908</v>
      </c>
      <c r="G115" s="297"/>
      <c r="H115" s="297" t="s">
        <v>4952</v>
      </c>
      <c r="I115" s="297" t="s">
        <v>4943</v>
      </c>
      <c r="J115" s="297"/>
      <c r="K115" s="311"/>
    </row>
    <row r="116" s="1" customFormat="1" ht="15" customHeight="1">
      <c r="B116" s="322"/>
      <c r="C116" s="297" t="s">
        <v>49</v>
      </c>
      <c r="D116" s="297"/>
      <c r="E116" s="297"/>
      <c r="F116" s="320" t="s">
        <v>4908</v>
      </c>
      <c r="G116" s="297"/>
      <c r="H116" s="297" t="s">
        <v>4953</v>
      </c>
      <c r="I116" s="297" t="s">
        <v>4943</v>
      </c>
      <c r="J116" s="297"/>
      <c r="K116" s="311"/>
    </row>
    <row r="117" s="1" customFormat="1" ht="15" customHeight="1">
      <c r="B117" s="322"/>
      <c r="C117" s="297" t="s">
        <v>58</v>
      </c>
      <c r="D117" s="297"/>
      <c r="E117" s="297"/>
      <c r="F117" s="320" t="s">
        <v>4908</v>
      </c>
      <c r="G117" s="297"/>
      <c r="H117" s="297" t="s">
        <v>4954</v>
      </c>
      <c r="I117" s="297" t="s">
        <v>4955</v>
      </c>
      <c r="J117" s="297"/>
      <c r="K117" s="311"/>
    </row>
    <row r="118" s="1" customFormat="1" ht="15" customHeight="1">
      <c r="B118" s="325"/>
      <c r="C118" s="331"/>
      <c r="D118" s="331"/>
      <c r="E118" s="331"/>
      <c r="F118" s="331"/>
      <c r="G118" s="331"/>
      <c r="H118" s="331"/>
      <c r="I118" s="331"/>
      <c r="J118" s="331"/>
      <c r="K118" s="327"/>
    </row>
    <row r="119" s="1" customFormat="1" ht="18.75" customHeight="1">
      <c r="B119" s="332"/>
      <c r="C119" s="333"/>
      <c r="D119" s="333"/>
      <c r="E119" s="333"/>
      <c r="F119" s="334"/>
      <c r="G119" s="333"/>
      <c r="H119" s="333"/>
      <c r="I119" s="333"/>
      <c r="J119" s="333"/>
      <c r="K119" s="332"/>
    </row>
    <row r="120" s="1" customFormat="1" ht="18.75" customHeight="1">
      <c r="B120" s="305"/>
      <c r="C120" s="305"/>
      <c r="D120" s="305"/>
      <c r="E120" s="305"/>
      <c r="F120" s="305"/>
      <c r="G120" s="305"/>
      <c r="H120" s="305"/>
      <c r="I120" s="305"/>
      <c r="J120" s="305"/>
      <c r="K120" s="305"/>
    </row>
    <row r="121" s="1" customFormat="1" ht="7.5" customHeight="1">
      <c r="B121" s="335"/>
      <c r="C121" s="336"/>
      <c r="D121" s="336"/>
      <c r="E121" s="336"/>
      <c r="F121" s="336"/>
      <c r="G121" s="336"/>
      <c r="H121" s="336"/>
      <c r="I121" s="336"/>
      <c r="J121" s="336"/>
      <c r="K121" s="337"/>
    </row>
    <row r="122" s="1" customFormat="1" ht="45" customHeight="1">
      <c r="B122" s="338"/>
      <c r="C122" s="288" t="s">
        <v>4956</v>
      </c>
      <c r="D122" s="288"/>
      <c r="E122" s="288"/>
      <c r="F122" s="288"/>
      <c r="G122" s="288"/>
      <c r="H122" s="288"/>
      <c r="I122" s="288"/>
      <c r="J122" s="288"/>
      <c r="K122" s="339"/>
    </row>
    <row r="123" s="1" customFormat="1" ht="17.25" customHeight="1">
      <c r="B123" s="340"/>
      <c r="C123" s="312" t="s">
        <v>4902</v>
      </c>
      <c r="D123" s="312"/>
      <c r="E123" s="312"/>
      <c r="F123" s="312" t="s">
        <v>4903</v>
      </c>
      <c r="G123" s="313"/>
      <c r="H123" s="312" t="s">
        <v>55</v>
      </c>
      <c r="I123" s="312" t="s">
        <v>58</v>
      </c>
      <c r="J123" s="312" t="s">
        <v>4904</v>
      </c>
      <c r="K123" s="341"/>
    </row>
    <row r="124" s="1" customFormat="1" ht="17.25" customHeight="1">
      <c r="B124" s="340"/>
      <c r="C124" s="314" t="s">
        <v>4905</v>
      </c>
      <c r="D124" s="314"/>
      <c r="E124" s="314"/>
      <c r="F124" s="315" t="s">
        <v>4906</v>
      </c>
      <c r="G124" s="316"/>
      <c r="H124" s="314"/>
      <c r="I124" s="314"/>
      <c r="J124" s="314" t="s">
        <v>4907</v>
      </c>
      <c r="K124" s="341"/>
    </row>
    <row r="125" s="1" customFormat="1" ht="5.25" customHeight="1">
      <c r="B125" s="342"/>
      <c r="C125" s="317"/>
      <c r="D125" s="317"/>
      <c r="E125" s="317"/>
      <c r="F125" s="317"/>
      <c r="G125" s="343"/>
      <c r="H125" s="317"/>
      <c r="I125" s="317"/>
      <c r="J125" s="317"/>
      <c r="K125" s="344"/>
    </row>
    <row r="126" s="1" customFormat="1" ht="15" customHeight="1">
      <c r="B126" s="342"/>
      <c r="C126" s="297" t="s">
        <v>4911</v>
      </c>
      <c r="D126" s="319"/>
      <c r="E126" s="319"/>
      <c r="F126" s="320" t="s">
        <v>4908</v>
      </c>
      <c r="G126" s="297"/>
      <c r="H126" s="297" t="s">
        <v>4948</v>
      </c>
      <c r="I126" s="297" t="s">
        <v>4910</v>
      </c>
      <c r="J126" s="297">
        <v>120</v>
      </c>
      <c r="K126" s="345"/>
    </row>
    <row r="127" s="1" customFormat="1" ht="15" customHeight="1">
      <c r="B127" s="342"/>
      <c r="C127" s="297" t="s">
        <v>4957</v>
      </c>
      <c r="D127" s="297"/>
      <c r="E127" s="297"/>
      <c r="F127" s="320" t="s">
        <v>4908</v>
      </c>
      <c r="G127" s="297"/>
      <c r="H127" s="297" t="s">
        <v>4958</v>
      </c>
      <c r="I127" s="297" t="s">
        <v>4910</v>
      </c>
      <c r="J127" s="297" t="s">
        <v>4959</v>
      </c>
      <c r="K127" s="345"/>
    </row>
    <row r="128" s="1" customFormat="1" ht="15" customHeight="1">
      <c r="B128" s="342"/>
      <c r="C128" s="297" t="s">
        <v>94</v>
      </c>
      <c r="D128" s="297"/>
      <c r="E128" s="297"/>
      <c r="F128" s="320" t="s">
        <v>4908</v>
      </c>
      <c r="G128" s="297"/>
      <c r="H128" s="297" t="s">
        <v>4960</v>
      </c>
      <c r="I128" s="297" t="s">
        <v>4910</v>
      </c>
      <c r="J128" s="297" t="s">
        <v>4959</v>
      </c>
      <c r="K128" s="345"/>
    </row>
    <row r="129" s="1" customFormat="1" ht="15" customHeight="1">
      <c r="B129" s="342"/>
      <c r="C129" s="297" t="s">
        <v>4919</v>
      </c>
      <c r="D129" s="297"/>
      <c r="E129" s="297"/>
      <c r="F129" s="320" t="s">
        <v>4914</v>
      </c>
      <c r="G129" s="297"/>
      <c r="H129" s="297" t="s">
        <v>4920</v>
      </c>
      <c r="I129" s="297" t="s">
        <v>4910</v>
      </c>
      <c r="J129" s="297">
        <v>15</v>
      </c>
      <c r="K129" s="345"/>
    </row>
    <row r="130" s="1" customFormat="1" ht="15" customHeight="1">
      <c r="B130" s="342"/>
      <c r="C130" s="323" t="s">
        <v>4921</v>
      </c>
      <c r="D130" s="323"/>
      <c r="E130" s="323"/>
      <c r="F130" s="324" t="s">
        <v>4914</v>
      </c>
      <c r="G130" s="323"/>
      <c r="H130" s="323" t="s">
        <v>4922</v>
      </c>
      <c r="I130" s="323" t="s">
        <v>4910</v>
      </c>
      <c r="J130" s="323">
        <v>15</v>
      </c>
      <c r="K130" s="345"/>
    </row>
    <row r="131" s="1" customFormat="1" ht="15" customHeight="1">
      <c r="B131" s="342"/>
      <c r="C131" s="323" t="s">
        <v>4923</v>
      </c>
      <c r="D131" s="323"/>
      <c r="E131" s="323"/>
      <c r="F131" s="324" t="s">
        <v>4914</v>
      </c>
      <c r="G131" s="323"/>
      <c r="H131" s="323" t="s">
        <v>4924</v>
      </c>
      <c r="I131" s="323" t="s">
        <v>4910</v>
      </c>
      <c r="J131" s="323">
        <v>20</v>
      </c>
      <c r="K131" s="345"/>
    </row>
    <row r="132" s="1" customFormat="1" ht="15" customHeight="1">
      <c r="B132" s="342"/>
      <c r="C132" s="323" t="s">
        <v>4925</v>
      </c>
      <c r="D132" s="323"/>
      <c r="E132" s="323"/>
      <c r="F132" s="324" t="s">
        <v>4914</v>
      </c>
      <c r="G132" s="323"/>
      <c r="H132" s="323" t="s">
        <v>4926</v>
      </c>
      <c r="I132" s="323" t="s">
        <v>4910</v>
      </c>
      <c r="J132" s="323">
        <v>20</v>
      </c>
      <c r="K132" s="345"/>
    </row>
    <row r="133" s="1" customFormat="1" ht="15" customHeight="1">
      <c r="B133" s="342"/>
      <c r="C133" s="297" t="s">
        <v>4913</v>
      </c>
      <c r="D133" s="297"/>
      <c r="E133" s="297"/>
      <c r="F133" s="320" t="s">
        <v>4914</v>
      </c>
      <c r="G133" s="297"/>
      <c r="H133" s="297" t="s">
        <v>4948</v>
      </c>
      <c r="I133" s="297" t="s">
        <v>4910</v>
      </c>
      <c r="J133" s="297">
        <v>50</v>
      </c>
      <c r="K133" s="345"/>
    </row>
    <row r="134" s="1" customFormat="1" ht="15" customHeight="1">
      <c r="B134" s="342"/>
      <c r="C134" s="297" t="s">
        <v>4927</v>
      </c>
      <c r="D134" s="297"/>
      <c r="E134" s="297"/>
      <c r="F134" s="320" t="s">
        <v>4914</v>
      </c>
      <c r="G134" s="297"/>
      <c r="H134" s="297" t="s">
        <v>4948</v>
      </c>
      <c r="I134" s="297" t="s">
        <v>4910</v>
      </c>
      <c r="J134" s="297">
        <v>50</v>
      </c>
      <c r="K134" s="345"/>
    </row>
    <row r="135" s="1" customFormat="1" ht="15" customHeight="1">
      <c r="B135" s="342"/>
      <c r="C135" s="297" t="s">
        <v>4933</v>
      </c>
      <c r="D135" s="297"/>
      <c r="E135" s="297"/>
      <c r="F135" s="320" t="s">
        <v>4914</v>
      </c>
      <c r="G135" s="297"/>
      <c r="H135" s="297" t="s">
        <v>4948</v>
      </c>
      <c r="I135" s="297" t="s">
        <v>4910</v>
      </c>
      <c r="J135" s="297">
        <v>50</v>
      </c>
      <c r="K135" s="345"/>
    </row>
    <row r="136" s="1" customFormat="1" ht="15" customHeight="1">
      <c r="B136" s="342"/>
      <c r="C136" s="297" t="s">
        <v>4935</v>
      </c>
      <c r="D136" s="297"/>
      <c r="E136" s="297"/>
      <c r="F136" s="320" t="s">
        <v>4914</v>
      </c>
      <c r="G136" s="297"/>
      <c r="H136" s="297" t="s">
        <v>4948</v>
      </c>
      <c r="I136" s="297" t="s">
        <v>4910</v>
      </c>
      <c r="J136" s="297">
        <v>50</v>
      </c>
      <c r="K136" s="345"/>
    </row>
    <row r="137" s="1" customFormat="1" ht="15" customHeight="1">
      <c r="B137" s="342"/>
      <c r="C137" s="297" t="s">
        <v>4936</v>
      </c>
      <c r="D137" s="297"/>
      <c r="E137" s="297"/>
      <c r="F137" s="320" t="s">
        <v>4914</v>
      </c>
      <c r="G137" s="297"/>
      <c r="H137" s="297" t="s">
        <v>4961</v>
      </c>
      <c r="I137" s="297" t="s">
        <v>4910</v>
      </c>
      <c r="J137" s="297">
        <v>255</v>
      </c>
      <c r="K137" s="345"/>
    </row>
    <row r="138" s="1" customFormat="1" ht="15" customHeight="1">
      <c r="B138" s="342"/>
      <c r="C138" s="297" t="s">
        <v>4938</v>
      </c>
      <c r="D138" s="297"/>
      <c r="E138" s="297"/>
      <c r="F138" s="320" t="s">
        <v>4908</v>
      </c>
      <c r="G138" s="297"/>
      <c r="H138" s="297" t="s">
        <v>4962</v>
      </c>
      <c r="I138" s="297" t="s">
        <v>4940</v>
      </c>
      <c r="J138" s="297"/>
      <c r="K138" s="345"/>
    </row>
    <row r="139" s="1" customFormat="1" ht="15" customHeight="1">
      <c r="B139" s="342"/>
      <c r="C139" s="297" t="s">
        <v>4941</v>
      </c>
      <c r="D139" s="297"/>
      <c r="E139" s="297"/>
      <c r="F139" s="320" t="s">
        <v>4908</v>
      </c>
      <c r="G139" s="297"/>
      <c r="H139" s="297" t="s">
        <v>4963</v>
      </c>
      <c r="I139" s="297" t="s">
        <v>4943</v>
      </c>
      <c r="J139" s="297"/>
      <c r="K139" s="345"/>
    </row>
    <row r="140" s="1" customFormat="1" ht="15" customHeight="1">
      <c r="B140" s="342"/>
      <c r="C140" s="297" t="s">
        <v>4944</v>
      </c>
      <c r="D140" s="297"/>
      <c r="E140" s="297"/>
      <c r="F140" s="320" t="s">
        <v>4908</v>
      </c>
      <c r="G140" s="297"/>
      <c r="H140" s="297" t="s">
        <v>4944</v>
      </c>
      <c r="I140" s="297" t="s">
        <v>4943</v>
      </c>
      <c r="J140" s="297"/>
      <c r="K140" s="345"/>
    </row>
    <row r="141" s="1" customFormat="1" ht="15" customHeight="1">
      <c r="B141" s="342"/>
      <c r="C141" s="297" t="s">
        <v>39</v>
      </c>
      <c r="D141" s="297"/>
      <c r="E141" s="297"/>
      <c r="F141" s="320" t="s">
        <v>4908</v>
      </c>
      <c r="G141" s="297"/>
      <c r="H141" s="297" t="s">
        <v>4964</v>
      </c>
      <c r="I141" s="297" t="s">
        <v>4943</v>
      </c>
      <c r="J141" s="297"/>
      <c r="K141" s="345"/>
    </row>
    <row r="142" s="1" customFormat="1" ht="15" customHeight="1">
      <c r="B142" s="342"/>
      <c r="C142" s="297" t="s">
        <v>4965</v>
      </c>
      <c r="D142" s="297"/>
      <c r="E142" s="297"/>
      <c r="F142" s="320" t="s">
        <v>4908</v>
      </c>
      <c r="G142" s="297"/>
      <c r="H142" s="297" t="s">
        <v>4966</v>
      </c>
      <c r="I142" s="297" t="s">
        <v>4943</v>
      </c>
      <c r="J142" s="297"/>
      <c r="K142" s="345"/>
    </row>
    <row r="143" s="1" customFormat="1" ht="15" customHeight="1">
      <c r="B143" s="346"/>
      <c r="C143" s="347"/>
      <c r="D143" s="347"/>
      <c r="E143" s="347"/>
      <c r="F143" s="347"/>
      <c r="G143" s="347"/>
      <c r="H143" s="347"/>
      <c r="I143" s="347"/>
      <c r="J143" s="347"/>
      <c r="K143" s="348"/>
    </row>
    <row r="144" s="1" customFormat="1" ht="18.75" customHeight="1">
      <c r="B144" s="333"/>
      <c r="C144" s="333"/>
      <c r="D144" s="333"/>
      <c r="E144" s="333"/>
      <c r="F144" s="334"/>
      <c r="G144" s="333"/>
      <c r="H144" s="333"/>
      <c r="I144" s="333"/>
      <c r="J144" s="333"/>
      <c r="K144" s="333"/>
    </row>
    <row r="145" s="1" customFormat="1" ht="18.75" customHeight="1">
      <c r="B145" s="305"/>
      <c r="C145" s="305"/>
      <c r="D145" s="305"/>
      <c r="E145" s="305"/>
      <c r="F145" s="305"/>
      <c r="G145" s="305"/>
      <c r="H145" s="305"/>
      <c r="I145" s="305"/>
      <c r="J145" s="305"/>
      <c r="K145" s="305"/>
    </row>
    <row r="146" s="1" customFormat="1" ht="7.5" customHeight="1">
      <c r="B146" s="306"/>
      <c r="C146" s="307"/>
      <c r="D146" s="307"/>
      <c r="E146" s="307"/>
      <c r="F146" s="307"/>
      <c r="G146" s="307"/>
      <c r="H146" s="307"/>
      <c r="I146" s="307"/>
      <c r="J146" s="307"/>
      <c r="K146" s="308"/>
    </row>
    <row r="147" s="1" customFormat="1" ht="45" customHeight="1">
      <c r="B147" s="309"/>
      <c r="C147" s="310" t="s">
        <v>4967</v>
      </c>
      <c r="D147" s="310"/>
      <c r="E147" s="310"/>
      <c r="F147" s="310"/>
      <c r="G147" s="310"/>
      <c r="H147" s="310"/>
      <c r="I147" s="310"/>
      <c r="J147" s="310"/>
      <c r="K147" s="311"/>
    </row>
    <row r="148" s="1" customFormat="1" ht="17.25" customHeight="1">
      <c r="B148" s="309"/>
      <c r="C148" s="312" t="s">
        <v>4902</v>
      </c>
      <c r="D148" s="312"/>
      <c r="E148" s="312"/>
      <c r="F148" s="312" t="s">
        <v>4903</v>
      </c>
      <c r="G148" s="313"/>
      <c r="H148" s="312" t="s">
        <v>55</v>
      </c>
      <c r="I148" s="312" t="s">
        <v>58</v>
      </c>
      <c r="J148" s="312" t="s">
        <v>4904</v>
      </c>
      <c r="K148" s="311"/>
    </row>
    <row r="149" s="1" customFormat="1" ht="17.25" customHeight="1">
      <c r="B149" s="309"/>
      <c r="C149" s="314" t="s">
        <v>4905</v>
      </c>
      <c r="D149" s="314"/>
      <c r="E149" s="314"/>
      <c r="F149" s="315" t="s">
        <v>4906</v>
      </c>
      <c r="G149" s="316"/>
      <c r="H149" s="314"/>
      <c r="I149" s="314"/>
      <c r="J149" s="314" t="s">
        <v>4907</v>
      </c>
      <c r="K149" s="311"/>
    </row>
    <row r="150" s="1" customFormat="1" ht="5.25" customHeight="1">
      <c r="B150" s="322"/>
      <c r="C150" s="317"/>
      <c r="D150" s="317"/>
      <c r="E150" s="317"/>
      <c r="F150" s="317"/>
      <c r="G150" s="318"/>
      <c r="H150" s="317"/>
      <c r="I150" s="317"/>
      <c r="J150" s="317"/>
      <c r="K150" s="345"/>
    </row>
    <row r="151" s="1" customFormat="1" ht="15" customHeight="1">
      <c r="B151" s="322"/>
      <c r="C151" s="349" t="s">
        <v>4911</v>
      </c>
      <c r="D151" s="297"/>
      <c r="E151" s="297"/>
      <c r="F151" s="350" t="s">
        <v>4908</v>
      </c>
      <c r="G151" s="297"/>
      <c r="H151" s="349" t="s">
        <v>4948</v>
      </c>
      <c r="I151" s="349" t="s">
        <v>4910</v>
      </c>
      <c r="J151" s="349">
        <v>120</v>
      </c>
      <c r="K151" s="345"/>
    </row>
    <row r="152" s="1" customFormat="1" ht="15" customHeight="1">
      <c r="B152" s="322"/>
      <c r="C152" s="349" t="s">
        <v>4957</v>
      </c>
      <c r="D152" s="297"/>
      <c r="E152" s="297"/>
      <c r="F152" s="350" t="s">
        <v>4908</v>
      </c>
      <c r="G152" s="297"/>
      <c r="H152" s="349" t="s">
        <v>4968</v>
      </c>
      <c r="I152" s="349" t="s">
        <v>4910</v>
      </c>
      <c r="J152" s="349" t="s">
        <v>4959</v>
      </c>
      <c r="K152" s="345"/>
    </row>
    <row r="153" s="1" customFormat="1" ht="15" customHeight="1">
      <c r="B153" s="322"/>
      <c r="C153" s="349" t="s">
        <v>94</v>
      </c>
      <c r="D153" s="297"/>
      <c r="E153" s="297"/>
      <c r="F153" s="350" t="s">
        <v>4908</v>
      </c>
      <c r="G153" s="297"/>
      <c r="H153" s="349" t="s">
        <v>4969</v>
      </c>
      <c r="I153" s="349" t="s">
        <v>4910</v>
      </c>
      <c r="J153" s="349" t="s">
        <v>4959</v>
      </c>
      <c r="K153" s="345"/>
    </row>
    <row r="154" s="1" customFormat="1" ht="15" customHeight="1">
      <c r="B154" s="322"/>
      <c r="C154" s="349" t="s">
        <v>4913</v>
      </c>
      <c r="D154" s="297"/>
      <c r="E154" s="297"/>
      <c r="F154" s="350" t="s">
        <v>4914</v>
      </c>
      <c r="G154" s="297"/>
      <c r="H154" s="349" t="s">
        <v>4948</v>
      </c>
      <c r="I154" s="349" t="s">
        <v>4910</v>
      </c>
      <c r="J154" s="349">
        <v>50</v>
      </c>
      <c r="K154" s="345"/>
    </row>
    <row r="155" s="1" customFormat="1" ht="15" customHeight="1">
      <c r="B155" s="322"/>
      <c r="C155" s="349" t="s">
        <v>4916</v>
      </c>
      <c r="D155" s="297"/>
      <c r="E155" s="297"/>
      <c r="F155" s="350" t="s">
        <v>4908</v>
      </c>
      <c r="G155" s="297"/>
      <c r="H155" s="349" t="s">
        <v>4948</v>
      </c>
      <c r="I155" s="349" t="s">
        <v>4918</v>
      </c>
      <c r="J155" s="349"/>
      <c r="K155" s="345"/>
    </row>
    <row r="156" s="1" customFormat="1" ht="15" customHeight="1">
      <c r="B156" s="322"/>
      <c r="C156" s="349" t="s">
        <v>4927</v>
      </c>
      <c r="D156" s="297"/>
      <c r="E156" s="297"/>
      <c r="F156" s="350" t="s">
        <v>4914</v>
      </c>
      <c r="G156" s="297"/>
      <c r="H156" s="349" t="s">
        <v>4948</v>
      </c>
      <c r="I156" s="349" t="s">
        <v>4910</v>
      </c>
      <c r="J156" s="349">
        <v>50</v>
      </c>
      <c r="K156" s="345"/>
    </row>
    <row r="157" s="1" customFormat="1" ht="15" customHeight="1">
      <c r="B157" s="322"/>
      <c r="C157" s="349" t="s">
        <v>4935</v>
      </c>
      <c r="D157" s="297"/>
      <c r="E157" s="297"/>
      <c r="F157" s="350" t="s">
        <v>4914</v>
      </c>
      <c r="G157" s="297"/>
      <c r="H157" s="349" t="s">
        <v>4948</v>
      </c>
      <c r="I157" s="349" t="s">
        <v>4910</v>
      </c>
      <c r="J157" s="349">
        <v>50</v>
      </c>
      <c r="K157" s="345"/>
    </row>
    <row r="158" s="1" customFormat="1" ht="15" customHeight="1">
      <c r="B158" s="322"/>
      <c r="C158" s="349" t="s">
        <v>4933</v>
      </c>
      <c r="D158" s="297"/>
      <c r="E158" s="297"/>
      <c r="F158" s="350" t="s">
        <v>4914</v>
      </c>
      <c r="G158" s="297"/>
      <c r="H158" s="349" t="s">
        <v>4948</v>
      </c>
      <c r="I158" s="349" t="s">
        <v>4910</v>
      </c>
      <c r="J158" s="349">
        <v>50</v>
      </c>
      <c r="K158" s="345"/>
    </row>
    <row r="159" s="1" customFormat="1" ht="15" customHeight="1">
      <c r="B159" s="322"/>
      <c r="C159" s="349" t="s">
        <v>115</v>
      </c>
      <c r="D159" s="297"/>
      <c r="E159" s="297"/>
      <c r="F159" s="350" t="s">
        <v>4908</v>
      </c>
      <c r="G159" s="297"/>
      <c r="H159" s="349" t="s">
        <v>4970</v>
      </c>
      <c r="I159" s="349" t="s">
        <v>4910</v>
      </c>
      <c r="J159" s="349" t="s">
        <v>4971</v>
      </c>
      <c r="K159" s="345"/>
    </row>
    <row r="160" s="1" customFormat="1" ht="15" customHeight="1">
      <c r="B160" s="322"/>
      <c r="C160" s="349" t="s">
        <v>4972</v>
      </c>
      <c r="D160" s="297"/>
      <c r="E160" s="297"/>
      <c r="F160" s="350" t="s">
        <v>4908</v>
      </c>
      <c r="G160" s="297"/>
      <c r="H160" s="349" t="s">
        <v>4973</v>
      </c>
      <c r="I160" s="349" t="s">
        <v>4943</v>
      </c>
      <c r="J160" s="349"/>
      <c r="K160" s="345"/>
    </row>
    <row r="161" s="1" customFormat="1" ht="15" customHeight="1">
      <c r="B161" s="351"/>
      <c r="C161" s="331"/>
      <c r="D161" s="331"/>
      <c r="E161" s="331"/>
      <c r="F161" s="331"/>
      <c r="G161" s="331"/>
      <c r="H161" s="331"/>
      <c r="I161" s="331"/>
      <c r="J161" s="331"/>
      <c r="K161" s="352"/>
    </row>
    <row r="162" s="1" customFormat="1" ht="18.75" customHeight="1">
      <c r="B162" s="333"/>
      <c r="C162" s="343"/>
      <c r="D162" s="343"/>
      <c r="E162" s="343"/>
      <c r="F162" s="353"/>
      <c r="G162" s="343"/>
      <c r="H162" s="343"/>
      <c r="I162" s="343"/>
      <c r="J162" s="343"/>
      <c r="K162" s="333"/>
    </row>
    <row r="163" s="1" customFormat="1" ht="18.75" customHeight="1">
      <c r="B163" s="305"/>
      <c r="C163" s="305"/>
      <c r="D163" s="305"/>
      <c r="E163" s="305"/>
      <c r="F163" s="305"/>
      <c r="G163" s="305"/>
      <c r="H163" s="305"/>
      <c r="I163" s="305"/>
      <c r="J163" s="305"/>
      <c r="K163" s="305"/>
    </row>
    <row r="164" s="1" customFormat="1" ht="7.5" customHeight="1">
      <c r="B164" s="284"/>
      <c r="C164" s="285"/>
      <c r="D164" s="285"/>
      <c r="E164" s="285"/>
      <c r="F164" s="285"/>
      <c r="G164" s="285"/>
      <c r="H164" s="285"/>
      <c r="I164" s="285"/>
      <c r="J164" s="285"/>
      <c r="K164" s="286"/>
    </row>
    <row r="165" s="1" customFormat="1" ht="45" customHeight="1">
      <c r="B165" s="287"/>
      <c r="C165" s="288" t="s">
        <v>4974</v>
      </c>
      <c r="D165" s="288"/>
      <c r="E165" s="288"/>
      <c r="F165" s="288"/>
      <c r="G165" s="288"/>
      <c r="H165" s="288"/>
      <c r="I165" s="288"/>
      <c r="J165" s="288"/>
      <c r="K165" s="289"/>
    </row>
    <row r="166" s="1" customFormat="1" ht="17.25" customHeight="1">
      <c r="B166" s="287"/>
      <c r="C166" s="312" t="s">
        <v>4902</v>
      </c>
      <c r="D166" s="312"/>
      <c r="E166" s="312"/>
      <c r="F166" s="312" t="s">
        <v>4903</v>
      </c>
      <c r="G166" s="354"/>
      <c r="H166" s="355" t="s">
        <v>55</v>
      </c>
      <c r="I166" s="355" t="s">
        <v>58</v>
      </c>
      <c r="J166" s="312" t="s">
        <v>4904</v>
      </c>
      <c r="K166" s="289"/>
    </row>
    <row r="167" s="1" customFormat="1" ht="17.25" customHeight="1">
      <c r="B167" s="290"/>
      <c r="C167" s="314" t="s">
        <v>4905</v>
      </c>
      <c r="D167" s="314"/>
      <c r="E167" s="314"/>
      <c r="F167" s="315" t="s">
        <v>4906</v>
      </c>
      <c r="G167" s="356"/>
      <c r="H167" s="357"/>
      <c r="I167" s="357"/>
      <c r="J167" s="314" t="s">
        <v>4907</v>
      </c>
      <c r="K167" s="292"/>
    </row>
    <row r="168" s="1" customFormat="1" ht="5.25" customHeight="1">
      <c r="B168" s="322"/>
      <c r="C168" s="317"/>
      <c r="D168" s="317"/>
      <c r="E168" s="317"/>
      <c r="F168" s="317"/>
      <c r="G168" s="318"/>
      <c r="H168" s="317"/>
      <c r="I168" s="317"/>
      <c r="J168" s="317"/>
      <c r="K168" s="345"/>
    </row>
    <row r="169" s="1" customFormat="1" ht="15" customHeight="1">
      <c r="B169" s="322"/>
      <c r="C169" s="297" t="s">
        <v>4911</v>
      </c>
      <c r="D169" s="297"/>
      <c r="E169" s="297"/>
      <c r="F169" s="320" t="s">
        <v>4908</v>
      </c>
      <c r="G169" s="297"/>
      <c r="H169" s="297" t="s">
        <v>4948</v>
      </c>
      <c r="I169" s="297" t="s">
        <v>4910</v>
      </c>
      <c r="J169" s="297">
        <v>120</v>
      </c>
      <c r="K169" s="345"/>
    </row>
    <row r="170" s="1" customFormat="1" ht="15" customHeight="1">
      <c r="B170" s="322"/>
      <c r="C170" s="297" t="s">
        <v>4957</v>
      </c>
      <c r="D170" s="297"/>
      <c r="E170" s="297"/>
      <c r="F170" s="320" t="s">
        <v>4908</v>
      </c>
      <c r="G170" s="297"/>
      <c r="H170" s="297" t="s">
        <v>4958</v>
      </c>
      <c r="I170" s="297" t="s">
        <v>4910</v>
      </c>
      <c r="J170" s="297" t="s">
        <v>4959</v>
      </c>
      <c r="K170" s="345"/>
    </row>
    <row r="171" s="1" customFormat="1" ht="15" customHeight="1">
      <c r="B171" s="322"/>
      <c r="C171" s="297" t="s">
        <v>94</v>
      </c>
      <c r="D171" s="297"/>
      <c r="E171" s="297"/>
      <c r="F171" s="320" t="s">
        <v>4908</v>
      </c>
      <c r="G171" s="297"/>
      <c r="H171" s="297" t="s">
        <v>4975</v>
      </c>
      <c r="I171" s="297" t="s">
        <v>4910</v>
      </c>
      <c r="J171" s="297" t="s">
        <v>4959</v>
      </c>
      <c r="K171" s="345"/>
    </row>
    <row r="172" s="1" customFormat="1" ht="15" customHeight="1">
      <c r="B172" s="322"/>
      <c r="C172" s="297" t="s">
        <v>4913</v>
      </c>
      <c r="D172" s="297"/>
      <c r="E172" s="297"/>
      <c r="F172" s="320" t="s">
        <v>4914</v>
      </c>
      <c r="G172" s="297"/>
      <c r="H172" s="297" t="s">
        <v>4975</v>
      </c>
      <c r="I172" s="297" t="s">
        <v>4910</v>
      </c>
      <c r="J172" s="297">
        <v>50</v>
      </c>
      <c r="K172" s="345"/>
    </row>
    <row r="173" s="1" customFormat="1" ht="15" customHeight="1">
      <c r="B173" s="322"/>
      <c r="C173" s="297" t="s">
        <v>4916</v>
      </c>
      <c r="D173" s="297"/>
      <c r="E173" s="297"/>
      <c r="F173" s="320" t="s">
        <v>4908</v>
      </c>
      <c r="G173" s="297"/>
      <c r="H173" s="297" t="s">
        <v>4975</v>
      </c>
      <c r="I173" s="297" t="s">
        <v>4918</v>
      </c>
      <c r="J173" s="297"/>
      <c r="K173" s="345"/>
    </row>
    <row r="174" s="1" customFormat="1" ht="15" customHeight="1">
      <c r="B174" s="322"/>
      <c r="C174" s="297" t="s">
        <v>4927</v>
      </c>
      <c r="D174" s="297"/>
      <c r="E174" s="297"/>
      <c r="F174" s="320" t="s">
        <v>4914</v>
      </c>
      <c r="G174" s="297"/>
      <c r="H174" s="297" t="s">
        <v>4975</v>
      </c>
      <c r="I174" s="297" t="s">
        <v>4910</v>
      </c>
      <c r="J174" s="297">
        <v>50</v>
      </c>
      <c r="K174" s="345"/>
    </row>
    <row r="175" s="1" customFormat="1" ht="15" customHeight="1">
      <c r="B175" s="322"/>
      <c r="C175" s="297" t="s">
        <v>4935</v>
      </c>
      <c r="D175" s="297"/>
      <c r="E175" s="297"/>
      <c r="F175" s="320" t="s">
        <v>4914</v>
      </c>
      <c r="G175" s="297"/>
      <c r="H175" s="297" t="s">
        <v>4975</v>
      </c>
      <c r="I175" s="297" t="s">
        <v>4910</v>
      </c>
      <c r="J175" s="297">
        <v>50</v>
      </c>
      <c r="K175" s="345"/>
    </row>
    <row r="176" s="1" customFormat="1" ht="15" customHeight="1">
      <c r="B176" s="322"/>
      <c r="C176" s="297" t="s">
        <v>4933</v>
      </c>
      <c r="D176" s="297"/>
      <c r="E176" s="297"/>
      <c r="F176" s="320" t="s">
        <v>4914</v>
      </c>
      <c r="G176" s="297"/>
      <c r="H176" s="297" t="s">
        <v>4975</v>
      </c>
      <c r="I176" s="297" t="s">
        <v>4910</v>
      </c>
      <c r="J176" s="297">
        <v>50</v>
      </c>
      <c r="K176" s="345"/>
    </row>
    <row r="177" s="1" customFormat="1" ht="15" customHeight="1">
      <c r="B177" s="322"/>
      <c r="C177" s="297" t="s">
        <v>167</v>
      </c>
      <c r="D177" s="297"/>
      <c r="E177" s="297"/>
      <c r="F177" s="320" t="s">
        <v>4908</v>
      </c>
      <c r="G177" s="297"/>
      <c r="H177" s="297" t="s">
        <v>4976</v>
      </c>
      <c r="I177" s="297" t="s">
        <v>4977</v>
      </c>
      <c r="J177" s="297"/>
      <c r="K177" s="345"/>
    </row>
    <row r="178" s="1" customFormat="1" ht="15" customHeight="1">
      <c r="B178" s="322"/>
      <c r="C178" s="297" t="s">
        <v>58</v>
      </c>
      <c r="D178" s="297"/>
      <c r="E178" s="297"/>
      <c r="F178" s="320" t="s">
        <v>4908</v>
      </c>
      <c r="G178" s="297"/>
      <c r="H178" s="297" t="s">
        <v>4978</v>
      </c>
      <c r="I178" s="297" t="s">
        <v>4979</v>
      </c>
      <c r="J178" s="297">
        <v>1</v>
      </c>
      <c r="K178" s="345"/>
    </row>
    <row r="179" s="1" customFormat="1" ht="15" customHeight="1">
      <c r="B179" s="322"/>
      <c r="C179" s="297" t="s">
        <v>54</v>
      </c>
      <c r="D179" s="297"/>
      <c r="E179" s="297"/>
      <c r="F179" s="320" t="s">
        <v>4908</v>
      </c>
      <c r="G179" s="297"/>
      <c r="H179" s="297" t="s">
        <v>4980</v>
      </c>
      <c r="I179" s="297" t="s">
        <v>4910</v>
      </c>
      <c r="J179" s="297">
        <v>20</v>
      </c>
      <c r="K179" s="345"/>
    </row>
    <row r="180" s="1" customFormat="1" ht="15" customHeight="1">
      <c r="B180" s="322"/>
      <c r="C180" s="297" t="s">
        <v>55</v>
      </c>
      <c r="D180" s="297"/>
      <c r="E180" s="297"/>
      <c r="F180" s="320" t="s">
        <v>4908</v>
      </c>
      <c r="G180" s="297"/>
      <c r="H180" s="297" t="s">
        <v>4981</v>
      </c>
      <c r="I180" s="297" t="s">
        <v>4910</v>
      </c>
      <c r="J180" s="297">
        <v>255</v>
      </c>
      <c r="K180" s="345"/>
    </row>
    <row r="181" s="1" customFormat="1" ht="15" customHeight="1">
      <c r="B181" s="322"/>
      <c r="C181" s="297" t="s">
        <v>168</v>
      </c>
      <c r="D181" s="297"/>
      <c r="E181" s="297"/>
      <c r="F181" s="320" t="s">
        <v>4908</v>
      </c>
      <c r="G181" s="297"/>
      <c r="H181" s="297" t="s">
        <v>4872</v>
      </c>
      <c r="I181" s="297" t="s">
        <v>4910</v>
      </c>
      <c r="J181" s="297">
        <v>10</v>
      </c>
      <c r="K181" s="345"/>
    </row>
    <row r="182" s="1" customFormat="1" ht="15" customHeight="1">
      <c r="B182" s="322"/>
      <c r="C182" s="297" t="s">
        <v>169</v>
      </c>
      <c r="D182" s="297"/>
      <c r="E182" s="297"/>
      <c r="F182" s="320" t="s">
        <v>4908</v>
      </c>
      <c r="G182" s="297"/>
      <c r="H182" s="297" t="s">
        <v>4982</v>
      </c>
      <c r="I182" s="297" t="s">
        <v>4943</v>
      </c>
      <c r="J182" s="297"/>
      <c r="K182" s="345"/>
    </row>
    <row r="183" s="1" customFormat="1" ht="15" customHeight="1">
      <c r="B183" s="322"/>
      <c r="C183" s="297" t="s">
        <v>4983</v>
      </c>
      <c r="D183" s="297"/>
      <c r="E183" s="297"/>
      <c r="F183" s="320" t="s">
        <v>4908</v>
      </c>
      <c r="G183" s="297"/>
      <c r="H183" s="297" t="s">
        <v>4984</v>
      </c>
      <c r="I183" s="297" t="s">
        <v>4943</v>
      </c>
      <c r="J183" s="297"/>
      <c r="K183" s="345"/>
    </row>
    <row r="184" s="1" customFormat="1" ht="15" customHeight="1">
      <c r="B184" s="322"/>
      <c r="C184" s="297" t="s">
        <v>4972</v>
      </c>
      <c r="D184" s="297"/>
      <c r="E184" s="297"/>
      <c r="F184" s="320" t="s">
        <v>4908</v>
      </c>
      <c r="G184" s="297"/>
      <c r="H184" s="297" t="s">
        <v>4985</v>
      </c>
      <c r="I184" s="297" t="s">
        <v>4943</v>
      </c>
      <c r="J184" s="297"/>
      <c r="K184" s="345"/>
    </row>
    <row r="185" s="1" customFormat="1" ht="15" customHeight="1">
      <c r="B185" s="322"/>
      <c r="C185" s="297" t="s">
        <v>171</v>
      </c>
      <c r="D185" s="297"/>
      <c r="E185" s="297"/>
      <c r="F185" s="320" t="s">
        <v>4914</v>
      </c>
      <c r="G185" s="297"/>
      <c r="H185" s="297" t="s">
        <v>4986</v>
      </c>
      <c r="I185" s="297" t="s">
        <v>4910</v>
      </c>
      <c r="J185" s="297">
        <v>50</v>
      </c>
      <c r="K185" s="345"/>
    </row>
    <row r="186" s="1" customFormat="1" ht="15" customHeight="1">
      <c r="B186" s="322"/>
      <c r="C186" s="297" t="s">
        <v>4987</v>
      </c>
      <c r="D186" s="297"/>
      <c r="E186" s="297"/>
      <c r="F186" s="320" t="s">
        <v>4914</v>
      </c>
      <c r="G186" s="297"/>
      <c r="H186" s="297" t="s">
        <v>4988</v>
      </c>
      <c r="I186" s="297" t="s">
        <v>4989</v>
      </c>
      <c r="J186" s="297"/>
      <c r="K186" s="345"/>
    </row>
    <row r="187" s="1" customFormat="1" ht="15" customHeight="1">
      <c r="B187" s="322"/>
      <c r="C187" s="297" t="s">
        <v>4990</v>
      </c>
      <c r="D187" s="297"/>
      <c r="E187" s="297"/>
      <c r="F187" s="320" t="s">
        <v>4914</v>
      </c>
      <c r="G187" s="297"/>
      <c r="H187" s="297" t="s">
        <v>4991</v>
      </c>
      <c r="I187" s="297" t="s">
        <v>4989</v>
      </c>
      <c r="J187" s="297"/>
      <c r="K187" s="345"/>
    </row>
    <row r="188" s="1" customFormat="1" ht="15" customHeight="1">
      <c r="B188" s="322"/>
      <c r="C188" s="297" t="s">
        <v>4992</v>
      </c>
      <c r="D188" s="297"/>
      <c r="E188" s="297"/>
      <c r="F188" s="320" t="s">
        <v>4914</v>
      </c>
      <c r="G188" s="297"/>
      <c r="H188" s="297" t="s">
        <v>4993</v>
      </c>
      <c r="I188" s="297" t="s">
        <v>4989</v>
      </c>
      <c r="J188" s="297"/>
      <c r="K188" s="345"/>
    </row>
    <row r="189" s="1" customFormat="1" ht="15" customHeight="1">
      <c r="B189" s="322"/>
      <c r="C189" s="358" t="s">
        <v>4994</v>
      </c>
      <c r="D189" s="297"/>
      <c r="E189" s="297"/>
      <c r="F189" s="320" t="s">
        <v>4914</v>
      </c>
      <c r="G189" s="297"/>
      <c r="H189" s="297" t="s">
        <v>4995</v>
      </c>
      <c r="I189" s="297" t="s">
        <v>4996</v>
      </c>
      <c r="J189" s="359" t="s">
        <v>4997</v>
      </c>
      <c r="K189" s="345"/>
    </row>
    <row r="190" s="1" customFormat="1" ht="15" customHeight="1">
      <c r="B190" s="322"/>
      <c r="C190" s="358" t="s">
        <v>43</v>
      </c>
      <c r="D190" s="297"/>
      <c r="E190" s="297"/>
      <c r="F190" s="320" t="s">
        <v>4908</v>
      </c>
      <c r="G190" s="297"/>
      <c r="H190" s="294" t="s">
        <v>4998</v>
      </c>
      <c r="I190" s="297" t="s">
        <v>4999</v>
      </c>
      <c r="J190" s="297"/>
      <c r="K190" s="345"/>
    </row>
    <row r="191" s="1" customFormat="1" ht="15" customHeight="1">
      <c r="B191" s="322"/>
      <c r="C191" s="358" t="s">
        <v>5000</v>
      </c>
      <c r="D191" s="297"/>
      <c r="E191" s="297"/>
      <c r="F191" s="320" t="s">
        <v>4908</v>
      </c>
      <c r="G191" s="297"/>
      <c r="H191" s="297" t="s">
        <v>5001</v>
      </c>
      <c r="I191" s="297" t="s">
        <v>4943</v>
      </c>
      <c r="J191" s="297"/>
      <c r="K191" s="345"/>
    </row>
    <row r="192" s="1" customFormat="1" ht="15" customHeight="1">
      <c r="B192" s="322"/>
      <c r="C192" s="358" t="s">
        <v>5002</v>
      </c>
      <c r="D192" s="297"/>
      <c r="E192" s="297"/>
      <c r="F192" s="320" t="s">
        <v>4908</v>
      </c>
      <c r="G192" s="297"/>
      <c r="H192" s="297" t="s">
        <v>5003</v>
      </c>
      <c r="I192" s="297" t="s">
        <v>4943</v>
      </c>
      <c r="J192" s="297"/>
      <c r="K192" s="345"/>
    </row>
    <row r="193" s="1" customFormat="1" ht="15" customHeight="1">
      <c r="B193" s="322"/>
      <c r="C193" s="358" t="s">
        <v>5004</v>
      </c>
      <c r="D193" s="297"/>
      <c r="E193" s="297"/>
      <c r="F193" s="320" t="s">
        <v>4914</v>
      </c>
      <c r="G193" s="297"/>
      <c r="H193" s="297" t="s">
        <v>5005</v>
      </c>
      <c r="I193" s="297" t="s">
        <v>4943</v>
      </c>
      <c r="J193" s="297"/>
      <c r="K193" s="345"/>
    </row>
    <row r="194" s="1" customFormat="1" ht="15" customHeight="1">
      <c r="B194" s="351"/>
      <c r="C194" s="360"/>
      <c r="D194" s="331"/>
      <c r="E194" s="331"/>
      <c r="F194" s="331"/>
      <c r="G194" s="331"/>
      <c r="H194" s="331"/>
      <c r="I194" s="331"/>
      <c r="J194" s="331"/>
      <c r="K194" s="352"/>
    </row>
    <row r="195" s="1" customFormat="1" ht="18.75" customHeight="1">
      <c r="B195" s="333"/>
      <c r="C195" s="343"/>
      <c r="D195" s="343"/>
      <c r="E195" s="343"/>
      <c r="F195" s="353"/>
      <c r="G195" s="343"/>
      <c r="H195" s="343"/>
      <c r="I195" s="343"/>
      <c r="J195" s="343"/>
      <c r="K195" s="333"/>
    </row>
    <row r="196" s="1" customFormat="1" ht="18.75" customHeight="1">
      <c r="B196" s="333"/>
      <c r="C196" s="343"/>
      <c r="D196" s="343"/>
      <c r="E196" s="343"/>
      <c r="F196" s="353"/>
      <c r="G196" s="343"/>
      <c r="H196" s="343"/>
      <c r="I196" s="343"/>
      <c r="J196" s="343"/>
      <c r="K196" s="333"/>
    </row>
    <row r="197" s="1" customFormat="1" ht="18.75" customHeight="1">
      <c r="B197" s="305"/>
      <c r="C197" s="305"/>
      <c r="D197" s="305"/>
      <c r="E197" s="305"/>
      <c r="F197" s="305"/>
      <c r="G197" s="305"/>
      <c r="H197" s="305"/>
      <c r="I197" s="305"/>
      <c r="J197" s="305"/>
      <c r="K197" s="305"/>
    </row>
    <row r="198" s="1" customFormat="1" ht="13.5">
      <c r="B198" s="284"/>
      <c r="C198" s="285"/>
      <c r="D198" s="285"/>
      <c r="E198" s="285"/>
      <c r="F198" s="285"/>
      <c r="G198" s="285"/>
      <c r="H198" s="285"/>
      <c r="I198" s="285"/>
      <c r="J198" s="285"/>
      <c r="K198" s="286"/>
    </row>
    <row r="199" s="1" customFormat="1" ht="21">
      <c r="B199" s="287"/>
      <c r="C199" s="288" t="s">
        <v>5006</v>
      </c>
      <c r="D199" s="288"/>
      <c r="E199" s="288"/>
      <c r="F199" s="288"/>
      <c r="G199" s="288"/>
      <c r="H199" s="288"/>
      <c r="I199" s="288"/>
      <c r="J199" s="288"/>
      <c r="K199" s="289"/>
    </row>
    <row r="200" s="1" customFormat="1" ht="25.5" customHeight="1">
      <c r="B200" s="287"/>
      <c r="C200" s="361" t="s">
        <v>5007</v>
      </c>
      <c r="D200" s="361"/>
      <c r="E200" s="361"/>
      <c r="F200" s="361" t="s">
        <v>5008</v>
      </c>
      <c r="G200" s="362"/>
      <c r="H200" s="361" t="s">
        <v>5009</v>
      </c>
      <c r="I200" s="361"/>
      <c r="J200" s="361"/>
      <c r="K200" s="289"/>
    </row>
    <row r="201" s="1" customFormat="1" ht="5.25" customHeight="1">
      <c r="B201" s="322"/>
      <c r="C201" s="317"/>
      <c r="D201" s="317"/>
      <c r="E201" s="317"/>
      <c r="F201" s="317"/>
      <c r="G201" s="343"/>
      <c r="H201" s="317"/>
      <c r="I201" s="317"/>
      <c r="J201" s="317"/>
      <c r="K201" s="345"/>
    </row>
    <row r="202" s="1" customFormat="1" ht="15" customHeight="1">
      <c r="B202" s="322"/>
      <c r="C202" s="297" t="s">
        <v>4999</v>
      </c>
      <c r="D202" s="297"/>
      <c r="E202" s="297"/>
      <c r="F202" s="320" t="s">
        <v>44</v>
      </c>
      <c r="G202" s="297"/>
      <c r="H202" s="297" t="s">
        <v>5010</v>
      </c>
      <c r="I202" s="297"/>
      <c r="J202" s="297"/>
      <c r="K202" s="345"/>
    </row>
    <row r="203" s="1" customFormat="1" ht="15" customHeight="1">
      <c r="B203" s="322"/>
      <c r="C203" s="297"/>
      <c r="D203" s="297"/>
      <c r="E203" s="297"/>
      <c r="F203" s="320" t="s">
        <v>45</v>
      </c>
      <c r="G203" s="297"/>
      <c r="H203" s="297" t="s">
        <v>5011</v>
      </c>
      <c r="I203" s="297"/>
      <c r="J203" s="297"/>
      <c r="K203" s="345"/>
    </row>
    <row r="204" s="1" customFormat="1" ht="15" customHeight="1">
      <c r="B204" s="322"/>
      <c r="C204" s="297"/>
      <c r="D204" s="297"/>
      <c r="E204" s="297"/>
      <c r="F204" s="320" t="s">
        <v>48</v>
      </c>
      <c r="G204" s="297"/>
      <c r="H204" s="297" t="s">
        <v>5012</v>
      </c>
      <c r="I204" s="297"/>
      <c r="J204" s="297"/>
      <c r="K204" s="345"/>
    </row>
    <row r="205" s="1" customFormat="1" ht="15" customHeight="1">
      <c r="B205" s="322"/>
      <c r="C205" s="297"/>
      <c r="D205" s="297"/>
      <c r="E205" s="297"/>
      <c r="F205" s="320" t="s">
        <v>46</v>
      </c>
      <c r="G205" s="297"/>
      <c r="H205" s="297" t="s">
        <v>5013</v>
      </c>
      <c r="I205" s="297"/>
      <c r="J205" s="297"/>
      <c r="K205" s="345"/>
    </row>
    <row r="206" s="1" customFormat="1" ht="15" customHeight="1">
      <c r="B206" s="322"/>
      <c r="C206" s="297"/>
      <c r="D206" s="297"/>
      <c r="E206" s="297"/>
      <c r="F206" s="320" t="s">
        <v>47</v>
      </c>
      <c r="G206" s="297"/>
      <c r="H206" s="297" t="s">
        <v>5014</v>
      </c>
      <c r="I206" s="297"/>
      <c r="J206" s="297"/>
      <c r="K206" s="345"/>
    </row>
    <row r="207" s="1" customFormat="1" ht="15" customHeight="1">
      <c r="B207" s="322"/>
      <c r="C207" s="297"/>
      <c r="D207" s="297"/>
      <c r="E207" s="297"/>
      <c r="F207" s="320"/>
      <c r="G207" s="297"/>
      <c r="H207" s="297"/>
      <c r="I207" s="297"/>
      <c r="J207" s="297"/>
      <c r="K207" s="345"/>
    </row>
    <row r="208" s="1" customFormat="1" ht="15" customHeight="1">
      <c r="B208" s="322"/>
      <c r="C208" s="297" t="s">
        <v>4955</v>
      </c>
      <c r="D208" s="297"/>
      <c r="E208" s="297"/>
      <c r="F208" s="320" t="s">
        <v>80</v>
      </c>
      <c r="G208" s="297"/>
      <c r="H208" s="297" t="s">
        <v>79</v>
      </c>
      <c r="I208" s="297"/>
      <c r="J208" s="297"/>
      <c r="K208" s="345"/>
    </row>
    <row r="209" s="1" customFormat="1" ht="15" customHeight="1">
      <c r="B209" s="322"/>
      <c r="C209" s="297"/>
      <c r="D209" s="297"/>
      <c r="E209" s="297"/>
      <c r="F209" s="320" t="s">
        <v>4854</v>
      </c>
      <c r="G209" s="297"/>
      <c r="H209" s="297" t="s">
        <v>4855</v>
      </c>
      <c r="I209" s="297"/>
      <c r="J209" s="297"/>
      <c r="K209" s="345"/>
    </row>
    <row r="210" s="1" customFormat="1" ht="15" customHeight="1">
      <c r="B210" s="322"/>
      <c r="C210" s="297"/>
      <c r="D210" s="297"/>
      <c r="E210" s="297"/>
      <c r="F210" s="320" t="s">
        <v>4852</v>
      </c>
      <c r="G210" s="297"/>
      <c r="H210" s="297" t="s">
        <v>5015</v>
      </c>
      <c r="I210" s="297"/>
      <c r="J210" s="297"/>
      <c r="K210" s="345"/>
    </row>
    <row r="211" s="1" customFormat="1" ht="15" customHeight="1">
      <c r="B211" s="363"/>
      <c r="C211" s="297"/>
      <c r="D211" s="297"/>
      <c r="E211" s="297"/>
      <c r="F211" s="320" t="s">
        <v>109</v>
      </c>
      <c r="G211" s="358"/>
      <c r="H211" s="349" t="s">
        <v>106</v>
      </c>
      <c r="I211" s="349"/>
      <c r="J211" s="349"/>
      <c r="K211" s="364"/>
    </row>
    <row r="212" s="1" customFormat="1" ht="15" customHeight="1">
      <c r="B212" s="363"/>
      <c r="C212" s="297"/>
      <c r="D212" s="297"/>
      <c r="E212" s="297"/>
      <c r="F212" s="320" t="s">
        <v>2466</v>
      </c>
      <c r="G212" s="358"/>
      <c r="H212" s="349" t="s">
        <v>2467</v>
      </c>
      <c r="I212" s="349"/>
      <c r="J212" s="349"/>
      <c r="K212" s="364"/>
    </row>
    <row r="213" s="1" customFormat="1" ht="15" customHeight="1">
      <c r="B213" s="363"/>
      <c r="C213" s="297"/>
      <c r="D213" s="297"/>
      <c r="E213" s="297"/>
      <c r="F213" s="320"/>
      <c r="G213" s="358"/>
      <c r="H213" s="349"/>
      <c r="I213" s="349"/>
      <c r="J213" s="349"/>
      <c r="K213" s="364"/>
    </row>
    <row r="214" s="1" customFormat="1" ht="15" customHeight="1">
      <c r="B214" s="363"/>
      <c r="C214" s="297" t="s">
        <v>4979</v>
      </c>
      <c r="D214" s="297"/>
      <c r="E214" s="297"/>
      <c r="F214" s="320">
        <v>1</v>
      </c>
      <c r="G214" s="358"/>
      <c r="H214" s="349" t="s">
        <v>5016</v>
      </c>
      <c r="I214" s="349"/>
      <c r="J214" s="349"/>
      <c r="K214" s="364"/>
    </row>
    <row r="215" s="1" customFormat="1" ht="15" customHeight="1">
      <c r="B215" s="363"/>
      <c r="C215" s="297"/>
      <c r="D215" s="297"/>
      <c r="E215" s="297"/>
      <c r="F215" s="320">
        <v>2</v>
      </c>
      <c r="G215" s="358"/>
      <c r="H215" s="349" t="s">
        <v>5017</v>
      </c>
      <c r="I215" s="349"/>
      <c r="J215" s="349"/>
      <c r="K215" s="364"/>
    </row>
    <row r="216" s="1" customFormat="1" ht="15" customHeight="1">
      <c r="B216" s="363"/>
      <c r="C216" s="297"/>
      <c r="D216" s="297"/>
      <c r="E216" s="297"/>
      <c r="F216" s="320">
        <v>3</v>
      </c>
      <c r="G216" s="358"/>
      <c r="H216" s="349" t="s">
        <v>5018</v>
      </c>
      <c r="I216" s="349"/>
      <c r="J216" s="349"/>
      <c r="K216" s="364"/>
    </row>
    <row r="217" s="1" customFormat="1" ht="15" customHeight="1">
      <c r="B217" s="363"/>
      <c r="C217" s="297"/>
      <c r="D217" s="297"/>
      <c r="E217" s="297"/>
      <c r="F217" s="320">
        <v>4</v>
      </c>
      <c r="G217" s="358"/>
      <c r="H217" s="349" t="s">
        <v>5019</v>
      </c>
      <c r="I217" s="349"/>
      <c r="J217" s="349"/>
      <c r="K217" s="364"/>
    </row>
    <row r="218" s="1" customFormat="1" ht="12.75" customHeight="1">
      <c r="B218" s="365"/>
      <c r="C218" s="366"/>
      <c r="D218" s="366"/>
      <c r="E218" s="366"/>
      <c r="F218" s="366"/>
      <c r="G218" s="366"/>
      <c r="H218" s="366"/>
      <c r="I218" s="366"/>
      <c r="J218" s="366"/>
      <c r="K218" s="36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DESKTOP-K2VMR02\Martina Havířová</dc:creator>
  <cp:lastModifiedBy>DESKTOP-K2VMR02\Martina Havířová</cp:lastModifiedBy>
  <dcterms:created xsi:type="dcterms:W3CDTF">2023-08-02T13:21:57Z</dcterms:created>
  <dcterms:modified xsi:type="dcterms:W3CDTF">2023-08-02T13:22:13Z</dcterms:modified>
</cp:coreProperties>
</file>