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DATA\ROZPOČTY\185d - Hasičárna Tachov\k odevzdání\"/>
    </mc:Choice>
  </mc:AlternateContent>
  <bookViews>
    <workbookView xWindow="0" yWindow="0" windowWidth="0" windowHeight="0"/>
  </bookViews>
  <sheets>
    <sheet name="Rekapitulace stavby" sheetId="1" r:id="rId1"/>
    <sheet name="01 - Stavební práce" sheetId="2" r:id="rId2"/>
    <sheet name="02 - Elektro" sheetId="3" r:id="rId3"/>
    <sheet name="03 - Plyn" sheetId="4" r:id="rId4"/>
    <sheet name="04 - ZTI" sheetId="5" r:id="rId5"/>
    <sheet name="05 - UT" sheetId="6" r:id="rId6"/>
    <sheet name="06 - VZT" sheetId="7" r:id="rId7"/>
    <sheet name="07 - Slaboproud" sheetId="8" r:id="rId8"/>
    <sheet name="SO 02 - Terénní úpravy, z..." sheetId="9" r:id="rId9"/>
    <sheet name="VRN - Vedlejší náklady" sheetId="10" r:id="rId10"/>
    <sheet name="Seznam figur" sheetId="11" r:id="rId11"/>
    <sheet name="Pokyny pro vyplnění" sheetId="12" r:id="rId12"/>
  </sheets>
  <definedNames>
    <definedName name="_xlnm.Print_Area" localSheetId="0">'Rekapitulace stavby'!$D$4:$AO$36,'Rekapitulace stavby'!$C$42:$AQ$65</definedName>
    <definedName name="_xlnm.Print_Titles" localSheetId="0">'Rekapitulace stavby'!$52:$52</definedName>
    <definedName name="_xlnm._FilterDatabase" localSheetId="1" hidden="1">'01 - Stavební práce'!$C$108:$K$2028</definedName>
    <definedName name="_xlnm.Print_Area" localSheetId="1">'01 - Stavební práce'!$C$4:$J$41,'01 - Stavební práce'!$C$47:$J$88,'01 - Stavební práce'!$C$94:$K$2028</definedName>
    <definedName name="_xlnm.Print_Titles" localSheetId="1">'01 - Stavební práce'!$108:$108</definedName>
    <definedName name="_xlnm._FilterDatabase" localSheetId="2" hidden="1">'02 - Elektro'!$C$87:$K$173</definedName>
    <definedName name="_xlnm.Print_Area" localSheetId="2">'02 - Elektro'!$C$4:$J$41,'02 - Elektro'!$C$47:$J$67,'02 - Elektro'!$C$73:$K$173</definedName>
    <definedName name="_xlnm.Print_Titles" localSheetId="2">'02 - Elektro'!$87:$87</definedName>
    <definedName name="_xlnm._FilterDatabase" localSheetId="3" hidden="1">'03 - Plyn'!$C$88:$K$130</definedName>
    <definedName name="_xlnm.Print_Area" localSheetId="3">'03 - Plyn'!$C$4:$J$41,'03 - Plyn'!$C$47:$J$68,'03 - Plyn'!$C$74:$K$130</definedName>
    <definedName name="_xlnm.Print_Titles" localSheetId="3">'03 - Plyn'!$88:$88</definedName>
    <definedName name="_xlnm._FilterDatabase" localSheetId="4" hidden="1">'04 - ZTI'!$C$96:$K$192</definedName>
    <definedName name="_xlnm.Print_Area" localSheetId="4">'04 - ZTI'!$C$4:$J$41,'04 - ZTI'!$C$47:$J$76,'04 - ZTI'!$C$82:$K$192</definedName>
    <definedName name="_xlnm.Print_Titles" localSheetId="4">'04 - ZTI'!$96:$96</definedName>
    <definedName name="_xlnm._FilterDatabase" localSheetId="5" hidden="1">'05 - UT'!$C$91:$K$192</definedName>
    <definedName name="_xlnm.Print_Area" localSheetId="5">'05 - UT'!$C$4:$J$41,'05 - UT'!$C$47:$J$71,'05 - UT'!$C$77:$K$192</definedName>
    <definedName name="_xlnm.Print_Titles" localSheetId="5">'05 - UT'!$91:$91</definedName>
    <definedName name="_xlnm._FilterDatabase" localSheetId="6" hidden="1">'06 - VZT'!$C$84:$K$113</definedName>
    <definedName name="_xlnm.Print_Area" localSheetId="6">'06 - VZT'!$C$4:$J$41,'06 - VZT'!$C$47:$J$64,'06 - VZT'!$C$70:$K$113</definedName>
    <definedName name="_xlnm.Print_Titles" localSheetId="6">'06 - VZT'!$84:$84</definedName>
    <definedName name="_xlnm._FilterDatabase" localSheetId="7" hidden="1">'07 - Slaboproud'!$C$90:$K$179</definedName>
    <definedName name="_xlnm.Print_Area" localSheetId="7">'07 - Slaboproud'!$C$4:$J$41,'07 - Slaboproud'!$C$47:$J$70,'07 - Slaboproud'!$C$76:$K$179</definedName>
    <definedName name="_xlnm.Print_Titles" localSheetId="7">'07 - Slaboproud'!$90:$90</definedName>
    <definedName name="_xlnm._FilterDatabase" localSheetId="8" hidden="1">'SO 02 - Terénní úpravy, z...'!$C$85:$K$214</definedName>
    <definedName name="_xlnm.Print_Area" localSheetId="8">'SO 02 - Terénní úpravy, z...'!$C$4:$J$39,'SO 02 - Terénní úpravy, z...'!$C$45:$J$67,'SO 02 - Terénní úpravy, z...'!$C$73:$K$214</definedName>
    <definedName name="_xlnm.Print_Titles" localSheetId="8">'SO 02 - Terénní úpravy, z...'!$85:$85</definedName>
    <definedName name="_xlnm._FilterDatabase" localSheetId="9" hidden="1">'VRN - Vedlejší náklady'!$C$82:$K$93</definedName>
    <definedName name="_xlnm.Print_Area" localSheetId="9">'VRN - Vedlejší náklady'!$C$4:$J$39,'VRN - Vedlejší náklady'!$C$45:$J$64,'VRN - Vedlejší náklady'!$C$70:$K$93</definedName>
    <definedName name="_xlnm.Print_Titles" localSheetId="9">'VRN - Vedlejší náklady'!$82:$82</definedName>
    <definedName name="_xlnm.Print_Area" localSheetId="10">'Seznam figur'!$C$4:$G$291</definedName>
    <definedName name="_xlnm.Print_Titles" localSheetId="10">'Seznam figur'!$9:$9</definedName>
    <definedName name="_xlnm.Print_Area" localSheetId="11">'Pokyny pro vyplnění'!$B$2:$K$71,'Pokyny pro vyplnění'!$B$74:$K$118,'Pokyny pro vyplnění'!$B$121:$K$161,'Pokyny pro vyplnění'!$B$164:$K$218</definedName>
  </definedNames>
  <calcPr/>
</workbook>
</file>

<file path=xl/calcChain.xml><?xml version="1.0" encoding="utf-8"?>
<calcChain xmlns="http://schemas.openxmlformats.org/spreadsheetml/2006/main">
  <c i="11" l="1" r="D7"/>
  <c i="10" r="J37"/>
  <c r="J36"/>
  <c i="1" r="AY64"/>
  <c i="10" r="J35"/>
  <c i="1" r="AX64"/>
  <c i="10" r="BI92"/>
  <c r="BH92"/>
  <c r="BG92"/>
  <c r="BF92"/>
  <c r="T92"/>
  <c r="T91"/>
  <c r="R92"/>
  <c r="R91"/>
  <c r="P92"/>
  <c r="P91"/>
  <c r="BI89"/>
  <c r="BH89"/>
  <c r="BG89"/>
  <c r="BF89"/>
  <c r="T89"/>
  <c r="T88"/>
  <c r="R89"/>
  <c r="R88"/>
  <c r="P89"/>
  <c r="P88"/>
  <c r="BI86"/>
  <c r="BH86"/>
  <c r="BG86"/>
  <c r="BF86"/>
  <c r="T86"/>
  <c r="T85"/>
  <c r="T84"/>
  <c r="T83"/>
  <c r="R86"/>
  <c r="R85"/>
  <c r="R84"/>
  <c r="R83"/>
  <c r="P86"/>
  <c r="P85"/>
  <c r="P84"/>
  <c r="P83"/>
  <c i="1" r="AU64"/>
  <c i="10" r="J80"/>
  <c r="J79"/>
  <c r="F77"/>
  <c r="E75"/>
  <c r="J55"/>
  <c r="J54"/>
  <c r="F52"/>
  <c r="E50"/>
  <c r="J18"/>
  <c r="E18"/>
  <c r="F80"/>
  <c r="J17"/>
  <c r="J15"/>
  <c r="E15"/>
  <c r="F79"/>
  <c r="J14"/>
  <c r="J12"/>
  <c r="J52"/>
  <c r="E7"/>
  <c r="E73"/>
  <c i="9" r="J37"/>
  <c r="J36"/>
  <c i="1" r="AY63"/>
  <c i="9" r="J35"/>
  <c i="1" r="AX63"/>
  <c i="9" r="BI213"/>
  <c r="BH213"/>
  <c r="BG213"/>
  <c r="BF213"/>
  <c r="T213"/>
  <c r="T212"/>
  <c r="R213"/>
  <c r="R212"/>
  <c r="P213"/>
  <c r="P212"/>
  <c r="BI210"/>
  <c r="BH210"/>
  <c r="BG210"/>
  <c r="BF210"/>
  <c r="T210"/>
  <c r="R210"/>
  <c r="P210"/>
  <c r="BI207"/>
  <c r="BH207"/>
  <c r="BG207"/>
  <c r="BF207"/>
  <c r="T207"/>
  <c r="R207"/>
  <c r="P207"/>
  <c r="BI204"/>
  <c r="BH204"/>
  <c r="BG204"/>
  <c r="BF204"/>
  <c r="T204"/>
  <c r="R204"/>
  <c r="P204"/>
  <c r="BI202"/>
  <c r="BH202"/>
  <c r="BG202"/>
  <c r="BF202"/>
  <c r="T202"/>
  <c r="R202"/>
  <c r="P202"/>
  <c r="BI197"/>
  <c r="BH197"/>
  <c r="BG197"/>
  <c r="BF197"/>
  <c r="T197"/>
  <c r="R197"/>
  <c r="P197"/>
  <c r="BI196"/>
  <c r="BH196"/>
  <c r="BG196"/>
  <c r="BF196"/>
  <c r="T196"/>
  <c r="R196"/>
  <c r="P196"/>
  <c r="BI192"/>
  <c r="BH192"/>
  <c r="BG192"/>
  <c r="BF192"/>
  <c r="T192"/>
  <c r="R192"/>
  <c r="P192"/>
  <c r="BI188"/>
  <c r="BH188"/>
  <c r="BG188"/>
  <c r="BF188"/>
  <c r="T188"/>
  <c r="R188"/>
  <c r="P188"/>
  <c r="BI185"/>
  <c r="BH185"/>
  <c r="BG185"/>
  <c r="BF185"/>
  <c r="T185"/>
  <c r="R185"/>
  <c r="P185"/>
  <c r="BI181"/>
  <c r="BH181"/>
  <c r="BG181"/>
  <c r="BF181"/>
  <c r="T181"/>
  <c r="R181"/>
  <c r="P181"/>
  <c r="BI176"/>
  <c r="BH176"/>
  <c r="BG176"/>
  <c r="BF176"/>
  <c r="T176"/>
  <c r="R176"/>
  <c r="P176"/>
  <c r="BI171"/>
  <c r="BH171"/>
  <c r="BG171"/>
  <c r="BF171"/>
  <c r="T171"/>
  <c r="R171"/>
  <c r="P171"/>
  <c r="BI163"/>
  <c r="BH163"/>
  <c r="BG163"/>
  <c r="BF163"/>
  <c r="T163"/>
  <c r="R163"/>
  <c r="P163"/>
  <c r="BI156"/>
  <c r="BH156"/>
  <c r="BG156"/>
  <c r="BF156"/>
  <c r="T156"/>
  <c r="R156"/>
  <c r="P156"/>
  <c r="BI152"/>
  <c r="BH152"/>
  <c r="BG152"/>
  <c r="BF152"/>
  <c r="T152"/>
  <c r="R152"/>
  <c r="P152"/>
  <c r="BI148"/>
  <c r="BH148"/>
  <c r="BG148"/>
  <c r="BF148"/>
  <c r="T148"/>
  <c r="R148"/>
  <c r="P148"/>
  <c r="BI141"/>
  <c r="BH141"/>
  <c r="BG141"/>
  <c r="BF141"/>
  <c r="T141"/>
  <c r="R141"/>
  <c r="P141"/>
  <c r="BI136"/>
  <c r="BH136"/>
  <c r="BG136"/>
  <c r="BF136"/>
  <c r="T136"/>
  <c r="R136"/>
  <c r="P136"/>
  <c r="BI132"/>
  <c r="BH132"/>
  <c r="BG132"/>
  <c r="BF132"/>
  <c r="T132"/>
  <c r="R132"/>
  <c r="P132"/>
  <c r="BI128"/>
  <c r="BH128"/>
  <c r="BG128"/>
  <c r="BF128"/>
  <c r="T128"/>
  <c r="R128"/>
  <c r="P128"/>
  <c r="BI119"/>
  <c r="BH119"/>
  <c r="BG119"/>
  <c r="BF119"/>
  <c r="T119"/>
  <c r="R119"/>
  <c r="P119"/>
  <c r="BI116"/>
  <c r="BH116"/>
  <c r="BG116"/>
  <c r="BF116"/>
  <c r="T116"/>
  <c r="R116"/>
  <c r="P116"/>
  <c r="BI113"/>
  <c r="BH113"/>
  <c r="BG113"/>
  <c r="BF113"/>
  <c r="T113"/>
  <c r="R113"/>
  <c r="P113"/>
  <c r="BI111"/>
  <c r="BH111"/>
  <c r="BG111"/>
  <c r="BF111"/>
  <c r="T111"/>
  <c r="R111"/>
  <c r="P111"/>
  <c r="BI102"/>
  <c r="BH102"/>
  <c r="BG102"/>
  <c r="BF102"/>
  <c r="T102"/>
  <c r="R102"/>
  <c r="P102"/>
  <c r="BI98"/>
  <c r="BH98"/>
  <c r="BG98"/>
  <c r="BF98"/>
  <c r="T98"/>
  <c r="R98"/>
  <c r="P98"/>
  <c r="BI94"/>
  <c r="BH94"/>
  <c r="BG94"/>
  <c r="BF94"/>
  <c r="T94"/>
  <c r="R94"/>
  <c r="P94"/>
  <c r="BI89"/>
  <c r="BH89"/>
  <c r="BG89"/>
  <c r="BF89"/>
  <c r="T89"/>
  <c r="R89"/>
  <c r="P89"/>
  <c r="J83"/>
  <c r="J82"/>
  <c r="F80"/>
  <c r="E78"/>
  <c r="J55"/>
  <c r="J54"/>
  <c r="F52"/>
  <c r="E50"/>
  <c r="J18"/>
  <c r="E18"/>
  <c r="F83"/>
  <c r="J17"/>
  <c r="J15"/>
  <c r="E15"/>
  <c r="F54"/>
  <c r="J14"/>
  <c r="J12"/>
  <c r="J80"/>
  <c r="E7"/>
  <c r="E76"/>
  <c i="8" r="J39"/>
  <c r="J38"/>
  <c i="1" r="AY62"/>
  <c i="8" r="J37"/>
  <c i="1" r="AX62"/>
  <c i="8"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5"/>
  <c r="E83"/>
  <c r="F56"/>
  <c r="E54"/>
  <c r="J26"/>
  <c r="E26"/>
  <c r="J88"/>
  <c r="J25"/>
  <c r="J23"/>
  <c r="E23"/>
  <c r="J87"/>
  <c r="J22"/>
  <c r="J20"/>
  <c r="E20"/>
  <c r="F88"/>
  <c r="J19"/>
  <c r="J17"/>
  <c r="E17"/>
  <c r="F87"/>
  <c r="J16"/>
  <c r="J14"/>
  <c r="J85"/>
  <c r="E7"/>
  <c r="E79"/>
  <c i="7" r="J39"/>
  <c r="J38"/>
  <c i="1" r="AY61"/>
  <c i="7" r="J37"/>
  <c i="1" r="AX61"/>
  <c i="7"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9"/>
  <c r="E77"/>
  <c r="F56"/>
  <c r="E54"/>
  <c r="J26"/>
  <c r="E26"/>
  <c r="J82"/>
  <c r="J25"/>
  <c r="J23"/>
  <c r="E23"/>
  <c r="J81"/>
  <c r="J22"/>
  <c r="J20"/>
  <c r="E20"/>
  <c r="F82"/>
  <c r="J19"/>
  <c r="J17"/>
  <c r="E17"/>
  <c r="F81"/>
  <c r="J16"/>
  <c r="J14"/>
  <c r="J79"/>
  <c r="E7"/>
  <c r="E50"/>
  <c i="6" r="J39"/>
  <c r="J38"/>
  <c i="1" r="AY60"/>
  <c i="6" r="J37"/>
  <c i="1" r="AX60"/>
  <c i="6"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6"/>
  <c r="E54"/>
  <c r="J26"/>
  <c r="E26"/>
  <c r="J89"/>
  <c r="J25"/>
  <c r="J23"/>
  <c r="E23"/>
  <c r="J88"/>
  <c r="J22"/>
  <c r="J20"/>
  <c r="E20"/>
  <c r="F59"/>
  <c r="J19"/>
  <c r="J17"/>
  <c r="E17"/>
  <c r="F88"/>
  <c r="J16"/>
  <c r="J14"/>
  <c r="J86"/>
  <c r="E7"/>
  <c r="E80"/>
  <c i="5" r="J39"/>
  <c r="J38"/>
  <c i="1" r="AY59"/>
  <c i="5" r="J37"/>
  <c i="1" r="AX59"/>
  <c i="5"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T186"/>
  <c r="R187"/>
  <c r="R186"/>
  <c r="P187"/>
  <c r="P186"/>
  <c r="BI185"/>
  <c r="BH185"/>
  <c r="BG185"/>
  <c r="BF185"/>
  <c r="T185"/>
  <c r="T184"/>
  <c r="R185"/>
  <c r="R184"/>
  <c r="P185"/>
  <c r="P184"/>
  <c r="BI183"/>
  <c r="BH183"/>
  <c r="BG183"/>
  <c r="BF183"/>
  <c r="T183"/>
  <c r="T182"/>
  <c r="R183"/>
  <c r="R182"/>
  <c r="P183"/>
  <c r="P182"/>
  <c r="BI181"/>
  <c r="BH181"/>
  <c r="BG181"/>
  <c r="BF181"/>
  <c r="T181"/>
  <c r="T180"/>
  <c r="R181"/>
  <c r="R180"/>
  <c r="P181"/>
  <c r="P180"/>
  <c r="BI179"/>
  <c r="BH179"/>
  <c r="BG179"/>
  <c r="BF179"/>
  <c r="T179"/>
  <c r="T178"/>
  <c r="R179"/>
  <c r="R178"/>
  <c r="P179"/>
  <c r="P178"/>
  <c r="BI177"/>
  <c r="BH177"/>
  <c r="BG177"/>
  <c r="BF177"/>
  <c r="T177"/>
  <c r="R177"/>
  <c r="P177"/>
  <c r="BI176"/>
  <c r="BH176"/>
  <c r="BG176"/>
  <c r="BF176"/>
  <c r="T176"/>
  <c r="R176"/>
  <c r="P176"/>
  <c r="BI175"/>
  <c r="BH175"/>
  <c r="BG175"/>
  <c r="BF175"/>
  <c r="T175"/>
  <c r="R175"/>
  <c r="P175"/>
  <c r="BI173"/>
  <c r="BH173"/>
  <c r="BG173"/>
  <c r="BF173"/>
  <c r="T173"/>
  <c r="T172"/>
  <c r="R173"/>
  <c r="R172"/>
  <c r="P173"/>
  <c r="P172"/>
  <c r="BI171"/>
  <c r="BH171"/>
  <c r="BG171"/>
  <c r="BF171"/>
  <c r="T171"/>
  <c r="T170"/>
  <c r="R171"/>
  <c r="R170"/>
  <c r="P171"/>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56"/>
  <c r="E54"/>
  <c r="J26"/>
  <c r="E26"/>
  <c r="J59"/>
  <c r="J25"/>
  <c r="J23"/>
  <c r="E23"/>
  <c r="J93"/>
  <c r="J22"/>
  <c r="J20"/>
  <c r="E20"/>
  <c r="F94"/>
  <c r="J19"/>
  <c r="J17"/>
  <c r="E17"/>
  <c r="F93"/>
  <c r="J16"/>
  <c r="J14"/>
  <c r="J91"/>
  <c r="E7"/>
  <c r="E85"/>
  <c i="4" r="J39"/>
  <c r="J38"/>
  <c i="1" r="AY58"/>
  <c i="4" r="J37"/>
  <c i="1" r="AX58"/>
  <c i="4"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6"/>
  <c r="E54"/>
  <c r="J26"/>
  <c r="E26"/>
  <c r="J86"/>
  <c r="J25"/>
  <c r="J23"/>
  <c r="E23"/>
  <c r="J85"/>
  <c r="J22"/>
  <c r="J20"/>
  <c r="E20"/>
  <c r="F86"/>
  <c r="J19"/>
  <c r="J17"/>
  <c r="E17"/>
  <c r="F58"/>
  <c r="J16"/>
  <c r="J14"/>
  <c r="J83"/>
  <c r="E7"/>
  <c r="E77"/>
  <c i="3" r="J39"/>
  <c r="J38"/>
  <c i="1" r="AY57"/>
  <c i="3" r="J37"/>
  <c i="1" r="AX57"/>
  <c i="3"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5"/>
  <c r="F82"/>
  <c r="E80"/>
  <c r="J59"/>
  <c r="F56"/>
  <c r="E54"/>
  <c r="J23"/>
  <c r="E23"/>
  <c r="J84"/>
  <c r="J22"/>
  <c r="J20"/>
  <c r="E20"/>
  <c r="F85"/>
  <c r="J19"/>
  <c r="J17"/>
  <c r="E17"/>
  <c r="F84"/>
  <c r="J16"/>
  <c r="J14"/>
  <c r="J82"/>
  <c r="E7"/>
  <c r="E76"/>
  <c i="2" r="J39"/>
  <c r="J38"/>
  <c i="1" r="AY56"/>
  <c i="2" r="J37"/>
  <c i="1" r="AX56"/>
  <c i="2" r="BI1886"/>
  <c r="BH1886"/>
  <c r="BG1886"/>
  <c r="BF1886"/>
  <c r="T1886"/>
  <c r="T1885"/>
  <c r="R1886"/>
  <c r="R1885"/>
  <c r="P1886"/>
  <c r="P1885"/>
  <c r="BI1865"/>
  <c r="BH1865"/>
  <c r="BG1865"/>
  <c r="BF1865"/>
  <c r="T1865"/>
  <c r="R1865"/>
  <c r="P1865"/>
  <c r="BI1845"/>
  <c r="BH1845"/>
  <c r="BG1845"/>
  <c r="BF1845"/>
  <c r="T1845"/>
  <c r="R1845"/>
  <c r="P1845"/>
  <c r="BI1840"/>
  <c r="BH1840"/>
  <c r="BG1840"/>
  <c r="BF1840"/>
  <c r="T1840"/>
  <c r="R1840"/>
  <c r="P1840"/>
  <c r="BI1835"/>
  <c r="BH1835"/>
  <c r="BG1835"/>
  <c r="BF1835"/>
  <c r="T1835"/>
  <c r="R1835"/>
  <c r="P1835"/>
  <c r="BI1830"/>
  <c r="BH1830"/>
  <c r="BG1830"/>
  <c r="BF1830"/>
  <c r="T1830"/>
  <c r="R1830"/>
  <c r="P1830"/>
  <c r="BI1825"/>
  <c r="BH1825"/>
  <c r="BG1825"/>
  <c r="BF1825"/>
  <c r="T1825"/>
  <c r="R1825"/>
  <c r="P1825"/>
  <c r="BI1820"/>
  <c r="BH1820"/>
  <c r="BG1820"/>
  <c r="BF1820"/>
  <c r="T1820"/>
  <c r="R1820"/>
  <c r="P1820"/>
  <c r="BI1817"/>
  <c r="BH1817"/>
  <c r="BG1817"/>
  <c r="BF1817"/>
  <c r="T1817"/>
  <c r="R1817"/>
  <c r="P1817"/>
  <c r="BI1793"/>
  <c r="BH1793"/>
  <c r="BG1793"/>
  <c r="BF1793"/>
  <c r="T1793"/>
  <c r="R1793"/>
  <c r="P1793"/>
  <c r="BI1769"/>
  <c r="BH1769"/>
  <c r="BG1769"/>
  <c r="BF1769"/>
  <c r="T1769"/>
  <c r="R1769"/>
  <c r="P1769"/>
  <c r="BI1755"/>
  <c r="BH1755"/>
  <c r="BG1755"/>
  <c r="BF1755"/>
  <c r="T1755"/>
  <c r="R1755"/>
  <c r="P1755"/>
  <c r="BI1752"/>
  <c r="BH1752"/>
  <c r="BG1752"/>
  <c r="BF1752"/>
  <c r="T1752"/>
  <c r="R1752"/>
  <c r="P1752"/>
  <c r="BI1749"/>
  <c r="BH1749"/>
  <c r="BG1749"/>
  <c r="BF1749"/>
  <c r="T1749"/>
  <c r="R1749"/>
  <c r="P1749"/>
  <c r="BI1739"/>
  <c r="BH1739"/>
  <c r="BG1739"/>
  <c r="BF1739"/>
  <c r="T1739"/>
  <c r="R1739"/>
  <c r="P1739"/>
  <c r="BI1736"/>
  <c r="BH1736"/>
  <c r="BG1736"/>
  <c r="BF1736"/>
  <c r="T1736"/>
  <c r="R1736"/>
  <c r="P1736"/>
  <c r="BI1733"/>
  <c r="BH1733"/>
  <c r="BG1733"/>
  <c r="BF1733"/>
  <c r="T1733"/>
  <c r="R1733"/>
  <c r="P1733"/>
  <c r="BI1730"/>
  <c r="BH1730"/>
  <c r="BG1730"/>
  <c r="BF1730"/>
  <c r="T1730"/>
  <c r="R1730"/>
  <c r="P1730"/>
  <c r="BI1727"/>
  <c r="BH1727"/>
  <c r="BG1727"/>
  <c r="BF1727"/>
  <c r="T1727"/>
  <c r="R1727"/>
  <c r="P1727"/>
  <c r="BI1717"/>
  <c r="BH1717"/>
  <c r="BG1717"/>
  <c r="BF1717"/>
  <c r="T1717"/>
  <c r="R1717"/>
  <c r="P1717"/>
  <c r="BI1707"/>
  <c r="BH1707"/>
  <c r="BG1707"/>
  <c r="BF1707"/>
  <c r="T1707"/>
  <c r="R1707"/>
  <c r="P1707"/>
  <c r="BI1697"/>
  <c r="BH1697"/>
  <c r="BG1697"/>
  <c r="BF1697"/>
  <c r="T1697"/>
  <c r="R1697"/>
  <c r="P1697"/>
  <c r="BI1694"/>
  <c r="BH1694"/>
  <c r="BG1694"/>
  <c r="BF1694"/>
  <c r="T1694"/>
  <c r="R1694"/>
  <c r="P1694"/>
  <c r="BI1686"/>
  <c r="BH1686"/>
  <c r="BG1686"/>
  <c r="BF1686"/>
  <c r="T1686"/>
  <c r="R1686"/>
  <c r="P1686"/>
  <c r="BI1673"/>
  <c r="BH1673"/>
  <c r="BG1673"/>
  <c r="BF1673"/>
  <c r="T1673"/>
  <c r="R1673"/>
  <c r="P1673"/>
  <c r="BI1670"/>
  <c r="BH1670"/>
  <c r="BG1670"/>
  <c r="BF1670"/>
  <c r="T1670"/>
  <c r="R1670"/>
  <c r="P1670"/>
  <c r="BI1659"/>
  <c r="BH1659"/>
  <c r="BG1659"/>
  <c r="BF1659"/>
  <c r="T1659"/>
  <c r="R1659"/>
  <c r="P1659"/>
  <c r="BI1647"/>
  <c r="BH1647"/>
  <c r="BG1647"/>
  <c r="BF1647"/>
  <c r="T1647"/>
  <c r="R1647"/>
  <c r="P1647"/>
  <c r="BI1624"/>
  <c r="BH1624"/>
  <c r="BG1624"/>
  <c r="BF1624"/>
  <c r="T1624"/>
  <c r="R1624"/>
  <c r="P1624"/>
  <c r="BI1621"/>
  <c r="BH1621"/>
  <c r="BG1621"/>
  <c r="BF1621"/>
  <c r="T1621"/>
  <c r="R1621"/>
  <c r="P1621"/>
  <c r="BI1614"/>
  <c r="BH1614"/>
  <c r="BG1614"/>
  <c r="BF1614"/>
  <c r="T1614"/>
  <c r="T1613"/>
  <c r="R1614"/>
  <c r="R1613"/>
  <c r="P1614"/>
  <c r="P1613"/>
  <c r="BI1611"/>
  <c r="BH1611"/>
  <c r="BG1611"/>
  <c r="BF1611"/>
  <c r="T1611"/>
  <c r="R1611"/>
  <c r="P1611"/>
  <c r="BI1600"/>
  <c r="BH1600"/>
  <c r="BG1600"/>
  <c r="BF1600"/>
  <c r="T1600"/>
  <c r="R1600"/>
  <c r="P1600"/>
  <c r="BI1595"/>
  <c r="BH1595"/>
  <c r="BG1595"/>
  <c r="BF1595"/>
  <c r="T1595"/>
  <c r="R1595"/>
  <c r="P1595"/>
  <c r="BI1588"/>
  <c r="BH1588"/>
  <c r="BG1588"/>
  <c r="BF1588"/>
  <c r="T1588"/>
  <c r="R1588"/>
  <c r="P1588"/>
  <c r="BI1582"/>
  <c r="BH1582"/>
  <c r="BG1582"/>
  <c r="BF1582"/>
  <c r="T1582"/>
  <c r="R1582"/>
  <c r="P1582"/>
  <c r="BI1570"/>
  <c r="BH1570"/>
  <c r="BG1570"/>
  <c r="BF1570"/>
  <c r="T1570"/>
  <c r="R1570"/>
  <c r="P1570"/>
  <c r="BI1567"/>
  <c r="BH1567"/>
  <c r="BG1567"/>
  <c r="BF1567"/>
  <c r="T1567"/>
  <c r="R1567"/>
  <c r="P1567"/>
  <c r="BI1564"/>
  <c r="BH1564"/>
  <c r="BG1564"/>
  <c r="BF1564"/>
  <c r="T1564"/>
  <c r="R1564"/>
  <c r="P1564"/>
  <c r="BI1560"/>
  <c r="BH1560"/>
  <c r="BG1560"/>
  <c r="BF1560"/>
  <c r="T1560"/>
  <c r="R1560"/>
  <c r="P1560"/>
  <c r="BI1558"/>
  <c r="BH1558"/>
  <c r="BG1558"/>
  <c r="BF1558"/>
  <c r="T1558"/>
  <c r="R1558"/>
  <c r="P1558"/>
  <c r="BI1556"/>
  <c r="BH1556"/>
  <c r="BG1556"/>
  <c r="BF1556"/>
  <c r="T1556"/>
  <c r="R1556"/>
  <c r="P1556"/>
  <c r="BI1554"/>
  <c r="BH1554"/>
  <c r="BG1554"/>
  <c r="BF1554"/>
  <c r="T1554"/>
  <c r="R1554"/>
  <c r="P1554"/>
  <c r="BI1552"/>
  <c r="BH1552"/>
  <c r="BG1552"/>
  <c r="BF1552"/>
  <c r="T1552"/>
  <c r="R1552"/>
  <c r="P1552"/>
  <c r="BI1550"/>
  <c r="BH1550"/>
  <c r="BG1550"/>
  <c r="BF1550"/>
  <c r="T1550"/>
  <c r="R1550"/>
  <c r="P1550"/>
  <c r="BI1549"/>
  <c r="BH1549"/>
  <c r="BG1549"/>
  <c r="BF1549"/>
  <c r="T1549"/>
  <c r="R1549"/>
  <c r="P1549"/>
  <c r="BI1545"/>
  <c r="BH1545"/>
  <c r="BG1545"/>
  <c r="BF1545"/>
  <c r="T1545"/>
  <c r="R1545"/>
  <c r="P1545"/>
  <c r="BI1543"/>
  <c r="BH1543"/>
  <c r="BG1543"/>
  <c r="BF1543"/>
  <c r="T1543"/>
  <c r="R1543"/>
  <c r="P1543"/>
  <c r="BI1541"/>
  <c r="BH1541"/>
  <c r="BG1541"/>
  <c r="BF1541"/>
  <c r="T1541"/>
  <c r="R1541"/>
  <c r="P1541"/>
  <c r="BI1539"/>
  <c r="BH1539"/>
  <c r="BG1539"/>
  <c r="BF1539"/>
  <c r="T1539"/>
  <c r="R1539"/>
  <c r="P1539"/>
  <c r="BI1536"/>
  <c r="BH1536"/>
  <c r="BG1536"/>
  <c r="BF1536"/>
  <c r="T1536"/>
  <c r="R1536"/>
  <c r="P1536"/>
  <c r="BI1533"/>
  <c r="BH1533"/>
  <c r="BG1533"/>
  <c r="BF1533"/>
  <c r="T1533"/>
  <c r="R1533"/>
  <c r="P1533"/>
  <c r="BI1523"/>
  <c r="BH1523"/>
  <c r="BG1523"/>
  <c r="BF1523"/>
  <c r="T1523"/>
  <c r="R1523"/>
  <c r="P1523"/>
  <c r="BI1512"/>
  <c r="BH1512"/>
  <c r="BG1512"/>
  <c r="BF1512"/>
  <c r="T1512"/>
  <c r="R1512"/>
  <c r="P1512"/>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4"/>
  <c r="BH1464"/>
  <c r="BG1464"/>
  <c r="BF1464"/>
  <c r="T1464"/>
  <c r="R1464"/>
  <c r="P1464"/>
  <c r="BI1453"/>
  <c r="BH1453"/>
  <c r="BG1453"/>
  <c r="BF1453"/>
  <c r="T1453"/>
  <c r="R1453"/>
  <c r="P1453"/>
  <c r="BI1451"/>
  <c r="BH1451"/>
  <c r="BG1451"/>
  <c r="BF1451"/>
  <c r="T1451"/>
  <c r="R1451"/>
  <c r="P1451"/>
  <c r="BI1448"/>
  <c r="BH1448"/>
  <c r="BG1448"/>
  <c r="BF1448"/>
  <c r="T1448"/>
  <c r="R1448"/>
  <c r="P1448"/>
  <c r="BI1446"/>
  <c r="BH1446"/>
  <c r="BG1446"/>
  <c r="BF1446"/>
  <c r="T1446"/>
  <c r="R1446"/>
  <c r="P1446"/>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3"/>
  <c r="BH1423"/>
  <c r="BG1423"/>
  <c r="BF1423"/>
  <c r="T1423"/>
  <c r="R1423"/>
  <c r="P1423"/>
  <c r="BI1418"/>
  <c r="BH1418"/>
  <c r="BG1418"/>
  <c r="BF1418"/>
  <c r="T1418"/>
  <c r="R1418"/>
  <c r="P1418"/>
  <c r="BI1413"/>
  <c r="BH1413"/>
  <c r="BG1413"/>
  <c r="BF1413"/>
  <c r="T1413"/>
  <c r="R1413"/>
  <c r="P1413"/>
  <c r="BI1404"/>
  <c r="BH1404"/>
  <c r="BG1404"/>
  <c r="BF1404"/>
  <c r="T1404"/>
  <c r="R1404"/>
  <c r="P1404"/>
  <c r="BI1395"/>
  <c r="BH1395"/>
  <c r="BG1395"/>
  <c r="BF1395"/>
  <c r="T1395"/>
  <c r="R1395"/>
  <c r="P1395"/>
  <c r="BI1386"/>
  <c r="BH1386"/>
  <c r="BG1386"/>
  <c r="BF1386"/>
  <c r="T1386"/>
  <c r="R1386"/>
  <c r="P1386"/>
  <c r="BI1383"/>
  <c r="BH1383"/>
  <c r="BG1383"/>
  <c r="BF1383"/>
  <c r="T1383"/>
  <c r="R1383"/>
  <c r="P1383"/>
  <c r="BI1380"/>
  <c r="BH1380"/>
  <c r="BG1380"/>
  <c r="BF1380"/>
  <c r="T1380"/>
  <c r="R1380"/>
  <c r="P1380"/>
  <c r="BI1377"/>
  <c r="BH1377"/>
  <c r="BG1377"/>
  <c r="BF1377"/>
  <c r="T1377"/>
  <c r="R1377"/>
  <c r="P1377"/>
  <c r="BI1374"/>
  <c r="BH1374"/>
  <c r="BG1374"/>
  <c r="BF1374"/>
  <c r="T1374"/>
  <c r="R1374"/>
  <c r="P1374"/>
  <c r="BI1372"/>
  <c r="BH1372"/>
  <c r="BG1372"/>
  <c r="BF1372"/>
  <c r="T1372"/>
  <c r="R1372"/>
  <c r="P1372"/>
  <c r="BI1369"/>
  <c r="BH1369"/>
  <c r="BG1369"/>
  <c r="BF1369"/>
  <c r="T1369"/>
  <c r="R1369"/>
  <c r="P1369"/>
  <c r="BI1366"/>
  <c r="BH1366"/>
  <c r="BG1366"/>
  <c r="BF1366"/>
  <c r="T1366"/>
  <c r="R1366"/>
  <c r="P1366"/>
  <c r="BI1363"/>
  <c r="BH1363"/>
  <c r="BG1363"/>
  <c r="BF1363"/>
  <c r="T1363"/>
  <c r="R1363"/>
  <c r="P1363"/>
  <c r="BI1359"/>
  <c r="BH1359"/>
  <c r="BG1359"/>
  <c r="BF1359"/>
  <c r="T1359"/>
  <c r="R1359"/>
  <c r="P1359"/>
  <c r="BI1356"/>
  <c r="BH1356"/>
  <c r="BG1356"/>
  <c r="BF1356"/>
  <c r="T1356"/>
  <c r="R1356"/>
  <c r="P1356"/>
  <c r="BI1350"/>
  <c r="BH1350"/>
  <c r="BG1350"/>
  <c r="BF1350"/>
  <c r="T1350"/>
  <c r="R1350"/>
  <c r="P1350"/>
  <c r="BI1347"/>
  <c r="BH1347"/>
  <c r="BG1347"/>
  <c r="BF1347"/>
  <c r="T1347"/>
  <c r="R1347"/>
  <c r="P1347"/>
  <c r="BI1340"/>
  <c r="BH1340"/>
  <c r="BG1340"/>
  <c r="BF1340"/>
  <c r="T1340"/>
  <c r="R1340"/>
  <c r="P1340"/>
  <c r="BI1337"/>
  <c r="BH1337"/>
  <c r="BG1337"/>
  <c r="BF1337"/>
  <c r="T1337"/>
  <c r="R1337"/>
  <c r="P1337"/>
  <c r="BI1333"/>
  <c r="BH1333"/>
  <c r="BG1333"/>
  <c r="BF1333"/>
  <c r="T1333"/>
  <c r="R1333"/>
  <c r="P1333"/>
  <c r="BI1329"/>
  <c r="BH1329"/>
  <c r="BG1329"/>
  <c r="BF1329"/>
  <c r="T1329"/>
  <c r="R1329"/>
  <c r="P1329"/>
  <c r="BI1324"/>
  <c r="BH1324"/>
  <c r="BG1324"/>
  <c r="BF1324"/>
  <c r="T1324"/>
  <c r="R1324"/>
  <c r="P1324"/>
  <c r="BI1321"/>
  <c r="BH1321"/>
  <c r="BG1321"/>
  <c r="BF1321"/>
  <c r="T1321"/>
  <c r="R1321"/>
  <c r="P1321"/>
  <c r="BI1318"/>
  <c r="BH1318"/>
  <c r="BG1318"/>
  <c r="BF1318"/>
  <c r="T1318"/>
  <c r="R1318"/>
  <c r="P1318"/>
  <c r="BI1310"/>
  <c r="BH1310"/>
  <c r="BG1310"/>
  <c r="BF1310"/>
  <c r="T1310"/>
  <c r="R1310"/>
  <c r="P1310"/>
  <c r="BI1302"/>
  <c r="BH1302"/>
  <c r="BG1302"/>
  <c r="BF1302"/>
  <c r="T1302"/>
  <c r="R1302"/>
  <c r="P1302"/>
  <c r="BI1298"/>
  <c r="BH1298"/>
  <c r="BG1298"/>
  <c r="BF1298"/>
  <c r="T1298"/>
  <c r="R1298"/>
  <c r="P1298"/>
  <c r="BI1295"/>
  <c r="BH1295"/>
  <c r="BG1295"/>
  <c r="BF1295"/>
  <c r="T1295"/>
  <c r="R1295"/>
  <c r="P1295"/>
  <c r="BI1292"/>
  <c r="BH1292"/>
  <c r="BG1292"/>
  <c r="BF1292"/>
  <c r="T1292"/>
  <c r="R1292"/>
  <c r="P1292"/>
  <c r="BI1289"/>
  <c r="BH1289"/>
  <c r="BG1289"/>
  <c r="BF1289"/>
  <c r="T1289"/>
  <c r="R1289"/>
  <c r="P1289"/>
  <c r="BI1287"/>
  <c r="BH1287"/>
  <c r="BG1287"/>
  <c r="BF1287"/>
  <c r="T1287"/>
  <c r="R1287"/>
  <c r="P1287"/>
  <c r="BI1284"/>
  <c r="BH1284"/>
  <c r="BG1284"/>
  <c r="BF1284"/>
  <c r="T1284"/>
  <c r="R1284"/>
  <c r="P1284"/>
  <c r="BI1279"/>
  <c r="BH1279"/>
  <c r="BG1279"/>
  <c r="BF1279"/>
  <c r="T1279"/>
  <c r="R1279"/>
  <c r="P1279"/>
  <c r="BI1274"/>
  <c r="BH1274"/>
  <c r="BG1274"/>
  <c r="BF1274"/>
  <c r="T1274"/>
  <c r="R1274"/>
  <c r="P1274"/>
  <c r="BI1267"/>
  <c r="BH1267"/>
  <c r="BG1267"/>
  <c r="BF1267"/>
  <c r="T1267"/>
  <c r="R1267"/>
  <c r="P1267"/>
  <c r="BI1263"/>
  <c r="BH1263"/>
  <c r="BG1263"/>
  <c r="BF1263"/>
  <c r="T1263"/>
  <c r="R1263"/>
  <c r="P1263"/>
  <c r="BI1255"/>
  <c r="BH1255"/>
  <c r="BG1255"/>
  <c r="BF1255"/>
  <c r="T1255"/>
  <c r="R1255"/>
  <c r="P1255"/>
  <c r="BI1248"/>
  <c r="BH1248"/>
  <c r="BG1248"/>
  <c r="BF1248"/>
  <c r="T1248"/>
  <c r="R1248"/>
  <c r="P1248"/>
  <c r="BI1241"/>
  <c r="BH1241"/>
  <c r="BG1241"/>
  <c r="BF1241"/>
  <c r="T1241"/>
  <c r="R1241"/>
  <c r="P1241"/>
  <c r="BI1234"/>
  <c r="BH1234"/>
  <c r="BG1234"/>
  <c r="BF1234"/>
  <c r="T1234"/>
  <c r="R1234"/>
  <c r="P1234"/>
  <c r="BI1227"/>
  <c r="BH1227"/>
  <c r="BG1227"/>
  <c r="BF1227"/>
  <c r="T1227"/>
  <c r="R1227"/>
  <c r="P1227"/>
  <c r="BI1213"/>
  <c r="BH1213"/>
  <c r="BG1213"/>
  <c r="BF1213"/>
  <c r="T1213"/>
  <c r="R1213"/>
  <c r="P1213"/>
  <c r="BI1210"/>
  <c r="BH1210"/>
  <c r="BG1210"/>
  <c r="BF1210"/>
  <c r="T1210"/>
  <c r="R1210"/>
  <c r="P1210"/>
  <c r="BI1202"/>
  <c r="BH1202"/>
  <c r="BG1202"/>
  <c r="BF1202"/>
  <c r="T1202"/>
  <c r="R1202"/>
  <c r="P1202"/>
  <c r="BI1194"/>
  <c r="BH1194"/>
  <c r="BG1194"/>
  <c r="BF1194"/>
  <c r="T1194"/>
  <c r="R1194"/>
  <c r="P1194"/>
  <c r="BI1186"/>
  <c r="BH1186"/>
  <c r="BG1186"/>
  <c r="BF1186"/>
  <c r="T1186"/>
  <c r="R1186"/>
  <c r="P1186"/>
  <c r="BI1178"/>
  <c r="BH1178"/>
  <c r="BG1178"/>
  <c r="BF1178"/>
  <c r="T1178"/>
  <c r="R1178"/>
  <c r="P1178"/>
  <c r="BI1170"/>
  <c r="BH1170"/>
  <c r="BG1170"/>
  <c r="BF1170"/>
  <c r="T1170"/>
  <c r="R1170"/>
  <c r="P1170"/>
  <c r="BI1167"/>
  <c r="BH1167"/>
  <c r="BG1167"/>
  <c r="BF1167"/>
  <c r="T1167"/>
  <c r="R1167"/>
  <c r="P1167"/>
  <c r="BI1164"/>
  <c r="BH1164"/>
  <c r="BG1164"/>
  <c r="BF1164"/>
  <c r="T1164"/>
  <c r="R1164"/>
  <c r="P1164"/>
  <c r="BI1161"/>
  <c r="BH1161"/>
  <c r="BG1161"/>
  <c r="BF1161"/>
  <c r="T1161"/>
  <c r="R1161"/>
  <c r="P1161"/>
  <c r="BI1152"/>
  <c r="BH1152"/>
  <c r="BG1152"/>
  <c r="BF1152"/>
  <c r="T1152"/>
  <c r="R1152"/>
  <c r="P1152"/>
  <c r="BI1143"/>
  <c r="BH1143"/>
  <c r="BG1143"/>
  <c r="BF1143"/>
  <c r="T1143"/>
  <c r="R1143"/>
  <c r="P1143"/>
  <c r="BI1134"/>
  <c r="BH1134"/>
  <c r="BG1134"/>
  <c r="BF1134"/>
  <c r="T1134"/>
  <c r="R1134"/>
  <c r="P1134"/>
  <c r="BI1131"/>
  <c r="BH1131"/>
  <c r="BG1131"/>
  <c r="BF1131"/>
  <c r="T1131"/>
  <c r="R1131"/>
  <c r="P1131"/>
  <c r="BI1124"/>
  <c r="BH1124"/>
  <c r="BG1124"/>
  <c r="BF1124"/>
  <c r="T1124"/>
  <c r="R1124"/>
  <c r="P1124"/>
  <c r="BI1119"/>
  <c r="BH1119"/>
  <c r="BG1119"/>
  <c r="BF1119"/>
  <c r="T1119"/>
  <c r="R1119"/>
  <c r="P1119"/>
  <c r="BI1114"/>
  <c r="BH1114"/>
  <c r="BG1114"/>
  <c r="BF1114"/>
  <c r="T1114"/>
  <c r="R1114"/>
  <c r="P1114"/>
  <c r="BI1109"/>
  <c r="BH1109"/>
  <c r="BG1109"/>
  <c r="BF1109"/>
  <c r="T1109"/>
  <c r="R1109"/>
  <c r="P1109"/>
  <c r="BI1098"/>
  <c r="BH1098"/>
  <c r="BG1098"/>
  <c r="BF1098"/>
  <c r="T1098"/>
  <c r="R1098"/>
  <c r="P1098"/>
  <c r="BI1094"/>
  <c r="BH1094"/>
  <c r="BG1094"/>
  <c r="BF1094"/>
  <c r="T1094"/>
  <c r="R1094"/>
  <c r="P1094"/>
  <c r="BI1070"/>
  <c r="BH1070"/>
  <c r="BG1070"/>
  <c r="BF1070"/>
  <c r="T1070"/>
  <c r="R1070"/>
  <c r="P1070"/>
  <c r="BI1062"/>
  <c r="BH1062"/>
  <c r="BG1062"/>
  <c r="BF1062"/>
  <c r="T1062"/>
  <c r="R1062"/>
  <c r="P1062"/>
  <c r="BI1058"/>
  <c r="BH1058"/>
  <c r="BG1058"/>
  <c r="BF1058"/>
  <c r="T1058"/>
  <c r="T1057"/>
  <c r="R1058"/>
  <c r="R1057"/>
  <c r="P1058"/>
  <c r="P1057"/>
  <c r="BI1055"/>
  <c r="BH1055"/>
  <c r="BG1055"/>
  <c r="BF1055"/>
  <c r="T1055"/>
  <c r="R1055"/>
  <c r="P1055"/>
  <c r="BI1052"/>
  <c r="BH1052"/>
  <c r="BG1052"/>
  <c r="BF1052"/>
  <c r="T1052"/>
  <c r="R1052"/>
  <c r="P1052"/>
  <c r="BI1050"/>
  <c r="BH1050"/>
  <c r="BG1050"/>
  <c r="BF1050"/>
  <c r="T1050"/>
  <c r="R1050"/>
  <c r="P1050"/>
  <c r="BI1048"/>
  <c r="BH1048"/>
  <c r="BG1048"/>
  <c r="BF1048"/>
  <c r="T1048"/>
  <c r="R1048"/>
  <c r="P1048"/>
  <c r="BI1043"/>
  <c r="BH1043"/>
  <c r="BG1043"/>
  <c r="BF1043"/>
  <c r="T1043"/>
  <c r="R1043"/>
  <c r="P1043"/>
  <c r="BI1038"/>
  <c r="BH1038"/>
  <c r="BG1038"/>
  <c r="BF1038"/>
  <c r="T1038"/>
  <c r="R1038"/>
  <c r="P1038"/>
  <c r="BI1028"/>
  <c r="BH1028"/>
  <c r="BG1028"/>
  <c r="BF1028"/>
  <c r="T1028"/>
  <c r="R1028"/>
  <c r="P1028"/>
  <c r="BI1001"/>
  <c r="BH1001"/>
  <c r="BG1001"/>
  <c r="BF1001"/>
  <c r="T1001"/>
  <c r="R1001"/>
  <c r="P1001"/>
  <c r="BI995"/>
  <c r="BH995"/>
  <c r="BG995"/>
  <c r="BF995"/>
  <c r="T995"/>
  <c r="R995"/>
  <c r="P995"/>
  <c r="BI989"/>
  <c r="BH989"/>
  <c r="BG989"/>
  <c r="BF989"/>
  <c r="T989"/>
  <c r="R989"/>
  <c r="P989"/>
  <c r="BI974"/>
  <c r="BH974"/>
  <c r="BG974"/>
  <c r="BF974"/>
  <c r="T974"/>
  <c r="R974"/>
  <c r="P974"/>
  <c r="BI969"/>
  <c r="BH969"/>
  <c r="BG969"/>
  <c r="BF969"/>
  <c r="T969"/>
  <c r="R969"/>
  <c r="P969"/>
  <c r="BI960"/>
  <c r="BH960"/>
  <c r="BG960"/>
  <c r="BF960"/>
  <c r="T960"/>
  <c r="R960"/>
  <c r="P960"/>
  <c r="BI955"/>
  <c r="BH955"/>
  <c r="BG955"/>
  <c r="BF955"/>
  <c r="T955"/>
  <c r="R955"/>
  <c r="P955"/>
  <c r="BI950"/>
  <c r="BH950"/>
  <c r="BG950"/>
  <c r="BF950"/>
  <c r="T950"/>
  <c r="R950"/>
  <c r="P950"/>
  <c r="BI945"/>
  <c r="BH945"/>
  <c r="BG945"/>
  <c r="BF945"/>
  <c r="T945"/>
  <c r="R945"/>
  <c r="P945"/>
  <c r="BI936"/>
  <c r="BH936"/>
  <c r="BG936"/>
  <c r="BF936"/>
  <c r="T936"/>
  <c r="R936"/>
  <c r="P936"/>
  <c r="BI923"/>
  <c r="BH923"/>
  <c r="BG923"/>
  <c r="BF923"/>
  <c r="T923"/>
  <c r="R923"/>
  <c r="P923"/>
  <c r="BI905"/>
  <c r="BH905"/>
  <c r="BG905"/>
  <c r="BF905"/>
  <c r="T905"/>
  <c r="R905"/>
  <c r="P905"/>
  <c r="BI898"/>
  <c r="BH898"/>
  <c r="BG898"/>
  <c r="BF898"/>
  <c r="T898"/>
  <c r="R898"/>
  <c r="P898"/>
  <c r="BI890"/>
  <c r="BH890"/>
  <c r="BG890"/>
  <c r="BF890"/>
  <c r="T890"/>
  <c r="R890"/>
  <c r="P890"/>
  <c r="BI867"/>
  <c r="BH867"/>
  <c r="BG867"/>
  <c r="BF867"/>
  <c r="T867"/>
  <c r="R867"/>
  <c r="P867"/>
  <c r="BI862"/>
  <c r="BH862"/>
  <c r="BG862"/>
  <c r="BF862"/>
  <c r="T862"/>
  <c r="R862"/>
  <c r="P862"/>
  <c r="BI857"/>
  <c r="BH857"/>
  <c r="BG857"/>
  <c r="BF857"/>
  <c r="T857"/>
  <c r="R857"/>
  <c r="P857"/>
  <c r="BI837"/>
  <c r="BH837"/>
  <c r="BG837"/>
  <c r="BF837"/>
  <c r="T837"/>
  <c r="R837"/>
  <c r="P837"/>
  <c r="BI831"/>
  <c r="BH831"/>
  <c r="BG831"/>
  <c r="BF831"/>
  <c r="T831"/>
  <c r="R831"/>
  <c r="P831"/>
  <c r="BI817"/>
  <c r="BH817"/>
  <c r="BG817"/>
  <c r="BF817"/>
  <c r="T817"/>
  <c r="R817"/>
  <c r="P817"/>
  <c r="BI794"/>
  <c r="BH794"/>
  <c r="BG794"/>
  <c r="BF794"/>
  <c r="T794"/>
  <c r="R794"/>
  <c r="P794"/>
  <c r="BI788"/>
  <c r="BH788"/>
  <c r="BG788"/>
  <c r="BF788"/>
  <c r="T788"/>
  <c r="R788"/>
  <c r="P788"/>
  <c r="BI784"/>
  <c r="BH784"/>
  <c r="BG784"/>
  <c r="BF784"/>
  <c r="T784"/>
  <c r="R784"/>
  <c r="P784"/>
  <c r="BI770"/>
  <c r="BH770"/>
  <c r="BG770"/>
  <c r="BF770"/>
  <c r="T770"/>
  <c r="R770"/>
  <c r="P770"/>
  <c r="BI768"/>
  <c r="BH768"/>
  <c r="BG768"/>
  <c r="BF768"/>
  <c r="T768"/>
  <c r="R768"/>
  <c r="P768"/>
  <c r="BI754"/>
  <c r="BH754"/>
  <c r="BG754"/>
  <c r="BF754"/>
  <c r="T754"/>
  <c r="R754"/>
  <c r="P754"/>
  <c r="BI752"/>
  <c r="BH752"/>
  <c r="BG752"/>
  <c r="BF752"/>
  <c r="T752"/>
  <c r="R752"/>
  <c r="P752"/>
  <c r="BI749"/>
  <c r="BH749"/>
  <c r="BG749"/>
  <c r="BF749"/>
  <c r="T749"/>
  <c r="R749"/>
  <c r="P749"/>
  <c r="BI739"/>
  <c r="BH739"/>
  <c r="BG739"/>
  <c r="BF739"/>
  <c r="T739"/>
  <c r="R739"/>
  <c r="P739"/>
  <c r="BI737"/>
  <c r="BH737"/>
  <c r="BG737"/>
  <c r="BF737"/>
  <c r="T737"/>
  <c r="R737"/>
  <c r="P737"/>
  <c r="BI731"/>
  <c r="BH731"/>
  <c r="BG731"/>
  <c r="BF731"/>
  <c r="T731"/>
  <c r="R731"/>
  <c r="P731"/>
  <c r="BI727"/>
  <c r="BH727"/>
  <c r="BG727"/>
  <c r="BF727"/>
  <c r="T727"/>
  <c r="R727"/>
  <c r="P727"/>
  <c r="BI725"/>
  <c r="BH725"/>
  <c r="BG725"/>
  <c r="BF725"/>
  <c r="T725"/>
  <c r="R725"/>
  <c r="P725"/>
  <c r="BI716"/>
  <c r="BH716"/>
  <c r="BG716"/>
  <c r="BF716"/>
  <c r="T716"/>
  <c r="R716"/>
  <c r="P716"/>
  <c r="BI708"/>
  <c r="BH708"/>
  <c r="BG708"/>
  <c r="BF708"/>
  <c r="T708"/>
  <c r="R708"/>
  <c r="P708"/>
  <c r="BI705"/>
  <c r="BH705"/>
  <c r="BG705"/>
  <c r="BF705"/>
  <c r="T705"/>
  <c r="R705"/>
  <c r="P705"/>
  <c r="BI691"/>
  <c r="BH691"/>
  <c r="BG691"/>
  <c r="BF691"/>
  <c r="T691"/>
  <c r="R691"/>
  <c r="P691"/>
  <c r="BI686"/>
  <c r="BH686"/>
  <c r="BG686"/>
  <c r="BF686"/>
  <c r="T686"/>
  <c r="R686"/>
  <c r="P686"/>
  <c r="BI675"/>
  <c r="BH675"/>
  <c r="BG675"/>
  <c r="BF675"/>
  <c r="T675"/>
  <c r="R675"/>
  <c r="P675"/>
  <c r="BI663"/>
  <c r="BH663"/>
  <c r="BG663"/>
  <c r="BF663"/>
  <c r="T663"/>
  <c r="R663"/>
  <c r="P663"/>
  <c r="BI658"/>
  <c r="BH658"/>
  <c r="BG658"/>
  <c r="BF658"/>
  <c r="T658"/>
  <c r="R658"/>
  <c r="P658"/>
  <c r="BI655"/>
  <c r="BH655"/>
  <c r="BG655"/>
  <c r="BF655"/>
  <c r="T655"/>
  <c r="R655"/>
  <c r="P655"/>
  <c r="BI645"/>
  <c r="BH645"/>
  <c r="BG645"/>
  <c r="BF645"/>
  <c r="T645"/>
  <c r="R645"/>
  <c r="P645"/>
  <c r="BI637"/>
  <c r="BH637"/>
  <c r="BG637"/>
  <c r="BF637"/>
  <c r="T637"/>
  <c r="R637"/>
  <c r="P637"/>
  <c r="BI629"/>
  <c r="BH629"/>
  <c r="BG629"/>
  <c r="BF629"/>
  <c r="T629"/>
  <c r="R629"/>
  <c r="P629"/>
  <c r="BI625"/>
  <c r="BH625"/>
  <c r="BG625"/>
  <c r="BF625"/>
  <c r="T625"/>
  <c r="R625"/>
  <c r="P625"/>
  <c r="BI621"/>
  <c r="BH621"/>
  <c r="BG621"/>
  <c r="BF621"/>
  <c r="T621"/>
  <c r="R621"/>
  <c r="P621"/>
  <c r="BI611"/>
  <c r="BH611"/>
  <c r="BG611"/>
  <c r="BF611"/>
  <c r="T611"/>
  <c r="R611"/>
  <c r="P611"/>
  <c r="BI603"/>
  <c r="BH603"/>
  <c r="BG603"/>
  <c r="BF603"/>
  <c r="T603"/>
  <c r="R603"/>
  <c r="P603"/>
  <c r="BI595"/>
  <c r="BH595"/>
  <c r="BG595"/>
  <c r="BF595"/>
  <c r="T595"/>
  <c r="R595"/>
  <c r="P595"/>
  <c r="BI567"/>
  <c r="BH567"/>
  <c r="BG567"/>
  <c r="BF567"/>
  <c r="T567"/>
  <c r="R567"/>
  <c r="P567"/>
  <c r="BI473"/>
  <c r="BH473"/>
  <c r="BG473"/>
  <c r="BF473"/>
  <c r="T473"/>
  <c r="R473"/>
  <c r="P473"/>
  <c r="BI468"/>
  <c r="BH468"/>
  <c r="BG468"/>
  <c r="BF468"/>
  <c r="T468"/>
  <c r="R468"/>
  <c r="P468"/>
  <c r="BI452"/>
  <c r="BH452"/>
  <c r="BG452"/>
  <c r="BF452"/>
  <c r="T452"/>
  <c r="R452"/>
  <c r="P452"/>
  <c r="BI423"/>
  <c r="BH423"/>
  <c r="BG423"/>
  <c r="BF423"/>
  <c r="T423"/>
  <c r="R423"/>
  <c r="P423"/>
  <c r="BI412"/>
  <c r="BH412"/>
  <c r="BG412"/>
  <c r="BF412"/>
  <c r="T412"/>
  <c r="R412"/>
  <c r="P412"/>
  <c r="BI396"/>
  <c r="BH396"/>
  <c r="BG396"/>
  <c r="BF396"/>
  <c r="T396"/>
  <c r="R396"/>
  <c r="P396"/>
  <c r="BI300"/>
  <c r="BH300"/>
  <c r="BG300"/>
  <c r="BF300"/>
  <c r="T300"/>
  <c r="R300"/>
  <c r="P300"/>
  <c r="BI285"/>
  <c r="BH285"/>
  <c r="BG285"/>
  <c r="BF285"/>
  <c r="T285"/>
  <c r="R285"/>
  <c r="P285"/>
  <c r="BI273"/>
  <c r="BH273"/>
  <c r="BG273"/>
  <c r="BF273"/>
  <c r="T273"/>
  <c r="R273"/>
  <c r="P273"/>
  <c r="BI265"/>
  <c r="BH265"/>
  <c r="BG265"/>
  <c r="BF265"/>
  <c r="T265"/>
  <c r="R265"/>
  <c r="P265"/>
  <c r="BI257"/>
  <c r="BH257"/>
  <c r="BG257"/>
  <c r="BF257"/>
  <c r="T257"/>
  <c r="R257"/>
  <c r="P257"/>
  <c r="BI252"/>
  <c r="BH252"/>
  <c r="BG252"/>
  <c r="BF252"/>
  <c r="T252"/>
  <c r="R252"/>
  <c r="P252"/>
  <c r="BI240"/>
  <c r="BH240"/>
  <c r="BG240"/>
  <c r="BF240"/>
  <c r="T240"/>
  <c r="R240"/>
  <c r="P240"/>
  <c r="BI236"/>
  <c r="BH236"/>
  <c r="BG236"/>
  <c r="BF236"/>
  <c r="T236"/>
  <c r="R236"/>
  <c r="P236"/>
  <c r="BI227"/>
  <c r="BH227"/>
  <c r="BG227"/>
  <c r="BF227"/>
  <c r="T227"/>
  <c r="R227"/>
  <c r="P227"/>
  <c r="BI218"/>
  <c r="BH218"/>
  <c r="BG218"/>
  <c r="BF218"/>
  <c r="T218"/>
  <c r="R218"/>
  <c r="P218"/>
  <c r="BI204"/>
  <c r="BH204"/>
  <c r="BG204"/>
  <c r="BF204"/>
  <c r="T204"/>
  <c r="R204"/>
  <c r="P204"/>
  <c r="BI197"/>
  <c r="BH197"/>
  <c r="BG197"/>
  <c r="BF197"/>
  <c r="T197"/>
  <c r="R197"/>
  <c r="P197"/>
  <c r="BI192"/>
  <c r="BH192"/>
  <c r="BG192"/>
  <c r="BF192"/>
  <c r="T192"/>
  <c r="R192"/>
  <c r="P192"/>
  <c r="BI184"/>
  <c r="BH184"/>
  <c r="BG184"/>
  <c r="BF184"/>
  <c r="T184"/>
  <c r="R184"/>
  <c r="P184"/>
  <c r="BI176"/>
  <c r="BH176"/>
  <c r="BG176"/>
  <c r="BF176"/>
  <c r="T176"/>
  <c r="R176"/>
  <c r="P176"/>
  <c r="BI167"/>
  <c r="BH167"/>
  <c r="BG167"/>
  <c r="BF167"/>
  <c r="T167"/>
  <c r="R167"/>
  <c r="P167"/>
  <c r="BI162"/>
  <c r="BH162"/>
  <c r="BG162"/>
  <c r="BF162"/>
  <c r="T162"/>
  <c r="R162"/>
  <c r="P162"/>
  <c r="BI157"/>
  <c r="BH157"/>
  <c r="BG157"/>
  <c r="BF157"/>
  <c r="T157"/>
  <c r="R157"/>
  <c r="P157"/>
  <c r="BI152"/>
  <c r="BH152"/>
  <c r="BG152"/>
  <c r="BF152"/>
  <c r="T152"/>
  <c r="R152"/>
  <c r="P152"/>
  <c r="BI147"/>
  <c r="BH147"/>
  <c r="BG147"/>
  <c r="BF147"/>
  <c r="T147"/>
  <c r="R147"/>
  <c r="P147"/>
  <c r="BI141"/>
  <c r="BH141"/>
  <c r="BG141"/>
  <c r="BF141"/>
  <c r="T141"/>
  <c r="R141"/>
  <c r="P141"/>
  <c r="BI134"/>
  <c r="BH134"/>
  <c r="BG134"/>
  <c r="BF134"/>
  <c r="T134"/>
  <c r="R134"/>
  <c r="P134"/>
  <c r="BI131"/>
  <c r="BH131"/>
  <c r="BG131"/>
  <c r="BF131"/>
  <c r="T131"/>
  <c r="R131"/>
  <c r="P131"/>
  <c r="BI126"/>
  <c r="BH126"/>
  <c r="BG126"/>
  <c r="BF126"/>
  <c r="T126"/>
  <c r="R126"/>
  <c r="P126"/>
  <c r="BI123"/>
  <c r="BH123"/>
  <c r="BG123"/>
  <c r="BF123"/>
  <c r="T123"/>
  <c r="R123"/>
  <c r="P123"/>
  <c r="BI121"/>
  <c r="BH121"/>
  <c r="BG121"/>
  <c r="BF121"/>
  <c r="T121"/>
  <c r="R121"/>
  <c r="P121"/>
  <c r="BI112"/>
  <c r="BH112"/>
  <c r="BG112"/>
  <c r="BF112"/>
  <c r="T112"/>
  <c r="R112"/>
  <c r="P112"/>
  <c r="J106"/>
  <c r="J105"/>
  <c r="F103"/>
  <c r="E101"/>
  <c r="J59"/>
  <c r="J58"/>
  <c r="F56"/>
  <c r="E54"/>
  <c r="J20"/>
  <c r="E20"/>
  <c r="F106"/>
  <c r="J19"/>
  <c r="J17"/>
  <c r="E17"/>
  <c r="F105"/>
  <c r="J16"/>
  <c r="J14"/>
  <c r="J56"/>
  <c r="E7"/>
  <c r="E97"/>
  <c i="1" r="L50"/>
  <c r="AM50"/>
  <c r="AM49"/>
  <c r="L49"/>
  <c r="AM47"/>
  <c r="L47"/>
  <c r="L45"/>
  <c r="L44"/>
  <c i="2" r="BK1793"/>
  <c r="BK1769"/>
  <c r="J1755"/>
  <c r="BK1752"/>
  <c r="J1749"/>
  <c r="BK1739"/>
  <c r="BK1736"/>
  <c r="J1733"/>
  <c r="BK1730"/>
  <c r="J1730"/>
  <c r="J1727"/>
  <c r="BK1717"/>
  <c r="BK1707"/>
  <c r="BK1697"/>
  <c r="J1694"/>
  <c r="BK1686"/>
  <c r="BK1673"/>
  <c r="BK1670"/>
  <c r="J1659"/>
  <c r="BK1647"/>
  <c r="J1624"/>
  <c r="J1621"/>
  <c r="BK1614"/>
  <c r="J1611"/>
  <c r="BK1600"/>
  <c r="BK1595"/>
  <c r="BK1588"/>
  <c r="BK1582"/>
  <c r="BK1570"/>
  <c r="BK1567"/>
  <c r="J1564"/>
  <c r="J1560"/>
  <c r="J1558"/>
  <c r="J1556"/>
  <c r="J1554"/>
  <c r="J1552"/>
  <c r="J1550"/>
  <c r="BK1549"/>
  <c r="J1545"/>
  <c r="J1543"/>
  <c r="J1541"/>
  <c r="BK1539"/>
  <c r="J1536"/>
  <c r="BK1533"/>
  <c r="J1523"/>
  <c r="BK1512"/>
  <c r="J1507"/>
  <c r="BK1505"/>
  <c r="BK1503"/>
  <c r="BK1501"/>
  <c r="BK1499"/>
  <c r="BK1497"/>
  <c r="BK1489"/>
  <c r="J1485"/>
  <c r="J1473"/>
  <c r="BK1469"/>
  <c r="BK1453"/>
  <c r="BK1448"/>
  <c r="J1441"/>
  <c r="J1437"/>
  <c r="BK1433"/>
  <c r="BK1429"/>
  <c r="BK1418"/>
  <c r="J1404"/>
  <c r="J1386"/>
  <c r="J1380"/>
  <c r="BK1377"/>
  <c r="J1369"/>
  <c r="J1363"/>
  <c r="BK1356"/>
  <c r="J1347"/>
  <c r="BK1337"/>
  <c r="BK1333"/>
  <c r="BK1321"/>
  <c r="BK1310"/>
  <c r="J1298"/>
  <c r="J1289"/>
  <c r="BK1284"/>
  <c r="J1274"/>
  <c r="BK1267"/>
  <c r="J1248"/>
  <c r="BK1234"/>
  <c r="BK1210"/>
  <c r="J1186"/>
  <c r="BK1170"/>
  <c r="J1167"/>
  <c r="BK1161"/>
  <c r="J1134"/>
  <c r="J1124"/>
  <c r="J1114"/>
  <c r="J1098"/>
  <c r="J1070"/>
  <c r="BK1058"/>
  <c r="J1052"/>
  <c r="BK1048"/>
  <c r="BK1038"/>
  <c r="J1001"/>
  <c r="BK989"/>
  <c r="BK969"/>
  <c r="BK955"/>
  <c r="BK945"/>
  <c r="BK923"/>
  <c r="BK898"/>
  <c r="BK867"/>
  <c r="J857"/>
  <c r="J831"/>
  <c r="J794"/>
  <c r="J784"/>
  <c r="BK768"/>
  <c r="BK752"/>
  <c r="J739"/>
  <c r="BK731"/>
  <c r="J725"/>
  <c r="BK708"/>
  <c r="J691"/>
  <c r="J675"/>
  <c r="BK658"/>
  <c r="BK637"/>
  <c r="BK629"/>
  <c r="J621"/>
  <c r="J603"/>
  <c r="BK567"/>
  <c r="BK468"/>
  <c r="BK423"/>
  <c r="BK396"/>
  <c r="J285"/>
  <c r="BK265"/>
  <c r="J252"/>
  <c r="J236"/>
  <c r="BK227"/>
  <c r="BK197"/>
  <c r="J184"/>
  <c r="BK167"/>
  <c r="BK157"/>
  <c r="BK147"/>
  <c r="BK141"/>
  <c r="J126"/>
  <c r="J121"/>
  <c i="1" r="AS55"/>
  <c i="2" r="J1840"/>
  <c r="J1835"/>
  <c r="J1830"/>
  <c r="J1825"/>
  <c r="J1820"/>
  <c r="J1817"/>
  <c r="J1769"/>
  <c r="J1752"/>
  <c r="J1739"/>
  <c r="BK1727"/>
  <c r="J1707"/>
  <c r="BK1694"/>
  <c r="J1673"/>
  <c r="BK1659"/>
  <c r="BK1624"/>
  <c r="J1614"/>
  <c r="J1600"/>
  <c r="J1588"/>
  <c r="J1570"/>
  <c r="BK1564"/>
  <c r="BK1558"/>
  <c r="BK1554"/>
  <c r="BK1550"/>
  <c r="BK1545"/>
  <c r="BK1541"/>
  <c r="BK1536"/>
  <c r="BK1523"/>
  <c r="BK1507"/>
  <c r="J1503"/>
  <c r="J1499"/>
  <c r="J1489"/>
  <c r="BK1485"/>
  <c r="BK1481"/>
  <c r="BK1477"/>
  <c r="BK1475"/>
  <c r="BK1473"/>
  <c r="BK1464"/>
  <c r="J1453"/>
  <c r="J1448"/>
  <c r="J1446"/>
  <c r="BK1441"/>
  <c r="BK1437"/>
  <c r="J1433"/>
  <c r="J1423"/>
  <c r="BK1413"/>
  <c r="BK1395"/>
  <c r="J1383"/>
  <c r="J1377"/>
  <c r="BK1372"/>
  <c r="BK1363"/>
  <c r="J1359"/>
  <c r="BK1350"/>
  <c r="J1340"/>
  <c r="J1333"/>
  <c r="J1324"/>
  <c r="J1310"/>
  <c r="BK1302"/>
  <c r="BK1295"/>
  <c r="J1292"/>
  <c r="J1284"/>
  <c r="J1267"/>
  <c r="BK1255"/>
  <c r="BK1248"/>
  <c r="J1234"/>
  <c r="J1227"/>
  <c r="J1210"/>
  <c r="J1202"/>
  <c r="J1178"/>
  <c r="BK1167"/>
  <c r="J1161"/>
  <c r="J1143"/>
  <c r="BK1131"/>
  <c r="J1119"/>
  <c r="BK1109"/>
  <c r="J1094"/>
  <c r="J1062"/>
  <c r="J1055"/>
  <c r="BK1052"/>
  <c r="J1048"/>
  <c r="J1038"/>
  <c r="J995"/>
  <c r="BK974"/>
  <c r="J969"/>
  <c r="J955"/>
  <c r="J945"/>
  <c r="J923"/>
  <c r="J898"/>
  <c r="J862"/>
  <c r="J837"/>
  <c r="BK831"/>
  <c r="BK794"/>
  <c r="BK784"/>
  <c r="J768"/>
  <c r="J752"/>
  <c r="BK737"/>
  <c r="J731"/>
  <c r="BK725"/>
  <c r="J708"/>
  <c r="BK691"/>
  <c r="BK675"/>
  <c r="J658"/>
  <c r="BK645"/>
  <c r="J629"/>
  <c r="BK621"/>
  <c r="BK603"/>
  <c r="J567"/>
  <c r="J468"/>
  <c r="J412"/>
  <c r="BK300"/>
  <c r="BK285"/>
  <c r="J265"/>
  <c r="BK252"/>
  <c r="BK236"/>
  <c r="BK204"/>
  <c r="J192"/>
  <c r="BK176"/>
  <c r="J167"/>
  <c r="J157"/>
  <c r="J147"/>
  <c r="BK134"/>
  <c r="BK123"/>
  <c r="BK112"/>
  <c i="3" r="BK170"/>
  <c r="BK169"/>
  <c r="J166"/>
  <c r="J164"/>
  <c r="BK162"/>
  <c r="J160"/>
  <c r="J158"/>
  <c r="BK156"/>
  <c r="BK154"/>
  <c r="BK152"/>
  <c r="J150"/>
  <c r="BK148"/>
  <c r="BK146"/>
  <c r="J144"/>
  <c r="BK142"/>
  <c r="BK137"/>
  <c r="J133"/>
  <c r="BK129"/>
  <c r="BK125"/>
  <c r="BK122"/>
  <c r="J120"/>
  <c r="J118"/>
  <c r="BK116"/>
  <c r="J114"/>
  <c r="BK113"/>
  <c r="J110"/>
  <c r="J109"/>
  <c r="BK107"/>
  <c r="J105"/>
  <c r="J103"/>
  <c r="J102"/>
  <c r="BK99"/>
  <c r="BK98"/>
  <c r="J98"/>
  <c r="J97"/>
  <c r="J96"/>
  <c r="J95"/>
  <c r="J94"/>
  <c r="BK92"/>
  <c r="J92"/>
  <c r="J91"/>
  <c r="J90"/>
  <c r="J171"/>
  <c r="J168"/>
  <c r="BK165"/>
  <c r="J162"/>
  <c r="J161"/>
  <c r="BK159"/>
  <c r="J157"/>
  <c r="BK155"/>
  <c r="J153"/>
  <c r="J151"/>
  <c r="BK149"/>
  <c r="J147"/>
  <c r="J146"/>
  <c r="BK144"/>
  <c r="J142"/>
  <c r="J137"/>
  <c r="J131"/>
  <c r="BK127"/>
  <c r="J125"/>
  <c r="J122"/>
  <c r="BK120"/>
  <c r="BK118"/>
  <c r="J116"/>
  <c r="J113"/>
  <c r="BK111"/>
  <c r="BK110"/>
  <c r="BK108"/>
  <c r="J106"/>
  <c r="BK104"/>
  <c i="4" r="BK129"/>
  <c r="BK127"/>
  <c r="J126"/>
  <c r="J124"/>
  <c r="J122"/>
  <c r="BK120"/>
  <c r="J117"/>
  <c r="BK113"/>
  <c r="BK111"/>
  <c r="J110"/>
  <c r="J109"/>
  <c r="J108"/>
  <c r="J106"/>
  <c r="BK104"/>
  <c r="BK102"/>
  <c r="BK100"/>
  <c r="J97"/>
  <c r="BK95"/>
  <c r="J94"/>
  <c r="BK92"/>
  <c r="J130"/>
  <c r="BK128"/>
  <c r="BK126"/>
  <c r="BK124"/>
  <c r="BK122"/>
  <c r="J120"/>
  <c r="BK117"/>
  <c r="J113"/>
  <c r="J111"/>
  <c r="BK107"/>
  <c r="BK105"/>
  <c r="BK103"/>
  <c r="BK101"/>
  <c r="J98"/>
  <c r="J95"/>
  <c r="BK94"/>
  <c r="J92"/>
  <c i="5" r="BK192"/>
  <c r="BK190"/>
  <c r="BK187"/>
  <c r="J181"/>
  <c r="J176"/>
  <c r="J175"/>
  <c r="BK171"/>
  <c r="J169"/>
  <c r="BK167"/>
  <c r="BK165"/>
  <c r="BK163"/>
  <c r="BK161"/>
  <c r="BK159"/>
  <c r="J157"/>
  <c r="BK155"/>
  <c r="J153"/>
  <c r="J151"/>
  <c r="J149"/>
  <c r="J147"/>
  <c r="BK145"/>
  <c r="J144"/>
  <c r="J142"/>
  <c r="J138"/>
  <c r="J136"/>
  <c r="BK134"/>
  <c r="BK132"/>
  <c r="BK130"/>
  <c r="J128"/>
  <c r="J126"/>
  <c r="BK124"/>
  <c r="BK122"/>
  <c r="J119"/>
  <c r="J117"/>
  <c r="BK115"/>
  <c r="BK113"/>
  <c r="BK110"/>
  <c r="BK108"/>
  <c r="J106"/>
  <c r="J104"/>
  <c r="BK102"/>
  <c r="J100"/>
  <c r="J192"/>
  <c r="J190"/>
  <c r="J187"/>
  <c r="BK183"/>
  <c r="BK181"/>
  <c r="BK177"/>
  <c r="BK173"/>
  <c r="BK169"/>
  <c r="J167"/>
  <c r="J165"/>
  <c r="J163"/>
  <c r="J161"/>
  <c r="J159"/>
  <c r="BK157"/>
  <c r="J155"/>
  <c r="BK153"/>
  <c r="BK151"/>
  <c r="BK149"/>
  <c r="BK147"/>
  <c r="J145"/>
  <c r="BK142"/>
  <c r="BK140"/>
  <c r="BK136"/>
  <c r="J134"/>
  <c r="J132"/>
  <c r="J130"/>
  <c r="BK128"/>
  <c r="J127"/>
  <c r="J125"/>
  <c r="J122"/>
  <c r="BK119"/>
  <c r="BK117"/>
  <c r="J115"/>
  <c r="J113"/>
  <c r="J112"/>
  <c r="J110"/>
  <c r="J108"/>
  <c r="BK106"/>
  <c r="BK104"/>
  <c r="J102"/>
  <c r="BK100"/>
  <c i="6" r="BK192"/>
  <c r="BK189"/>
  <c r="BK187"/>
  <c r="J184"/>
  <c r="J182"/>
  <c r="BK181"/>
  <c r="BK179"/>
  <c r="BK177"/>
  <c r="BK175"/>
  <c r="J173"/>
  <c r="BK171"/>
  <c r="BK169"/>
  <c r="BK167"/>
  <c r="J165"/>
  <c r="BK160"/>
  <c r="BK158"/>
  <c r="J156"/>
  <c r="BK155"/>
  <c r="BK153"/>
  <c r="BK151"/>
  <c r="BK149"/>
  <c r="BK147"/>
  <c r="J146"/>
  <c r="J144"/>
  <c r="BK142"/>
  <c r="J140"/>
  <c r="J138"/>
  <c r="BK135"/>
  <c r="J133"/>
  <c r="BK130"/>
  <c r="J128"/>
  <c r="J126"/>
  <c r="J124"/>
  <c r="BK122"/>
  <c r="BK120"/>
  <c r="J119"/>
  <c r="J117"/>
  <c r="J114"/>
  <c r="J112"/>
  <c r="BK110"/>
  <c r="BK108"/>
  <c r="J107"/>
  <c r="BK104"/>
  <c r="BK103"/>
  <c r="BK101"/>
  <c r="BK99"/>
  <c r="BK97"/>
  <c r="BK95"/>
  <c r="J192"/>
  <c r="J190"/>
  <c r="J188"/>
  <c r="BK186"/>
  <c r="J183"/>
  <c r="J181"/>
  <c r="J179"/>
  <c r="J177"/>
  <c r="J175"/>
  <c r="BK173"/>
  <c r="J171"/>
  <c r="J167"/>
  <c r="BK165"/>
  <c r="J160"/>
  <c r="BK156"/>
  <c r="BK152"/>
  <c r="J148"/>
  <c r="BK144"/>
  <c r="J142"/>
  <c r="BK138"/>
  <c r="BK133"/>
  <c r="BK128"/>
  <c r="BK124"/>
  <c r="BK117"/>
  <c r="BK112"/>
  <c r="J110"/>
  <c r="J106"/>
  <c r="BK100"/>
  <c r="BK96"/>
  <c i="7" r="J112"/>
  <c r="BK108"/>
  <c r="J104"/>
  <c r="BK100"/>
  <c r="BK94"/>
  <c r="BK90"/>
  <c r="BK86"/>
  <c r="J110"/>
  <c r="J108"/>
  <c r="BK104"/>
  <c r="J98"/>
  <c r="J94"/>
  <c r="J90"/>
  <c r="J86"/>
  <c i="8" r="BK176"/>
  <c r="J174"/>
  <c r="J168"/>
  <c r="BK164"/>
  <c r="BK159"/>
  <c r="J154"/>
  <c r="BK150"/>
  <c r="BK148"/>
  <c r="BK144"/>
  <c r="J137"/>
  <c r="BK133"/>
  <c r="J129"/>
  <c r="J124"/>
  <c r="BK122"/>
  <c r="BK117"/>
  <c r="BK112"/>
  <c r="J107"/>
  <c r="J102"/>
  <c r="BK98"/>
  <c r="J94"/>
  <c r="J179"/>
  <c r="BK175"/>
  <c r="J169"/>
  <c r="BK165"/>
  <c r="J160"/>
  <c r="BK155"/>
  <c r="BK153"/>
  <c r="BK149"/>
  <c r="J145"/>
  <c r="BK138"/>
  <c r="BK134"/>
  <c r="BK130"/>
  <c r="J125"/>
  <c r="BK121"/>
  <c r="J117"/>
  <c r="BK113"/>
  <c r="BK108"/>
  <c r="BK103"/>
  <c r="BK99"/>
  <c r="J95"/>
  <c i="9" r="J210"/>
  <c r="J196"/>
  <c r="J185"/>
  <c r="J163"/>
  <c r="BK141"/>
  <c r="J119"/>
  <c r="BK113"/>
  <c r="BK94"/>
  <c r="BK152"/>
  <c r="J132"/>
  <c r="J113"/>
  <c r="J98"/>
  <c i="10" r="J89"/>
  <c i="2" r="J1487"/>
  <c r="J1471"/>
  <c r="BK1451"/>
  <c r="J1439"/>
  <c r="J1431"/>
  <c r="J1413"/>
  <c r="J1395"/>
  <c r="J1374"/>
  <c r="BK1366"/>
  <c r="J1350"/>
  <c r="J1329"/>
  <c r="J1318"/>
  <c r="BK1292"/>
  <c r="BK1279"/>
  <c r="J1255"/>
  <c r="BK1194"/>
  <c r="BK1178"/>
  <c r="J1152"/>
  <c r="J1131"/>
  <c r="J1109"/>
  <c r="BK1062"/>
  <c r="J1050"/>
  <c r="BK995"/>
  <c r="J974"/>
  <c r="J950"/>
  <c r="J905"/>
  <c r="BK862"/>
  <c r="BK817"/>
  <c r="BK770"/>
  <c r="BK749"/>
  <c r="J727"/>
  <c r="J705"/>
  <c r="BK663"/>
  <c r="J637"/>
  <c r="J611"/>
  <c r="BK473"/>
  <c r="BK412"/>
  <c r="BK273"/>
  <c r="BK240"/>
  <c r="J218"/>
  <c r="BK192"/>
  <c r="BK162"/>
  <c r="J134"/>
  <c r="J123"/>
  <c r="BK1886"/>
  <c r="BK1865"/>
  <c r="BK1845"/>
  <c r="BK1840"/>
  <c r="BK1830"/>
  <c r="BK1820"/>
  <c r="J1793"/>
  <c r="BK1749"/>
  <c r="BK1733"/>
  <c r="J1697"/>
  <c r="J1670"/>
  <c r="BK1621"/>
  <c r="J1595"/>
  <c r="J1567"/>
  <c r="BK1556"/>
  <c r="J1549"/>
  <c r="J1539"/>
  <c r="J1512"/>
  <c r="J1501"/>
  <c r="BK1487"/>
  <c r="J1481"/>
  <c r="J1475"/>
  <c r="J1469"/>
  <c r="BK1446"/>
  <c r="BK1439"/>
  <c r="BK1431"/>
  <c r="J1418"/>
  <c r="BK1386"/>
  <c r="BK1374"/>
  <c r="J1366"/>
  <c r="BK1347"/>
  <c r="BK1329"/>
  <c r="BK1318"/>
  <c r="J1295"/>
  <c r="BK1287"/>
  <c r="BK1274"/>
  <c r="J1241"/>
  <c r="BK1213"/>
  <c r="J1194"/>
  <c r="J1170"/>
  <c r="BK1152"/>
  <c r="BK1124"/>
  <c r="BK1098"/>
  <c r="J1058"/>
  <c r="BK1043"/>
  <c r="BK1001"/>
  <c r="BK960"/>
  <c r="J936"/>
  <c r="BK890"/>
  <c r="BK857"/>
  <c r="J788"/>
  <c r="J754"/>
  <c r="BK739"/>
  <c r="BK716"/>
  <c r="J686"/>
  <c r="BK655"/>
  <c r="BK611"/>
  <c r="J473"/>
  <c r="J423"/>
  <c r="J273"/>
  <c r="J240"/>
  <c r="J197"/>
  <c r="J162"/>
  <c r="J141"/>
  <c r="BK126"/>
  <c i="3" r="J172"/>
  <c r="J170"/>
  <c r="J165"/>
  <c r="BK161"/>
  <c r="BK157"/>
  <c r="J155"/>
  <c r="BK151"/>
  <c r="BK147"/>
  <c r="J143"/>
  <c r="BK135"/>
  <c r="J127"/>
  <c r="BK121"/>
  <c r="J117"/>
  <c r="BK112"/>
  <c r="J108"/>
  <c r="J104"/>
  <c r="BK101"/>
  <c r="J99"/>
  <c r="BK96"/>
  <c r="BK94"/>
  <c r="J93"/>
  <c r="BK90"/>
  <c r="J169"/>
  <c r="BK164"/>
  <c r="BK160"/>
  <c r="J156"/>
  <c r="J152"/>
  <c r="J148"/>
  <c r="BK143"/>
  <c r="J135"/>
  <c r="J129"/>
  <c r="J121"/>
  <c r="BK117"/>
  <c r="BK114"/>
  <c r="BK109"/>
  <c r="BK105"/>
  <c i="4" r="BK130"/>
  <c r="BK125"/>
  <c r="BK121"/>
  <c r="BK116"/>
  <c r="J112"/>
  <c r="BK109"/>
  <c r="J107"/>
  <c r="J103"/>
  <c r="BK98"/>
  <c r="J93"/>
  <c r="J129"/>
  <c r="J125"/>
  <c r="J121"/>
  <c r="J116"/>
  <c r="BK112"/>
  <c r="J104"/>
  <c r="J100"/>
  <c r="BK96"/>
  <c r="BK91"/>
  <c i="5" r="BK189"/>
  <c r="BK179"/>
  <c r="BK175"/>
  <c r="J168"/>
  <c r="J164"/>
  <c r="J160"/>
  <c r="BK156"/>
  <c r="BK152"/>
  <c r="BK148"/>
  <c r="BK144"/>
  <c r="J141"/>
  <c r="J135"/>
  <c r="J131"/>
  <c r="BK127"/>
  <c r="BK123"/>
  <c r="BK118"/>
  <c r="J116"/>
  <c r="BK109"/>
  <c r="BK105"/>
  <c r="J101"/>
  <c r="J191"/>
  <c r="J185"/>
  <c r="J179"/>
  <c r="BK176"/>
  <c r="J166"/>
  <c r="J162"/>
  <c r="BK158"/>
  <c r="BK154"/>
  <c r="BK150"/>
  <c r="J148"/>
  <c r="J143"/>
  <c r="BK138"/>
  <c r="BK135"/>
  <c r="BK131"/>
  <c r="BK126"/>
  <c r="J123"/>
  <c r="J121"/>
  <c r="J114"/>
  <c r="BK111"/>
  <c r="J107"/>
  <c r="BK103"/>
  <c r="BK99"/>
  <c i="6" r="J191"/>
  <c r="BK188"/>
  <c r="BK178"/>
  <c r="BK176"/>
  <c r="BK172"/>
  <c r="BK168"/>
  <c r="J163"/>
  <c r="J159"/>
  <c r="J154"/>
  <c r="BK150"/>
  <c r="BK145"/>
  <c r="BK141"/>
  <c r="J137"/>
  <c r="BK131"/>
  <c r="J127"/>
  <c r="BK123"/>
  <c r="BK119"/>
  <c r="J116"/>
  <c r="J111"/>
  <c r="BK106"/>
  <c r="J104"/>
  <c r="J100"/>
  <c r="J96"/>
  <c r="BK191"/>
  <c r="J187"/>
  <c r="BK182"/>
  <c r="J178"/>
  <c r="J174"/>
  <c r="J170"/>
  <c r="BK166"/>
  <c r="J162"/>
  <c r="J157"/>
  <c r="J153"/>
  <c r="J149"/>
  <c r="J145"/>
  <c r="J141"/>
  <c r="BK137"/>
  <c r="J131"/>
  <c r="BK127"/>
  <c r="J123"/>
  <c r="BK118"/>
  <c r="BK113"/>
  <c r="BK109"/>
  <c r="J103"/>
  <c r="J99"/>
  <c r="J95"/>
  <c i="7" r="BK111"/>
  <c r="BK107"/>
  <c r="BK103"/>
  <c r="J99"/>
  <c r="BK95"/>
  <c r="J93"/>
  <c r="J89"/>
  <c r="J113"/>
  <c r="BK109"/>
  <c r="J103"/>
  <c r="BK99"/>
  <c r="J97"/>
  <c r="BK93"/>
  <c r="BK89"/>
  <c i="8" r="BK179"/>
  <c r="J175"/>
  <c r="BK171"/>
  <c r="J167"/>
  <c r="BK162"/>
  <c r="BK157"/>
  <c r="J153"/>
  <c r="J149"/>
  <c r="J143"/>
  <c r="J138"/>
  <c r="J136"/>
  <c r="BK132"/>
  <c r="BK128"/>
  <c r="BK123"/>
  <c r="J119"/>
  <c r="BK114"/>
  <c r="J111"/>
  <c r="J108"/>
  <c r="J103"/>
  <c r="J99"/>
  <c r="BK95"/>
  <c r="J178"/>
  <c r="J172"/>
  <c r="J170"/>
  <c r="J166"/>
  <c r="BK161"/>
  <c r="BK156"/>
  <c r="BK152"/>
  <c r="BK146"/>
  <c r="J142"/>
  <c r="BK137"/>
  <c r="J133"/>
  <c r="BK129"/>
  <c r="BK124"/>
  <c r="BK120"/>
  <c r="J116"/>
  <c r="J112"/>
  <c r="BK109"/>
  <c r="BK104"/>
  <c r="BK100"/>
  <c r="BK96"/>
  <c i="9" r="J213"/>
  <c r="J202"/>
  <c r="BK196"/>
  <c r="BK185"/>
  <c r="BK171"/>
  <c r="BK148"/>
  <c r="BK116"/>
  <c r="BK98"/>
  <c r="BK213"/>
  <c r="BK210"/>
  <c r="BK204"/>
  <c r="BK197"/>
  <c r="BK188"/>
  <c r="BK156"/>
  <c r="BK136"/>
  <c r="J116"/>
  <c r="BK102"/>
  <c i="10" r="BK92"/>
  <c i="6" r="J169"/>
  <c r="BK163"/>
  <c r="J158"/>
  <c r="BK154"/>
  <c r="J150"/>
  <c r="BK146"/>
  <c r="BK140"/>
  <c r="J135"/>
  <c r="J130"/>
  <c r="BK126"/>
  <c r="J122"/>
  <c r="J120"/>
  <c r="BK114"/>
  <c r="J109"/>
  <c r="BK102"/>
  <c r="BK98"/>
  <c r="J94"/>
  <c i="7" r="BK110"/>
  <c r="BK106"/>
  <c r="BK102"/>
  <c r="BK98"/>
  <c r="J96"/>
  <c r="BK92"/>
  <c r="BK88"/>
  <c r="BK112"/>
  <c r="J106"/>
  <c r="J102"/>
  <c r="J100"/>
  <c r="BK96"/>
  <c r="J92"/>
  <c r="J88"/>
  <c i="8" r="BK178"/>
  <c r="BK172"/>
  <c r="BK170"/>
  <c r="BK166"/>
  <c r="J161"/>
  <c r="J156"/>
  <c r="J152"/>
  <c r="J146"/>
  <c r="BK142"/>
  <c r="BK139"/>
  <c r="BK135"/>
  <c r="J131"/>
  <c r="BK126"/>
  <c r="J120"/>
  <c r="J115"/>
  <c r="J113"/>
  <c r="J109"/>
  <c r="J104"/>
  <c r="J100"/>
  <c r="J96"/>
  <c r="J177"/>
  <c r="J173"/>
  <c r="J171"/>
  <c r="BK167"/>
  <c r="J162"/>
  <c r="J157"/>
  <c r="J151"/>
  <c r="J147"/>
  <c r="BK143"/>
  <c r="J141"/>
  <c r="BK136"/>
  <c r="J132"/>
  <c r="J128"/>
  <c r="J123"/>
  <c r="BK119"/>
  <c r="BK115"/>
  <c r="BK111"/>
  <c r="BK106"/>
  <c r="J101"/>
  <c r="J97"/>
  <c r="BK93"/>
  <c i="9" r="J207"/>
  <c r="J188"/>
  <c r="BK176"/>
  <c r="J152"/>
  <c r="BK132"/>
  <c r="J102"/>
  <c r="J176"/>
  <c r="BK163"/>
  <c r="J141"/>
  <c r="BK119"/>
  <c r="BK111"/>
  <c r="J89"/>
  <c i="10" r="BK89"/>
  <c i="2" r="J1483"/>
  <c r="J1464"/>
  <c r="J1443"/>
  <c r="BK1435"/>
  <c r="BK1423"/>
  <c r="BK1383"/>
  <c r="J1372"/>
  <c r="BK1359"/>
  <c r="BK1340"/>
  <c r="BK1324"/>
  <c r="J1302"/>
  <c r="J1287"/>
  <c r="BK1263"/>
  <c r="BK1241"/>
  <c r="J1213"/>
  <c r="J1164"/>
  <c r="BK1143"/>
  <c r="BK1119"/>
  <c r="BK1094"/>
  <c r="BK1055"/>
  <c r="J1043"/>
  <c r="BK1028"/>
  <c r="J960"/>
  <c r="BK936"/>
  <c r="J890"/>
  <c r="BK837"/>
  <c r="BK788"/>
  <c r="BK754"/>
  <c r="J737"/>
  <c r="J716"/>
  <c r="BK686"/>
  <c r="J655"/>
  <c r="J645"/>
  <c r="BK625"/>
  <c r="BK595"/>
  <c r="J452"/>
  <c r="J300"/>
  <c r="J257"/>
  <c r="BK218"/>
  <c r="J204"/>
  <c r="J176"/>
  <c r="BK152"/>
  <c r="BK131"/>
  <c r="J112"/>
  <c r="J1886"/>
  <c r="J1865"/>
  <c r="J1845"/>
  <c r="BK1835"/>
  <c r="BK1825"/>
  <c r="BK1817"/>
  <c r="BK1755"/>
  <c r="J1736"/>
  <c r="J1717"/>
  <c r="J1686"/>
  <c r="J1647"/>
  <c r="BK1611"/>
  <c r="J1582"/>
  <c r="BK1560"/>
  <c r="BK1552"/>
  <c r="BK1543"/>
  <c r="J1533"/>
  <c r="J1505"/>
  <c r="J1497"/>
  <c r="BK1483"/>
  <c r="J1477"/>
  <c r="BK1471"/>
  <c r="J1451"/>
  <c r="BK1443"/>
  <c r="J1435"/>
  <c r="J1429"/>
  <c r="BK1404"/>
  <c r="BK1380"/>
  <c r="BK1369"/>
  <c r="J1356"/>
  <c r="J1337"/>
  <c r="J1321"/>
  <c r="BK1298"/>
  <c r="BK1289"/>
  <c r="J1279"/>
  <c r="J1263"/>
  <c r="BK1227"/>
  <c r="BK1202"/>
  <c r="BK1186"/>
  <c r="BK1164"/>
  <c r="BK1134"/>
  <c r="BK1114"/>
  <c r="BK1070"/>
  <c r="BK1050"/>
  <c r="J1028"/>
  <c r="J989"/>
  <c r="BK950"/>
  <c r="BK905"/>
  <c r="J867"/>
  <c r="J817"/>
  <c r="J770"/>
  <c r="J749"/>
  <c r="BK727"/>
  <c r="BK705"/>
  <c r="J663"/>
  <c r="J625"/>
  <c r="J595"/>
  <c r="BK452"/>
  <c r="J396"/>
  <c r="BK257"/>
  <c r="J227"/>
  <c r="BK184"/>
  <c r="J152"/>
  <c r="J131"/>
  <c r="BK121"/>
  <c i="3" r="BK171"/>
  <c r="BK168"/>
  <c r="BK163"/>
  <c r="J159"/>
  <c r="BK153"/>
  <c r="J149"/>
  <c r="BK145"/>
  <c r="J139"/>
  <c r="BK131"/>
  <c r="BK123"/>
  <c r="J119"/>
  <c r="BK115"/>
  <c r="J111"/>
  <c r="BK106"/>
  <c r="BK102"/>
  <c r="J101"/>
  <c r="BK97"/>
  <c r="BK95"/>
  <c r="BK93"/>
  <c r="BK91"/>
  <c r="BK172"/>
  <c r="BK166"/>
  <c r="J163"/>
  <c r="BK158"/>
  <c r="J154"/>
  <c r="BK150"/>
  <c r="J145"/>
  <c r="BK139"/>
  <c r="BK133"/>
  <c r="J123"/>
  <c r="BK119"/>
  <c r="J115"/>
  <c r="J112"/>
  <c r="J107"/>
  <c r="BK103"/>
  <c i="4" r="J128"/>
  <c r="J123"/>
  <c r="BK118"/>
  <c r="BK114"/>
  <c r="BK110"/>
  <c r="BK108"/>
  <c r="J105"/>
  <c r="J101"/>
  <c r="J96"/>
  <c r="J91"/>
  <c r="J127"/>
  <c r="BK123"/>
  <c r="J118"/>
  <c r="J114"/>
  <c r="BK106"/>
  <c r="J102"/>
  <c r="BK97"/>
  <c r="BK93"/>
  <c i="5" r="BK191"/>
  <c r="BK185"/>
  <c r="J177"/>
  <c r="J173"/>
  <c r="BK166"/>
  <c r="BK162"/>
  <c r="J158"/>
  <c r="J154"/>
  <c r="J150"/>
  <c r="BK146"/>
  <c r="BK143"/>
  <c r="J137"/>
  <c r="J133"/>
  <c r="J129"/>
  <c r="BK125"/>
  <c r="BK121"/>
  <c r="BK114"/>
  <c r="J111"/>
  <c r="BK107"/>
  <c r="J103"/>
  <c r="J99"/>
  <c r="J189"/>
  <c r="J183"/>
  <c r="J171"/>
  <c r="BK168"/>
  <c r="BK164"/>
  <c r="BK160"/>
  <c r="J156"/>
  <c r="J152"/>
  <c r="J146"/>
  <c r="BK141"/>
  <c r="J140"/>
  <c r="BK137"/>
  <c r="BK133"/>
  <c r="BK129"/>
  <c r="J124"/>
  <c r="J118"/>
  <c r="BK116"/>
  <c r="BK112"/>
  <c r="J109"/>
  <c r="J105"/>
  <c r="BK101"/>
  <c i="6" r="BK190"/>
  <c r="J186"/>
  <c r="BK183"/>
  <c r="J180"/>
  <c r="BK174"/>
  <c r="BK170"/>
  <c r="J166"/>
  <c r="BK164"/>
  <c r="BK162"/>
  <c r="BK157"/>
  <c r="J152"/>
  <c r="BK148"/>
  <c r="BK143"/>
  <c r="BK139"/>
  <c r="J134"/>
  <c r="J129"/>
  <c r="J125"/>
  <c r="J121"/>
  <c r="J118"/>
  <c r="J113"/>
  <c r="J108"/>
  <c r="J102"/>
  <c r="J98"/>
  <c r="BK94"/>
  <c r="J189"/>
  <c r="BK184"/>
  <c r="BK180"/>
  <c r="J176"/>
  <c r="J172"/>
  <c r="J168"/>
  <c r="J164"/>
  <c r="BK159"/>
  <c r="J155"/>
  <c r="J151"/>
  <c r="J147"/>
  <c r="J143"/>
  <c r="J139"/>
  <c r="BK134"/>
  <c r="BK129"/>
  <c r="BK125"/>
  <c r="BK121"/>
  <c r="BK116"/>
  <c r="BK111"/>
  <c r="BK107"/>
  <c r="J101"/>
  <c r="J97"/>
  <c i="7" r="BK113"/>
  <c r="J109"/>
  <c r="BK105"/>
  <c r="BK101"/>
  <c r="BK97"/>
  <c r="BK91"/>
  <c r="BK87"/>
  <c r="J111"/>
  <c r="J107"/>
  <c r="J105"/>
  <c r="J101"/>
  <c r="J95"/>
  <c r="J91"/>
  <c r="J87"/>
  <c i="8" r="BK177"/>
  <c r="BK173"/>
  <c r="BK169"/>
  <c r="J165"/>
  <c r="BK160"/>
  <c r="J155"/>
  <c r="BK151"/>
  <c r="BK147"/>
  <c r="BK145"/>
  <c r="BK141"/>
  <c r="J134"/>
  <c r="J130"/>
  <c r="BK125"/>
  <c r="J121"/>
  <c r="BK118"/>
  <c r="BK116"/>
  <c r="J110"/>
  <c r="J106"/>
  <c r="BK101"/>
  <c r="BK97"/>
  <c r="J93"/>
  <c r="J176"/>
  <c r="BK174"/>
  <c r="BK168"/>
  <c r="J164"/>
  <c r="J159"/>
  <c r="BK154"/>
  <c r="J150"/>
  <c r="J148"/>
  <c r="J144"/>
  <c r="J139"/>
  <c r="J135"/>
  <c r="BK131"/>
  <c r="J126"/>
  <c r="J122"/>
  <c r="J118"/>
  <c r="J114"/>
  <c r="BK110"/>
  <c r="BK107"/>
  <c r="BK102"/>
  <c r="J98"/>
  <c r="BK94"/>
  <c i="9" r="J204"/>
  <c r="J197"/>
  <c r="BK192"/>
  <c r="BK181"/>
  <c r="J156"/>
  <c r="J136"/>
  <c r="J128"/>
  <c r="J111"/>
  <c r="BK89"/>
  <c r="BK207"/>
  <c r="BK202"/>
  <c r="J192"/>
  <c r="J181"/>
  <c r="J171"/>
  <c r="J148"/>
  <c r="BK128"/>
  <c r="J94"/>
  <c i="10" r="J86"/>
  <c r="J92"/>
  <c r="BK86"/>
  <c i="2" l="1" r="BK111"/>
  <c r="J111"/>
  <c r="J65"/>
  <c r="P111"/>
  <c r="R111"/>
  <c r="T111"/>
  <c r="P125"/>
  <c r="T125"/>
  <c r="P272"/>
  <c r="T272"/>
  <c r="P738"/>
  <c r="T738"/>
  <c r="P1049"/>
  <c r="R1049"/>
  <c r="BK1061"/>
  <c r="J1061"/>
  <c r="J72"/>
  <c r="R1061"/>
  <c r="BK1133"/>
  <c r="J1133"/>
  <c r="J73"/>
  <c r="T1133"/>
  <c r="P1212"/>
  <c r="R1212"/>
  <c r="BK1286"/>
  <c r="J1286"/>
  <c r="J75"/>
  <c r="R1286"/>
  <c r="BK1291"/>
  <c r="J1291"/>
  <c r="J76"/>
  <c r="R1291"/>
  <c r="BK1301"/>
  <c r="J1301"/>
  <c r="J77"/>
  <c r="R1301"/>
  <c r="P1320"/>
  <c r="R1320"/>
  <c r="BK1385"/>
  <c r="J1385"/>
  <c r="J79"/>
  <c r="T1385"/>
  <c r="P1535"/>
  <c r="T1535"/>
  <c r="P1566"/>
  <c r="R1566"/>
  <c r="P1620"/>
  <c r="T1672"/>
  <c r="P1754"/>
  <c r="R1754"/>
  <c r="BK1819"/>
  <c r="J1819"/>
  <c r="J86"/>
  <c r="R1819"/>
  <c i="3" r="BK89"/>
  <c r="J89"/>
  <c r="J64"/>
  <c r="T89"/>
  <c r="P141"/>
  <c r="R141"/>
  <c r="BK167"/>
  <c r="J167"/>
  <c r="J66"/>
  <c r="T167"/>
  <c i="4" r="BK90"/>
  <c r="J90"/>
  <c r="J64"/>
  <c r="R90"/>
  <c r="BK99"/>
  <c r="J99"/>
  <c r="J65"/>
  <c r="R99"/>
  <c r="BK115"/>
  <c r="J115"/>
  <c r="J66"/>
  <c r="R115"/>
  <c r="BK119"/>
  <c r="J119"/>
  <c r="J67"/>
  <c r="R119"/>
  <c i="5" r="P98"/>
  <c r="T98"/>
  <c r="P120"/>
  <c r="T120"/>
  <c r="P139"/>
  <c r="R139"/>
  <c r="BK174"/>
  <c r="J174"/>
  <c r="J69"/>
  <c r="P174"/>
  <c r="R174"/>
  <c r="BK188"/>
  <c r="J188"/>
  <c r="J75"/>
  <c r="T188"/>
  <c i="6" r="P93"/>
  <c r="T93"/>
  <c r="P105"/>
  <c r="T105"/>
  <c r="P115"/>
  <c r="T115"/>
  <c r="P132"/>
  <c r="T132"/>
  <c r="P136"/>
  <c r="T136"/>
  <c r="P161"/>
  <c r="T161"/>
  <c r="P185"/>
  <c r="T185"/>
  <c i="7" r="BK85"/>
  <c r="J85"/>
  <c r="J63"/>
  <c r="T85"/>
  <c i="8" r="BK92"/>
  <c r="J92"/>
  <c r="J64"/>
  <c r="R92"/>
  <c r="BK105"/>
  <c r="J105"/>
  <c r="J65"/>
  <c r="R105"/>
  <c r="BK127"/>
  <c r="J127"/>
  <c r="J66"/>
  <c r="R127"/>
  <c r="BK140"/>
  <c r="J140"/>
  <c r="J67"/>
  <c r="R140"/>
  <c r="BK158"/>
  <c r="J158"/>
  <c r="J68"/>
  <c r="R158"/>
  <c r="BK163"/>
  <c r="J163"/>
  <c r="J69"/>
  <c r="T163"/>
  <c i="9" r="BK88"/>
  <c r="J88"/>
  <c r="J61"/>
  <c r="R88"/>
  <c r="BK127"/>
  <c r="J127"/>
  <c r="J62"/>
  <c r="R127"/>
  <c r="BK170"/>
  <c r="J170"/>
  <c r="J63"/>
  <c r="T170"/>
  <c r="BK180"/>
  <c r="J180"/>
  <c r="J64"/>
  <c r="R180"/>
  <c r="BK201"/>
  <c r="J201"/>
  <c r="J65"/>
  <c r="R201"/>
  <c i="2" r="BK125"/>
  <c r="J125"/>
  <c r="J66"/>
  <c r="R125"/>
  <c r="BK272"/>
  <c r="J272"/>
  <c r="J67"/>
  <c r="R272"/>
  <c r="BK738"/>
  <c r="J738"/>
  <c r="J68"/>
  <c r="R738"/>
  <c r="BK1049"/>
  <c r="J1049"/>
  <c r="J69"/>
  <c r="T1049"/>
  <c r="P1061"/>
  <c r="T1061"/>
  <c r="P1133"/>
  <c r="R1133"/>
  <c r="BK1212"/>
  <c r="J1212"/>
  <c r="J74"/>
  <c r="T1212"/>
  <c r="P1286"/>
  <c r="T1286"/>
  <c r="P1291"/>
  <c r="T1291"/>
  <c r="P1301"/>
  <c r="T1301"/>
  <c r="BK1320"/>
  <c r="J1320"/>
  <c r="J78"/>
  <c r="T1320"/>
  <c r="P1385"/>
  <c r="R1385"/>
  <c r="BK1535"/>
  <c r="J1535"/>
  <c r="J80"/>
  <c r="R1535"/>
  <c r="BK1566"/>
  <c r="J1566"/>
  <c r="J81"/>
  <c r="T1566"/>
  <c r="BK1620"/>
  <c r="J1620"/>
  <c r="J83"/>
  <c r="R1620"/>
  <c r="T1620"/>
  <c r="BK1672"/>
  <c r="J1672"/>
  <c r="J84"/>
  <c r="P1672"/>
  <c r="R1672"/>
  <c r="BK1754"/>
  <c r="J1754"/>
  <c r="J85"/>
  <c r="T1754"/>
  <c r="P1819"/>
  <c r="T1819"/>
  <c i="3" r="P89"/>
  <c r="R89"/>
  <c r="BK141"/>
  <c r="J141"/>
  <c r="J65"/>
  <c r="T141"/>
  <c r="P167"/>
  <c r="R167"/>
  <c i="4" r="P90"/>
  <c r="T90"/>
  <c r="P99"/>
  <c r="T99"/>
  <c r="P115"/>
  <c r="T115"/>
  <c r="P119"/>
  <c r="T119"/>
  <c i="5" r="BK98"/>
  <c r="J98"/>
  <c r="J64"/>
  <c r="R98"/>
  <c r="BK120"/>
  <c r="J120"/>
  <c r="J65"/>
  <c r="R120"/>
  <c r="BK139"/>
  <c r="J139"/>
  <c r="J66"/>
  <c r="T139"/>
  <c r="T174"/>
  <c r="P188"/>
  <c r="R188"/>
  <c i="6" r="BK93"/>
  <c r="J93"/>
  <c r="J64"/>
  <c r="R93"/>
  <c r="BK105"/>
  <c r="J105"/>
  <c r="J65"/>
  <c r="R105"/>
  <c r="BK115"/>
  <c r="J115"/>
  <c r="J66"/>
  <c r="R115"/>
  <c r="BK132"/>
  <c r="J132"/>
  <c r="J67"/>
  <c r="R132"/>
  <c r="BK136"/>
  <c r="J136"/>
  <c r="J68"/>
  <c r="R136"/>
  <c r="BK161"/>
  <c r="J161"/>
  <c r="J69"/>
  <c r="R161"/>
  <c r="BK185"/>
  <c r="J185"/>
  <c r="J70"/>
  <c r="R185"/>
  <c i="7" r="P85"/>
  <c i="1" r="AU61"/>
  <c i="7" r="R85"/>
  <c i="8" r="P92"/>
  <c r="T92"/>
  <c r="P105"/>
  <c r="T105"/>
  <c r="P127"/>
  <c r="T127"/>
  <c r="P140"/>
  <c r="T140"/>
  <c r="P158"/>
  <c r="T158"/>
  <c r="P163"/>
  <c r="R163"/>
  <c i="9" r="P88"/>
  <c r="T88"/>
  <c r="P127"/>
  <c r="T127"/>
  <c r="P170"/>
  <c r="R170"/>
  <c r="P180"/>
  <c r="T180"/>
  <c r="P201"/>
  <c r="T201"/>
  <c i="2" r="BK1057"/>
  <c r="J1057"/>
  <c r="J70"/>
  <c r="BK1613"/>
  <c r="J1613"/>
  <c r="J82"/>
  <c r="BK1885"/>
  <c r="J1885"/>
  <c r="J87"/>
  <c i="5" r="BK178"/>
  <c r="J178"/>
  <c r="J70"/>
  <c r="BK180"/>
  <c r="J180"/>
  <c r="J71"/>
  <c r="BK182"/>
  <c r="J182"/>
  <c r="J72"/>
  <c r="BK184"/>
  <c r="J184"/>
  <c r="J73"/>
  <c i="9" r="BK212"/>
  <c r="J212"/>
  <c r="J66"/>
  <c i="5" r="BK170"/>
  <c r="J170"/>
  <c r="J67"/>
  <c r="BK172"/>
  <c r="J172"/>
  <c r="J68"/>
  <c r="BK186"/>
  <c r="J186"/>
  <c r="J74"/>
  <c i="10" r="BK85"/>
  <c r="J85"/>
  <c r="J61"/>
  <c r="BK88"/>
  <c r="J88"/>
  <c r="J62"/>
  <c r="BK91"/>
  <c r="J91"/>
  <c r="J63"/>
  <c r="F54"/>
  <c r="J77"/>
  <c r="BE86"/>
  <c r="BE89"/>
  <c r="E48"/>
  <c r="F55"/>
  <c r="BE92"/>
  <c i="9" r="J52"/>
  <c r="F55"/>
  <c r="F82"/>
  <c r="BE98"/>
  <c r="BE113"/>
  <c r="BE119"/>
  <c r="BE148"/>
  <c r="BE156"/>
  <c r="BE171"/>
  <c r="BE181"/>
  <c r="BE185"/>
  <c r="BE192"/>
  <c r="BE197"/>
  <c r="BE210"/>
  <c r="E48"/>
  <c r="BE89"/>
  <c r="BE94"/>
  <c r="BE102"/>
  <c r="BE111"/>
  <c r="BE116"/>
  <c r="BE128"/>
  <c r="BE132"/>
  <c r="BE136"/>
  <c r="BE141"/>
  <c r="BE152"/>
  <c r="BE163"/>
  <c r="BE176"/>
  <c r="BE188"/>
  <c r="BE196"/>
  <c r="BE202"/>
  <c r="BE204"/>
  <c r="BE207"/>
  <c r="BE213"/>
  <c i="8" r="E50"/>
  <c r="F58"/>
  <c r="F59"/>
  <c r="BE93"/>
  <c r="BE95"/>
  <c r="BE99"/>
  <c r="BE100"/>
  <c r="BE103"/>
  <c r="BE104"/>
  <c r="BE106"/>
  <c r="BE107"/>
  <c r="BE108"/>
  <c r="BE110"/>
  <c r="BE112"/>
  <c r="BE114"/>
  <c r="BE115"/>
  <c r="BE119"/>
  <c r="BE120"/>
  <c r="BE122"/>
  <c r="BE123"/>
  <c r="BE129"/>
  <c r="BE130"/>
  <c r="BE133"/>
  <c r="BE134"/>
  <c r="BE135"/>
  <c r="BE136"/>
  <c r="BE142"/>
  <c r="BE145"/>
  <c r="BE146"/>
  <c r="BE148"/>
  <c r="BE151"/>
  <c r="BE153"/>
  <c r="BE155"/>
  <c r="BE160"/>
  <c r="BE162"/>
  <c r="BE164"/>
  <c r="BE166"/>
  <c r="BE167"/>
  <c r="BE170"/>
  <c r="BE172"/>
  <c r="BE173"/>
  <c r="BE174"/>
  <c r="BE178"/>
  <c r="BE179"/>
  <c r="J56"/>
  <c r="J58"/>
  <c r="J59"/>
  <c r="BE94"/>
  <c r="BE96"/>
  <c r="BE97"/>
  <c r="BE98"/>
  <c r="BE101"/>
  <c r="BE102"/>
  <c r="BE109"/>
  <c r="BE111"/>
  <c r="BE113"/>
  <c r="BE116"/>
  <c r="BE117"/>
  <c r="BE118"/>
  <c r="BE121"/>
  <c r="BE124"/>
  <c r="BE125"/>
  <c r="BE126"/>
  <c r="BE128"/>
  <c r="BE131"/>
  <c r="BE132"/>
  <c r="BE137"/>
  <c r="BE138"/>
  <c r="BE139"/>
  <c r="BE141"/>
  <c r="BE143"/>
  <c r="BE144"/>
  <c r="BE147"/>
  <c r="BE149"/>
  <c r="BE150"/>
  <c r="BE152"/>
  <c r="BE154"/>
  <c r="BE156"/>
  <c r="BE157"/>
  <c r="BE159"/>
  <c r="BE161"/>
  <c r="BE165"/>
  <c r="BE168"/>
  <c r="BE169"/>
  <c r="BE171"/>
  <c r="BE175"/>
  <c r="BE176"/>
  <c r="BE177"/>
  <c i="7" r="F58"/>
  <c r="F59"/>
  <c r="E73"/>
  <c r="BE86"/>
  <c r="BE88"/>
  <c r="BE90"/>
  <c r="BE91"/>
  <c r="BE92"/>
  <c r="BE94"/>
  <c r="BE95"/>
  <c r="BE96"/>
  <c r="BE97"/>
  <c r="BE100"/>
  <c r="BE103"/>
  <c r="BE106"/>
  <c r="BE107"/>
  <c r="BE110"/>
  <c r="J56"/>
  <c r="J58"/>
  <c r="J59"/>
  <c r="BE87"/>
  <c r="BE89"/>
  <c r="BE93"/>
  <c r="BE98"/>
  <c r="BE99"/>
  <c r="BE101"/>
  <c r="BE102"/>
  <c r="BE104"/>
  <c r="BE105"/>
  <c r="BE108"/>
  <c r="BE109"/>
  <c r="BE111"/>
  <c r="BE112"/>
  <c r="BE113"/>
  <c i="6" r="E50"/>
  <c r="F58"/>
  <c r="J58"/>
  <c r="J59"/>
  <c r="F89"/>
  <c r="BE95"/>
  <c r="BE97"/>
  <c r="BE99"/>
  <c r="BE101"/>
  <c r="BE103"/>
  <c r="BE104"/>
  <c r="BE106"/>
  <c r="BE110"/>
  <c r="BE111"/>
  <c r="BE114"/>
  <c r="BE118"/>
  <c r="BE119"/>
  <c r="BE122"/>
  <c r="BE123"/>
  <c r="BE126"/>
  <c r="BE127"/>
  <c r="BE128"/>
  <c r="BE129"/>
  <c r="BE130"/>
  <c r="BE133"/>
  <c r="BE137"/>
  <c r="BE143"/>
  <c r="BE145"/>
  <c r="BE147"/>
  <c r="BE149"/>
  <c r="BE151"/>
  <c r="BE153"/>
  <c r="BE155"/>
  <c r="BE158"/>
  <c r="BE160"/>
  <c r="BE162"/>
  <c r="BE164"/>
  <c r="BE165"/>
  <c r="BE169"/>
  <c r="BE172"/>
  <c r="BE174"/>
  <c r="BE179"/>
  <c r="BE181"/>
  <c r="BE183"/>
  <c r="BE184"/>
  <c r="BE189"/>
  <c r="J56"/>
  <c r="BE94"/>
  <c r="BE96"/>
  <c r="BE98"/>
  <c r="BE100"/>
  <c r="BE102"/>
  <c r="BE107"/>
  <c r="BE108"/>
  <c r="BE109"/>
  <c r="BE112"/>
  <c r="BE113"/>
  <c r="BE116"/>
  <c r="BE117"/>
  <c r="BE120"/>
  <c r="BE121"/>
  <c r="BE124"/>
  <c r="BE125"/>
  <c r="BE131"/>
  <c r="BE134"/>
  <c r="BE135"/>
  <c r="BE138"/>
  <c r="BE139"/>
  <c r="BE140"/>
  <c r="BE141"/>
  <c r="BE142"/>
  <c r="BE144"/>
  <c r="BE146"/>
  <c r="BE148"/>
  <c r="BE150"/>
  <c r="BE152"/>
  <c r="BE154"/>
  <c r="BE156"/>
  <c r="BE157"/>
  <c r="BE159"/>
  <c r="BE163"/>
  <c r="BE166"/>
  <c r="BE167"/>
  <c r="BE168"/>
  <c r="BE170"/>
  <c r="BE171"/>
  <c r="BE173"/>
  <c r="BE175"/>
  <c r="BE176"/>
  <c r="BE177"/>
  <c r="BE178"/>
  <c r="BE180"/>
  <c r="BE182"/>
  <c r="BE186"/>
  <c r="BE187"/>
  <c r="BE188"/>
  <c r="BE190"/>
  <c r="BE191"/>
  <c r="BE192"/>
  <c i="5" r="E50"/>
  <c r="J56"/>
  <c r="J58"/>
  <c r="F59"/>
  <c r="J94"/>
  <c r="BE100"/>
  <c r="BE102"/>
  <c r="BE103"/>
  <c r="BE105"/>
  <c r="BE108"/>
  <c r="BE110"/>
  <c r="BE113"/>
  <c r="BE115"/>
  <c r="BE116"/>
  <c r="BE118"/>
  <c r="BE125"/>
  <c r="BE127"/>
  <c r="BE128"/>
  <c r="BE130"/>
  <c r="BE131"/>
  <c r="BE134"/>
  <c r="BE136"/>
  <c r="BE137"/>
  <c r="BE141"/>
  <c r="BE143"/>
  <c r="BE144"/>
  <c r="BE147"/>
  <c r="BE148"/>
  <c r="BE151"/>
  <c r="BE152"/>
  <c r="BE153"/>
  <c r="BE155"/>
  <c r="BE158"/>
  <c r="BE161"/>
  <c r="BE162"/>
  <c r="BE164"/>
  <c r="BE165"/>
  <c r="BE168"/>
  <c r="BE173"/>
  <c r="BE175"/>
  <c r="BE176"/>
  <c r="BE179"/>
  <c r="BE185"/>
  <c r="BE191"/>
  <c r="BE192"/>
  <c r="F58"/>
  <c r="BE99"/>
  <c r="BE101"/>
  <c r="BE104"/>
  <c r="BE106"/>
  <c r="BE107"/>
  <c r="BE109"/>
  <c r="BE111"/>
  <c r="BE112"/>
  <c r="BE114"/>
  <c r="BE117"/>
  <c r="BE119"/>
  <c r="BE121"/>
  <c r="BE122"/>
  <c r="BE123"/>
  <c r="BE124"/>
  <c r="BE126"/>
  <c r="BE129"/>
  <c r="BE132"/>
  <c r="BE133"/>
  <c r="BE135"/>
  <c r="BE138"/>
  <c r="BE140"/>
  <c r="BE142"/>
  <c r="BE145"/>
  <c r="BE146"/>
  <c r="BE149"/>
  <c r="BE150"/>
  <c r="BE154"/>
  <c r="BE156"/>
  <c r="BE157"/>
  <c r="BE159"/>
  <c r="BE160"/>
  <c r="BE163"/>
  <c r="BE166"/>
  <c r="BE167"/>
  <c r="BE169"/>
  <c r="BE171"/>
  <c r="BE177"/>
  <c r="BE181"/>
  <c r="BE183"/>
  <c r="BE187"/>
  <c r="BE189"/>
  <c r="BE190"/>
  <c i="3" r="BK88"/>
  <c r="J88"/>
  <c r="J63"/>
  <c i="4" r="E50"/>
  <c r="J56"/>
  <c r="J58"/>
  <c r="F59"/>
  <c r="F85"/>
  <c r="BE91"/>
  <c r="BE92"/>
  <c r="BE95"/>
  <c r="BE97"/>
  <c r="BE98"/>
  <c r="BE100"/>
  <c r="BE102"/>
  <c r="BE104"/>
  <c r="BE105"/>
  <c r="BE107"/>
  <c r="BE110"/>
  <c r="BE111"/>
  <c r="BE112"/>
  <c r="BE116"/>
  <c r="BE118"/>
  <c r="BE122"/>
  <c r="BE124"/>
  <c r="BE126"/>
  <c r="BE127"/>
  <c r="BE130"/>
  <c r="J59"/>
  <c r="BE93"/>
  <c r="BE94"/>
  <c r="BE96"/>
  <c r="BE101"/>
  <c r="BE103"/>
  <c r="BE106"/>
  <c r="BE108"/>
  <c r="BE109"/>
  <c r="BE113"/>
  <c r="BE114"/>
  <c r="BE117"/>
  <c r="BE120"/>
  <c r="BE121"/>
  <c r="BE123"/>
  <c r="BE125"/>
  <c r="BE128"/>
  <c r="BE129"/>
  <c i="3" r="F58"/>
  <c r="BE102"/>
  <c r="BE103"/>
  <c r="BE105"/>
  <c r="BE107"/>
  <c r="BE108"/>
  <c r="BE110"/>
  <c r="BE111"/>
  <c r="BE113"/>
  <c r="BE115"/>
  <c r="BE116"/>
  <c r="BE118"/>
  <c r="BE127"/>
  <c r="BE133"/>
  <c r="BE137"/>
  <c r="BE143"/>
  <c r="BE147"/>
  <c r="BE149"/>
  <c r="BE150"/>
  <c r="BE154"/>
  <c r="BE157"/>
  <c r="BE158"/>
  <c r="BE160"/>
  <c r="BE163"/>
  <c r="BE164"/>
  <c r="BE166"/>
  <c r="BE170"/>
  <c r="BE171"/>
  <c r="E50"/>
  <c r="J56"/>
  <c r="J58"/>
  <c r="F59"/>
  <c r="BE90"/>
  <c r="BE91"/>
  <c r="BE92"/>
  <c r="BE93"/>
  <c r="BE94"/>
  <c r="BE95"/>
  <c r="BE96"/>
  <c r="BE97"/>
  <c r="BE98"/>
  <c r="BE99"/>
  <c r="BE101"/>
  <c r="BE104"/>
  <c r="BE106"/>
  <c r="BE109"/>
  <c r="BE112"/>
  <c r="BE114"/>
  <c r="BE117"/>
  <c r="BE119"/>
  <c r="BE120"/>
  <c r="BE121"/>
  <c r="BE122"/>
  <c r="BE123"/>
  <c r="BE125"/>
  <c r="BE129"/>
  <c r="BE131"/>
  <c r="BE135"/>
  <c r="BE139"/>
  <c r="BE142"/>
  <c r="BE144"/>
  <c r="BE145"/>
  <c r="BE146"/>
  <c r="BE148"/>
  <c r="BE151"/>
  <c r="BE152"/>
  <c r="BE153"/>
  <c r="BE155"/>
  <c r="BE156"/>
  <c r="BE159"/>
  <c r="BE161"/>
  <c r="BE162"/>
  <c r="BE165"/>
  <c r="BE168"/>
  <c r="BE169"/>
  <c r="BE172"/>
  <c i="2" r="E50"/>
  <c r="F58"/>
  <c r="J103"/>
  <c r="BE121"/>
  <c r="BE131"/>
  <c r="BE147"/>
  <c r="BE162"/>
  <c r="BE167"/>
  <c r="BE218"/>
  <c r="BE240"/>
  <c r="BE265"/>
  <c r="BE273"/>
  <c r="BE396"/>
  <c r="BE423"/>
  <c r="BE473"/>
  <c r="BE595"/>
  <c r="BE611"/>
  <c r="BE629"/>
  <c r="BE637"/>
  <c r="BE655"/>
  <c r="BE658"/>
  <c r="BE675"/>
  <c r="BE686"/>
  <c r="BE708"/>
  <c r="BE725"/>
  <c r="BE768"/>
  <c r="BE788"/>
  <c r="BE837"/>
  <c r="BE862"/>
  <c r="BE898"/>
  <c r="BE923"/>
  <c r="BE945"/>
  <c r="BE955"/>
  <c r="BE969"/>
  <c r="BE974"/>
  <c r="BE995"/>
  <c r="BE1028"/>
  <c r="BE1038"/>
  <c r="BE1055"/>
  <c r="BE1058"/>
  <c r="BE1062"/>
  <c r="BE1098"/>
  <c r="BE1119"/>
  <c r="BE1143"/>
  <c r="BE1161"/>
  <c r="BE1164"/>
  <c r="BE1186"/>
  <c r="BE1210"/>
  <c r="BE1234"/>
  <c r="BE1241"/>
  <c r="BE1263"/>
  <c r="BE1267"/>
  <c r="BE1284"/>
  <c r="BE1289"/>
  <c r="BE1298"/>
  <c r="BE1302"/>
  <c r="BE1318"/>
  <c r="BE1321"/>
  <c r="BE1329"/>
  <c r="BE1333"/>
  <c r="BE1340"/>
  <c r="BE1359"/>
  <c r="BE1366"/>
  <c r="BE1372"/>
  <c r="BE1377"/>
  <c r="BE1383"/>
  <c r="BE1395"/>
  <c r="BE1404"/>
  <c r="BE1418"/>
  <c r="BE1429"/>
  <c r="BE1435"/>
  <c r="BE1441"/>
  <c r="BE1448"/>
  <c r="BE1451"/>
  <c r="BE1453"/>
  <c r="BE1469"/>
  <c r="BE1471"/>
  <c r="BE1475"/>
  <c r="BE1477"/>
  <c r="BE1485"/>
  <c r="BE1497"/>
  <c r="BE1499"/>
  <c r="BE1505"/>
  <c r="BE1541"/>
  <c r="BE1549"/>
  <c r="BE1552"/>
  <c r="BE1556"/>
  <c r="BE1558"/>
  <c r="BE1560"/>
  <c r="BE1570"/>
  <c r="BE1588"/>
  <c r="BE1600"/>
  <c r="BE1614"/>
  <c r="BE1624"/>
  <c r="BE1670"/>
  <c r="BE1673"/>
  <c r="BE1686"/>
  <c r="BE1697"/>
  <c r="BE1717"/>
  <c r="BE1727"/>
  <c r="BE1730"/>
  <c r="BE1739"/>
  <c r="BE1752"/>
  <c r="BE1755"/>
  <c r="BE1769"/>
  <c r="BE1817"/>
  <c r="BE1820"/>
  <c r="BE1825"/>
  <c r="BE1830"/>
  <c r="BE1835"/>
  <c r="BE1840"/>
  <c r="BE1845"/>
  <c r="BE1865"/>
  <c r="BE1886"/>
  <c r="F59"/>
  <c r="BE112"/>
  <c r="BE123"/>
  <c r="BE126"/>
  <c r="BE134"/>
  <c r="BE141"/>
  <c r="BE152"/>
  <c r="BE157"/>
  <c r="BE176"/>
  <c r="BE184"/>
  <c r="BE192"/>
  <c r="BE197"/>
  <c r="BE204"/>
  <c r="BE227"/>
  <c r="BE236"/>
  <c r="BE252"/>
  <c r="BE257"/>
  <c r="BE285"/>
  <c r="BE300"/>
  <c r="BE412"/>
  <c r="BE452"/>
  <c r="BE468"/>
  <c r="BE567"/>
  <c r="BE603"/>
  <c r="BE621"/>
  <c r="BE625"/>
  <c r="BE645"/>
  <c r="BE663"/>
  <c r="BE691"/>
  <c r="BE705"/>
  <c r="BE716"/>
  <c r="BE727"/>
  <c r="BE731"/>
  <c r="BE737"/>
  <c r="BE739"/>
  <c r="BE749"/>
  <c r="BE752"/>
  <c r="BE754"/>
  <c r="BE770"/>
  <c r="BE784"/>
  <c r="BE794"/>
  <c r="BE817"/>
  <c r="BE831"/>
  <c r="BE857"/>
  <c r="BE867"/>
  <c r="BE890"/>
  <c r="BE905"/>
  <c r="BE936"/>
  <c r="BE950"/>
  <c r="BE960"/>
  <c r="BE989"/>
  <c r="BE1001"/>
  <c r="BE1043"/>
  <c r="BE1048"/>
  <c r="BE1050"/>
  <c r="BE1052"/>
  <c r="BE1070"/>
  <c r="BE1094"/>
  <c r="BE1109"/>
  <c r="BE1114"/>
  <c r="BE1124"/>
  <c r="BE1131"/>
  <c r="BE1134"/>
  <c r="BE1152"/>
  <c r="BE1167"/>
  <c r="BE1170"/>
  <c r="BE1178"/>
  <c r="BE1194"/>
  <c r="BE1202"/>
  <c r="BE1213"/>
  <c r="BE1227"/>
  <c r="BE1248"/>
  <c r="BE1255"/>
  <c r="BE1274"/>
  <c r="BE1279"/>
  <c r="BE1287"/>
  <c r="BE1292"/>
  <c r="BE1295"/>
  <c r="BE1310"/>
  <c r="BE1324"/>
  <c r="BE1337"/>
  <c r="BE1347"/>
  <c r="BE1350"/>
  <c r="BE1356"/>
  <c r="BE1363"/>
  <c r="BE1369"/>
  <c r="BE1374"/>
  <c r="BE1380"/>
  <c r="BE1386"/>
  <c r="BE1413"/>
  <c r="BE1423"/>
  <c r="BE1431"/>
  <c r="BE1433"/>
  <c r="BE1437"/>
  <c r="BE1439"/>
  <c r="BE1443"/>
  <c r="BE1446"/>
  <c r="BE1464"/>
  <c r="BE1473"/>
  <c r="BE1481"/>
  <c r="BE1483"/>
  <c r="BE1487"/>
  <c r="BE1489"/>
  <c r="BE1501"/>
  <c r="BE1503"/>
  <c r="BE1507"/>
  <c r="BE1512"/>
  <c r="BE1523"/>
  <c r="BE1533"/>
  <c r="BE1536"/>
  <c r="BE1539"/>
  <c r="BE1543"/>
  <c r="BE1545"/>
  <c r="BE1550"/>
  <c r="BE1554"/>
  <c r="BE1564"/>
  <c r="BE1567"/>
  <c r="BE1582"/>
  <c r="BE1595"/>
  <c r="BE1611"/>
  <c r="BE1621"/>
  <c r="BE1647"/>
  <c r="BE1659"/>
  <c r="BE1694"/>
  <c r="BE1707"/>
  <c r="BE1733"/>
  <c r="BE1736"/>
  <c r="BE1749"/>
  <c r="BE1793"/>
  <c i="3" r="F36"/>
  <c i="1" r="BA57"/>
  <c i="3" r="F38"/>
  <c i="1" r="BC57"/>
  <c i="3" r="J36"/>
  <c i="1" r="AW57"/>
  <c i="4" r="J36"/>
  <c i="1" r="AW58"/>
  <c i="4" r="F38"/>
  <c i="1" r="BC58"/>
  <c i="4" r="F39"/>
  <c i="1" r="BD58"/>
  <c i="5" r="F37"/>
  <c i="1" r="BB59"/>
  <c i="5" r="F39"/>
  <c i="1" r="BD59"/>
  <c i="6" r="F37"/>
  <c i="1" r="BB60"/>
  <c i="6" r="F38"/>
  <c i="1" r="BC60"/>
  <c i="8" r="J36"/>
  <c i="1" r="AW62"/>
  <c i="9" r="F34"/>
  <c i="1" r="BA63"/>
  <c i="9" r="F37"/>
  <c i="1" r="BD63"/>
  <c r="AS54"/>
  <c i="2" r="F38"/>
  <c i="1" r="BC56"/>
  <c i="6" r="F36"/>
  <c i="1" r="BA60"/>
  <c i="6" r="F39"/>
  <c i="1" r="BD60"/>
  <c i="7" r="F38"/>
  <c i="1" r="BC61"/>
  <c i="7" r="F37"/>
  <c i="1" r="BB61"/>
  <c i="8" r="F36"/>
  <c i="1" r="BA62"/>
  <c i="8" r="F39"/>
  <c i="1" r="BD62"/>
  <c i="10" r="F34"/>
  <c i="1" r="BA64"/>
  <c i="10" r="F36"/>
  <c i="1" r="BC64"/>
  <c i="10" r="F35"/>
  <c i="1" r="BB64"/>
  <c i="2" r="J36"/>
  <c i="1" r="AW56"/>
  <c i="2" r="F39"/>
  <c i="1" r="BD56"/>
  <c i="3" r="F37"/>
  <c i="1" r="BB57"/>
  <c i="3" r="F39"/>
  <c i="1" r="BD57"/>
  <c i="4" r="F37"/>
  <c i="1" r="BB58"/>
  <c i="4" r="F36"/>
  <c i="1" r="BA58"/>
  <c i="5" r="J36"/>
  <c i="1" r="AW59"/>
  <c i="5" r="F36"/>
  <c i="1" r="BA59"/>
  <c i="5" r="F38"/>
  <c i="1" r="BC59"/>
  <c i="6" r="J36"/>
  <c i="1" r="AW60"/>
  <c i="7" r="F39"/>
  <c i="1" r="BD61"/>
  <c i="7" r="J36"/>
  <c i="1" r="AW61"/>
  <c i="8" r="F37"/>
  <c i="1" r="BB62"/>
  <c i="7" r="J32"/>
  <c i="9" r="F36"/>
  <c i="1" r="BC63"/>
  <c i="10" r="F37"/>
  <c i="1" r="BD64"/>
  <c i="10" r="J34"/>
  <c i="1" r="AW64"/>
  <c i="2" r="F36"/>
  <c i="1" r="BA56"/>
  <c i="2" r="F37"/>
  <c i="1" r="BB56"/>
  <c i="7" r="F36"/>
  <c i="1" r="BA61"/>
  <c i="8" r="F38"/>
  <c i="1" r="BC62"/>
  <c i="9" r="J34"/>
  <c i="1" r="AW63"/>
  <c i="9" r="F35"/>
  <c i="1" r="BB63"/>
  <c i="9" l="1" r="T87"/>
  <c r="T86"/>
  <c i="8" r="T91"/>
  <c i="6" r="R92"/>
  <c i="4" r="P89"/>
  <c i="1" r="AU58"/>
  <c i="3" r="P88"/>
  <c i="1" r="AU57"/>
  <c i="2" r="T1060"/>
  <c i="8" r="R91"/>
  <c i="6" r="P92"/>
  <c i="1" r="AU60"/>
  <c i="5" r="T97"/>
  <c i="4" r="R89"/>
  <c i="2" r="P110"/>
  <c i="9" r="P87"/>
  <c r="P86"/>
  <c i="1" r="AU63"/>
  <c i="8" r="P91"/>
  <c i="1" r="AU62"/>
  <c i="5" r="R97"/>
  <c i="4" r="T89"/>
  <c i="3" r="R88"/>
  <c i="2" r="P1060"/>
  <c i="9" r="R87"/>
  <c r="R86"/>
  <c i="6" r="T92"/>
  <c i="5" r="P97"/>
  <c i="1" r="AU59"/>
  <c i="3" r="T88"/>
  <c i="2" r="R1060"/>
  <c r="T110"/>
  <c r="T109"/>
  <c r="R110"/>
  <c r="R109"/>
  <c r="BK110"/>
  <c r="J110"/>
  <c r="J64"/>
  <c i="4" r="BK89"/>
  <c r="J89"/>
  <c r="J63"/>
  <c i="5" r="BK97"/>
  <c r="J97"/>
  <c r="J63"/>
  <c i="6" r="BK92"/>
  <c r="J92"/>
  <c r="J63"/>
  <c i="10" r="BK84"/>
  <c r="J84"/>
  <c r="J60"/>
  <c i="2" r="BK1060"/>
  <c r="J1060"/>
  <c r="J71"/>
  <c i="8" r="BK91"/>
  <c r="J91"/>
  <c r="J63"/>
  <c i="9" r="BK87"/>
  <c r="J87"/>
  <c r="J60"/>
  <c i="1" r="AG61"/>
  <c i="3" r="F35"/>
  <c i="1" r="AZ57"/>
  <c i="3" r="J32"/>
  <c i="1" r="AG57"/>
  <c i="4" r="F35"/>
  <c i="1" r="AZ58"/>
  <c i="5" r="J35"/>
  <c i="1" r="AV59"/>
  <c r="AT59"/>
  <c i="6" r="J35"/>
  <c i="1" r="AV60"/>
  <c r="AT60"/>
  <c i="7" r="J35"/>
  <c i="1" r="AV61"/>
  <c r="AT61"/>
  <c r="AN61"/>
  <c i="8" r="J35"/>
  <c i="1" r="AV62"/>
  <c r="AT62"/>
  <c r="BC55"/>
  <c r="AY55"/>
  <c r="BD55"/>
  <c r="BA55"/>
  <c i="8" r="F35"/>
  <c i="1" r="AZ62"/>
  <c r="BB55"/>
  <c r="AX55"/>
  <c i="9" r="F33"/>
  <c i="1" r="AZ63"/>
  <c i="10" r="F33"/>
  <c i="1" r="AZ64"/>
  <c i="2" r="F35"/>
  <c i="1" r="AZ56"/>
  <c i="6" r="F35"/>
  <c i="1" r="AZ60"/>
  <c i="9" r="J33"/>
  <c i="1" r="AV63"/>
  <c r="AT63"/>
  <c i="2" r="J35"/>
  <c i="1" r="AV56"/>
  <c r="AT56"/>
  <c i="3" r="J35"/>
  <c i="1" r="AV57"/>
  <c r="AT57"/>
  <c i="4" r="J35"/>
  <c i="1" r="AV58"/>
  <c r="AT58"/>
  <c i="5" r="F35"/>
  <c i="1" r="AZ59"/>
  <c i="7" r="F35"/>
  <c i="1" r="AZ61"/>
  <c i="10" r="J33"/>
  <c i="1" r="AV64"/>
  <c r="AT64"/>
  <c i="2" l="1" r="P109"/>
  <c i="1" r="AU56"/>
  <c i="2" r="BK109"/>
  <c r="J109"/>
  <c r="J63"/>
  <c i="10" r="BK83"/>
  <c r="J83"/>
  <c i="9" r="BK86"/>
  <c r="J86"/>
  <c r="J59"/>
  <c i="7" r="J41"/>
  <c i="1" r="AN57"/>
  <c i="3" r="J41"/>
  <c i="1" r="BD54"/>
  <c r="W33"/>
  <c i="5" r="J32"/>
  <c i="1" r="AG59"/>
  <c r="BA54"/>
  <c r="W30"/>
  <c i="8" r="J32"/>
  <c i="1" r="AG62"/>
  <c r="AW55"/>
  <c r="BC54"/>
  <c r="AY54"/>
  <c r="AU55"/>
  <c r="AU54"/>
  <c i="6" r="J32"/>
  <c i="1" r="AG60"/>
  <c r="BB54"/>
  <c r="W31"/>
  <c i="4" r="J32"/>
  <c i="1" r="AG58"/>
  <c i="10" r="J30"/>
  <c i="1" r="AG64"/>
  <c r="AZ55"/>
  <c r="AV55"/>
  <c i="8" l="1" r="J41"/>
  <c i="4" r="J41"/>
  <c i="10" r="J39"/>
  <c i="5" r="J41"/>
  <c i="6" r="J41"/>
  <c i="10" r="J59"/>
  <c i="1" r="AN59"/>
  <c r="AN60"/>
  <c r="AN62"/>
  <c r="AN58"/>
  <c r="AN64"/>
  <c i="2" r="J32"/>
  <c i="1" r="AG56"/>
  <c r="AG55"/>
  <c r="AX54"/>
  <c r="AW54"/>
  <c r="AK30"/>
  <c r="W32"/>
  <c r="AT55"/>
  <c r="AN55"/>
  <c i="9" r="J30"/>
  <c i="1" r="AG63"/>
  <c r="AZ54"/>
  <c r="W29"/>
  <c i="2" l="1" r="J41"/>
  <c i="9" r="J39"/>
  <c i="1" r="AN56"/>
  <c r="AN63"/>
  <c r="AG54"/>
  <c r="AK26"/>
  <c r="AV54"/>
  <c r="AK29"/>
  <c r="AK35"/>
  <c l="1" r="AT54"/>
  <c r="AN54"/>
</calcChain>
</file>

<file path=xl/sharedStrings.xml><?xml version="1.0" encoding="utf-8"?>
<sst xmlns="http://schemas.openxmlformats.org/spreadsheetml/2006/main">
  <si>
    <t>Export Komplet</t>
  </si>
  <si>
    <t>VZ</t>
  </si>
  <si>
    <t>2.0</t>
  </si>
  <si>
    <t>ZAMOK</t>
  </si>
  <si>
    <t>False</t>
  </si>
  <si>
    <t>{9a8a241b-3416-40b6-ae06-b6de1eb1de24}</t>
  </si>
  <si>
    <t>0,01</t>
  </si>
  <si>
    <t>21</t>
  </si>
  <si>
    <t>15</t>
  </si>
  <si>
    <t>REKAPITULACE STAVBY</t>
  </si>
  <si>
    <t xml:space="preserve">v ---  níže se nacházejí doplnkové a pomocné údaje k sestavám  --- v</t>
  </si>
  <si>
    <t>Návod na vyplnění</t>
  </si>
  <si>
    <t>0,001</t>
  </si>
  <si>
    <t>Kód:</t>
  </si>
  <si>
    <t>185d</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</si>
  <si>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</si>
  <si>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</si>
  <si>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č.p. 1533, Hornická, Tachov</t>
  </si>
  <si>
    <t>KSO:</t>
  </si>
  <si>
    <t/>
  </si>
  <si>
    <t>CC-CZ:</t>
  </si>
  <si>
    <t>Místo:</t>
  </si>
  <si>
    <t xml:space="preserve"> </t>
  </si>
  <si>
    <t>Datum:</t>
  </si>
  <si>
    <t>21. 3. 2023</t>
  </si>
  <si>
    <t>Zadavatel:</t>
  </si>
  <si>
    <t>IČ:</t>
  </si>
  <si>
    <t>DIČ:</t>
  </si>
  <si>
    <t>Uchazeč:</t>
  </si>
  <si>
    <t>Vyplň údaj</t>
  </si>
  <si>
    <t>Projektant:</t>
  </si>
  <si>
    <t>65564618</t>
  </si>
  <si>
    <t>Ing. Miloš Valíček</t>
  </si>
  <si>
    <t>True</t>
  </si>
  <si>
    <t>Zpracovatel:</t>
  </si>
  <si>
    <t>47747528</t>
  </si>
  <si>
    <t>Veronika Šoulová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</si>
  <si>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</si>
  <si>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</si>
  <si>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</si>
  <si>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</si>
  <si>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</si>
  <si>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</si>
  <si>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</si>
  <si>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</si>
  <si>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</si>
  <si>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</si>
  <si>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</si>
  <si>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</si>
  <si>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</si>
  <si>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</si>
  <si>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</si>
  <si>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</si>
  <si>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</si>
  <si>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</si>
  <si>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</si>
  <si>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</si>
  <si>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</si>
  <si>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</si>
  <si>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</si>
  <si>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</si>
  <si>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</si>
  <si>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</si>
  <si>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</si>
  <si>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</si>
  <si>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</si>
  <si>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</si>
  <si>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</si>
  <si>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</si>
  <si>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</si>
  <si>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</si>
  <si>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</si>
  <si>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</si>
  <si>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</si>
  <si>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</si>
  <si>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</si>
  <si>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</si>
  <si>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</si>
  <si>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JSDH</t>
  </si>
  <si>
    <t>STA</t>
  </si>
  <si>
    <t>1</t>
  </si>
  <si>
    <t>{ac7dc527-6012-4d5e-a9ae-7488f961b79d}</t>
  </si>
  <si>
    <t>2</t>
  </si>
  <si>
    <t>/</t>
  </si>
  <si>
    <t>01</t>
  </si>
  <si>
    <t>Stavební práce</t>
  </si>
  <si>
    <t>Soupis</t>
  </si>
  <si>
    <t>{7a75e5a4-e644-45bb-addc-7e575a7f9af5}</t>
  </si>
  <si>
    <t>02</t>
  </si>
  <si>
    <t>Elektro</t>
  </si>
  <si>
    <t>{e37423ca-bc6b-4b86-90ee-041f84c16fd9}</t>
  </si>
  <si>
    <t>03</t>
  </si>
  <si>
    <t>Plyn</t>
  </si>
  <si>
    <t>{a5770845-ad78-4ab1-94b9-500713c690c5}</t>
  </si>
  <si>
    <t>04</t>
  </si>
  <si>
    <t>ZTI</t>
  </si>
  <si>
    <t>{5557668f-da53-483a-a320-70b218e37c5a}</t>
  </si>
  <si>
    <t>05</t>
  </si>
  <si>
    <t>UT</t>
  </si>
  <si>
    <t>{41c933b9-8ccf-4443-a96e-f232421c9b55}</t>
  </si>
  <si>
    <t>06</t>
  </si>
  <si>
    <t>VZT</t>
  </si>
  <si>
    <t>{2b68cd7e-ab93-4007-b498-638ac639f13f}</t>
  </si>
  <si>
    <t>07</t>
  </si>
  <si>
    <t>Slaboproud</t>
  </si>
  <si>
    <t>{8acb8090-a075-4160-9711-d921f352409b}</t>
  </si>
  <si>
    <t>SO 02</t>
  </si>
  <si>
    <t>Terénní úpravy, zpevněné plochy</t>
  </si>
  <si>
    <t>{6f2cd26a-3cbd-4f89-8336-14d65f77e9c4}</t>
  </si>
  <si>
    <t>VRN</t>
  </si>
  <si>
    <t>Vedlejší náklady</t>
  </si>
  <si>
    <t>{ec8da609-13bc-4bab-9325-1b3edeef58e2}</t>
  </si>
  <si>
    <t>d1</t>
  </si>
  <si>
    <t>dveře 600x1970 mm</t>
  </si>
  <si>
    <t>m2</t>
  </si>
  <si>
    <t>-1,182</t>
  </si>
  <si>
    <t>d2</t>
  </si>
  <si>
    <t>dveře 700x1970 mm</t>
  </si>
  <si>
    <t>-1,379</t>
  </si>
  <si>
    <t>KRYCÍ LIST SOUPISU PRACÍ</t>
  </si>
  <si>
    <t>d3</t>
  </si>
  <si>
    <t>dveře 800x1970 mm</t>
  </si>
  <si>
    <t>-1,576</t>
  </si>
  <si>
    <t>d4</t>
  </si>
  <si>
    <t>dveře 900x1970 mm</t>
  </si>
  <si>
    <t>p_01_1np</t>
  </si>
  <si>
    <t>podhled P-01 v 1NP</t>
  </si>
  <si>
    <t>87,13</t>
  </si>
  <si>
    <t>3</t>
  </si>
  <si>
    <t>p_02_1np</t>
  </si>
  <si>
    <t>podhled P-02 v 1NP</t>
  </si>
  <si>
    <t>32,49</t>
  </si>
  <si>
    <t>Objekt:</t>
  </si>
  <si>
    <t>p_03_1np</t>
  </si>
  <si>
    <t>podhled P-03 v 1NP</t>
  </si>
  <si>
    <t>17,15</t>
  </si>
  <si>
    <t>SO 01 - Budova JSDH</t>
  </si>
  <si>
    <t>p1_1np</t>
  </si>
  <si>
    <t>podlaha P1 v 1NP</t>
  </si>
  <si>
    <t>5,85</t>
  </si>
  <si>
    <t>Soupis:</t>
  </si>
  <si>
    <t>p2_1np</t>
  </si>
  <si>
    <t>podlaha P2 v 1NP</t>
  </si>
  <si>
    <t>41,51</t>
  </si>
  <si>
    <t>01 - Stavební práce</t>
  </si>
  <si>
    <t>p3_1np</t>
  </si>
  <si>
    <t>podlaha P3 v 1NP</t>
  </si>
  <si>
    <t>111,71</t>
  </si>
  <si>
    <t>p3_2np</t>
  </si>
  <si>
    <t>podlaha P3 v 2NP</t>
  </si>
  <si>
    <t>54,67</t>
  </si>
  <si>
    <t>p4_1np</t>
  </si>
  <si>
    <t>podlaha P4 v 1NP</t>
  </si>
  <si>
    <t>122,34</t>
  </si>
  <si>
    <t>p5_1np</t>
  </si>
  <si>
    <t>podlaha P5 v 1NP</t>
  </si>
  <si>
    <t>12,2</t>
  </si>
  <si>
    <t>p6_1np</t>
  </si>
  <si>
    <t>podlaha P6 v 1NP</t>
  </si>
  <si>
    <t>25,62</t>
  </si>
  <si>
    <t>p7_2np</t>
  </si>
  <si>
    <t>podlaha P7 v 2NP</t>
  </si>
  <si>
    <t>183,15</t>
  </si>
  <si>
    <t>p8_2np</t>
  </si>
  <si>
    <t>podlaha P8 v 2NP</t>
  </si>
  <si>
    <t>p9_2np</t>
  </si>
  <si>
    <t>podlaha P9 v 2NP</t>
  </si>
  <si>
    <t>4,98</t>
  </si>
  <si>
    <t>s2</t>
  </si>
  <si>
    <t>skladba S2</t>
  </si>
  <si>
    <t>23,721</t>
  </si>
  <si>
    <t>s3</t>
  </si>
  <si>
    <t>skladba S3</t>
  </si>
  <si>
    <t>400,05</t>
  </si>
  <si>
    <t>s5</t>
  </si>
  <si>
    <t>skladba S5</t>
  </si>
  <si>
    <t>3,252</t>
  </si>
  <si>
    <t>sv1np</t>
  </si>
  <si>
    <t>světlá výška 1NP</t>
  </si>
  <si>
    <t>m</t>
  </si>
  <si>
    <t>3,05</t>
  </si>
  <si>
    <t>sv2np</t>
  </si>
  <si>
    <t>světlá výška 2NP</t>
  </si>
  <si>
    <t>2,9</t>
  </si>
  <si>
    <t>p8_1np</t>
  </si>
  <si>
    <t>podlaha P8 v 1NP</t>
  </si>
  <si>
    <t>21,51</t>
  </si>
  <si>
    <t>p10_1np</t>
  </si>
  <si>
    <t>podlaha P10 v 1NP</t>
  </si>
  <si>
    <t>16,83</t>
  </si>
  <si>
    <t>p12_2np</t>
  </si>
  <si>
    <t>podlaha P12 v 2NP</t>
  </si>
  <si>
    <t>4,45</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</si>
  <si>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</si>
  <si>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</si>
  <si>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</si>
  <si>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</si>
  <si>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</si>
  <si>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</si>
  <si>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</si>
  <si>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</si>
  <si>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</si>
  <si>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</si>
  <si>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</si>
  <si>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</si>
  <si>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</si>
  <si>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</si>
  <si>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</si>
  <si>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</si>
  <si>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</si>
  <si>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</si>
  <si>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</si>
  <si>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</si>
  <si>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</si>
  <si>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</si>
  <si>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</si>
  <si>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</si>
  <si>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</si>
  <si>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</si>
  <si>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</si>
  <si>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</si>
  <si>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</si>
  <si>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</si>
  <si>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</si>
  <si>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</si>
  <si>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</si>
  <si>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</si>
  <si>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</si>
  <si>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</si>
  <si>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</si>
  <si>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</si>
  <si>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</si>
  <si>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</si>
  <si>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</si>
  <si>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</si>
  <si>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</si>
  <si>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</si>
  <si>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</si>
  <si>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</si>
  <si>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122211101</t>
  </si>
  <si>
    <t>Odkopávky a prokopávky ručně zapažené i nezapažené v hornině třídy těžitelnosti I skupiny 3</t>
  </si>
  <si>
    <t>m3</t>
  </si>
  <si>
    <t>CS ÚRS 2023 01</t>
  </si>
  <si>
    <t>4</t>
  </si>
  <si>
    <t>325262017</t>
  </si>
  <si>
    <t>Online PSC</t>
  </si>
  <si>
    <t>https://podminky.urs.cz/item/CS_URS_2023_01/122211101</t>
  </si>
  <si>
    <t>VV</t>
  </si>
  <si>
    <t xml:space="preserve">"kolem objektu" </t>
  </si>
  <si>
    <t>(2,5+2*1,0+3*0,9+3,3+(0,745+1,22+2,36)+0,375+4,54+0,375+2,21+0,5+9,875+0,1+3,1+0,375)*0,5*0,6</t>
  </si>
  <si>
    <t>(0,375+5,69+0,45+2,05+0,45+5,71+0,375)*0,5*0,6</t>
  </si>
  <si>
    <t>(3,25+0,9+0,3+0,9+2,4+2,1+2,4+2,1+2,4+2,1+2,4+2,1+2,4+2,1+1,675)*0,5*0,6</t>
  </si>
  <si>
    <t>(2,1+1,85+2,1+1,8+1,5+1,05+1,5+1,1+0,9+0,755+0,86+0,69+0,87+2,075+0,85+0,6+0,85+0,85+0,7+0,825)*0,5*0,6</t>
  </si>
  <si>
    <t>12,3*0,5*0,6</t>
  </si>
  <si>
    <t>Součet</t>
  </si>
  <si>
    <t>162251102</t>
  </si>
  <si>
    <t>Vodorovné přemístění výkopku nebo sypaniny po suchu na obvyklém dopravním prostředku, bez naložení výkopku, avšak se složením bez rozhrnutí z horniny třídy těžitelnosti I skupiny 1 až 3 na vzdálenost přes 20 do 50 m</t>
  </si>
  <si>
    <t>1273145320</t>
  </si>
  <si>
    <t>https://podminky.urs.cz/item/CS_URS_2023_01/162251102</t>
  </si>
  <si>
    <t>174101101</t>
  </si>
  <si>
    <t>Zásyp sypaninou z jakékoliv horniny strojně s uložením výkopku ve vrstvách se zhutněním jam, šachet, rýh nebo kolem objektů v těchto vykopávkách</t>
  </si>
  <si>
    <t>895731125</t>
  </si>
  <si>
    <t>https://podminky.urs.cz/item/CS_URS_2023_01/174101101</t>
  </si>
  <si>
    <t>Svislé a kompletní konstrukce</t>
  </si>
  <si>
    <t>310231031</t>
  </si>
  <si>
    <t>Zazdívka otvorů ve zdivu nadzákladovém děrovanými cihlami plochy přes 0,25 m2 do 1 m2 do P10, tl. zdiva 240 mm</t>
  </si>
  <si>
    <t>-500578438</t>
  </si>
  <si>
    <t>https://podminky.urs.cz/item/CS_URS_2023_01/310231031</t>
  </si>
  <si>
    <t>hlavní budova</t>
  </si>
  <si>
    <t>1NP</t>
  </si>
  <si>
    <t>0,8*2,1</t>
  </si>
  <si>
    <t>5</t>
  </si>
  <si>
    <t>310231055.r</t>
  </si>
  <si>
    <t>Zazdívka otvorů ve zdivu nadzákladovém děrovanými cihlami plochy přes 1 m2 do 4 m2 přes P10 do P15, tl. zdiva 375 mm</t>
  </si>
  <si>
    <t>vlastní položka</t>
  </si>
  <si>
    <t>-1218446448</t>
  </si>
  <si>
    <t>garáže</t>
  </si>
  <si>
    <t>1,5*2,0</t>
  </si>
  <si>
    <t>6</t>
  </si>
  <si>
    <t>310231055.r01</t>
  </si>
  <si>
    <t>Zazdívka otvorů ve zdivu nadzákladovém děrovanými cihlami plochy přes 1 m2 do 4 m2 přes P10 do P15, tl. zdiva 450 mm</t>
  </si>
  <si>
    <t>511565313</t>
  </si>
  <si>
    <t>Hlavní budova</t>
  </si>
  <si>
    <t>"106" 1,0*2,1</t>
  </si>
  <si>
    <t>"107"0,65*0,6</t>
  </si>
  <si>
    <t>"118" 0,745*2,9</t>
  </si>
  <si>
    <t>7</t>
  </si>
  <si>
    <t>311272031</t>
  </si>
  <si>
    <t>Zdivo z pórobetonových tvárnic na tenké maltové lože, tl. zdiva 200 mm pevnost tvárnic přes P2 do P4, objemová hmotnost přes 450 do 600 kg/m3 hladkých</t>
  </si>
  <si>
    <t>-2022038110</t>
  </si>
  <si>
    <t>https://podminky.urs.cz/item/CS_URS_2023_01/311272031</t>
  </si>
  <si>
    <t>"114" 3,0*sv1np</t>
  </si>
  <si>
    <t>8</t>
  </si>
  <si>
    <t>312311811.r</t>
  </si>
  <si>
    <t>Dobetonování podezdívky u schodiště</t>
  </si>
  <si>
    <t>238286465</t>
  </si>
  <si>
    <t>0,5*1,65*0,15</t>
  </si>
  <si>
    <t>0,5*0,64*0,3</t>
  </si>
  <si>
    <t>9</t>
  </si>
  <si>
    <t>317141445</t>
  </si>
  <si>
    <t>Překlady ploché prefabrikované z pórobetonu osazené do tenkého maltového lože, včetně slepení dvou překladů vedle sebe po celé délce boční plochy, výšky překladu do 200 mm šířky 150 mm, délky překladu přes 1800 do 2000 mm</t>
  </si>
  <si>
    <t>kus</t>
  </si>
  <si>
    <t>-1433398824</t>
  </si>
  <si>
    <t>https://podminky.urs.cz/item/CS_URS_2023_01/317141445</t>
  </si>
  <si>
    <t xml:space="preserve">"výpis překladů P2"  1</t>
  </si>
  <si>
    <t>10</t>
  </si>
  <si>
    <t>317142422</t>
  </si>
  <si>
    <t>Překlady nenosné z pórobetonu osazené do tenkého maltového lože, výšky do 250 mm, šířky překladu 100 mm, délky překladu přes 1000 do 1250 mm</t>
  </si>
  <si>
    <t>-501271527</t>
  </si>
  <si>
    <t>https://podminky.urs.cz/item/CS_URS_2023_01/317142422</t>
  </si>
  <si>
    <t xml:space="preserve">"výpis překladů P1"  4</t>
  </si>
  <si>
    <t>11</t>
  </si>
  <si>
    <t>317143432</t>
  </si>
  <si>
    <t>Překlady nosné z pórobetonu osazené do tenkého maltového lože, pro zdi tl. 200 mm, délky překladu přes 1300 do 1500 mm</t>
  </si>
  <si>
    <t>1743819621</t>
  </si>
  <si>
    <t>https://podminky.urs.cz/item/CS_URS_2023_01/317143432</t>
  </si>
  <si>
    <t xml:space="preserve">"výpis překladů P3"  1</t>
  </si>
  <si>
    <t>12</t>
  </si>
  <si>
    <t>317234410</t>
  </si>
  <si>
    <t>Vyzdívka mezi nosníky cihlami pálenými na maltu cementovou</t>
  </si>
  <si>
    <t>1116065856</t>
  </si>
  <si>
    <t>https://podminky.urs.cz/item/CS_URS_2023_01/317234410</t>
  </si>
  <si>
    <t>"zasedací místnost" 1,4*0,45*0,14</t>
  </si>
  <si>
    <t xml:space="preserve">"kuchyň"  1,4*0,45*0,14</t>
  </si>
  <si>
    <t>"předsíň M" 2,6*0,2*0,16</t>
  </si>
  <si>
    <t>"předsíň Ž" 1,1*0,1*0,045</t>
  </si>
  <si>
    <t>13</t>
  </si>
  <si>
    <t>317944321</t>
  </si>
  <si>
    <t>Válcované nosníky dodatečně osazované do připravených otvorů bez zazdění hlav do č. 12</t>
  </si>
  <si>
    <t>t</t>
  </si>
  <si>
    <t>-490616875</t>
  </si>
  <si>
    <t>https://podminky.urs.cz/item/CS_URS_2023_01/317944321</t>
  </si>
  <si>
    <t>"předsíň Ž" 2*1,1*3,38/1000</t>
  </si>
  <si>
    <t>2NP</t>
  </si>
  <si>
    <t>"kancelář" 2*1,2*3,38/1000</t>
  </si>
  <si>
    <t>14</t>
  </si>
  <si>
    <t>317944323</t>
  </si>
  <si>
    <t>Válcované nosníky dodatečně osazované do připravených otvorů bez zazdění hlav č. 14 až 22</t>
  </si>
  <si>
    <t>1350824178</t>
  </si>
  <si>
    <t>https://podminky.urs.cz/item/CS_URS_2023_01/317944323</t>
  </si>
  <si>
    <t>"zasedací místnost" 3*1,4*11,9/1000</t>
  </si>
  <si>
    <t xml:space="preserve">"kuchyň"  3*1,4*11,9/1000</t>
  </si>
  <si>
    <t>"předsíň M" 2*2,6*15,8/1000</t>
  </si>
  <si>
    <t>340231011</t>
  </si>
  <si>
    <t>Zazdívka otvorů v příčkách nebo stěnách děrovanými cihlami plochy přes 0,25 do 1 m2 , tloušťka příčky 115 mm</t>
  </si>
  <si>
    <t>1238024283</t>
  </si>
  <si>
    <t>https://podminky.urs.cz/item/CS_URS_2023_01/340231011</t>
  </si>
  <si>
    <t>1,45*2,0</t>
  </si>
  <si>
    <t>16</t>
  </si>
  <si>
    <t>342272215</t>
  </si>
  <si>
    <t>Příčky z pórobetonových tvárnic hladkých na tenké maltové lože objemová hmotnost do 500 kg/m3, tloušťka příčky 75 mm</t>
  </si>
  <si>
    <t>-597510280</t>
  </si>
  <si>
    <t>https://podminky.urs.cz/item/CS_URS_2023_01/342272215</t>
  </si>
  <si>
    <t xml:space="preserve">hlavní budova </t>
  </si>
  <si>
    <t>"109" 2,05*0,7+(0,5+0,3)*sv1np</t>
  </si>
  <si>
    <t>"116" (0,2+0,6)*sv1np</t>
  </si>
  <si>
    <t>17</t>
  </si>
  <si>
    <t>342272225</t>
  </si>
  <si>
    <t>Příčky z pórobetonových tvárnic hladkých na tenké maltové lože objemová hmotnost do 500 kg/m3, tloušťka příčky 100 mm</t>
  </si>
  <si>
    <t>766967587</t>
  </si>
  <si>
    <t>https://podminky.urs.cz/item/CS_URS_2023_01/342272225</t>
  </si>
  <si>
    <t>(2*1,585+2*0,225)*sv1np</t>
  </si>
  <si>
    <t>-0,7*1,97</t>
  </si>
  <si>
    <t>-0,9*0,88</t>
  </si>
  <si>
    <t>(0,9+1,48+(0,9+0,1+1,325)+2*1,8+(0,1+1,165+0,1+1,76))*sv1np</t>
  </si>
  <si>
    <t>4*d2</t>
  </si>
  <si>
    <t>"108" 1,585*2,9</t>
  </si>
  <si>
    <t>Mezisoučet</t>
  </si>
  <si>
    <t>"217" 2*0,6*(0,7+1,8+0,4)</t>
  </si>
  <si>
    <t>18</t>
  </si>
  <si>
    <t>342272235</t>
  </si>
  <si>
    <t>Příčky z pórobetonových tvárnic hladkých na tenké maltové lože objemová hmotnost do 500 kg/m3, tloušťka příčky 125 mm</t>
  </si>
  <si>
    <t>1913034163</t>
  </si>
  <si>
    <t>https://podminky.urs.cz/item/CS_URS_2023_01/342272235</t>
  </si>
  <si>
    <t>5,71*sv1np</t>
  </si>
  <si>
    <t xml:space="preserve">118 dozdění </t>
  </si>
  <si>
    <t>2,725*1,5</t>
  </si>
  <si>
    <t>"107" 5,69*2,9</t>
  </si>
  <si>
    <t>19</t>
  </si>
  <si>
    <t>342272245</t>
  </si>
  <si>
    <t>Příčky z pórobetonových tvárnic hladkých na tenké maltové lože objemová hmotnost do 500 kg/m3, tloušťka příčky 150 mm</t>
  </si>
  <si>
    <t>-254675048</t>
  </si>
  <si>
    <t>https://podminky.urs.cz/item/CS_URS_2023_01/342272245</t>
  </si>
  <si>
    <t>střecha nad vchodem - skladba S5</t>
  </si>
  <si>
    <t>(3,1+8,69+2,02)*0,35</t>
  </si>
  <si>
    <t>u schodiště</t>
  </si>
  <si>
    <t>2,5*2,9-(0,9+0,35)*1,97</t>
  </si>
  <si>
    <t>20</t>
  </si>
  <si>
    <t>346244371</t>
  </si>
  <si>
    <t>Zazdívka rýh, potrubí, nik (výklenků) nebo kapes z pálených cihel na maltu tl. 140 mm</t>
  </si>
  <si>
    <t>-105369380</t>
  </si>
  <si>
    <t>https://podminky.urs.cz/item/CS_URS_2023_01/346244371</t>
  </si>
  <si>
    <t>0,2*6,9</t>
  </si>
  <si>
    <t>346244381</t>
  </si>
  <si>
    <t>Plentování ocelových válcovaných nosníků jednostranné cihlami na maltu, výška stojiny do 200 mm</t>
  </si>
  <si>
    <t>1223435024</t>
  </si>
  <si>
    <t>https://podminky.urs.cz/item/CS_URS_2023_01/346244381</t>
  </si>
  <si>
    <t>"zasedací místnost" 1,4*0,45+2*1,4*0,14</t>
  </si>
  <si>
    <t xml:space="preserve">"kuchyň"  1,4*0,45+2*1,4*0,14</t>
  </si>
  <si>
    <t>"předsíň M" 2,6*0,2+2*2,6*0,16</t>
  </si>
  <si>
    <t>"předsíň Ž" 1,1*0,1+2*1,1*0,045</t>
  </si>
  <si>
    <t>"kancelář" 1,2*0,1+2*1,2*0,045</t>
  </si>
  <si>
    <t>22</t>
  </si>
  <si>
    <t>346272226</t>
  </si>
  <si>
    <t>Přizdívky z pórobetonových tvárnic objemová hmotnost do 500 kg/m3, na tenké maltové lože, tloušťka přizdívky 75 mm</t>
  </si>
  <si>
    <t>848126594</t>
  </si>
  <si>
    <t>https://podminky.urs.cz/item/CS_URS_2023_01/346272226</t>
  </si>
  <si>
    <t>"pozn. B" (1,76+1,8)*1,2</t>
  </si>
  <si>
    <t>23</t>
  </si>
  <si>
    <t>346272236</t>
  </si>
  <si>
    <t>Přizdívky z pórobetonových tvárnic objemová hmotnost do 500 kg/m3, na tenké maltové lože, tloušťka přizdívky 100 mm</t>
  </si>
  <si>
    <t>1622935462</t>
  </si>
  <si>
    <t>https://podminky.urs.cz/item/CS_URS_2023_01/346272236</t>
  </si>
  <si>
    <t>"pozn. C" 5*1,5*0,78</t>
  </si>
  <si>
    <t>"pozn. C" 5*1,5*0,78+2*1,5*1,0+1,585*1,0+3*1,2*0,7</t>
  </si>
  <si>
    <t>24</t>
  </si>
  <si>
    <t>346272256</t>
  </si>
  <si>
    <t>Přizdívky z pórobetonových tvárnic objemová hmotnost do 500 kg/m3, na tenké maltové lože, tloušťka přizdívky 150 mm</t>
  </si>
  <si>
    <t>-942339971</t>
  </si>
  <si>
    <t>https://podminky.urs.cz/item/CS_URS_2023_01/346272256</t>
  </si>
  <si>
    <t>"přizděný parapet 119" 0,9*2,05</t>
  </si>
  <si>
    <t>"pozn. A" (1,165+0,9)*1,2</t>
  </si>
  <si>
    <t>Úpravy povrchů, podlahy a osazování výplní</t>
  </si>
  <si>
    <t>25</t>
  </si>
  <si>
    <t>611135101</t>
  </si>
  <si>
    <t>Hrubá výplň rýh maltou jakékoli šířky rýhy ve stropech</t>
  </si>
  <si>
    <t>-778685782</t>
  </si>
  <si>
    <t>https://podminky.urs.cz/item/CS_URS_2023_01/611135101</t>
  </si>
  <si>
    <t>"102" 3,0*0,15</t>
  </si>
  <si>
    <t>"105" 1,0*0,15 "po dveřích"</t>
  </si>
  <si>
    <t>"106" 5,69*0,25</t>
  </si>
  <si>
    <t>"109" 1,585*0,1</t>
  </si>
  <si>
    <t>"sociálky" 5,71*0,1+2*1,19*0,1</t>
  </si>
  <si>
    <t>"118" (5,71+3,3)*0,15</t>
  </si>
  <si>
    <t>"121" 2,08*0,1</t>
  </si>
  <si>
    <t>26</t>
  </si>
  <si>
    <t>611325121</t>
  </si>
  <si>
    <t>Vápenocementová omítka rýh štuková ve stropech, šířky rýhy do 150 mm</t>
  </si>
  <si>
    <t>912231439</t>
  </si>
  <si>
    <t>https://podminky.urs.cz/item/CS_URS_2023_01/611325121</t>
  </si>
  <si>
    <t xml:space="preserve">"205"  4,925*3,2</t>
  </si>
  <si>
    <t>27</t>
  </si>
  <si>
    <t>611325421</t>
  </si>
  <si>
    <t>Oprava vápenocementové omítky vnitřních ploch štukové dvouvrstvé, tloušťky do 20 mm a tloušťky štuku do 3 mm stropů, v rozsahu opravované plochy do 10%</t>
  </si>
  <si>
    <t>-197804507</t>
  </si>
  <si>
    <t>https://podminky.urs.cz/item/CS_URS_2023_01/611325421</t>
  </si>
  <si>
    <t>"103" 4,0*2,3 "strop bez kazet"</t>
  </si>
  <si>
    <t xml:space="preserve">"107" </t>
  </si>
  <si>
    <t xml:space="preserve">18,35  "strop"</t>
  </si>
  <si>
    <t xml:space="preserve">"108"  </t>
  </si>
  <si>
    <t>3,0 "strop"</t>
  </si>
  <si>
    <t xml:space="preserve">"109" </t>
  </si>
  <si>
    <t>1,84 "strop"</t>
  </si>
  <si>
    <t xml:space="preserve">"110" </t>
  </si>
  <si>
    <t xml:space="preserve">4,07  "strop"</t>
  </si>
  <si>
    <t xml:space="preserve">"111" </t>
  </si>
  <si>
    <t xml:space="preserve">4,95  "strop"</t>
  </si>
  <si>
    <t xml:space="preserve">"112" </t>
  </si>
  <si>
    <t>1,51 "strop"</t>
  </si>
  <si>
    <t xml:space="preserve">"113"  </t>
  </si>
  <si>
    <t>7,23 "strop"</t>
  </si>
  <si>
    <t>"114"</t>
  </si>
  <si>
    <t xml:space="preserve">8,09  "strop"</t>
  </si>
  <si>
    <t xml:space="preserve">"115" </t>
  </si>
  <si>
    <t xml:space="preserve">1,86  "strop"</t>
  </si>
  <si>
    <t xml:space="preserve">"116" </t>
  </si>
  <si>
    <t xml:space="preserve">3,27  "strop"</t>
  </si>
  <si>
    <t xml:space="preserve">"117" </t>
  </si>
  <si>
    <t xml:space="preserve">2,23  "strop"</t>
  </si>
  <si>
    <t xml:space="preserve">"118" </t>
  </si>
  <si>
    <t>25,62 "strop"</t>
  </si>
  <si>
    <t xml:space="preserve">"119" </t>
  </si>
  <si>
    <t xml:space="preserve">6,25  "strop"</t>
  </si>
  <si>
    <t xml:space="preserve">"120" </t>
  </si>
  <si>
    <t xml:space="preserve">3,43  "strop"</t>
  </si>
  <si>
    <t xml:space="preserve">"121" </t>
  </si>
  <si>
    <t>17,87 "strop"</t>
  </si>
  <si>
    <t xml:space="preserve">"122" </t>
  </si>
  <si>
    <t>16,44 "strop"</t>
  </si>
  <si>
    <t xml:space="preserve">"123" </t>
  </si>
  <si>
    <t>6,81 "strop"</t>
  </si>
  <si>
    <t xml:space="preserve">"124+125" </t>
  </si>
  <si>
    <t>22,29+6,85 "strop"</t>
  </si>
  <si>
    <t xml:space="preserve">"126" </t>
  </si>
  <si>
    <t>201,61 "strop"</t>
  </si>
  <si>
    <t>"127"</t>
  </si>
  <si>
    <t xml:space="preserve">57,0   "strop"</t>
  </si>
  <si>
    <t>"128"</t>
  </si>
  <si>
    <t>46,8 "strop"</t>
  </si>
  <si>
    <t>"129"</t>
  </si>
  <si>
    <t xml:space="preserve">18,83  "strop"</t>
  </si>
  <si>
    <t>"201"</t>
  </si>
  <si>
    <t>11,37 "strop"</t>
  </si>
  <si>
    <t>"202"</t>
  </si>
  <si>
    <t>15,79 "strop"</t>
  </si>
  <si>
    <t>"203"</t>
  </si>
  <si>
    <t>33,87 "strop"</t>
  </si>
  <si>
    <t>"204"</t>
  </si>
  <si>
    <t xml:space="preserve">16,35  "strop"</t>
  </si>
  <si>
    <t>"205"</t>
  </si>
  <si>
    <t>16,12 "strop"</t>
  </si>
  <si>
    <t>"206"</t>
  </si>
  <si>
    <t xml:space="preserve">3,7  "strop"</t>
  </si>
  <si>
    <t>"207"</t>
  </si>
  <si>
    <t xml:space="preserve">2,54  "strop"</t>
  </si>
  <si>
    <t>"208"</t>
  </si>
  <si>
    <t xml:space="preserve">4,98  "strop"</t>
  </si>
  <si>
    <t>"209"</t>
  </si>
  <si>
    <t>24,7 "strop"</t>
  </si>
  <si>
    <t>"210"</t>
  </si>
  <si>
    <t xml:space="preserve">23,9  "strop"</t>
  </si>
  <si>
    <t>"211"</t>
  </si>
  <si>
    <t xml:space="preserve">14,58  "strop"</t>
  </si>
  <si>
    <t>"212"</t>
  </si>
  <si>
    <t xml:space="preserve">18,33  "strop"</t>
  </si>
  <si>
    <t>"213"</t>
  </si>
  <si>
    <t xml:space="preserve">23,58  "strop"</t>
  </si>
  <si>
    <t>"214"</t>
  </si>
  <si>
    <t xml:space="preserve">13,07  "strop"</t>
  </si>
  <si>
    <t>"215"</t>
  </si>
  <si>
    <t xml:space="preserve">2,29  "strop"</t>
  </si>
  <si>
    <t>"216"</t>
  </si>
  <si>
    <t xml:space="preserve">5,78  "strop"</t>
  </si>
  <si>
    <t>"217"</t>
  </si>
  <si>
    <t xml:space="preserve">4,45  "strop"</t>
  </si>
  <si>
    <t>"218"</t>
  </si>
  <si>
    <t xml:space="preserve">15,00  "strop"</t>
  </si>
  <si>
    <t>"219"</t>
  </si>
  <si>
    <t xml:space="preserve">4,66  "strop"</t>
  </si>
  <si>
    <t>"220"</t>
  </si>
  <si>
    <t xml:space="preserve">14,17  "strop"</t>
  </si>
  <si>
    <t>28</t>
  </si>
  <si>
    <t>612135101</t>
  </si>
  <si>
    <t>Hrubá výplň rýh maltou jakékoli šířky rýhy ve stěnách</t>
  </si>
  <si>
    <t>-983142953</t>
  </si>
  <si>
    <t>https://podminky.urs.cz/item/CS_URS_2023_01/612135101</t>
  </si>
  <si>
    <t>"102" 2*3,05*0,15</t>
  </si>
  <si>
    <t>"105" 2*2,1*0,15 "po dveřích"</t>
  </si>
  <si>
    <t>"106" 2*sv1np*0,25</t>
  </si>
  <si>
    <t>"109" 2*3,05*0,15</t>
  </si>
  <si>
    <t>"sociálky" 4*sv1np*0,1</t>
  </si>
  <si>
    <t>"118" 3*sv1np*0,1</t>
  </si>
  <si>
    <t>"121" 2*sv1np*0,1</t>
  </si>
  <si>
    <t>"124" 9,875*0,35</t>
  </si>
  <si>
    <t>"125" 2*4,9*0,15</t>
  </si>
  <si>
    <t>29</t>
  </si>
  <si>
    <t>612142001</t>
  </si>
  <si>
    <t>Potažení vnitřních ploch pletivem v ploše nebo pruzích, na plném podkladu sklovláknitým vtlačením do tmelu stěn</t>
  </si>
  <si>
    <t>-1945698197</t>
  </si>
  <si>
    <t>https://podminky.urs.cz/item/CS_URS_2023_01/612142001</t>
  </si>
  <si>
    <t>30</t>
  </si>
  <si>
    <t>612321141</t>
  </si>
  <si>
    <t>Omítka vápenocementová vnitřních ploch nanášená ručně dvouvrstvá, tloušťky jádrové omítky do 10 mm a tloušťky štuku do 3 mm štuková svislých konstrukcí stěn</t>
  </si>
  <si>
    <t>-32448318</t>
  </si>
  <si>
    <t>https://podminky.urs.cz/item/CS_URS_2023_01/612321141</t>
  </si>
  <si>
    <t>"zazdívka tl. 250" 1,68*2</t>
  </si>
  <si>
    <t>"zazdívka tl. 125" 2,9*2</t>
  </si>
  <si>
    <t xml:space="preserve">"příčka tl. 100"  42,813*2</t>
  </si>
  <si>
    <t xml:space="preserve">"příčka tl. 125"  29,983*2</t>
  </si>
  <si>
    <t xml:space="preserve">"příčka tl. 150"  4,788*2</t>
  </si>
  <si>
    <t xml:space="preserve">"zazdívka rýh tl. 140"  1,38</t>
  </si>
  <si>
    <t>"přizdívka tl. 75" 4,272</t>
  </si>
  <si>
    <t>"přizdívka tl. 100" 5,85</t>
  </si>
  <si>
    <t>"přizdívka tl. 150" 4,323</t>
  </si>
  <si>
    <t xml:space="preserve">"otlučené omítky do 30%"  47,125*0,3</t>
  </si>
  <si>
    <t xml:space="preserve">"otlučené omítky do 100%"  163,678</t>
  </si>
  <si>
    <t>"zazdívka tl. 450" 4,651*2</t>
  </si>
  <si>
    <t>"zazdívka tl. 375" 3,0</t>
  </si>
  <si>
    <t>"205" (2*4,925+2*3,2)*2,9</t>
  </si>
  <si>
    <t>"214" 4,94*0,3</t>
  </si>
  <si>
    <t xml:space="preserve">"216"  (1,07+0,88)*0,3</t>
  </si>
  <si>
    <t>"218" (2*2*0,6)*(0,7+1,8+0,4)</t>
  </si>
  <si>
    <t>31</t>
  </si>
  <si>
    <t>612325121</t>
  </si>
  <si>
    <t>Vápenocementová omítka rýh štuková ve stěnách, šířky rýhy do 150 mm</t>
  </si>
  <si>
    <t>111277018</t>
  </si>
  <si>
    <t>https://podminky.urs.cz/item/CS_URS_2023_01/612325121</t>
  </si>
  <si>
    <t>32</t>
  </si>
  <si>
    <t>612325205</t>
  </si>
  <si>
    <t>Vápenocementová omítka jednotlivých malých ploch hrubá na stěnách, plochy jednotlivě přes 1,0 do 4 m2</t>
  </si>
  <si>
    <t>-407692431</t>
  </si>
  <si>
    <t>https://podminky.urs.cz/item/CS_URS_2023_01/612325205</t>
  </si>
  <si>
    <t>"125" 1,5*2,0</t>
  </si>
  <si>
    <t>33</t>
  </si>
  <si>
    <t>612325421</t>
  </si>
  <si>
    <t>Oprava vápenocementové omítky vnitřních ploch štukové dvouvrstvé, tloušťky do 20 mm a tloušťky štuku do 3 mm stěn, v rozsahu opravované plochy do 10%</t>
  </si>
  <si>
    <t>1597820868</t>
  </si>
  <si>
    <t>https://podminky.urs.cz/item/CS_URS_2023_01/612325421</t>
  </si>
  <si>
    <t xml:space="preserve">"102"  (2*(0,3+1,0+1,825+2,265+2,05)+2*5,4)*sv1np</t>
  </si>
  <si>
    <t>-2*1,65*1,97</t>
  </si>
  <si>
    <t>-(0,3+0,9)*2,1</t>
  </si>
  <si>
    <t xml:space="preserve">"103"  (2*5,08+2*4,0)*sv1np</t>
  </si>
  <si>
    <t>"104" (2*4,0+2*2,01)*sv1np</t>
  </si>
  <si>
    <t>"105" (2*7,675+2*2,05)*2,9</t>
  </si>
  <si>
    <t>-1,65*1,97</t>
  </si>
  <si>
    <t>"106" (2*10,0+2*5,69)*sv1np</t>
  </si>
  <si>
    <t>-1,45*1,97</t>
  </si>
  <si>
    <t>"107" (2*3,1+2*5,69)*sv1np</t>
  </si>
  <si>
    <t xml:space="preserve">"108"  (2*1,8+2*1,585)*sv1np</t>
  </si>
  <si>
    <t>d3+d2</t>
  </si>
  <si>
    <t>"109" (2*0,9+2*1,585)*sv1np</t>
  </si>
  <si>
    <t>"110+111" (2*3,0+2*3,0)*sv1np</t>
  </si>
  <si>
    <t>2*d2+d3</t>
  </si>
  <si>
    <t>"111" (2*3,08+2*2,325)*sv1np</t>
  </si>
  <si>
    <t>2*d2</t>
  </si>
  <si>
    <t>"112" (2*0,9+2*1,675)*sv1np</t>
  </si>
  <si>
    <t xml:space="preserve">"113"  (2*2,0+2*2,86)*sv1np</t>
  </si>
  <si>
    <t>d2+d3</t>
  </si>
  <si>
    <t>"114" (2*3,0+2*1,7)*sv1np</t>
  </si>
  <si>
    <t>"115" (2*0,9+2*1,715)*sv1np</t>
  </si>
  <si>
    <t>"116" (2*1,715+2*1,7)*sv1np</t>
  </si>
  <si>
    <t xml:space="preserve">"117"  (2*0,91+2*2,7)*sv1np</t>
  </si>
  <si>
    <t xml:space="preserve">"118"  (2*4,425+2*5,71)*sv1np</t>
  </si>
  <si>
    <t>"119" (2*6,2+2,5)*sv1np</t>
  </si>
  <si>
    <t xml:space="preserve">"120"  (2*2,5+2*6,16)*sv1np</t>
  </si>
  <si>
    <t>-(1,45*2,18+1,5*0,7)</t>
  </si>
  <si>
    <t>"121" (2*6,9+2*2,735)*sv1np</t>
  </si>
  <si>
    <t>"122" (2*2,725+2*6,005)*sv1np</t>
  </si>
  <si>
    <t>"124+125" (2*9,875+2*2,85)*sv1np</t>
  </si>
  <si>
    <t>"123" (2*2,47+2*2,725)*sv1np</t>
  </si>
  <si>
    <t xml:space="preserve">"129"  (2*(-0,375+2,5+3,5+0,1)+2*3,5)*4,9</t>
  </si>
  <si>
    <t>"201" (2*6,2+2,5)*sv2np</t>
  </si>
  <si>
    <t xml:space="preserve">"202"  (2*(2,5+2,95)+2*3,775)*sv2np</t>
  </si>
  <si>
    <t>3*d3</t>
  </si>
  <si>
    <t>-1,65*2,1</t>
  </si>
  <si>
    <t xml:space="preserve">"203"  (2*5,775+2*5,71)*sv2np</t>
  </si>
  <si>
    <t xml:space="preserve">"204"  (2*(3,725+1,15)+2*2,05+2*(0,085+2,330)+2*2,125+2*0,45)*sv2np</t>
  </si>
  <si>
    <t>2*d1</t>
  </si>
  <si>
    <t>"205" (2*4,925+2*3,2)*sv2np</t>
  </si>
  <si>
    <t>"206" (2*2,7+2*1,35)*sv2np</t>
  </si>
  <si>
    <t>"207" (2*2,7+2*0,96)*sv2np</t>
  </si>
  <si>
    <t>"208" (2*(1,325+1,375)+2*2,05)*sv2np</t>
  </si>
  <si>
    <t>"209" (2*3,3+2*5,69)*sv2np</t>
  </si>
  <si>
    <t>"210" (2*4,0+2*5,69)*sv2np</t>
  </si>
  <si>
    <t>2*d3</t>
  </si>
  <si>
    <t xml:space="preserve">"211"  (2*2,5+2*5,69)*sv2np</t>
  </si>
  <si>
    <t xml:space="preserve">"212"  (2*2,98+2*5,69)*sv2np</t>
  </si>
  <si>
    <t>"213" (2*4,55+2*5,69)*sv2np</t>
  </si>
  <si>
    <t xml:space="preserve">"214"  (2*2,6+2*5,69)*sv2np</t>
  </si>
  <si>
    <t>"215" (2*1,08+2*2,05)*sv2np</t>
  </si>
  <si>
    <t>"216" (2*1,52+2*1,07+2*1,52+2*0,88)*sv2np</t>
  </si>
  <si>
    <t>d1+d3</t>
  </si>
  <si>
    <t xml:space="preserve">"217"  (2*2,7+2*2,41)*sv2np</t>
  </si>
  <si>
    <t xml:space="preserve">"218"  (2*4,6+2*3,2)*sv2np</t>
  </si>
  <si>
    <t xml:space="preserve">"219"  (2*2,2+2*2,08)*sv2np</t>
  </si>
  <si>
    <t xml:space="preserve">"220"  (2*4,91+2*(1,8+2,45))*sv2np</t>
  </si>
  <si>
    <t>5*d3</t>
  </si>
  <si>
    <t>34</t>
  </si>
  <si>
    <t>619995001</t>
  </si>
  <si>
    <t>Začištění omítek (s dodáním hmot) kolem oken, dveří, podlah, obkladů apod.</t>
  </si>
  <si>
    <t>-1959801684</t>
  </si>
  <si>
    <t>https://podminky.urs.cz/item/CS_URS_2023_01/619995001</t>
  </si>
  <si>
    <t>"102" 2*(2*1,97+1,65)*2+(2*2,1+(0,9+0,35))</t>
  </si>
  <si>
    <t>"121" (2*2,0+0,9)</t>
  </si>
  <si>
    <t>"122" (2*2,0+(0,9+0,35))</t>
  </si>
  <si>
    <t>"124" (2*2,0+(0,9+0,35))</t>
  </si>
  <si>
    <t>"po vybouraných oknech"</t>
  </si>
  <si>
    <t>(2*0,7+1,5)</t>
  </si>
  <si>
    <t>(2*1,25+1,5)</t>
  </si>
  <si>
    <t>2*(2*1,25+2,1)</t>
  </si>
  <si>
    <t>5*(2*1,25+2,1)</t>
  </si>
  <si>
    <t>2*(2*1,25+0,9)</t>
  </si>
  <si>
    <t>2*(2*1,85+2,1)</t>
  </si>
  <si>
    <t>(2*1,5+1,5)</t>
  </si>
  <si>
    <t>(2*2,5+1,5)</t>
  </si>
  <si>
    <t>hadicová věž</t>
  </si>
  <si>
    <t>3*(2*0,9+0,6)</t>
  </si>
  <si>
    <t>35</t>
  </si>
  <si>
    <t>622131121</t>
  </si>
  <si>
    <t>Podkladní a spojovací vrstva vnějších omítaných ploch penetrace nanášená ručně stěn</t>
  </si>
  <si>
    <t>1031209561</t>
  </si>
  <si>
    <t>https://podminky.urs.cz/item/CS_URS_2023_01/622131121</t>
  </si>
  <si>
    <t xml:space="preserve">"západní fasáda u garáží"  12,3*4,5</t>
  </si>
  <si>
    <t xml:space="preserve">"jižní fasáda u garáží"  (2,5+3,5+0,1+0,9+3,6+0,9+0,1+3,5+0,9+3,6+0,9+3,6+0,9+3,6+0,6)*4,5</t>
  </si>
  <si>
    <t>-6*3,6*3,6</t>
  </si>
  <si>
    <t>"západní fasáda hlavní budovy" 15,1*7,3-55,35</t>
  </si>
  <si>
    <t xml:space="preserve">"nové zdivo atiky"  (3,1+8,69+2,02)*0,35</t>
  </si>
  <si>
    <t>36</t>
  </si>
  <si>
    <t>622142001</t>
  </si>
  <si>
    <t>Potažení vnějších ploch pletivem v ploše nebo pruzích, na plném podkladu sklovláknitým vtlačením do tmelu stěn</t>
  </si>
  <si>
    <t>-2049065563</t>
  </si>
  <si>
    <t>https://podminky.urs.cz/item/CS_URS_2023_01/622142001</t>
  </si>
  <si>
    <t>37</t>
  </si>
  <si>
    <t>622151001</t>
  </si>
  <si>
    <t>Penetrační nátěr vnějších pastovitých tenkovrstvých omítek akrylátový stěn</t>
  </si>
  <si>
    <t>1237412314</t>
  </si>
  <si>
    <t>https://podminky.urs.cz/item/CS_URS_2023_01/622151001</t>
  </si>
  <si>
    <t xml:space="preserve">"skladba S6" </t>
  </si>
  <si>
    <t>"kolem objektu"</t>
  </si>
  <si>
    <t>(2,5+2*1,0+3*0,9+3,3+(0,745+1,22+2,36)+0,375+4,54+0,375+2,21+0,5+9,875+0,1+3,1+0,375)*0,5</t>
  </si>
  <si>
    <t>(0,375+5,69+0,45+2,05+0,45+5,71+0,375)*0,5</t>
  </si>
  <si>
    <t>(3,25+0,9+0,3+0,9+2,4+2,1+2,4+2,1+2,4+2,1+2,4+2,1+2,4+2,1+1,675)*0,5</t>
  </si>
  <si>
    <t>(2,1+1,85+2,1+1,8+1,5+1,05+1,5+1,1+0,9+0,755+0,86+0,69+0,87+2,075+0,85+0,6+0,85+0,85+0,7+0,825)*0,5</t>
  </si>
  <si>
    <t>12,3*0,5</t>
  </si>
  <si>
    <t>38</t>
  </si>
  <si>
    <t>622211031</t>
  </si>
  <si>
    <t>Montáž kontaktního zateplení lepením a mechanickým kotvením z polystyrenových desek na vnější stěny, na podklad betonový nebo z lehčeného betonu, z tvárnic keramických nebo vápenopískových, tloušťky desek přes 120 do 160 mm</t>
  </si>
  <si>
    <t>1291813511</t>
  </si>
  <si>
    <t>https://podminky.urs.cz/item/CS_URS_2023_01/622211031</t>
  </si>
  <si>
    <t>0,5*3,4</t>
  </si>
  <si>
    <t>39</t>
  </si>
  <si>
    <t>M</t>
  </si>
  <si>
    <t>28375951</t>
  </si>
  <si>
    <t>deska EPS 70 fasádní λ=0,039 tl 140mm</t>
  </si>
  <si>
    <t>916456533</t>
  </si>
  <si>
    <t>1,7*1,02 'Přepočtené koeficientem množství</t>
  </si>
  <si>
    <t>40</t>
  </si>
  <si>
    <t>622331121</t>
  </si>
  <si>
    <t>Omítka cementová vnějších ploch nanášená ručně jednovrstvá, tloušťky do 15 mm hladká stěn</t>
  </si>
  <si>
    <t>557033869</t>
  </si>
  <si>
    <t>https://podminky.urs.cz/item/CS_URS_2023_01/622331121</t>
  </si>
  <si>
    <t>"kolem objektu" (2,5+2*1,0+3*0,9+3,3+(0,745+1,22+2,36)+0,375+4,54+0,375+2,21+0,5+9,875+0,1+3,1+0,375)*0,5*0,6</t>
  </si>
  <si>
    <t>41</t>
  </si>
  <si>
    <t>622332111</t>
  </si>
  <si>
    <t>Omítka vápenocementová strukturální (břízolitová) vnějších ploch nanášená ručně škrábaná stěn</t>
  </si>
  <si>
    <t>216623349</t>
  </si>
  <si>
    <t>https://podminky.urs.cz/item/CS_URS_2023_01/622332111</t>
  </si>
  <si>
    <t>42</t>
  </si>
  <si>
    <t>622511102</t>
  </si>
  <si>
    <t>Omítka tenkovrstvá akrylátová vnějších ploch probarvená bez penetrace mozaiková jemnozrnná stěn</t>
  </si>
  <si>
    <t>1974713283</t>
  </si>
  <si>
    <t>https://podminky.urs.cz/item/CS_URS_2023_01/622511102</t>
  </si>
  <si>
    <t>43</t>
  </si>
  <si>
    <t>631311112</t>
  </si>
  <si>
    <t>Mazanina z betonu prostého bez zvýšených nároků na prostředí tl. přes 50 do 80 mm tř. C 8/10</t>
  </si>
  <si>
    <t>1284069168</t>
  </si>
  <si>
    <t>https://podminky.urs.cz/item/CS_URS_2023_01/631311112</t>
  </si>
  <si>
    <t>p12_2np*0,053</t>
  </si>
  <si>
    <t>44</t>
  </si>
  <si>
    <t>631311113</t>
  </si>
  <si>
    <t>Mazanina z betonu prostého bez zvýšených nároků na prostředí tl. přes 50 do 80 mm tř. C 12/15</t>
  </si>
  <si>
    <t>1923846415</t>
  </si>
  <si>
    <t>https://podminky.urs.cz/item/CS_URS_2023_01/631311113</t>
  </si>
  <si>
    <t xml:space="preserve">střecha nad vchodem - spádový klín  </t>
  </si>
  <si>
    <t>"odhad" 1,1*2,8*0,6/2</t>
  </si>
  <si>
    <t>45</t>
  </si>
  <si>
    <t>631311114</t>
  </si>
  <si>
    <t>Mazanina z betonu prostého bez zvýšených nároků na prostředí tl. přes 50 do 80 mm tř. C 16/20</t>
  </si>
  <si>
    <t>-1664211400</t>
  </si>
  <si>
    <t>https://podminky.urs.cz/item/CS_URS_2023_01/631311114</t>
  </si>
  <si>
    <t xml:space="preserve">"skladba P1"  p1_1np*0,055</t>
  </si>
  <si>
    <t xml:space="preserve">"skladba P2"  p2_1np*0,058</t>
  </si>
  <si>
    <t>"skladba P5" p5_1np*0,053</t>
  </si>
  <si>
    <t>"skladba P6" p6_1np*0,053</t>
  </si>
  <si>
    <t xml:space="preserve">"skladba P9"  p9_2np*0,053</t>
  </si>
  <si>
    <t>46</t>
  </si>
  <si>
    <t>631319011</t>
  </si>
  <si>
    <t>Příplatek k cenám mazanin za úpravu povrchu mazaniny přehlazením, mazanina tl. přes 50 do 80 mm</t>
  </si>
  <si>
    <t>-1721670435</t>
  </si>
  <si>
    <t>https://podminky.urs.cz/item/CS_URS_2023_01/631319011</t>
  </si>
  <si>
    <t>47</t>
  </si>
  <si>
    <t>631319195</t>
  </si>
  <si>
    <t>Příplatek k cenám mazanin za malou plochu do 5 m2 jednotlivě mazanina tl. přes 50 do 80 mm</t>
  </si>
  <si>
    <t>-1070076610</t>
  </si>
  <si>
    <t>https://podminky.urs.cz/item/CS_URS_2023_01/631319195</t>
  </si>
  <si>
    <t>48</t>
  </si>
  <si>
    <t>631362021</t>
  </si>
  <si>
    <t>Výztuž mazanin ze svařovaných sítí z drátů typu KARI</t>
  </si>
  <si>
    <t>237600623</t>
  </si>
  <si>
    <t>https://podminky.urs.cz/item/CS_URS_2023_01/631362021</t>
  </si>
  <si>
    <t xml:space="preserve">"skladba P1"  p1_1np*2,1/1000</t>
  </si>
  <si>
    <t xml:space="preserve">"skladba P2"  p2_1np*3,04/1000</t>
  </si>
  <si>
    <t>"skladba P5" p5_1np*2,1/1000</t>
  </si>
  <si>
    <t>"skladba P6" p6_1np*2,1/1000</t>
  </si>
  <si>
    <t xml:space="preserve">"skladba P9"  p9_2np*2,1/1000</t>
  </si>
  <si>
    <t>p12_2np*2,1/1000</t>
  </si>
  <si>
    <t>49</t>
  </si>
  <si>
    <t>632450124</t>
  </si>
  <si>
    <t>Potěr cementový vyrovnávací ze suchých směsí v pásu o průměrné (střední) tl. přes 40 do 50 mm</t>
  </si>
  <si>
    <t>-133562435</t>
  </si>
  <si>
    <t>https://podminky.urs.cz/item/CS_URS_2023_01/632450124</t>
  </si>
  <si>
    <t>"skladba S5" s5</t>
  </si>
  <si>
    <t>50</t>
  </si>
  <si>
    <t>632481213</t>
  </si>
  <si>
    <t>Separační vrstva k oddělení podlahových vrstev z polyetylénové fólie</t>
  </si>
  <si>
    <t>-244002168</t>
  </si>
  <si>
    <t>https://podminky.urs.cz/item/CS_URS_2023_01/632481213</t>
  </si>
  <si>
    <t>51</t>
  </si>
  <si>
    <t>642942611</t>
  </si>
  <si>
    <t>Osazování zárubní nebo rámů kovových dveřních lisovaných nebo z úhelníků bez dveřních křídel na montážní pěnu, plochy otvoru do 2,5 m2</t>
  </si>
  <si>
    <t>-1069804064</t>
  </si>
  <si>
    <t>https://podminky.urs.cz/item/CS_URS_2023_01/642942611</t>
  </si>
  <si>
    <t>"ozn. 01/L" 1</t>
  </si>
  <si>
    <t>"ozn. 02/L,P" 4</t>
  </si>
  <si>
    <t>"ozn. 03/L,P" 2</t>
  </si>
  <si>
    <t>"ozn. 04/L,P" 5</t>
  </si>
  <si>
    <t>"ozn. 05/P,L" 2</t>
  </si>
  <si>
    <t>"ozn. 09/P,L" 1</t>
  </si>
  <si>
    <t>52</t>
  </si>
  <si>
    <t>55331715</t>
  </si>
  <si>
    <t>zárubeň dvoukřídlá ocelová pro dodatečnou montáž tl stěny 75-100mm rozměru 1600/1970, 2100mm</t>
  </si>
  <si>
    <t>-1777855746</t>
  </si>
  <si>
    <t>"ozn. 05/P" 1</t>
  </si>
  <si>
    <t>53</t>
  </si>
  <si>
    <t>55331431</t>
  </si>
  <si>
    <t>zárubeň jednokřídlá ocelová pro dodatečnou montáž tl stěny 75-100mm rozměru 700/1970, 2100mm</t>
  </si>
  <si>
    <t>692994867</t>
  </si>
  <si>
    <t>54</t>
  </si>
  <si>
    <t>55331432</t>
  </si>
  <si>
    <t>zárubeň jednokřídlá ocelová pro dodatečnou montáž tl stěny 75-100mm rozměru 800/1970, 2100mm</t>
  </si>
  <si>
    <t>-500813805</t>
  </si>
  <si>
    <t>"ozn. 05/L" 1</t>
  </si>
  <si>
    <t>"ozn. 09/L" 1</t>
  </si>
  <si>
    <t>55</t>
  </si>
  <si>
    <t>660000.r</t>
  </si>
  <si>
    <t xml:space="preserve">stavební přípomoce </t>
  </si>
  <si>
    <t>kpl</t>
  </si>
  <si>
    <t>-780461997</t>
  </si>
  <si>
    <t>Ostatní konstrukce a práce-bourání</t>
  </si>
  <si>
    <t>56</t>
  </si>
  <si>
    <t>941111111</t>
  </si>
  <si>
    <t>Montáž lešení řadového trubkového lehkého pracovního s podlahami s provozním zatížením tř. 3 do 200 kg/m2 šířky tř. W06 od 0,6 do 0,9 m, výšky do 10 m</t>
  </si>
  <si>
    <t>-443344069</t>
  </si>
  <si>
    <t>https://podminky.urs.cz/item/CS_URS_2023_01/941111111</t>
  </si>
  <si>
    <t>(2,5+2*1,0+3*0,9+3,3+(0,745+1,22+2,36)+0,375+4,54+0,375+2,21+0,5+9,875+0,1+3,1+0,375)*6,5</t>
  </si>
  <si>
    <t>(0,375+5,69+0,45+2,05+0,45+5,71+0,375)*8,0</t>
  </si>
  <si>
    <t>(3,25+0,9+0,3+0,9+2,4+2,1+2,4+2,1+2,4+2,1+2,4+2,1+2,4+2,1+1,675)*6,5</t>
  </si>
  <si>
    <t>(2,1+1,85+2,1+1,8+1,5+1,05+1,5+1,1+0,9+0,755+0,86+0,69+0,87+2,075+0,85+0,6+0,85+0,85+0,7+0,825)*8,0</t>
  </si>
  <si>
    <t>12,3*0,5*6,0</t>
  </si>
  <si>
    <t>5*3,0*6,0</t>
  </si>
  <si>
    <t>57</t>
  </si>
  <si>
    <t>941111211</t>
  </si>
  <si>
    <t>Montáž lešení řadového trubkového lehkého pracovního s podlahami s provozním zatížením tř. 3 do 200 kg/m2 Příplatek za první a každý další den použití lešení k ceně -1111</t>
  </si>
  <si>
    <t>1258193230</t>
  </si>
  <si>
    <t>https://podminky.urs.cz/item/CS_URS_2023_01/941111211</t>
  </si>
  <si>
    <t>866,001*30*4</t>
  </si>
  <si>
    <t>58</t>
  </si>
  <si>
    <t>941111811</t>
  </si>
  <si>
    <t>Demontáž lešení řadového trubkového lehkého pracovního s podlahami s provozním zatížením tř. 3 do 200 kg/m2 šířky tř. W06 od 0,6 do 0,9 m, výšky do 10 m</t>
  </si>
  <si>
    <t>-1296043672</t>
  </si>
  <si>
    <t>https://podminky.urs.cz/item/CS_URS_2023_01/941111811</t>
  </si>
  <si>
    <t>59</t>
  </si>
  <si>
    <t>949101112</t>
  </si>
  <si>
    <t>Lešení pomocné pracovní pro objekty pozemních staveb pro zatížení do 150 kg/m2, o výšce lešeňové podlahy přes 1,9 do 3,5 m</t>
  </si>
  <si>
    <t>-1976434835</t>
  </si>
  <si>
    <t>https://podminky.urs.cz/item/CS_URS_2023_01/949101112</t>
  </si>
  <si>
    <t>"garáže" 201,61+57,0+46,8+18,83</t>
  </si>
  <si>
    <t>60</t>
  </si>
  <si>
    <t>952901111</t>
  </si>
  <si>
    <t>Vyčištění budov nebo objektů před předáním do užívání budov bytové nebo občanské výstavby, světlé výšky podlaží do 4 m</t>
  </si>
  <si>
    <t>-1871841305</t>
  </si>
  <si>
    <t>https://podminky.urs.cz/item/CS_URS_2023_01/952901111</t>
  </si>
  <si>
    <t>61</t>
  </si>
  <si>
    <t>962031132</t>
  </si>
  <si>
    <t>Bourání příček z cihel, tvárnic nebo příčkovek z cihel pálených, plných nebo dutých na maltu vápennou nebo vápenocementovou, tl. do 100 mm</t>
  </si>
  <si>
    <t>-887080001</t>
  </si>
  <si>
    <t>https://podminky.urs.cz/item/CS_URS_2023_01/962031132</t>
  </si>
  <si>
    <t>wc ženy</t>
  </si>
  <si>
    <t>(1,585+0,1+0,65)*3,2</t>
  </si>
  <si>
    <t>0,375*3,2</t>
  </si>
  <si>
    <t>sklad + kuchyň + wc muži + předsíň</t>
  </si>
  <si>
    <t>(3,35+0,1+2,26)*3,2+3,76*3,2+(2,46+0,1+2,15+0,1+0,9)*3,2+2*1,99*3,2</t>
  </si>
  <si>
    <t>čistá šatna</t>
  </si>
  <si>
    <t>2,08*3,2</t>
  </si>
  <si>
    <t>zádveří</t>
  </si>
  <si>
    <t>"nadpraží" 3,0*(3,15-2,2)</t>
  </si>
  <si>
    <t>62</t>
  </si>
  <si>
    <t>962031133</t>
  </si>
  <si>
    <t>Bourání příček z cihel, tvárnic nebo příčkovek z cihel pálených, plných nebo dutých na maltu vápennou nebo vápenocementovou, tl. do 150 mm</t>
  </si>
  <si>
    <t>1179569712</t>
  </si>
  <si>
    <t>https://podminky.urs.cz/item/CS_URS_2023_01/962031133</t>
  </si>
  <si>
    <t>3,275*4,52</t>
  </si>
  <si>
    <t>63</t>
  </si>
  <si>
    <t>962032231</t>
  </si>
  <si>
    <t>Bourání zdiva nadzákladového z cihel nebo tvárnic z cihel pálených nebo vápenopískových, na maltu vápennou nebo vápenocementovou, objemu přes 1 m3</t>
  </si>
  <si>
    <t>1310592384</t>
  </si>
  <si>
    <t>https://podminky.urs.cz/item/CS_URS_2023_01/962032231</t>
  </si>
  <si>
    <t>zasedací místnost</t>
  </si>
  <si>
    <t>5,69*3,2*0,28</t>
  </si>
  <si>
    <t>64</t>
  </si>
  <si>
    <t>962081141</t>
  </si>
  <si>
    <t>Bourání zdiva příček nebo vybourání otvorů ze skleněných tvárnic, tl. do 150 mm</t>
  </si>
  <si>
    <t>-977394026</t>
  </si>
  <si>
    <t>https://podminky.urs.cz/item/CS_URS_2023_01/962081141</t>
  </si>
  <si>
    <t>pozn. E</t>
  </si>
  <si>
    <t>1,5*0,7</t>
  </si>
  <si>
    <t>1,5*1,25</t>
  </si>
  <si>
    <t>2,1*1,25*2</t>
  </si>
  <si>
    <t>1,1*0,8</t>
  </si>
  <si>
    <t>1,5*1,5</t>
  </si>
  <si>
    <t>1,5*2,5</t>
  </si>
  <si>
    <t>0,9*2,05</t>
  </si>
  <si>
    <t>0,6*0,9*3</t>
  </si>
  <si>
    <t>2,1*1,25*5</t>
  </si>
  <si>
    <t>0,9*1,25*2</t>
  </si>
  <si>
    <t>65</t>
  </si>
  <si>
    <t>965043321</t>
  </si>
  <si>
    <t>Bourání mazanin betonových s potěrem nebo teracem tl. do 100 mm, plochy do 1 m2</t>
  </si>
  <si>
    <t>1017562795</t>
  </si>
  <si>
    <t>https://podminky.urs.cz/item/CS_URS_2023_01/965043321</t>
  </si>
  <si>
    <t xml:space="preserve"> drážky  pro založení nových příček</t>
  </si>
  <si>
    <t xml:space="preserve">1NP </t>
  </si>
  <si>
    <t>"u schodiště" 1,07*0,19*0,1</t>
  </si>
  <si>
    <t>"zasedací místnost/skla" 5,69*0,165*0,1</t>
  </si>
  <si>
    <t xml:space="preserve">"před ložnicí"  1,8*0,15*0,1</t>
  </si>
  <si>
    <t>"u schodiště" 2,5*0,15*0,1</t>
  </si>
  <si>
    <t>"sprcha" 2,05*0,15*0,1</t>
  </si>
  <si>
    <t>66</t>
  </si>
  <si>
    <t>965043331</t>
  </si>
  <si>
    <t>Bourání mazanin betonových s potěrem nebo teracem tl. do 100 mm, plochy do 4 m2</t>
  </si>
  <si>
    <t>661242674</t>
  </si>
  <si>
    <t>https://podminky.urs.cz/item/CS_URS_2023_01/965043331</t>
  </si>
  <si>
    <t>"plynová kotelna" (1,1+1,05+0,85)*0,4*0,1</t>
  </si>
  <si>
    <t>67</t>
  </si>
  <si>
    <t>965043341</t>
  </si>
  <si>
    <t>Bourání mazanin betonových s potěrem nebo teracem tl. do 100 mm, plochy přes 4 m2</t>
  </si>
  <si>
    <t>551078012</t>
  </si>
  <si>
    <t>https://podminky.urs.cz/item/CS_URS_2023_01/965043341</t>
  </si>
  <si>
    <t>wc ženy + předsíň</t>
  </si>
  <si>
    <t>(20,25*1,585+0,9*(1,585+0,1+0,365))*0,1</t>
  </si>
  <si>
    <t>(1,6*(3,35+0,1+2,26)+3,76*3,35+3,76*2,26+1,99*2,46+1,99*2,15+1,99*0,9)*0,1</t>
  </si>
  <si>
    <t>(3,0*2,95)*0,1</t>
  </si>
  <si>
    <t>závětří</t>
  </si>
  <si>
    <t>(2,21*2,55)*0,1</t>
  </si>
  <si>
    <t>sprcha</t>
  </si>
  <si>
    <t>2,05*(1,325+1,375)*0,1</t>
  </si>
  <si>
    <t>wc</t>
  </si>
  <si>
    <t>(1,325+1,375)*0,96*0,1</t>
  </si>
  <si>
    <t>68</t>
  </si>
  <si>
    <t>965043431</t>
  </si>
  <si>
    <t>Bourání mazanin betonových s potěrem nebo teracem tl. do 150 mm, plochy do 4 m2</t>
  </si>
  <si>
    <t>-847637745</t>
  </si>
  <si>
    <t>https://podminky.urs.cz/item/CS_URS_2023_01/965043431</t>
  </si>
  <si>
    <t>"plynová kotelna" 1,05*2,76</t>
  </si>
  <si>
    <t>69</t>
  </si>
  <si>
    <t>965049112</t>
  </si>
  <si>
    <t>Bourání mazanin Příplatek k cenám za bourání mazanin betonových se svařovanou sítí, tl. přes 100 mm</t>
  </si>
  <si>
    <t>-985371343</t>
  </si>
  <si>
    <t>https://podminky.urs.cz/item/CS_URS_2023_01/965049112</t>
  </si>
  <si>
    <t>70</t>
  </si>
  <si>
    <t>965081213</t>
  </si>
  <si>
    <t>Bourání podlah z dlaždic bez podkladního lože nebo mazaniny, s jakoukoliv výplní spár keramických nebo xylolitových tl. do 10 mm, plochy přes 1 m2</t>
  </si>
  <si>
    <t>788961395</t>
  </si>
  <si>
    <t>https://podminky.urs.cz/item/CS_URS_2023_01/965081213</t>
  </si>
  <si>
    <t>20,25*1,585+0,9*(1,585+0,1+0,365)</t>
  </si>
  <si>
    <t>1,6*(3,35+0,1+2,26)+3,76*3,35+3,76*2,26+1,99*2,46+1,99*2,15+1,99*0,9</t>
  </si>
  <si>
    <t>3,0*2,95</t>
  </si>
  <si>
    <t>2,21*2,55</t>
  </si>
  <si>
    <t xml:space="preserve">"schody"  2*0,3*2,71+3*0,25*2,71</t>
  </si>
  <si>
    <t>2,05*(1,325+1,375)</t>
  </si>
  <si>
    <t>(1,325+1,375)*0,96</t>
  </si>
  <si>
    <t>sprchy</t>
  </si>
  <si>
    <t>2,7*2,41</t>
  </si>
  <si>
    <t>71</t>
  </si>
  <si>
    <t>965081611</t>
  </si>
  <si>
    <t>Odsekání soklíků včetně otlučení podkladní omítky až na zdivo rovných</t>
  </si>
  <si>
    <t>1862267335</t>
  </si>
  <si>
    <t>https://podminky.urs.cz/item/CS_URS_2023_01/965081611</t>
  </si>
  <si>
    <t>"pozn. C" 3,3+4,325+5,29+13,45+15,1</t>
  </si>
  <si>
    <t>"pozn. C" 12,3+2,5+0,9*5+0,75</t>
  </si>
  <si>
    <t>72</t>
  </si>
  <si>
    <t>966015121</t>
  </si>
  <si>
    <t>Vybourání částí říms z tvárnic nebo desek ze železobetonových prefabrikovaných desek jakéhokoliv vyložení</t>
  </si>
  <si>
    <t>-1510122353</t>
  </si>
  <si>
    <t>https://podminky.urs.cz/item/CS_URS_2023_01/966015121</t>
  </si>
  <si>
    <t>markýza</t>
  </si>
  <si>
    <t>3,3</t>
  </si>
  <si>
    <t>73</t>
  </si>
  <si>
    <t>968062456</t>
  </si>
  <si>
    <t>Vybourání dřevěných rámů oken s křídly, dveřních zárubní, vrat, stěn, ostění nebo obkladů dveřních zárubní, plochy přes 2 m2</t>
  </si>
  <si>
    <t>797800061</t>
  </si>
  <si>
    <t>https://podminky.urs.cz/item/CS_URS_2023_01/968062456</t>
  </si>
  <si>
    <t>chodba</t>
  </si>
  <si>
    <t>1,8*2,2</t>
  </si>
  <si>
    <t>sklad</t>
  </si>
  <si>
    <t>1,45*1,97</t>
  </si>
  <si>
    <t>špinavá šatna</t>
  </si>
  <si>
    <t>1,45*1,97*2</t>
  </si>
  <si>
    <t>1,75*2,2</t>
  </si>
  <si>
    <t>1,46*2,2</t>
  </si>
  <si>
    <t>Garáže</t>
  </si>
  <si>
    <t>74</t>
  </si>
  <si>
    <t>968072455</t>
  </si>
  <si>
    <t>Vybourání kovových rámů oken s křídly, dveřních zárubní, vrat, stěn, ostění nebo obkladů dveřních zárubní, plochy do 2 m2</t>
  </si>
  <si>
    <t>-749846223</t>
  </si>
  <si>
    <t>https://podminky.urs.cz/item/CS_URS_2023_01/968072455</t>
  </si>
  <si>
    <t>1,0*2,1*2</t>
  </si>
  <si>
    <t>0,8*2,1+2*0,7*2,1</t>
  </si>
  <si>
    <t>1,0*2,1</t>
  </si>
  <si>
    <t>-d3</t>
  </si>
  <si>
    <t>75</t>
  </si>
  <si>
    <t>971033651</t>
  </si>
  <si>
    <t>Vybourání otvorů ve zdivu základovém nebo nadzákladovém z cihel, tvárnic, příčkovek z cihel pálených na maltu vápennou nebo vápenocementovou plochy do 4 m2, tl. do 600 mm</t>
  </si>
  <si>
    <t>-1379654070</t>
  </si>
  <si>
    <t>https://podminky.urs.cz/item/CS_URS_2023_01/971033651</t>
  </si>
  <si>
    <t>"zasedací místnost" 1,0*2,1*0,45</t>
  </si>
  <si>
    <t>"kuchyň" 1,0*2,1*0,45</t>
  </si>
  <si>
    <t>"Předsíň M" 2,175*2,25*0,2</t>
  </si>
  <si>
    <t>"Předsíň Ž" 0,8*2,05*0,1</t>
  </si>
  <si>
    <t>76</t>
  </si>
  <si>
    <t>973031842</t>
  </si>
  <si>
    <t>Vysekání výklenků nebo kapes ve zdivu z cihel na maltu cementovou kapes pro zavázání nových příček, tl. do 100 mm</t>
  </si>
  <si>
    <t>-2031399633</t>
  </si>
  <si>
    <t>https://podminky.urs.cz/item/CS_URS_2023_01/973031842</t>
  </si>
  <si>
    <t>10*sv1np</t>
  </si>
  <si>
    <t>77</t>
  </si>
  <si>
    <t>973031843</t>
  </si>
  <si>
    <t>Vysekání výklenků nebo kapes ve zdivu z cihel na maltu cementovou kapes pro zavázání nových příček, tl. do 150 mm</t>
  </si>
  <si>
    <t>-1341479582</t>
  </si>
  <si>
    <t>https://podminky.urs.cz/item/CS_URS_2023_01/973031843</t>
  </si>
  <si>
    <t>2*sv1np</t>
  </si>
  <si>
    <t>78</t>
  </si>
  <si>
    <t>974031122</t>
  </si>
  <si>
    <t>Vysekání rýh ve zdivu cihelném na maltu vápennou nebo vápenocementovou do hl. 30 mm a šířky do 70 mm</t>
  </si>
  <si>
    <t>1481910482</t>
  </si>
  <si>
    <t>https://podminky.urs.cz/item/CS_URS_2023_01/974031122</t>
  </si>
  <si>
    <t>"kancelář" 2*0,9</t>
  </si>
  <si>
    <t>79</t>
  </si>
  <si>
    <t>974031664</t>
  </si>
  <si>
    <t>Vysekání rýh ve zdivu cihelném na maltu vápennou nebo vápenocementovou pro vtahování nosníků do zdí, před vybouráním otvoru do hl. 150 mm, při v. nosníku do 150 mm</t>
  </si>
  <si>
    <t>134513160</t>
  </si>
  <si>
    <t>https://podminky.urs.cz/item/CS_URS_2023_01/974031664</t>
  </si>
  <si>
    <t>"zasedací místnost" 3*1,4</t>
  </si>
  <si>
    <t xml:space="preserve">"kuchyň"  3*1,4</t>
  </si>
  <si>
    <t>"předsíň M" 2*2,6</t>
  </si>
  <si>
    <t>"předsíň Ž" 2*1,1</t>
  </si>
  <si>
    <t>80</t>
  </si>
  <si>
    <t>977151123</t>
  </si>
  <si>
    <t>Jádrové vrty diamantovými korunkami do stavebních materiálů (železobetonu, betonu, cihel, obkladů, dlažeb, kamene) průměru přes 130 do 150 mm</t>
  </si>
  <si>
    <t>1533864044</t>
  </si>
  <si>
    <t>https://podminky.urs.cz/item/CS_URS_2023_01/977151123</t>
  </si>
  <si>
    <t xml:space="preserve">střecha nad vchodem </t>
  </si>
  <si>
    <t xml:space="preserve">"odhad"  0,45</t>
  </si>
  <si>
    <t>81</t>
  </si>
  <si>
    <t>977311112</t>
  </si>
  <si>
    <t>Řezání stávajících betonových mazanin bez vyztužení hloubky přes 50 do 100 mm</t>
  </si>
  <si>
    <t>-1121889879</t>
  </si>
  <si>
    <t>https://podminky.urs.cz/item/CS_URS_2023_01/977311112</t>
  </si>
  <si>
    <t>"u schodiště" 2*1,07+0,19</t>
  </si>
  <si>
    <t>"zasedací místnost/skla" 2*5,69</t>
  </si>
  <si>
    <t>"plynová kotelna" 2*(1,1+1,05+0,85)</t>
  </si>
  <si>
    <t xml:space="preserve">"před ložnicí"  2*1,8</t>
  </si>
  <si>
    <t>"u schodiště" 2*2,5</t>
  </si>
  <si>
    <t>"sprcha" 2*2,05</t>
  </si>
  <si>
    <t>82</t>
  </si>
  <si>
    <t>978011121</t>
  </si>
  <si>
    <t>Otlučení vápenných nebo vápenocementových omítek vnitřních ploch stropů, v rozsahu přes 5 do 10 %</t>
  </si>
  <si>
    <t>2037816842</t>
  </si>
  <si>
    <t>https://podminky.urs.cz/item/CS_URS_2023_01/978011121</t>
  </si>
  <si>
    <t>kancelář</t>
  </si>
  <si>
    <t>4,925*3,2</t>
  </si>
  <si>
    <t>83</t>
  </si>
  <si>
    <t>978013141</t>
  </si>
  <si>
    <t>Otlučení vápenných nebo vápenocementových omítek vnitřních ploch stěn s vyškrabáním spar, s očištěním zdiva, v rozsahu přes 10 do 30 %</t>
  </si>
  <si>
    <t>-504338895</t>
  </si>
  <si>
    <t>https://podminky.urs.cz/item/CS_URS_2023_01/978013141</t>
  </si>
  <si>
    <t>(2*4,925+2*3,2)*2,9</t>
  </si>
  <si>
    <t>84</t>
  </si>
  <si>
    <t>978013191</t>
  </si>
  <si>
    <t>Otlučení vápenných nebo vápenocementových omítek vnitřních ploch stěn s vyškrabáním spar, s očištěním zdiva, v rozsahu přes 50 do 100 %</t>
  </si>
  <si>
    <t>1684168639</t>
  </si>
  <si>
    <t>https://podminky.urs.cz/item/CS_URS_2023_01/978013191</t>
  </si>
  <si>
    <t>(2*(2,025+0,9)+2*(1,585+0,1+0,365))*3,15</t>
  </si>
  <si>
    <t>-0,8*1,97</t>
  </si>
  <si>
    <t>(2*(1,6+3,76+1,99)+2*(3,35+0,1+2,26))*3,15</t>
  </si>
  <si>
    <t>-d3*2</t>
  </si>
  <si>
    <t>ložnice</t>
  </si>
  <si>
    <t>4,94*0,3</t>
  </si>
  <si>
    <t>(2*(1,325+1,375)+2*2,05)*2,9</t>
  </si>
  <si>
    <t>-0,6*1,97</t>
  </si>
  <si>
    <t>(2*(1,325+1,375)+2*0,96)*2,9</t>
  </si>
  <si>
    <t>wc muži</t>
  </si>
  <si>
    <t>(1,07+0,88)*0,3</t>
  </si>
  <si>
    <t>(2*2,7+2*2,41)*2,9</t>
  </si>
  <si>
    <t>85</t>
  </si>
  <si>
    <t>978015391</t>
  </si>
  <si>
    <t>Otlučení vápenných nebo vápenocementových omítek vnějších ploch s vyškrabáním spar a s očištěním zdiva stupně členitosti 1 a 2, v rozsahu přes 80 do 100 %</t>
  </si>
  <si>
    <t>-275850988</t>
  </si>
  <si>
    <t>https://podminky.urs.cz/item/CS_URS_2023_01/978015391</t>
  </si>
  <si>
    <t xml:space="preserve">"pozn. D"   25,5*0,3</t>
  </si>
  <si>
    <t xml:space="preserve">"pozn. D"   29,525*0,3</t>
  </si>
  <si>
    <t>86</t>
  </si>
  <si>
    <t>978036191</t>
  </si>
  <si>
    <t>Otlučení cementových omítek vnějších ploch s vyškrabáním spar zdiva a s očištěním povrchu, v rozsahu přes 80 do 100 %</t>
  </si>
  <si>
    <t>-533227577</t>
  </si>
  <si>
    <t>https://podminky.urs.cz/item/CS_URS_2023_01/978036191</t>
  </si>
  <si>
    <t>"pozn. C" (3,3+4,325+5,29+13,45+15,1)*0,3</t>
  </si>
  <si>
    <t>87</t>
  </si>
  <si>
    <t>9800000.r01</t>
  </si>
  <si>
    <t>Vybourání betonového žlabu</t>
  </si>
  <si>
    <t>-1410204273</t>
  </si>
  <si>
    <t>9,875</t>
  </si>
  <si>
    <t>88</t>
  </si>
  <si>
    <t>9800000.r02</t>
  </si>
  <si>
    <t>Zabetonování prostupu po svodu vč. hydroizolace - závětří</t>
  </si>
  <si>
    <t>767988293</t>
  </si>
  <si>
    <t>997</t>
  </si>
  <si>
    <t>Přesun sutě</t>
  </si>
  <si>
    <t>89</t>
  </si>
  <si>
    <t>997013501</t>
  </si>
  <si>
    <t>Odvoz suti a vybouraných hmot na skládku nebo meziskládku se složením, na vzdálenost do 1 km</t>
  </si>
  <si>
    <t>40425645</t>
  </si>
  <si>
    <t>https://podminky.urs.cz/item/CS_URS_2023_01/997013501</t>
  </si>
  <si>
    <t>90</t>
  </si>
  <si>
    <t>997013509</t>
  </si>
  <si>
    <t>Odvoz suti a vybouraných hmot na skládku nebo meziskládku se složením, na vzdálenost Příplatek k ceně za každý další i započatý 1 km přes 1 km</t>
  </si>
  <si>
    <t>-1026315337</t>
  </si>
  <si>
    <t>https://podminky.urs.cz/item/CS_URS_2023_01/997013509</t>
  </si>
  <si>
    <t>83,731*3,0</t>
  </si>
  <si>
    <t>91</t>
  </si>
  <si>
    <t>997013631</t>
  </si>
  <si>
    <t>Poplatek za uložení stavebního odpadu na skládce (skládkovné) směsného stavebního a demoličního zatříděného do Katalogu odpadů pod kódem 17 09 04</t>
  </si>
  <si>
    <t>1524435319</t>
  </si>
  <si>
    <t>https://podminky.urs.cz/item/CS_URS_2023_01/997013631</t>
  </si>
  <si>
    <t>998</t>
  </si>
  <si>
    <t>Přesun hmot</t>
  </si>
  <si>
    <t>92</t>
  </si>
  <si>
    <t>998011002</t>
  </si>
  <si>
    <t>Přesun hmot pro budovy občanské výstavby, bydlení, výrobu a služby s nosnou svislou konstrukcí zděnou z cihel, tvárnic nebo kamene vodorovná dopravní vzdálenost do 100 m pro budovy výšky přes 6 do 12 m</t>
  </si>
  <si>
    <t>-1110832287</t>
  </si>
  <si>
    <t>https://podminky.urs.cz/item/CS_URS_2023_01/998011002</t>
  </si>
  <si>
    <t>PSV</t>
  </si>
  <si>
    <t>Práce a dodávky PSV</t>
  </si>
  <si>
    <t>711</t>
  </si>
  <si>
    <t>Izolace proti vodě, vlhkosti a plynům</t>
  </si>
  <si>
    <t>93</t>
  </si>
  <si>
    <t>711113117</t>
  </si>
  <si>
    <t>Izolace proti zemní vlhkosti natěradly a tmely za studena na ploše vodorovné V těsnicí stěrkou jednosložkovu na bázi cementu</t>
  </si>
  <si>
    <t>-1752654587</t>
  </si>
  <si>
    <t>https://podminky.urs.cz/item/CS_URS_2023_01/711113117</t>
  </si>
  <si>
    <t xml:space="preserve">"skladba P5"  p5_1np</t>
  </si>
  <si>
    <t xml:space="preserve">"skladba P9"  p9_2np</t>
  </si>
  <si>
    <t>94</t>
  </si>
  <si>
    <t>711113127</t>
  </si>
  <si>
    <t>Izolace proti zemní vlhkosti natěradly a tmely za studena na ploše svislé S těsnicí stěrkou jednosložkovu na bázi cementu</t>
  </si>
  <si>
    <t>-758351810</t>
  </si>
  <si>
    <t>https://podminky.urs.cz/item/CS_URS_2023_01/711113127</t>
  </si>
  <si>
    <t xml:space="preserve">"při skladbě P5"  </t>
  </si>
  <si>
    <t>"108" (2*1,585+2*1,8)*0,15</t>
  </si>
  <si>
    <t>-(0,7+0,8)*0,15</t>
  </si>
  <si>
    <t xml:space="preserve">"109"  (2*0,9+2*1,585)*0,15</t>
  </si>
  <si>
    <t>-0,7*0,15</t>
  </si>
  <si>
    <t>"207" (2*2,7+2*0,96)*0,15</t>
  </si>
  <si>
    <t>-0,6*0,15</t>
  </si>
  <si>
    <t xml:space="preserve">"208"  (2*2,7+2*2,05)*0,15</t>
  </si>
  <si>
    <t>0,6*0,15</t>
  </si>
  <si>
    <t>95</t>
  </si>
  <si>
    <t>711131811</t>
  </si>
  <si>
    <t>Odstranění izolace proti zemní vlhkosti na ploše vodorovné V</t>
  </si>
  <si>
    <t>962888292</t>
  </si>
  <si>
    <t>https://podminky.urs.cz/item/CS_URS_2023_01/711131811</t>
  </si>
  <si>
    <t>(3,5+3,6+3,5+3*3,6)*0,15</t>
  </si>
  <si>
    <t>96</t>
  </si>
  <si>
    <t>711161112</t>
  </si>
  <si>
    <t>Izolace proti zemní vlhkosti a beztlakové vodě nopovými fóliemi na ploše vodorovné V vrstva ochranná, odvětrávací a drenážní výška nopku 8,0 mm, tl. fólie do 0,6 mm</t>
  </si>
  <si>
    <t>-1774376669</t>
  </si>
  <si>
    <t>https://podminky.urs.cz/item/CS_URS_2023_01/711161112</t>
  </si>
  <si>
    <t>58,514*0,3</t>
  </si>
  <si>
    <t>97</t>
  </si>
  <si>
    <t>711193121</t>
  </si>
  <si>
    <t>Izolace proti zemní vlhkosti ostatní těsnicí hmotou dvousložkovou na bázi cementu na ploše vodorovné V</t>
  </si>
  <si>
    <t>-1074470775</t>
  </si>
  <si>
    <t>https://podminky.urs.cz/item/CS_URS_2023_01/711193121</t>
  </si>
  <si>
    <t xml:space="preserve">"skladba P1"  p1_1np</t>
  </si>
  <si>
    <t>98</t>
  </si>
  <si>
    <t>711193131</t>
  </si>
  <si>
    <t>Izolace proti zemní vlhkosti ostatní těsnicí hmotou dvousložkovou na bázi cementu na ploše svislé S</t>
  </si>
  <si>
    <t>-1498301684</t>
  </si>
  <si>
    <t>https://podminky.urs.cz/item/CS_URS_2023_01/711193131</t>
  </si>
  <si>
    <t xml:space="preserve">"ke skladbě P1"  (1,65+0,6+0,3+0,3+0,6+1,5)*0,15</t>
  </si>
  <si>
    <t>99</t>
  </si>
  <si>
    <t>711493112</t>
  </si>
  <si>
    <t>Izolace proti podpovrchové a tlakové vodě - ostatní na ploše vodorovné V jednosložkovou na bázi cementu</t>
  </si>
  <si>
    <t>-1931542880</t>
  </si>
  <si>
    <t>https://podminky.urs.cz/item/CS_URS_2023_01/711493112</t>
  </si>
  <si>
    <t>100</t>
  </si>
  <si>
    <t>711493122</t>
  </si>
  <si>
    <t>Izolace proti podpovrchové a tlakové vodě - ostatní na ploše svislé S jednosložkovou na bázi cementu</t>
  </si>
  <si>
    <t>1989464975</t>
  </si>
  <si>
    <t>https://podminky.urs.cz/item/CS_URS_2023_01/711493122</t>
  </si>
  <si>
    <t>"208" (1,1+1,1)*2,2</t>
  </si>
  <si>
    <t>"217" (2*0,95+2,7)*2,2</t>
  </si>
  <si>
    <t>101</t>
  </si>
  <si>
    <t>998711102</t>
  </si>
  <si>
    <t>Přesun hmot pro izolace proti vodě, vlhkosti a plynům stanovený z hmotnosti přesunovaného materiálu vodorovná dopravní vzdálenost do 50 m v objektech výšky přes 6 do 12 m</t>
  </si>
  <si>
    <t>462439360</t>
  </si>
  <si>
    <t>https://podminky.urs.cz/item/CS_URS_2023_01/998711102</t>
  </si>
  <si>
    <t>712</t>
  </si>
  <si>
    <t>Povlakové krytiny</t>
  </si>
  <si>
    <t>102</t>
  </si>
  <si>
    <t>712311111</t>
  </si>
  <si>
    <t>Provedení povlakové krytiny střech plochých do 10° natěradly a tmely za studena nátěrem suspensí asfaltovou</t>
  </si>
  <si>
    <t>1795443933</t>
  </si>
  <si>
    <t>https://podminky.urs.cz/item/CS_URS_2023_01/712311111</t>
  </si>
  <si>
    <t>"skladba S2" s2</t>
  </si>
  <si>
    <t>"skladba S3" s3</t>
  </si>
  <si>
    <t>103</t>
  </si>
  <si>
    <t>11162550</t>
  </si>
  <si>
    <t>emulze asfaltová spojovací</t>
  </si>
  <si>
    <t>kg</t>
  </si>
  <si>
    <t>1804617588</t>
  </si>
  <si>
    <t>427,023*0,001 'Přepočtené koeficientem množství</t>
  </si>
  <si>
    <t>104</t>
  </si>
  <si>
    <t>712331111</t>
  </si>
  <si>
    <t>Provedení povlakové krytiny střech plochých do 10° pásy na sucho podkladní samolepící asfaltový pás</t>
  </si>
  <si>
    <t>-1767658207</t>
  </si>
  <si>
    <t>https://podminky.urs.cz/item/CS_URS_2023_01/712331111</t>
  </si>
  <si>
    <t>105</t>
  </si>
  <si>
    <t>712363357</t>
  </si>
  <si>
    <t>Povlakové krytiny střech plochých do 10° z tvarovaných poplastovaných lišt pro mPVC okapnice rš 250 mm</t>
  </si>
  <si>
    <t>456405026</t>
  </si>
  <si>
    <t>https://podminky.urs.cz/item/CS_URS_2023_01/712363357</t>
  </si>
  <si>
    <t>"ozn. K14" 106,54</t>
  </si>
  <si>
    <t>106</t>
  </si>
  <si>
    <t>712400841</t>
  </si>
  <si>
    <t>Ostatní práce při odstranění povlakové krytiny střech šikmých přes 10° do 30° mechu odškrabáním a očištěním s oškrabáním povrchu</t>
  </si>
  <si>
    <t>1906719696</t>
  </si>
  <si>
    <t>https://podminky.urs.cz/item/CS_URS_2023_01/712400841</t>
  </si>
  <si>
    <t>798,1</t>
  </si>
  <si>
    <t>107</t>
  </si>
  <si>
    <t>712400843</t>
  </si>
  <si>
    <t>Ostatní práce při odstranění povlakové krytiny střech šikmých přes 10° do 30° zbytkového asfaltového pásu odsekáním</t>
  </si>
  <si>
    <t>1404680662</t>
  </si>
  <si>
    <t>https://podminky.urs.cz/item/CS_URS_2023_01/712400843</t>
  </si>
  <si>
    <t>108</t>
  </si>
  <si>
    <t>62866280</t>
  </si>
  <si>
    <t xml:space="preserve">pás asfaltový modifikovaný za studena samolepící  tl. 3 mm na polystyren</t>
  </si>
  <si>
    <t>-730274946</t>
  </si>
  <si>
    <t>427,023*1,15 'Přepočtené koeficientem množství</t>
  </si>
  <si>
    <t>109</t>
  </si>
  <si>
    <t>712341559</t>
  </si>
  <si>
    <t>Provedení povlakové krytiny střech plochých do 10° pásy přitavením NAIP v plné ploše</t>
  </si>
  <si>
    <t>1254161446</t>
  </si>
  <si>
    <t>https://podminky.urs.cz/item/CS_URS_2023_01/712341559</t>
  </si>
  <si>
    <t>110</t>
  </si>
  <si>
    <t>1010151040</t>
  </si>
  <si>
    <t>Hydroizolační asfaltový pás s kombinovanounosnou vložkou, s břidličným posypem</t>
  </si>
  <si>
    <t>619326095</t>
  </si>
  <si>
    <t>111</t>
  </si>
  <si>
    <t>712341659</t>
  </si>
  <si>
    <t>Provedení povlakové krytiny střech plochých do 10° pásy přitavením NAIP bodově</t>
  </si>
  <si>
    <t>784531656</t>
  </si>
  <si>
    <t>https://podminky.urs.cz/item/CS_URS_2023_01/712341659</t>
  </si>
  <si>
    <t>112</t>
  </si>
  <si>
    <t>62852264</t>
  </si>
  <si>
    <t>pás asfaltový natavitelný modifikovaný SBS tl 4,0mm s vložkou ze skleněné tkaniny a spalitelnou PE fólií nebo jemnozrnným minerálním posypem na horním povrchu</t>
  </si>
  <si>
    <t>2001094206</t>
  </si>
  <si>
    <t>113</t>
  </si>
  <si>
    <t>998712102</t>
  </si>
  <si>
    <t>Přesun hmot pro povlakové krytiny stanovený z hmotnosti přesunovaného materiálu vodorovná dopravní vzdálenost do 50 m v objektech výšky přes 6 do 12 m</t>
  </si>
  <si>
    <t>2117427700</t>
  </si>
  <si>
    <t>https://podminky.urs.cz/item/CS_URS_2023_01/998712102</t>
  </si>
  <si>
    <t>713</t>
  </si>
  <si>
    <t>Izolace tepelné</t>
  </si>
  <si>
    <t>114</t>
  </si>
  <si>
    <t>713121111</t>
  </si>
  <si>
    <t>Montáž tepelné izolace podlah rohožemi, pásy, deskami, dílci, bloky (izolační materiál ve specifikaci) kladenými volně jednovrstvá</t>
  </si>
  <si>
    <t>553154260</t>
  </si>
  <si>
    <t>https://podminky.urs.cz/item/CS_URS_2023_01/713121111</t>
  </si>
  <si>
    <t xml:space="preserve">"skladba P2"  p2_1np</t>
  </si>
  <si>
    <t xml:space="preserve">"skladba P6"  p6_1np</t>
  </si>
  <si>
    <t>115</t>
  </si>
  <si>
    <t>28376438</t>
  </si>
  <si>
    <t>deska XPS hrana rovná a strukturovaný povrch 250kPa tl 30mm</t>
  </si>
  <si>
    <t>-1955325319</t>
  </si>
  <si>
    <t>18,05*1,02 'Přepočtené koeficientem množství</t>
  </si>
  <si>
    <t>116</t>
  </si>
  <si>
    <t>28376439</t>
  </si>
  <si>
    <t>deska XPS hrana rovná a strukturovaný povrch 250kPa tl 40mm</t>
  </si>
  <si>
    <t>2135811553</t>
  </si>
  <si>
    <t>67,13*1,02 'Přepočtené koeficientem množství</t>
  </si>
  <si>
    <t>117</t>
  </si>
  <si>
    <t>28375673</t>
  </si>
  <si>
    <t>deska polystyrénová pro snížení kročejového hluku (max. zatížení 4 kN/m2) tl 30mm</t>
  </si>
  <si>
    <t>-978226804</t>
  </si>
  <si>
    <t>9,43*1,02 'Přepočtené koeficientem množství</t>
  </si>
  <si>
    <t>118</t>
  </si>
  <si>
    <t>713131135</t>
  </si>
  <si>
    <t>Montáž tepelné izolace stěn rohožemi, pásy, deskami, dílci, bloky (izolační materiál ve specifikaci) nastřelením vně objektu</t>
  </si>
  <si>
    <t>1478023065</t>
  </si>
  <si>
    <t>https://podminky.urs.cz/item/CS_URS_2023_01/713131135</t>
  </si>
  <si>
    <t>střecha nad vchodem - zateplení atiky</t>
  </si>
  <si>
    <t>(2,77+8,69+2,02)*0,25</t>
  </si>
  <si>
    <t>(0,23+8,69+0,23)*0,25</t>
  </si>
  <si>
    <t>119</t>
  </si>
  <si>
    <t>713141135</t>
  </si>
  <si>
    <t>Montáž tepelné izolace střech plochých rohožemi, pásy, deskami, dílci, bloky (izolační materiál ve specifikaci) přilepenými za studena bodově, jednovrstvá</t>
  </si>
  <si>
    <t>259927586</t>
  </si>
  <si>
    <t>https://podminky.urs.cz/item/CS_URS_2023_01/713141135</t>
  </si>
  <si>
    <t>120</t>
  </si>
  <si>
    <t>28372320</t>
  </si>
  <si>
    <t>deska EPS 100 pro konstrukce s běžným zatížením λ=0,037 tl 180mm</t>
  </si>
  <si>
    <t>-867552861</t>
  </si>
  <si>
    <t>23,721*1,02 'Přepočtené koeficientem množství</t>
  </si>
  <si>
    <t>121</t>
  </si>
  <si>
    <t>28372308</t>
  </si>
  <si>
    <t>deska EPS 100 pro konstrukce s běžným zatížením λ=0,037 tl 80mm</t>
  </si>
  <si>
    <t>2124454423</t>
  </si>
  <si>
    <t xml:space="preserve">střecha nad vchodem - zateplení atiky </t>
  </si>
  <si>
    <t>403,42*1,02 'Přepočtené koeficientem množství</t>
  </si>
  <si>
    <t>122</t>
  </si>
  <si>
    <t>28372309</t>
  </si>
  <si>
    <t>deska EPS 100 pro konstrukce s běžným zatížením λ=0,037 tl 100mm</t>
  </si>
  <si>
    <t>-492240324</t>
  </si>
  <si>
    <t>2,288*1,02 'Přepočtené koeficientem množství</t>
  </si>
  <si>
    <t>123</t>
  </si>
  <si>
    <t>28372305</t>
  </si>
  <si>
    <t>deska EPS 100 pro konstrukce s běžným zatížením λ=0,037 tl 50mm</t>
  </si>
  <si>
    <t>-1092888555</t>
  </si>
  <si>
    <t>3,252*1,02 'Přepočtené koeficientem množství</t>
  </si>
  <si>
    <t>124</t>
  </si>
  <si>
    <t>998713102</t>
  </si>
  <si>
    <t>Přesun hmot pro izolace tepelné stanovený z hmotnosti přesunovaného materiálu vodorovná dopravní vzdálenost do 50 m v objektech výšky přes 6 m do 12 m</t>
  </si>
  <si>
    <t>1473492761</t>
  </si>
  <si>
    <t>https://podminky.urs.cz/item/CS_URS_2023_01/998713102</t>
  </si>
  <si>
    <t>725</t>
  </si>
  <si>
    <t>Zdravotechnika - zařizovací předměty</t>
  </si>
  <si>
    <t>125</t>
  </si>
  <si>
    <t>725240811</t>
  </si>
  <si>
    <t>Demontáž sprchových kabin a vaniček bez výtokových armatur kabin</t>
  </si>
  <si>
    <t>soubor</t>
  </si>
  <si>
    <t>488159522</t>
  </si>
  <si>
    <t>https://podminky.urs.cz/item/CS_URS_2023_01/725240811</t>
  </si>
  <si>
    <t>126</t>
  </si>
  <si>
    <t>725240812</t>
  </si>
  <si>
    <t>Demontáž sprchových kabin a vaniček bez výtokových armatur vaniček</t>
  </si>
  <si>
    <t>1819857216</t>
  </si>
  <si>
    <t>https://podminky.urs.cz/item/CS_URS_2023_01/725240812</t>
  </si>
  <si>
    <t>762</t>
  </si>
  <si>
    <t>Konstrukce tesařské</t>
  </si>
  <si>
    <t>127</t>
  </si>
  <si>
    <t>7620000.r01</t>
  </si>
  <si>
    <t>Vyrovnání atiky</t>
  </si>
  <si>
    <t>2089923220</t>
  </si>
  <si>
    <t>3,0</t>
  </si>
  <si>
    <t>128</t>
  </si>
  <si>
    <t>7620000.r02</t>
  </si>
  <si>
    <t>Úprava okapu střechy a římsy</t>
  </si>
  <si>
    <t>1269871079</t>
  </si>
  <si>
    <t>20,0</t>
  </si>
  <si>
    <t>129</t>
  </si>
  <si>
    <t>7620000.r03</t>
  </si>
  <si>
    <t>D+M vodovzdorné překližky na atiku</t>
  </si>
  <si>
    <t>-1893743619</t>
  </si>
  <si>
    <t>763</t>
  </si>
  <si>
    <t>Konstrukce suché výstavby</t>
  </si>
  <si>
    <t>130</t>
  </si>
  <si>
    <t>763135102</t>
  </si>
  <si>
    <t>Montáž sádrokartonového podhledu kazetového demontovatelného, velikosti kazet 600x600 mm včetně zavěšené nosné konstrukce polozapuštěné</t>
  </si>
  <si>
    <t>2065048850</t>
  </si>
  <si>
    <t>https://podminky.urs.cz/item/CS_URS_2023_01/763135102</t>
  </si>
  <si>
    <t xml:space="preserve">"skladba  podhledu P-01"  p_01_1np</t>
  </si>
  <si>
    <t xml:space="preserve">"skladba  podhledu P-02"  p_02_1np</t>
  </si>
  <si>
    <t xml:space="preserve">"skladba  podhledu P-03"  p_03_1np</t>
  </si>
  <si>
    <t>131</t>
  </si>
  <si>
    <t>59030570</t>
  </si>
  <si>
    <t>podhled kazetový bez děrování viditelný rastr tl 10mm 600x600mm</t>
  </si>
  <si>
    <t>566638584</t>
  </si>
  <si>
    <t>136,77*1,05 'Přepočtené koeficientem množství</t>
  </si>
  <si>
    <t>132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</si>
  <si>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</si>
  <si>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</si>
  <si>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-641723166</t>
  </si>
  <si>
    <t>https://podminky.urs.cz/item/CS_URS_2023_01/998763302</t>
  </si>
  <si>
    <t>764</t>
  </si>
  <si>
    <t>Konstrukce klempířské</t>
  </si>
  <si>
    <t>133</t>
  </si>
  <si>
    <t>764001821</t>
  </si>
  <si>
    <t>Demontáž klempířských konstrukcí krytiny ze svitků nebo tabulí do suti</t>
  </si>
  <si>
    <t>-822678328</t>
  </si>
  <si>
    <t>https://podminky.urs.cz/item/CS_URS_2023_01/764001821</t>
  </si>
  <si>
    <t>"pozice DK3" 464,5</t>
  </si>
  <si>
    <t>134</t>
  </si>
  <si>
    <t>764002841</t>
  </si>
  <si>
    <t>Demontáž klempířských konstrukcí oplechování horních ploch zdí a nadezdívek do suti</t>
  </si>
  <si>
    <t>529237189</t>
  </si>
  <si>
    <t>https://podminky.urs.cz/item/CS_URS_2023_01/764002841</t>
  </si>
  <si>
    <t>"pozice DK4" 11,9</t>
  </si>
  <si>
    <t>"pozice DK5" 11,9</t>
  </si>
  <si>
    <t>135</t>
  </si>
  <si>
    <t>764002861</t>
  </si>
  <si>
    <t>Demontáž klempířských konstrukcí oplechování říms do suti</t>
  </si>
  <si>
    <t>1351907369</t>
  </si>
  <si>
    <t>https://podminky.urs.cz/item/CS_URS_2023_01/764002861</t>
  </si>
  <si>
    <t>"pozice DK8" 30,0</t>
  </si>
  <si>
    <t>136</t>
  </si>
  <si>
    <t>764002871</t>
  </si>
  <si>
    <t>Demontáž klempířských konstrukcí lemování zdí do suti</t>
  </si>
  <si>
    <t>819879383</t>
  </si>
  <si>
    <t>https://podminky.urs.cz/item/CS_URS_2023_01/764002871</t>
  </si>
  <si>
    <t>"pozice DK7" 12,3</t>
  </si>
  <si>
    <t>137</t>
  </si>
  <si>
    <t>764004801</t>
  </si>
  <si>
    <t>Demontáž klempířských konstrukcí žlabu podokapního do suti</t>
  </si>
  <si>
    <t>1194894406</t>
  </si>
  <si>
    <t>https://podminky.urs.cz/item/CS_URS_2023_01/764004801</t>
  </si>
  <si>
    <t>"pozice DK1" 63,9</t>
  </si>
  <si>
    <t>138</t>
  </si>
  <si>
    <t>764004861</t>
  </si>
  <si>
    <t>Demontáž klempířských konstrukcí svodu do suti</t>
  </si>
  <si>
    <t>-370692753</t>
  </si>
  <si>
    <t>https://podminky.urs.cz/item/CS_URS_2023_01/764004861</t>
  </si>
  <si>
    <t>6,9</t>
  </si>
  <si>
    <t>"závětří" 3,0</t>
  </si>
  <si>
    <t>"pozice DK2" 29,6</t>
  </si>
  <si>
    <t>139</t>
  </si>
  <si>
    <t>764004861.r</t>
  </si>
  <si>
    <t>Demontáž lapače střešních splavenin</t>
  </si>
  <si>
    <t>ks</t>
  </si>
  <si>
    <t>-1396543416</t>
  </si>
  <si>
    <t>140</t>
  </si>
  <si>
    <t>764011611</t>
  </si>
  <si>
    <t>Podkladní plech z pozinkovaného plechu s povrchovou úpravou rš 150 mm</t>
  </si>
  <si>
    <t>837655172</t>
  </si>
  <si>
    <t>https://podminky.urs.cz/item/CS_URS_2023_01/764011611</t>
  </si>
  <si>
    <t xml:space="preserve">"ozn. K11"  12,5</t>
  </si>
  <si>
    <t>"ozn. K16" 4,8</t>
  </si>
  <si>
    <t xml:space="preserve">"ozn. K17"  9,3 </t>
  </si>
  <si>
    <t>141</t>
  </si>
  <si>
    <t>764011623</t>
  </si>
  <si>
    <t>Dilatační lišta z pozinkovaného plechu s povrchovou úpravou připojovací, včetně tmelení rš 150 mm</t>
  </si>
  <si>
    <t>-1733789891</t>
  </si>
  <si>
    <t>https://podminky.urs.cz/item/CS_URS_2023_01/764011623</t>
  </si>
  <si>
    <t xml:space="preserve">"ozn. K13"  21,0</t>
  </si>
  <si>
    <t>142</t>
  </si>
  <si>
    <t>764214604</t>
  </si>
  <si>
    <t>Oplechování horních ploch zdí a nadezdívek (atik) z pozinkovaného plechu s povrchovou úpravou mechanicky kotvené rš 330 mm</t>
  </si>
  <si>
    <t>-1083023573</t>
  </si>
  <si>
    <t>https://podminky.urs.cz/item/CS_URS_2023_01/764214604</t>
  </si>
  <si>
    <t>143</t>
  </si>
  <si>
    <t>764214605</t>
  </si>
  <si>
    <t>Oplechování horních ploch zdí a nadezdívek (atik) z pozinkovaného plechu s povrchovou úpravou mechanicky kotvené rš 400 mm</t>
  </si>
  <si>
    <t>1286609246</t>
  </si>
  <si>
    <t>https://podminky.urs.cz/item/CS_URS_2023_01/764214605</t>
  </si>
  <si>
    <t>"ozn. K16" 2,5</t>
  </si>
  <si>
    <t>144</t>
  </si>
  <si>
    <t>764214606</t>
  </si>
  <si>
    <t>Oplechování horních ploch zdí a nadezdívek (atik) z pozinkovaného plechu s povrchovou úpravou mechanicky kotvené rš 500 mm</t>
  </si>
  <si>
    <t>326329933</t>
  </si>
  <si>
    <t>https://podminky.urs.cz/item/CS_URS_2023_01/764214606</t>
  </si>
  <si>
    <t>"ozn. K17" 12,5</t>
  </si>
  <si>
    <t>145</t>
  </si>
  <si>
    <t>764218607</t>
  </si>
  <si>
    <t>Oplechování říms a ozdobných prvků z pozinkovaného plechu s povrchovou úpravou rovných, bez rohů mechanicky kotvené rš 670 mm</t>
  </si>
  <si>
    <t>-2078575855</t>
  </si>
  <si>
    <t>https://podminky.urs.cz/item/CS_URS_2023_01/764218607</t>
  </si>
  <si>
    <t>"ozn. K18" 30,0</t>
  </si>
  <si>
    <t>146</t>
  </si>
  <si>
    <t>764311603.r</t>
  </si>
  <si>
    <t>Zakrytí připojovací spáry profilů vrat z Pz s povrchovou úpravou</t>
  </si>
  <si>
    <t>-1908897270</t>
  </si>
  <si>
    <t>"ozn. K19" 77,5</t>
  </si>
  <si>
    <t>147</t>
  </si>
  <si>
    <t>764511603</t>
  </si>
  <si>
    <t>Žlab podokapní z pozinkovaného plechu s povrchovou úpravou včetně háků a čel půlkruhový rš 400 mm</t>
  </si>
  <si>
    <t>2079113385</t>
  </si>
  <si>
    <t>https://podminky.urs.cz/item/CS_URS_2023_01/764511603</t>
  </si>
  <si>
    <t>"ozn. K01" 64,0</t>
  </si>
  <si>
    <t>148</t>
  </si>
  <si>
    <t>764511643</t>
  </si>
  <si>
    <t>Žlab podokapní z pozinkovaného plechu s povrchovou úpravou včetně háků a čel kotlík oválný (trychtýřový), rš žlabu/průměr svodu 330/120 mm</t>
  </si>
  <si>
    <t>1413103032</t>
  </si>
  <si>
    <t>https://podminky.urs.cz/item/CS_URS_2023_01/764511643</t>
  </si>
  <si>
    <t xml:space="preserve">"ozn. K04"  4</t>
  </si>
  <si>
    <t>149</t>
  </si>
  <si>
    <t>764518623</t>
  </si>
  <si>
    <t>Svod z pozinkovaného plechu s upraveným povrchem včetně objímek, kolen a odskoků kruhový, průměru 120 mm</t>
  </si>
  <si>
    <t>1177245391</t>
  </si>
  <si>
    <t>https://podminky.urs.cz/item/CS_URS_2023_01/764518623</t>
  </si>
  <si>
    <t xml:space="preserve">"ozn. K07"  20,2</t>
  </si>
  <si>
    <t>150</t>
  </si>
  <si>
    <t>998764102</t>
  </si>
  <si>
    <t>Přesun hmot pro konstrukce klempířské stanovený z hmotnosti přesunovaného materiálu vodorovná dopravní vzdálenost do 50 m v objektech výšky přes 6 do 12 m</t>
  </si>
  <si>
    <t>-33417934</t>
  </si>
  <si>
    <t>https://podminky.urs.cz/item/CS_URS_2023_01/998764102</t>
  </si>
  <si>
    <t>766</t>
  </si>
  <si>
    <t>Konstrukce truhlářské</t>
  </si>
  <si>
    <t>151</t>
  </si>
  <si>
    <t>766111820</t>
  </si>
  <si>
    <t>Demontáž dřevěných stěn plných</t>
  </si>
  <si>
    <t>-796810099</t>
  </si>
  <si>
    <t>https://podminky.urs.cz/item/CS_URS_2023_01/766111820</t>
  </si>
  <si>
    <t>5,69*3,2</t>
  </si>
  <si>
    <t>3,0*2,2</t>
  </si>
  <si>
    <t>152</t>
  </si>
  <si>
    <t>766411821</t>
  </si>
  <si>
    <t>Demontáž obložení stěn palubkami</t>
  </si>
  <si>
    <t>1653751893</t>
  </si>
  <si>
    <t>https://podminky.urs.cz/item/CS_URS_2023_01/766411821</t>
  </si>
  <si>
    <t>3,175*1,2</t>
  </si>
  <si>
    <t>3,3*1,2</t>
  </si>
  <si>
    <t>153</t>
  </si>
  <si>
    <t>766411822</t>
  </si>
  <si>
    <t>Demontáž obložení stěn podkladových roštů</t>
  </si>
  <si>
    <t>-628115941</t>
  </si>
  <si>
    <t>https://podminky.urs.cz/item/CS_URS_2023_01/766411822</t>
  </si>
  <si>
    <t>154</t>
  </si>
  <si>
    <t>766622131</t>
  </si>
  <si>
    <t>Montáž oken plastových včetně montáže rámu plochy přes 1 m2 otevíravých do zdiva, výšky do 1,5 m</t>
  </si>
  <si>
    <t>-949020256</t>
  </si>
  <si>
    <t>https://podminky.urs.cz/item/CS_URS_2023_01/766622131</t>
  </si>
  <si>
    <t>"ozn. 101" 1,5*0,7*1</t>
  </si>
  <si>
    <t xml:space="preserve">"ozn. 104"  0,9*1,25*2</t>
  </si>
  <si>
    <t>155</t>
  </si>
  <si>
    <t>766622132</t>
  </si>
  <si>
    <t>Montáž oken plastových včetně montáže rámu plochy přes 1 m2 otevíravých do zdiva, výšky přes 1,5 do 2,5 m</t>
  </si>
  <si>
    <t>-1979158314</t>
  </si>
  <si>
    <t>https://podminky.urs.cz/item/CS_URS_2023_01/766622132</t>
  </si>
  <si>
    <t>"ozn. 102" 1,5*1,25*1</t>
  </si>
  <si>
    <t>"ozn. 105" 1,5*1,5*1</t>
  </si>
  <si>
    <t>156</t>
  </si>
  <si>
    <t>766622133</t>
  </si>
  <si>
    <t>Montáž oken plastových včetně montáže rámu plochy přes 1 m2 otevíravých do zdiva, výšky přes 2,5 m</t>
  </si>
  <si>
    <t>2043480146</t>
  </si>
  <si>
    <t>https://podminky.urs.cz/item/CS_URS_2023_01/766622133</t>
  </si>
  <si>
    <t xml:space="preserve">"ozn. 103"  2,1*1,25*7</t>
  </si>
  <si>
    <t xml:space="preserve">"ozn. 106"  1,5*2,25*7</t>
  </si>
  <si>
    <t xml:space="preserve">"ozn. 108"  2,1*1,85*3</t>
  </si>
  <si>
    <t>157</t>
  </si>
  <si>
    <t>O101</t>
  </si>
  <si>
    <t>Okno plast bílá 700x1500 mm</t>
  </si>
  <si>
    <t>238835444</t>
  </si>
  <si>
    <t>"ozn. 101" 1</t>
  </si>
  <si>
    <t>158</t>
  </si>
  <si>
    <t>O102</t>
  </si>
  <si>
    <t>Okno plast bílá 1500x1250 mm</t>
  </si>
  <si>
    <t>-877378878</t>
  </si>
  <si>
    <t>"ozn. 102" 1</t>
  </si>
  <si>
    <t>159</t>
  </si>
  <si>
    <t>O103</t>
  </si>
  <si>
    <t>Okno plast bílá 2100x1250 mm</t>
  </si>
  <si>
    <t>-156045356</t>
  </si>
  <si>
    <t xml:space="preserve">"ozn. 103"  7</t>
  </si>
  <si>
    <t>160</t>
  </si>
  <si>
    <t>O104</t>
  </si>
  <si>
    <t>Okno plast bílá 900x1250 mm</t>
  </si>
  <si>
    <t>-1246247935</t>
  </si>
  <si>
    <t>"ozn. 104" 2</t>
  </si>
  <si>
    <t>161</t>
  </si>
  <si>
    <t>O105</t>
  </si>
  <si>
    <t>Okno plast bílá 1500x1500 mm</t>
  </si>
  <si>
    <t>-1790501417</t>
  </si>
  <si>
    <t>"ozn. 105" 1</t>
  </si>
  <si>
    <t>162</t>
  </si>
  <si>
    <t>O106</t>
  </si>
  <si>
    <t>Okno plast bílá 1500x2500 mm</t>
  </si>
  <si>
    <t>-590997809</t>
  </si>
  <si>
    <t xml:space="preserve">"ozn. 106"  7</t>
  </si>
  <si>
    <t>163</t>
  </si>
  <si>
    <t>O107</t>
  </si>
  <si>
    <t>Okno plast bílá 2100x1850 mm</t>
  </si>
  <si>
    <t>-236640471</t>
  </si>
  <si>
    <t xml:space="preserve">"ozn. 107"  2</t>
  </si>
  <si>
    <t>164</t>
  </si>
  <si>
    <t>766622212</t>
  </si>
  <si>
    <t>Montáž oken plastových plochy do 1 m2 včetně montáže rámu pevných do zdiva</t>
  </si>
  <si>
    <t>-1994300552</t>
  </si>
  <si>
    <t>https://podminky.urs.cz/item/CS_URS_2023_01/766622212</t>
  </si>
  <si>
    <t xml:space="preserve">"ozn. 109"  1,1*0,8*2</t>
  </si>
  <si>
    <t>165</t>
  </si>
  <si>
    <t>61140041</t>
  </si>
  <si>
    <t>okno plastové s fixním zasklením dvojsklo do plochy 1m2</t>
  </si>
  <si>
    <t>1303556749</t>
  </si>
  <si>
    <t>166</t>
  </si>
  <si>
    <t>766622216</t>
  </si>
  <si>
    <t>Montáž oken plastových plochy do 1 m2 včetně montáže rámu otevíravých do zdiva</t>
  </si>
  <si>
    <t>-1044572499</t>
  </si>
  <si>
    <t>https://podminky.urs.cz/item/CS_URS_2023_01/766622216</t>
  </si>
  <si>
    <t xml:space="preserve">"ozn. 108"  0,6*0,9*3</t>
  </si>
  <si>
    <t>167</t>
  </si>
  <si>
    <t>O108</t>
  </si>
  <si>
    <t>Okno plast bílá 600x900 mm</t>
  </si>
  <si>
    <t>-213748475</t>
  </si>
  <si>
    <t xml:space="preserve">"ozn. 108"  3</t>
  </si>
  <si>
    <t>168</t>
  </si>
  <si>
    <t>766660001</t>
  </si>
  <si>
    <t>Montáž dveřních křídel dřevěných nebo plastových otevíravých do ocelové zárubně povrchově upravených jednokřídlových, šířky do 800 mm</t>
  </si>
  <si>
    <t>-1812168881</t>
  </si>
  <si>
    <t>https://podminky.urs.cz/item/CS_URS_2023_01/766660001</t>
  </si>
  <si>
    <t>"ozn. 06/L,P" 1</t>
  </si>
  <si>
    <t>"ozn. 08/P" 1</t>
  </si>
  <si>
    <t>"ozn. 09/P" 1</t>
  </si>
  <si>
    <t>169</t>
  </si>
  <si>
    <t>766660012</t>
  </si>
  <si>
    <t>Montáž dveřních křídel dřevěných nebo plastových otevíravých do ocelové zárubně povrchově upravených dvoukřídlových, šířky přes 1450 mm</t>
  </si>
  <si>
    <t>-1729075377</t>
  </si>
  <si>
    <t>https://podminky.urs.cz/item/CS_URS_2023_01/766660012</t>
  </si>
  <si>
    <t>"ozn. 07/L" 1</t>
  </si>
  <si>
    <t>170</t>
  </si>
  <si>
    <t>D01</t>
  </si>
  <si>
    <t>Dveře CPL plné hladké 800/1970 mm</t>
  </si>
  <si>
    <t>986106049</t>
  </si>
  <si>
    <t>171</t>
  </si>
  <si>
    <t>D02</t>
  </si>
  <si>
    <t>Dveře CPL plné hladké 700/1970 mm</t>
  </si>
  <si>
    <t>1432152553</t>
  </si>
  <si>
    <t>172</t>
  </si>
  <si>
    <t>D03</t>
  </si>
  <si>
    <t>2093804620</t>
  </si>
  <si>
    <t>173</t>
  </si>
  <si>
    <t>D04</t>
  </si>
  <si>
    <t>1204553945</t>
  </si>
  <si>
    <t>174</t>
  </si>
  <si>
    <t>D05</t>
  </si>
  <si>
    <t>Dveře CPL 2/3 sklo hladké 1650/1970 mm</t>
  </si>
  <si>
    <t>-802433714</t>
  </si>
  <si>
    <t>175</t>
  </si>
  <si>
    <t>D06</t>
  </si>
  <si>
    <t>Dveře CPL 2/3 sklo hladké 800/1970 mm</t>
  </si>
  <si>
    <t>-1665363403</t>
  </si>
  <si>
    <t>176</t>
  </si>
  <si>
    <t>D07</t>
  </si>
  <si>
    <t>Dveře CPL 2/3 sklo hladké 1450/1970 mm</t>
  </si>
  <si>
    <t>-1465277105</t>
  </si>
  <si>
    <t>177</t>
  </si>
  <si>
    <t>D08</t>
  </si>
  <si>
    <t>Dveře CPL plné hladké 600/1970 mm</t>
  </si>
  <si>
    <t>-304738073</t>
  </si>
  <si>
    <t>178</t>
  </si>
  <si>
    <t>D09</t>
  </si>
  <si>
    <t>1755680487</t>
  </si>
  <si>
    <t>179</t>
  </si>
  <si>
    <t>766660451</t>
  </si>
  <si>
    <t>Montáž dveřních křídel dřevěných nebo plastových vchodových dveří včetně rámu do zdiva dvoukřídlových bez nadsvětlíku</t>
  </si>
  <si>
    <t>-176549979</t>
  </si>
  <si>
    <t>https://podminky.urs.cz/item/CS_URS_2023_01/766660451</t>
  </si>
  <si>
    <t>"ozn. 110" 1</t>
  </si>
  <si>
    <t>"ozn. 111" 2</t>
  </si>
  <si>
    <t>"ozn. 112" 1</t>
  </si>
  <si>
    <t>"ozn. 113" 1</t>
  </si>
  <si>
    <t>"ozn. 114" 1</t>
  </si>
  <si>
    <t>180</t>
  </si>
  <si>
    <t>O110</t>
  </si>
  <si>
    <t>Dveře plast bílá 1460x2200 mm</t>
  </si>
  <si>
    <t>-1482556371</t>
  </si>
  <si>
    <t>181</t>
  </si>
  <si>
    <t>O111</t>
  </si>
  <si>
    <t>1157893777</t>
  </si>
  <si>
    <t>182</t>
  </si>
  <si>
    <t>O112</t>
  </si>
  <si>
    <t>Dveře plast bílá 1800x2180 mm</t>
  </si>
  <si>
    <t>1907205129</t>
  </si>
  <si>
    <t>183</t>
  </si>
  <si>
    <t>O113</t>
  </si>
  <si>
    <t>1600173707</t>
  </si>
  <si>
    <t>184</t>
  </si>
  <si>
    <t>O114</t>
  </si>
  <si>
    <t>Dveře plast bílá 1450x2180 mm</t>
  </si>
  <si>
    <t>-1209501781</t>
  </si>
  <si>
    <t>185</t>
  </si>
  <si>
    <t>766691915</t>
  </si>
  <si>
    <t>Ostatní práce vyvěšení nebo zavěšení křídel dřevěných dveřních, plochy přes 2 m2</t>
  </si>
  <si>
    <t>303631685</t>
  </si>
  <si>
    <t>https://podminky.urs.cz/item/CS_URS_2023_01/766691915</t>
  </si>
  <si>
    <t>"chodba" 2</t>
  </si>
  <si>
    <t>186</t>
  </si>
  <si>
    <t>766694116</t>
  </si>
  <si>
    <t>Montáž ostatních truhlářských konstrukcí parapetních desek dřevěných nebo plastových šířky do 300 mm</t>
  </si>
  <si>
    <t>1488048442</t>
  </si>
  <si>
    <t>https://podminky.urs.cz/item/CS_URS_2023_01/766694116</t>
  </si>
  <si>
    <t xml:space="preserve">"ozn. 104"  2</t>
  </si>
  <si>
    <t>187</t>
  </si>
  <si>
    <t>61144401</t>
  </si>
  <si>
    <t>parapet plastový vnitřní komůrkový tl 20mm š 250mm</t>
  </si>
  <si>
    <t>1600122311</t>
  </si>
  <si>
    <t>"ozn. 101" 1*1,55</t>
  </si>
  <si>
    <t>"ozn. 102" 1*1,55</t>
  </si>
  <si>
    <t xml:space="preserve">"ozn. 103"  7*1,55</t>
  </si>
  <si>
    <t xml:space="preserve">"ozn. 104"  2*1,55</t>
  </si>
  <si>
    <t>"ozn. 105" 1*1,55</t>
  </si>
  <si>
    <t xml:space="preserve">"ozn. 106"  7*1,55</t>
  </si>
  <si>
    <t xml:space="preserve">"ozn. 107"  2*1,55</t>
  </si>
  <si>
    <t xml:space="preserve">"ozn. 108"  3*1,55</t>
  </si>
  <si>
    <t>188</t>
  </si>
  <si>
    <t>998766102</t>
  </si>
  <si>
    <t>Přesun hmot pro konstrukce truhlářské stanovený z hmotnosti přesunovaného materiálu vodorovná dopravní vzdálenost do 50 m v objektech výšky přes 6 do 12 m</t>
  </si>
  <si>
    <t>2026610528</t>
  </si>
  <si>
    <t>https://podminky.urs.cz/item/CS_URS_2023_01/998766102</t>
  </si>
  <si>
    <t>767</t>
  </si>
  <si>
    <t>Konstrukce zámečnické</t>
  </si>
  <si>
    <t>189</t>
  </si>
  <si>
    <t>767531121</t>
  </si>
  <si>
    <t>Montáž vstupních čistících zón z rohoží osazení rámu mosazného nebo hliníkového zapuštěného z L profilů</t>
  </si>
  <si>
    <t>1040273397</t>
  </si>
  <si>
    <t>https://podminky.urs.cz/item/CS_URS_2023_01/767531121</t>
  </si>
  <si>
    <t>"pozice Z01" 2*1,61+2*0,6</t>
  </si>
  <si>
    <t>190</t>
  </si>
  <si>
    <t>69752160</t>
  </si>
  <si>
    <t>rám pro zapuštění profil L-30/30 25/25 20/30 15/30-Al</t>
  </si>
  <si>
    <t>-195950247</t>
  </si>
  <si>
    <t>191</t>
  </si>
  <si>
    <t>69752004</t>
  </si>
  <si>
    <t>rohož vstupní provedení hliník standard 17 mm</t>
  </si>
  <si>
    <t>1211594802</t>
  </si>
  <si>
    <t>"pozice Z01" 1,61*0,6</t>
  </si>
  <si>
    <t>192</t>
  </si>
  <si>
    <t>69752120</t>
  </si>
  <si>
    <t>koberec čistící zóna, střižená smyčka, vlákno PA 870g/m2, zátěž 33, Bfl-S1, záda vinyl</t>
  </si>
  <si>
    <t>788993993</t>
  </si>
  <si>
    <t>"pozice Z02" 1,8*1,0</t>
  </si>
  <si>
    <t>193</t>
  </si>
  <si>
    <t>767640311</t>
  </si>
  <si>
    <t>Montáž dveří ocelových nebo hliníkových vnitřních jednokřídlových</t>
  </si>
  <si>
    <t>975578161</t>
  </si>
  <si>
    <t>https://podminky.urs.cz/item/CS_URS_2023_01/767640311</t>
  </si>
  <si>
    <t>"129" 1</t>
  </si>
  <si>
    <t>194</t>
  </si>
  <si>
    <t>55341322</t>
  </si>
  <si>
    <t>dveře jednokřídlé ocelové interierové plné 800x1970mm,vč. zárubně, zámku, kování</t>
  </si>
  <si>
    <t>-120751818</t>
  </si>
  <si>
    <t>195</t>
  </si>
  <si>
    <t>767810111.r</t>
  </si>
  <si>
    <t>Montáž mřížek větracích vč dodávky</t>
  </si>
  <si>
    <t>-839475576</t>
  </si>
  <si>
    <t>"pozice Z03" 2</t>
  </si>
  <si>
    <t>196</t>
  </si>
  <si>
    <t>767810111.r02</t>
  </si>
  <si>
    <t>D+M koryta nerez dl.2400 mm</t>
  </si>
  <si>
    <t>2111841951</t>
  </si>
  <si>
    <t>"pozice Z05" 1</t>
  </si>
  <si>
    <t>197</t>
  </si>
  <si>
    <t>767810111.r03</t>
  </si>
  <si>
    <t>Repase stávajících kovových dveří</t>
  </si>
  <si>
    <t>1153476560</t>
  </si>
  <si>
    <t>"ozn. 14" 2</t>
  </si>
  <si>
    <t>198</t>
  </si>
  <si>
    <t>767810111.r04</t>
  </si>
  <si>
    <t>D+M nerezový mycí stůl s blokem zásuvek a policí</t>
  </si>
  <si>
    <t>-55768428</t>
  </si>
  <si>
    <t>"pozice Z06" 1</t>
  </si>
  <si>
    <t>199</t>
  </si>
  <si>
    <t>767810111.r05</t>
  </si>
  <si>
    <t>D+M nocelová šatní tyč</t>
  </si>
  <si>
    <t>-1540663879</t>
  </si>
  <si>
    <t>"pozice Z07" 1</t>
  </si>
  <si>
    <t>200</t>
  </si>
  <si>
    <t>767996802</t>
  </si>
  <si>
    <t>Demontáž ostatních zámečnických konstrukcí rozebráním o hmotnosti jednotlivých dílů přes 50 do 100 kg</t>
  </si>
  <si>
    <t>-1046769015</t>
  </si>
  <si>
    <t>https://podminky.urs.cz/item/CS_URS_2023_01/767996802</t>
  </si>
  <si>
    <t>"pozn. H - odhad" 72,0</t>
  </si>
  <si>
    <t>201</t>
  </si>
  <si>
    <t>998767102</t>
  </si>
  <si>
    <t>Přesun hmot pro zámečnické konstrukce stanovený z hmotnosti přesunovaného materiálu vodorovná dopravní vzdálenost do 50 m v objektech výšky přes 6 do 12 m</t>
  </si>
  <si>
    <t>508979006</t>
  </si>
  <si>
    <t>https://podminky.urs.cz/item/CS_URS_2023_01/998767102</t>
  </si>
  <si>
    <t>771</t>
  </si>
  <si>
    <t>Podlahy z dlaždic</t>
  </si>
  <si>
    <t>202</t>
  </si>
  <si>
    <t>771121011</t>
  </si>
  <si>
    <t>Příprava podkladu před provedením dlažby nátěr penetrační na podlahu</t>
  </si>
  <si>
    <t>2007740598</t>
  </si>
  <si>
    <t>https://podminky.urs.cz/item/CS_URS_2023_01/771121011</t>
  </si>
  <si>
    <t>203</t>
  </si>
  <si>
    <t>771574116</t>
  </si>
  <si>
    <t>Montáž podlah z dlaždic keramických lepených flexibilním lepidlem maloformátových hladkých přes 25 do 35 ks/m2</t>
  </si>
  <si>
    <t>-94130129</t>
  </si>
  <si>
    <t>https://podminky.urs.cz/item/CS_URS_2023_01/771574116</t>
  </si>
  <si>
    <t>204</t>
  </si>
  <si>
    <t>597613080</t>
  </si>
  <si>
    <t xml:space="preserve">dlaždice keramické slinuté R9/A světlý odstín </t>
  </si>
  <si>
    <t>1515388703</t>
  </si>
  <si>
    <t>12,2*1,1 'Přepočtené koeficientem množství</t>
  </si>
  <si>
    <t>205</t>
  </si>
  <si>
    <t>597613080.r01</t>
  </si>
  <si>
    <t xml:space="preserve">dlaždice keramické slinuté R10/B světlý odstín </t>
  </si>
  <si>
    <t>CS ŮRS 2023 01</t>
  </si>
  <si>
    <t>-308102772</t>
  </si>
  <si>
    <t>9,43*1,1 'Přepočtené koeficientem množství</t>
  </si>
  <si>
    <t>206</t>
  </si>
  <si>
    <t>59761440</t>
  </si>
  <si>
    <t>dlažba velkoformátová keramická slinutá hladká do interiéru i exteriéru pro vysoké mechanické namáhání přes 2 do 4ks/m2</t>
  </si>
  <si>
    <t>805100094</t>
  </si>
  <si>
    <t>5,85*1,1 'Přepočtené koeficientem množství</t>
  </si>
  <si>
    <t>207</t>
  </si>
  <si>
    <t>771990111.r01</t>
  </si>
  <si>
    <t>Samonivelační stěrkou tl. 3 mm, vyztužená vlákny</t>
  </si>
  <si>
    <t>1725838109</t>
  </si>
  <si>
    <t>"skladba P4" p4_1np</t>
  </si>
  <si>
    <t>"skladba P6" p6_1np</t>
  </si>
  <si>
    <t>"skladba P7" p7_2np</t>
  </si>
  <si>
    <t>"skladba P8" p8_2np</t>
  </si>
  <si>
    <t>208</t>
  </si>
  <si>
    <t>998771102</t>
  </si>
  <si>
    <t>Přesun hmot pro podlahy z dlaždic stanovený z hmotnosti přesunovaného materiálu vodorovná dopravní vzdálenost do 50 m v objektech výšky přes 6 do 12 m</t>
  </si>
  <si>
    <t>-1332203049</t>
  </si>
  <si>
    <t>https://podminky.urs.cz/item/CS_URS_2023_01/998771102</t>
  </si>
  <si>
    <t>775</t>
  </si>
  <si>
    <t>Podlahy skládané</t>
  </si>
  <si>
    <t>209</t>
  </si>
  <si>
    <t>775511820</t>
  </si>
  <si>
    <t>Demontáž podlah vlysových do suti bez lišt lepených</t>
  </si>
  <si>
    <t>-983509169</t>
  </si>
  <si>
    <t>https://podminky.urs.cz/item/CS_URS_2023_01/775511820</t>
  </si>
  <si>
    <t>2x ložnice + 4x kancelář</t>
  </si>
  <si>
    <t>2,6*4,94+4,55*4,94+3,13*4,94+2,5*4,94+4,0*4,94+3,3*4,94</t>
  </si>
  <si>
    <t>776</t>
  </si>
  <si>
    <t>Podlahy povlakové</t>
  </si>
  <si>
    <t>210</t>
  </si>
  <si>
    <t>776121511</t>
  </si>
  <si>
    <t>Příprava podkladu penetrace dvousložková podlah zábrana proti vlhkosti</t>
  </si>
  <si>
    <t>-1636813423</t>
  </si>
  <si>
    <t>https://podminky.urs.cz/item/CS_URS_2023_01/776121511</t>
  </si>
  <si>
    <t>211</t>
  </si>
  <si>
    <t>776201812</t>
  </si>
  <si>
    <t>Demontáž povlakových podlahovin lepených ručně s podložkou</t>
  </si>
  <si>
    <t>-1479702760</t>
  </si>
  <si>
    <t>https://podminky.urs.cz/item/CS_URS_2023_01/776201812</t>
  </si>
  <si>
    <t>zasedací místnost + sklad</t>
  </si>
  <si>
    <t>5,28*5,69+4,49*5,69+3,1*5,69</t>
  </si>
  <si>
    <t>čistá šatna + sklad</t>
  </si>
  <si>
    <t>4,6*2,735+2,2*2,08</t>
  </si>
  <si>
    <t xml:space="preserve">"příruční sklad + kancelář"   4,0*2,01+4,0*3,18+4,54*1,9</t>
  </si>
  <si>
    <t>klubovna</t>
  </si>
  <si>
    <t>5,775*5,71</t>
  </si>
  <si>
    <t>2,2*2,08</t>
  </si>
  <si>
    <t>4,6*3,2</t>
  </si>
  <si>
    <t>212</t>
  </si>
  <si>
    <t>776221111</t>
  </si>
  <si>
    <t>Montáž podlahovin z PVC lepením standardním lepidlem z pásů standardních</t>
  </si>
  <si>
    <t>1139247432</t>
  </si>
  <si>
    <t>https://podminky.urs.cz/item/CS_URS_2023_01/776221111</t>
  </si>
  <si>
    <t>"skladba P8" p8_1np</t>
  </si>
  <si>
    <t>213</t>
  </si>
  <si>
    <t>28411000</t>
  </si>
  <si>
    <t>PVC heterogenní zátěžové antibakteriální nášlapná vrstva 0,90mm R 10 zátěž 34/43 otlak do 0,03mm hořlavost Cfl S1</t>
  </si>
  <si>
    <t>2130364590</t>
  </si>
  <si>
    <t>331,11*1,1 'Přepočtené koeficientem množství</t>
  </si>
  <si>
    <t>214</t>
  </si>
  <si>
    <t>998776102</t>
  </si>
  <si>
    <t>Přesun hmot pro podlahy povlakové stanovený z hmotnosti přesunovaného materiálu vodorovná dopravní vzdálenost do 50 m v objektech výšky přes 6 do 12 m</t>
  </si>
  <si>
    <t>-1900030892</t>
  </si>
  <si>
    <t>https://podminky.urs.cz/item/CS_URS_2023_01/998776102</t>
  </si>
  <si>
    <t>777</t>
  </si>
  <si>
    <t>Podlahy lité</t>
  </si>
  <si>
    <t>215</t>
  </si>
  <si>
    <t>777131101</t>
  </si>
  <si>
    <t>Penetrační nátěr podlahy epoxidový na podklad suchý a vyzrálý</t>
  </si>
  <si>
    <t>-1386294040</t>
  </si>
  <si>
    <t>https://podminky.urs.cz/item/CS_URS_2023_01/777131101</t>
  </si>
  <si>
    <t xml:space="preserve">"skladba P3"  p3_1np</t>
  </si>
  <si>
    <t xml:space="preserve">"skladba P3"  p3_2np</t>
  </si>
  <si>
    <t>216</t>
  </si>
  <si>
    <t>777131105</t>
  </si>
  <si>
    <t>Penetrační nátěr podlahy epoxidový na podklad z čerstvého betonu</t>
  </si>
  <si>
    <t>-530833672</t>
  </si>
  <si>
    <t>https://podminky.urs.cz/item/CS_URS_2023_01/777131105</t>
  </si>
  <si>
    <t xml:space="preserve">"skladba P8"  p8_2np</t>
  </si>
  <si>
    <t>217</t>
  </si>
  <si>
    <t>777131111</t>
  </si>
  <si>
    <t>Penetrační nátěr podlahy epoxidový předem plněný pískem</t>
  </si>
  <si>
    <t>1517995887</t>
  </si>
  <si>
    <t>https://podminky.urs.cz/item/CS_URS_2023_01/777131111</t>
  </si>
  <si>
    <t>218</t>
  </si>
  <si>
    <t>777131123</t>
  </si>
  <si>
    <t>Penetrační nátěr prosyp penetračních nátěrů podlahy pískem přes 0,5 do 1,0 kg/m2</t>
  </si>
  <si>
    <t>740089935</t>
  </si>
  <si>
    <t>https://podminky.urs.cz/item/CS_URS_2023_01/777131123</t>
  </si>
  <si>
    <t>219</t>
  </si>
  <si>
    <t>777211011</t>
  </si>
  <si>
    <t>Podlahy z epoxidové pryskyřice a oblázků (kamenný koberec) křemičitých frakce 2 až 5 mm, tl. 10 mm</t>
  </si>
  <si>
    <t>1057328864</t>
  </si>
  <si>
    <t>https://podminky.urs.cz/item/CS_URS_2023_01/777211011</t>
  </si>
  <si>
    <t>220</t>
  </si>
  <si>
    <t>777211713</t>
  </si>
  <si>
    <t>Podlahy z epoxidové pryskyřice a oblázků (kamenný koberec) ostatní práce nátěr pro vytvoření protiskluzového povrchu</t>
  </si>
  <si>
    <t>1535857810</t>
  </si>
  <si>
    <t>https://podminky.urs.cz/item/CS_URS_2023_01/777211713</t>
  </si>
  <si>
    <t>221</t>
  </si>
  <si>
    <t>777611101</t>
  </si>
  <si>
    <t>Krycí nátěr podlahy dekorativní epoxidový</t>
  </si>
  <si>
    <t>-1313120162</t>
  </si>
  <si>
    <t>https://podminky.urs.cz/item/CS_URS_2023_01/777611101</t>
  </si>
  <si>
    <t>222</t>
  </si>
  <si>
    <t>777611161</t>
  </si>
  <si>
    <t>Krycí nátěr podlahy protiskluzová úprava prosyp křemenným pískem</t>
  </si>
  <si>
    <t>601381969</t>
  </si>
  <si>
    <t>https://podminky.urs.cz/item/CS_URS_2023_01/777611161</t>
  </si>
  <si>
    <t>223</t>
  </si>
  <si>
    <t>777612101</t>
  </si>
  <si>
    <t>Uzavírací nátěr podlahy epoxidový barevný</t>
  </si>
  <si>
    <t>224271597</t>
  </si>
  <si>
    <t>https://podminky.urs.cz/item/CS_URS_2023_01/777612101</t>
  </si>
  <si>
    <t>224</t>
  </si>
  <si>
    <t>777612105</t>
  </si>
  <si>
    <t>Uzavírací nátěr podlahy protiskluzná úprava plnění skleněnými kuličkami (ballotini)</t>
  </si>
  <si>
    <t>-968812055</t>
  </si>
  <si>
    <t>https://podminky.urs.cz/item/CS_URS_2023_01/777612105</t>
  </si>
  <si>
    <t>225</t>
  </si>
  <si>
    <t>777612109</t>
  </si>
  <si>
    <t>Uzavírací nátěr podlahy epoxidový protiskluzný</t>
  </si>
  <si>
    <t>1529185562</t>
  </si>
  <si>
    <t>https://podminky.urs.cz/item/CS_URS_2023_01/777612109</t>
  </si>
  <si>
    <t>226</t>
  </si>
  <si>
    <t>777612151</t>
  </si>
  <si>
    <t>Uzavírací nátěr Příplatek za zvýšenou pracnost provádění soklíků na svislé ploše podlahových</t>
  </si>
  <si>
    <t>944722169</t>
  </si>
  <si>
    <t>https://podminky.urs.cz/item/CS_URS_2023_01/777612151</t>
  </si>
  <si>
    <t>227</t>
  </si>
  <si>
    <t>998777102</t>
  </si>
  <si>
    <t>Přesun hmot pro podlahy lité stanovený z hmotnosti přesunovaného materiálu vodorovná dopravní vzdálenost do 50 m v objektech výšky přes 6 do 12 m</t>
  </si>
  <si>
    <t>-1918912418</t>
  </si>
  <si>
    <t>https://podminky.urs.cz/item/CS_URS_2023_01/998777102</t>
  </si>
  <si>
    <t>781</t>
  </si>
  <si>
    <t>Dokončovací práce - obklady</t>
  </si>
  <si>
    <t>228</t>
  </si>
  <si>
    <t>781471810</t>
  </si>
  <si>
    <t>Demontáž obkladů z dlaždic keramických kladených do malty</t>
  </si>
  <si>
    <t>1633317738</t>
  </si>
  <si>
    <t>https://podminky.urs.cz/item/CS_URS_2023_01/781471810</t>
  </si>
  <si>
    <t>obklad podezdívky závětří</t>
  </si>
  <si>
    <t>1,9*0,5*2</t>
  </si>
  <si>
    <t>"wc muži" ((2,46+0,1+2,15+0,1+0,9)+(3,76+0,1+1,99)+1,99)*1,8</t>
  </si>
  <si>
    <t>"wc" (2*2,7+2*0,96)*1,8</t>
  </si>
  <si>
    <t>"sprcha" (2*(1,325+1,375)+2*2,05)*1,8</t>
  </si>
  <si>
    <t>"sprchy" (2*2,7+2*2,41)*2,9</t>
  </si>
  <si>
    <t>229</t>
  </si>
  <si>
    <t>781474115</t>
  </si>
  <si>
    <t>Montáž obkladů vnitřních stěn z dlaždic keramických lepených flexibilním lepidlem maloformátových hladkých přes 22 do 25 ks/m2</t>
  </si>
  <si>
    <t>-348625351</t>
  </si>
  <si>
    <t>https://podminky.urs.cz/item/CS_URS_2023_01/781474115</t>
  </si>
  <si>
    <t xml:space="preserve">"108"  (2*1,8+2*1,585)*1,8</t>
  </si>
  <si>
    <t>-(0,8+0,7)*1,8</t>
  </si>
  <si>
    <t>"109" (2*0,9+2*1,585)*1,8</t>
  </si>
  <si>
    <t>-0,7*1,8</t>
  </si>
  <si>
    <t>"112" (2*0,9+2*1,68)*1,8</t>
  </si>
  <si>
    <t xml:space="preserve">"115"  (2*1,99+2*1,0)*1,8</t>
  </si>
  <si>
    <t>-2*0,7*1,8</t>
  </si>
  <si>
    <t xml:space="preserve">"116+117"  (2*1,7+2*1,7)*1,8+(2*2,7+2*0,91)*1,8</t>
  </si>
  <si>
    <t>"111" (2*1,7+2,91+1,21+1,0)*2,8</t>
  </si>
  <si>
    <t>"207" (2*2,7+2*0,96)*1,8</t>
  </si>
  <si>
    <t>"208" (2*(1,325+1,375)+2*2,05)*2,2</t>
  </si>
  <si>
    <t>"217" (2*0,95+2*0,6+2,7)*2,2</t>
  </si>
  <si>
    <t>230</t>
  </si>
  <si>
    <t>597611370</t>
  </si>
  <si>
    <t xml:space="preserve">dlaždice keramické </t>
  </si>
  <si>
    <t>2034888958</t>
  </si>
  <si>
    <t>124,488*1,1 'Přepočtené koeficientem množství</t>
  </si>
  <si>
    <t>231</t>
  </si>
  <si>
    <t>998781102</t>
  </si>
  <si>
    <t>Přesun hmot pro obklady keramické stanovený z hmotnosti přesunovaného materiálu vodorovná dopravní vzdálenost do 50 m v objektech výšky přes 6 do 12 m</t>
  </si>
  <si>
    <t>833720151</t>
  </si>
  <si>
    <t>https://podminky.urs.cz/item/CS_URS_2023_01/998781102</t>
  </si>
  <si>
    <t>783</t>
  </si>
  <si>
    <t>Dokončovací práce - nátěry</t>
  </si>
  <si>
    <t>232</t>
  </si>
  <si>
    <t>783101203</t>
  </si>
  <si>
    <t>Příprava podkladu truhlářských konstrukcí před provedením nátěru broušení smirkovým papírem nebo plátnem jemné</t>
  </si>
  <si>
    <t>54112873</t>
  </si>
  <si>
    <t>https://podminky.urs.cz/item/CS_URS_2023_01/783101203</t>
  </si>
  <si>
    <t>nátěr bednění římsy</t>
  </si>
  <si>
    <t>37,0</t>
  </si>
  <si>
    <t>233</t>
  </si>
  <si>
    <t>783101401</t>
  </si>
  <si>
    <t>Příprava podkladu truhlářských konstrukcí před provedením nátěru ometení</t>
  </si>
  <si>
    <t>-161629871</t>
  </si>
  <si>
    <t>https://podminky.urs.cz/item/CS_URS_2023_01/783101401</t>
  </si>
  <si>
    <t>234</t>
  </si>
  <si>
    <t>783113111</t>
  </si>
  <si>
    <t>Napouštěcí nátěr truhlářských konstrukcí jednonásobný fungicidní syntetický</t>
  </si>
  <si>
    <t>-2107797776</t>
  </si>
  <si>
    <t>https://podminky.urs.cz/item/CS_URS_2023_01/783113111</t>
  </si>
  <si>
    <t>235</t>
  </si>
  <si>
    <t>783114101</t>
  </si>
  <si>
    <t>Základní nátěr truhlářských konstrukcí jednonásobný syntetický</t>
  </si>
  <si>
    <t>-1373687072</t>
  </si>
  <si>
    <t>https://podminky.urs.cz/item/CS_URS_2023_01/783114101</t>
  </si>
  <si>
    <t>236</t>
  </si>
  <si>
    <t>783118101</t>
  </si>
  <si>
    <t>Lazurovací nátěr truhlářských konstrukcí jednonásobný syntetický</t>
  </si>
  <si>
    <t>187952173</t>
  </si>
  <si>
    <t>https://podminky.urs.cz/item/CS_URS_2023_01/783118101</t>
  </si>
  <si>
    <t>237</t>
  </si>
  <si>
    <t>783801503</t>
  </si>
  <si>
    <t>Příprava podkladu omítek před provedením nátěru omytí tlakovou vodou</t>
  </si>
  <si>
    <t>482105874</t>
  </si>
  <si>
    <t>https://podminky.urs.cz/item/CS_URS_2023_01/783801503</t>
  </si>
  <si>
    <t>"vež západní" 3,8*4,5</t>
  </si>
  <si>
    <t xml:space="preserve">"Komín západní"  1,1*5,3</t>
  </si>
  <si>
    <t>"jižní fasáda hlavní budova" 13,95*7,0</t>
  </si>
  <si>
    <t>"vež jižní" 2,6*3,6</t>
  </si>
  <si>
    <t xml:space="preserve">"komín jižní"  1,7*6,0</t>
  </si>
  <si>
    <t>"východní fasáda hlavní budova" 15,1*8,1</t>
  </si>
  <si>
    <t>"věž východní" 3,8*4,5</t>
  </si>
  <si>
    <t xml:space="preserve">"komín jižní"  1,1*5,3</t>
  </si>
  <si>
    <t xml:space="preserve">"severní fasáda u garáží"  (2,5+3,5+0,1+0,9+3,6+0,9+0,1+3,5+0,9+3,6+0,9+3,6+0,9+3,6+0,6)*4,5</t>
  </si>
  <si>
    <t>"severní fasáda hlavní budova" 13,95*7,0</t>
  </si>
  <si>
    <t>"věž severní" 2,6*3,6</t>
  </si>
  <si>
    <t xml:space="preserve">"komín severní"  1,7*6,0</t>
  </si>
  <si>
    <t>238</t>
  </si>
  <si>
    <t>783827101</t>
  </si>
  <si>
    <t>Krycí (ochranný ) nátěr omítek jednonásobný hladkých betonových povrchů nebo povrchů z desek na bázi dřeva (dřevovláknitých apod.) akrylátový</t>
  </si>
  <si>
    <t>591059487</t>
  </si>
  <si>
    <t>https://podminky.urs.cz/item/CS_URS_2023_01/783827101</t>
  </si>
  <si>
    <t>784</t>
  </si>
  <si>
    <t>Dokončovací práce - malby a tapety</t>
  </si>
  <si>
    <t>239</t>
  </si>
  <si>
    <t>784211001</t>
  </si>
  <si>
    <t>Malby z malířských směsí oděruvzdorných za mokra jednonásobné, bílé za mokra odruvzdorné výborně v místnostech výšky do 3,80 m</t>
  </si>
  <si>
    <t>1558367473</t>
  </si>
  <si>
    <t>https://podminky.urs.cz/item/CS_URS_2023_01/784211001</t>
  </si>
  <si>
    <t>4,0*2,3 "strop bez kazet"</t>
  </si>
  <si>
    <t xml:space="preserve">17,75  "strop"</t>
  </si>
  <si>
    <t>"110" (2*1,2+2*(1,1+0,9+0,9))*sv1np</t>
  </si>
  <si>
    <t>"111" (2*1,7+2*2,91)*sv1np</t>
  </si>
  <si>
    <t>"112" (2*1,67+2*0,9)*sv1np</t>
  </si>
  <si>
    <t xml:space="preserve">1,51  "strop"</t>
  </si>
  <si>
    <t xml:space="preserve">"113"  (2*(1,9+1,1)+2*2,86)*sv1np</t>
  </si>
  <si>
    <t xml:space="preserve">7,23  "strop"</t>
  </si>
  <si>
    <t>"114" (2*3,0+2*2,65)*sv1np</t>
  </si>
  <si>
    <t>"115" (2*1,99+2*0,9)*sv1np</t>
  </si>
  <si>
    <t>1,86 "strop"</t>
  </si>
  <si>
    <t>"116" (2*1,99+2*1,7)*sv1np</t>
  </si>
  <si>
    <t>"117" (2*0,91+2*(0,63+2,07))*sv1np</t>
  </si>
  <si>
    <t>"118" (2*4,425+2*(2,86+0,2+2,65))*sv1np</t>
  </si>
  <si>
    <t xml:space="preserve">25,62  "strop"</t>
  </si>
  <si>
    <t xml:space="preserve">6,26  "strop"</t>
  </si>
  <si>
    <t xml:space="preserve">17,87  "strop"</t>
  </si>
  <si>
    <t xml:space="preserve">16,36  "strop"</t>
  </si>
  <si>
    <t>28,8+6,85 "strop"</t>
  </si>
  <si>
    <t xml:space="preserve">6,81  "strop"</t>
  </si>
  <si>
    <t>"126" (2*(0,1+3,5+0,9+3,6+0,9+3,6+0,6+3,6+0,35)+2*(12,3-2*0,375))*4,9</t>
  </si>
  <si>
    <t>-3,5*3,6</t>
  </si>
  <si>
    <t>-3*3,6*3,6</t>
  </si>
  <si>
    <t xml:space="preserve">201,61  "strop"</t>
  </si>
  <si>
    <t>"127" (2*4,9+2*(12,3-2*0,375))*4,9</t>
  </si>
  <si>
    <t>-3,6*3,6</t>
  </si>
  <si>
    <t>57,0 "strop"</t>
  </si>
  <si>
    <t xml:space="preserve">"128"  (2*(-0,375+2,5+3,5+0,1)+2*8,0)*4,9</t>
  </si>
  <si>
    <t xml:space="preserve">46,8  "strop"</t>
  </si>
  <si>
    <t xml:space="preserve">11,37  "strop"</t>
  </si>
  <si>
    <t xml:space="preserve">15,79  "strop"</t>
  </si>
  <si>
    <t xml:space="preserve">33,87  "strop"</t>
  </si>
  <si>
    <t>16,35 "strop"</t>
  </si>
  <si>
    <t xml:space="preserve">16,12  "strop"</t>
  </si>
  <si>
    <t>3,7 "strop"</t>
  </si>
  <si>
    <t>"- obklady"</t>
  </si>
  <si>
    <t>-80,67</t>
  </si>
  <si>
    <t>02 - Elektro</t>
  </si>
  <si>
    <t xml:space="preserve"> Ing.M. Křístek</t>
  </si>
  <si>
    <t>“*) V případě, že tato zadávací dokumentace obsahuje technické podmínky stanovené prostřednictvím přímého, nebo nepřímého odkazu na určité dodavatele, nebo výrobky, nebo patenty na vynálezy, užitné vzory, průmyslové vzory, ochranné známky nebo označení původu, zadavatel umožňuje nabídnout rovnocené řešení.“</t>
  </si>
  <si>
    <t xml:space="preserve">D1 - Silnoproudá  elektroinstalace </t>
  </si>
  <si>
    <t>D2 - HROMOSVOD</t>
  </si>
  <si>
    <t>D3 - HZS</t>
  </si>
  <si>
    <t>D1</t>
  </si>
  <si>
    <t xml:space="preserve">Silnoproudá  elektroinstalace </t>
  </si>
  <si>
    <t>Pol1</t>
  </si>
  <si>
    <t>trubka KOPOFLEX Typ 40 R=40mm (PO)</t>
  </si>
  <si>
    <t>Pol2</t>
  </si>
  <si>
    <t>trubka oheb.el.inst. typ 23 R=23mm (PO)</t>
  </si>
  <si>
    <t>Pol3</t>
  </si>
  <si>
    <t>trubka oheb.el.inst. typ 23 R=16mm (PO)</t>
  </si>
  <si>
    <t>Pol4</t>
  </si>
  <si>
    <t>trubka pevná.el.inst. R=16mm (PO)</t>
  </si>
  <si>
    <t>Pol5</t>
  </si>
  <si>
    <t>lišta vkládací 40/20</t>
  </si>
  <si>
    <t>Pol6</t>
  </si>
  <si>
    <t>lišta vkládací 20/20</t>
  </si>
  <si>
    <t>Pol7</t>
  </si>
  <si>
    <t>elektroinst.žlab MARS 105x60 včetně spoj.mat a závěsů</t>
  </si>
  <si>
    <t>Pol8</t>
  </si>
  <si>
    <t>krab.přístrojová (1901; KP 68; KZ 3) bez zapojení</t>
  </si>
  <si>
    <t>Pol9</t>
  </si>
  <si>
    <t>krab.odboč.s víčkem.svor.(1903;KR 68) kruh.vč.zap.</t>
  </si>
  <si>
    <t>Pol10</t>
  </si>
  <si>
    <t>podparapetní kanál dvoukomorový do š. 125</t>
  </si>
  <si>
    <t>P</t>
  </si>
  <si>
    <t>Poznámka k položce:_x000d_
včetně ukončení, rohů a spojek</t>
  </si>
  <si>
    <t>Pol11</t>
  </si>
  <si>
    <t>krab.přístrojová do podpar.kanélu bez zapojení</t>
  </si>
  <si>
    <t>Pol181</t>
  </si>
  <si>
    <t>CYKY-CYKYm 4Bx25 mm2 750V (PU)</t>
  </si>
  <si>
    <t>Pol182</t>
  </si>
  <si>
    <t>CYKY-CYKYm 5Cx10 mm2 750V (PU)</t>
  </si>
  <si>
    <t>Pol183</t>
  </si>
  <si>
    <t>CYKY-CYKYm 5Cx2.5 mm2 750V (PU)</t>
  </si>
  <si>
    <t>Pol184</t>
  </si>
  <si>
    <t>CYKY-CYKYm 3Cx6 mm2 750V (PU)</t>
  </si>
  <si>
    <t>Pol185</t>
  </si>
  <si>
    <t>CYKY-CYKYm 3Cx2.5 mm2 750V (PU)</t>
  </si>
  <si>
    <t>Pol186</t>
  </si>
  <si>
    <t>CYKY-CYKYm 3Cx1.5 mm2 750V (PU)</t>
  </si>
  <si>
    <t>Pol187</t>
  </si>
  <si>
    <t>CYKY-CYKYm 3Ax1.5 mm2 750V (PU)</t>
  </si>
  <si>
    <t>Pol188</t>
  </si>
  <si>
    <t>CYKY-CYKYm 2Ax1.5 mm2 750V (PU)</t>
  </si>
  <si>
    <t>Pol189</t>
  </si>
  <si>
    <t>CY 6 mm2 750V (PU), zž</t>
  </si>
  <si>
    <t>Pol190</t>
  </si>
  <si>
    <t>spín.nást.prost.obyč. 1-pólový - řazení 1</t>
  </si>
  <si>
    <t>Pol191</t>
  </si>
  <si>
    <t>přepínač - řazení 6+5 nást.prost.obyč.</t>
  </si>
  <si>
    <t>Pol192</t>
  </si>
  <si>
    <t>přepínač - řazení 6+6 nást.prost.obyč.</t>
  </si>
  <si>
    <t>Pol193</t>
  </si>
  <si>
    <t>sériový přepínač - řazení 5 nást.prost.obyč.</t>
  </si>
  <si>
    <t>Pol194</t>
  </si>
  <si>
    <t>přepínač - řazení 6 nást.prost.obyč.</t>
  </si>
  <si>
    <t>Pol195</t>
  </si>
  <si>
    <t>přepínač - řazení 7 nást.prost.obyč.</t>
  </si>
  <si>
    <t>Pol196</t>
  </si>
  <si>
    <t>ovladač tlačítkový nást.prost.obyč.</t>
  </si>
  <si>
    <t>Pol197</t>
  </si>
  <si>
    <t>zás.polozap./zapuštěné 10/16A 250V 2P+Z .</t>
  </si>
  <si>
    <t>Pol198</t>
  </si>
  <si>
    <t>zás.polozap./zapuštěné 10/16A 250V 2P+Z .+ svodič p.</t>
  </si>
  <si>
    <t>Pol199</t>
  </si>
  <si>
    <t>krabice sporáková 3f</t>
  </si>
  <si>
    <t>Pol200</t>
  </si>
  <si>
    <t>zás.polozap./zapuštěné 16A/400V</t>
  </si>
  <si>
    <t>Pol201</t>
  </si>
  <si>
    <t>TLAČÍTKO TOTAL STOP POŽÁRNÍ</t>
  </si>
  <si>
    <t>Pol202</t>
  </si>
  <si>
    <t>sv. MODUS PL7000L2W2/ND</t>
  </si>
  <si>
    <t>Poznámka k položce:_x000d_
„zadavatel umožňuje nabídnout rovnocené řešení*)“</t>
  </si>
  <si>
    <t>Pol203</t>
  </si>
  <si>
    <t>sv. MODUS PL7000L2W2/NDNZ</t>
  </si>
  <si>
    <t>Pol204</t>
  </si>
  <si>
    <t>sv. MODUS FL3000SS4KO3/ND</t>
  </si>
  <si>
    <t>Pol205</t>
  </si>
  <si>
    <t>sv. MODUS BRS3KO300V1/ND</t>
  </si>
  <si>
    <t>Pol206</t>
  </si>
  <si>
    <t>sv. MODUS BRSB3KO375V2/NDSM</t>
  </si>
  <si>
    <t>Pol207</t>
  </si>
  <si>
    <t>sv. MODUS BRS4KO375V2/ND</t>
  </si>
  <si>
    <t>Pol208</t>
  </si>
  <si>
    <t>sv. MODUS BRS4KO375V2/NDNZ</t>
  </si>
  <si>
    <t>Pol209</t>
  </si>
  <si>
    <t>sv. MODUS OZNHHP6X1WB1SEPTTR-NOUZOVÉ</t>
  </si>
  <si>
    <t>Pol210</t>
  </si>
  <si>
    <t>sv. MODUS LVLEDOS5000V1/ND</t>
  </si>
  <si>
    <t>D2</t>
  </si>
  <si>
    <t>HROMOSVOD</t>
  </si>
  <si>
    <t>Pol211</t>
  </si>
  <si>
    <t>uzem. v zemi FeZn 30/4, včetně svorek a propoj. konstrukce</t>
  </si>
  <si>
    <t>Pol212</t>
  </si>
  <si>
    <t>FeZn 10mm, včetně izolace (napojení svodů)</t>
  </si>
  <si>
    <t>Pol213</t>
  </si>
  <si>
    <t>svodové vodiče AlMgSi 8mm2 vč. ukotvení na podpěry</t>
  </si>
  <si>
    <t>Pol214</t>
  </si>
  <si>
    <t>svorky hromosvodové do 2 šroubů</t>
  </si>
  <si>
    <t>Pol215</t>
  </si>
  <si>
    <t>svorky hromosvodové nad 2 šrouby</t>
  </si>
  <si>
    <t>Pol216</t>
  </si>
  <si>
    <t>tvarování montážního dílu-pom.jímače, ochran. trubky, izolace sv</t>
  </si>
  <si>
    <t>Pol217</t>
  </si>
  <si>
    <t>podpěra svislého vedení s příchytkou do zdi</t>
  </si>
  <si>
    <t>Pol218</t>
  </si>
  <si>
    <t>podpěra vedení pro střechu/atiku</t>
  </si>
  <si>
    <t>Pol49</t>
  </si>
  <si>
    <t>pomocný jímač do dlky 1,5m</t>
  </si>
  <si>
    <t>Pol219</t>
  </si>
  <si>
    <t>AlMgSi 8mm</t>
  </si>
  <si>
    <t>Pol220</t>
  </si>
  <si>
    <t>FeZn 30/4</t>
  </si>
  <si>
    <t>Pol221</t>
  </si>
  <si>
    <t>Pol222</t>
  </si>
  <si>
    <t>Pol223</t>
  </si>
  <si>
    <t>Pol224</t>
  </si>
  <si>
    <t>svorka S0</t>
  </si>
  <si>
    <t>Pol225</t>
  </si>
  <si>
    <t>svorka SZ</t>
  </si>
  <si>
    <t>Pol226</t>
  </si>
  <si>
    <t>svorka SS, SU</t>
  </si>
  <si>
    <t>Pol227</t>
  </si>
  <si>
    <t>rozvaděč RE 3x50A+HDO (JISTIČE S VYRÁŽECÍ CÍVKOU)</t>
  </si>
  <si>
    <t>Pol228</t>
  </si>
  <si>
    <t>rozvaděč RH</t>
  </si>
  <si>
    <t>Pol229</t>
  </si>
  <si>
    <t>rozvaděč RP1</t>
  </si>
  <si>
    <t>Pol230</t>
  </si>
  <si>
    <t>rozvaděč RP2</t>
  </si>
  <si>
    <t>Pol231</t>
  </si>
  <si>
    <t>rozvaděč RZ</t>
  </si>
  <si>
    <t>Pol232</t>
  </si>
  <si>
    <t>HLAVNÍ POTENC. PŘÍPOJNICE</t>
  </si>
  <si>
    <t>Pol233</t>
  </si>
  <si>
    <t>DOMÁCÍ VIDEOTELEFON PRO 2 ÚČASTNÍKY+EL. ZÁMEK</t>
  </si>
  <si>
    <t>SADA</t>
  </si>
  <si>
    <t>Pol234</t>
  </si>
  <si>
    <t>ZAŘÍZENÍ PRO PŘÍJEM STA</t>
  </si>
  <si>
    <t>D3</t>
  </si>
  <si>
    <t>HZS</t>
  </si>
  <si>
    <t>Pol66</t>
  </si>
  <si>
    <t>demontáž stávajících rozvodů</t>
  </si>
  <si>
    <t>hod</t>
  </si>
  <si>
    <t>Pol235</t>
  </si>
  <si>
    <t>revize elektro</t>
  </si>
  <si>
    <t>Pol68</t>
  </si>
  <si>
    <t>dokumentace skutečného provedení stavby</t>
  </si>
  <si>
    <t>Pol236</t>
  </si>
  <si>
    <t>podružný materiál, prořez</t>
  </si>
  <si>
    <t>%</t>
  </si>
  <si>
    <t>Pol70</t>
  </si>
  <si>
    <t>sekání, průrazy, odvoz suti</t>
  </si>
  <si>
    <t>Poznámka k položce:_x000d_
“*) V případě, že tato zadávací dokumentace obsahuje technické podmínky stanovené prostřednictvím přímého, nebo nepřímého_x000d_
odkazu na určité dodavatele, nebo výrobky, nebo patenty na vynálezy, užitné vzory, průmyslové vzory, ochranné známky</t>
  </si>
  <si>
    <t>03 - Plyn</t>
  </si>
  <si>
    <t>V případě, že tato zadávací dokumentace obsahuje technické podmínky stanovené prostřednictvím přímého, nebo nepřímého odkazu na určité dodavatele, nebo výrobky, nebo patenty na vynálezy, užitné vzory, průmyslové vzory, ochranné známky nebo označení původu, zadavatel umožňuje nabídnout rovnocené řešení.</t>
  </si>
  <si>
    <t>D1 - ZTI - demontáž</t>
  </si>
  <si>
    <t>D2 - ZTI - montáž</t>
  </si>
  <si>
    <t>D3 - ZTI - zařizovací předměty</t>
  </si>
  <si>
    <t>D6 - Zkoušky zařízení a ostatní práce</t>
  </si>
  <si>
    <t>ZTI - demontáž</t>
  </si>
  <si>
    <t>723120804</t>
  </si>
  <si>
    <t>Pol12</t>
  </si>
  <si>
    <t>Demontáž potrubí ocelové závitové svařované DN do 25 - předběžně</t>
  </si>
  <si>
    <t>723120805</t>
  </si>
  <si>
    <t>Pol13</t>
  </si>
  <si>
    <t>Demontáž potrubí ocelové závitové svařované DN od 25 do 50 - předběžně</t>
  </si>
  <si>
    <t>723160805</t>
  </si>
  <si>
    <t>Pol14</t>
  </si>
  <si>
    <t>Demontáž přípojka k plynoměru na závit bez ochozu</t>
  </si>
  <si>
    <t>723160833</t>
  </si>
  <si>
    <t>Pol15</t>
  </si>
  <si>
    <t>Demontáž rozpěrky k plynoměru</t>
  </si>
  <si>
    <t>722220862</t>
  </si>
  <si>
    <t>Pol16</t>
  </si>
  <si>
    <t>Demontáž armatur závitových se dvěma závity G přes 3/4 do 5/4</t>
  </si>
  <si>
    <t>997006512</t>
  </si>
  <si>
    <t>Pol17</t>
  </si>
  <si>
    <t>Vodorovné doprava suti s naložením a složením na skládku do 1 km</t>
  </si>
  <si>
    <t>997006519</t>
  </si>
  <si>
    <t>Pol18</t>
  </si>
  <si>
    <t>Příplatek k vodorovnému přemístění suti na skládku ZKD 1 km přes 1 km (počítána vzdálenost skládky do 50 km)</t>
  </si>
  <si>
    <t>997013871</t>
  </si>
  <si>
    <t>Pol19</t>
  </si>
  <si>
    <t>Poplatek za uložení stavebního odpadu na recyklační skládce (skládkovné) směsného stavebního a demoličního kód odpadu 17 09 04</t>
  </si>
  <si>
    <t>ZTI - montáž</t>
  </si>
  <si>
    <t>723111202</t>
  </si>
  <si>
    <t>Pol20</t>
  </si>
  <si>
    <t>Potrubí ocelové závitové černé bezešvé svařované běžné DN 15</t>
  </si>
  <si>
    <t>723111203</t>
  </si>
  <si>
    <t>Pol21</t>
  </si>
  <si>
    <t>Potrubí ocelové závitové černé bezešvé svařované běžné DN 20</t>
  </si>
  <si>
    <t>723111204</t>
  </si>
  <si>
    <t>Pol22</t>
  </si>
  <si>
    <t>Potrubí ocelové závitové černé bezešvé svařované běžné DN 25</t>
  </si>
  <si>
    <t>723111206</t>
  </si>
  <si>
    <t>Pol23</t>
  </si>
  <si>
    <t>Potrubí ocelové závitové černé bezešvé svařované běžné DN 40</t>
  </si>
  <si>
    <t>723150366</t>
  </si>
  <si>
    <t>Pol24</t>
  </si>
  <si>
    <t>Chráničky prům. 44,5/2,6</t>
  </si>
  <si>
    <t>723150367</t>
  </si>
  <si>
    <t>Pol25</t>
  </si>
  <si>
    <t>Chráničky prům. 57/2,9</t>
  </si>
  <si>
    <t>723160204</t>
  </si>
  <si>
    <t>Pol26</t>
  </si>
  <si>
    <t>Přípojka k plynoměru spojované na závit bez ochozu G 1"</t>
  </si>
  <si>
    <t>sbr</t>
  </si>
  <si>
    <t>723160334</t>
  </si>
  <si>
    <t>Pol27</t>
  </si>
  <si>
    <t>Rozpěrka přípojek plynoměru G 1"</t>
  </si>
  <si>
    <t>723190204</t>
  </si>
  <si>
    <t>Pol28</t>
  </si>
  <si>
    <t>Přípojka plynovodní ocelová závitová černá bezešvá spojovaná na závit běžná DN 25</t>
  </si>
  <si>
    <t>723231162</t>
  </si>
  <si>
    <t>Pol29</t>
  </si>
  <si>
    <t>Kohout kulový přímý G 1/2" PN 42 do 185°C plnoprůtokový vnitřní závit těžká řada</t>
  </si>
  <si>
    <t>723231164</t>
  </si>
  <si>
    <t>Pol30</t>
  </si>
  <si>
    <t>Kohout kulový přímý G 1" PN 42 do 185°C plnoprůtokový vnitřní závit těžká řada</t>
  </si>
  <si>
    <t>723231166</t>
  </si>
  <si>
    <t>Pol31</t>
  </si>
  <si>
    <t>Kohout kulový přímý G 1 1/2" PN 42 do 185°C plnoprůtokový vnitřní závit těžká řada</t>
  </si>
  <si>
    <t>723190104</t>
  </si>
  <si>
    <t>Pol32</t>
  </si>
  <si>
    <t>Přípojka plynovodní nerezová hadice G 1/2"F x G 1/2"F délky 75 cm spojovaná na závit</t>
  </si>
  <si>
    <t>783617613</t>
  </si>
  <si>
    <t>Pol33</t>
  </si>
  <si>
    <t>Krycí dvojnásobný syntetický samozákladující nátěr potrubí DN do 50 mm</t>
  </si>
  <si>
    <t>998723201</t>
  </si>
  <si>
    <t>Pol34</t>
  </si>
  <si>
    <t>Přesun hmot procentní pro vnitřní plynovod v objektech v do 6 m</t>
  </si>
  <si>
    <t>ZTI - zařizovací předměty</t>
  </si>
  <si>
    <t>725619101</t>
  </si>
  <si>
    <t>Pol35</t>
  </si>
  <si>
    <t>Montáž sporáku na zemní plyn</t>
  </si>
  <si>
    <t>Pol36</t>
  </si>
  <si>
    <t>Sporák plynový</t>
  </si>
  <si>
    <t>998725201</t>
  </si>
  <si>
    <t>Pol37</t>
  </si>
  <si>
    <t>Přesun hmot procentní pro zařizovací předměty v objektech v do 6 m</t>
  </si>
  <si>
    <t>D6</t>
  </si>
  <si>
    <t>Zkoušky zařízení a ostatní práce</t>
  </si>
  <si>
    <t>580506002</t>
  </si>
  <si>
    <t>Pol38</t>
  </si>
  <si>
    <t>Kontrola souladu provedené instalace domovního plynovodu dl přes 20 do 50 m s projektovou dokumentací</t>
  </si>
  <si>
    <t>us</t>
  </si>
  <si>
    <t>580506015</t>
  </si>
  <si>
    <t>Pol39</t>
  </si>
  <si>
    <t>Kontrola umístění, funkce a těsnosti plynoměru do 10 m3/h domovního plynovodu</t>
  </si>
  <si>
    <t>580506034</t>
  </si>
  <si>
    <t>Pol40</t>
  </si>
  <si>
    <t>Provedení tlakové zkoušky domovních plynovodů</t>
  </si>
  <si>
    <t>580506008</t>
  </si>
  <si>
    <t>Pol41</t>
  </si>
  <si>
    <t>Kontrola stavu domovního plynovodu dl přes 20 do 50 m</t>
  </si>
  <si>
    <t>580506010</t>
  </si>
  <si>
    <t>Pol42</t>
  </si>
  <si>
    <t>Kontrola umístění a funkce hlavního uzávěru kuželového nebo kulového domovního plynovodu</t>
  </si>
  <si>
    <t>580507201</t>
  </si>
  <si>
    <t>Pol43</t>
  </si>
  <si>
    <t>Kontrola umístění a připojení plynového kotle do 50 Kw</t>
  </si>
  <si>
    <t>580507208</t>
  </si>
  <si>
    <t>Pol44</t>
  </si>
  <si>
    <t>Uvedení plynového kotle do 50 kW do provozu</t>
  </si>
  <si>
    <t>580507213</t>
  </si>
  <si>
    <t>Pol45</t>
  </si>
  <si>
    <t>Kontrola funkce prostorového termostatu plynového kotle do 50 kW</t>
  </si>
  <si>
    <t>Pol46</t>
  </si>
  <si>
    <t>Ostatní nepředpokládané práce (kooperace s osatními profesemi ap) - Hodinová zúčtovací sazba instalatér odborný</t>
  </si>
  <si>
    <t>Pol47</t>
  </si>
  <si>
    <t>Zednická výpomoc -Hodinová zúčtovací sazba zedník</t>
  </si>
  <si>
    <t>580507001</t>
  </si>
  <si>
    <t>Pol48</t>
  </si>
  <si>
    <t>Kontrola připojení a uzávěrů plynu plynových vařičů a sporáků</t>
  </si>
  <si>
    <t>04 - ZTI</t>
  </si>
  <si>
    <t>721 - Vnitřní kanalizace</t>
  </si>
  <si>
    <t>722 - Vnitřní vodovod</t>
  </si>
  <si>
    <t>725 - Zařizovací předměty</t>
  </si>
  <si>
    <t>726 - Instalační prefabrikáty</t>
  </si>
  <si>
    <t>83 - Potrubí z trub kameninových</t>
  </si>
  <si>
    <t>89 - Ostatní konstrukce a práce na trubním vedení</t>
  </si>
  <si>
    <t>H27 - Vedení trubní dálková a přípojná</t>
  </si>
  <si>
    <t>H722 - Vnitřní vodovod</t>
  </si>
  <si>
    <t>H725 - Zařizovací předměty</t>
  </si>
  <si>
    <t>H726 - Instalační prefabrikáty</t>
  </si>
  <si>
    <t>H733 - Rozvod potrubí</t>
  </si>
  <si>
    <t>D1 - Ostatní materiál</t>
  </si>
  <si>
    <t>721</t>
  </si>
  <si>
    <t>Vnitřní kanalizace</t>
  </si>
  <si>
    <t>721176101R00</t>
  </si>
  <si>
    <t>Potrubí HT připojovací DN 32 x 1,8 mm</t>
  </si>
  <si>
    <t>RTS II / 2015</t>
  </si>
  <si>
    <t>721176102R00</t>
  </si>
  <si>
    <t>Potrubí HT připojovací DN 40 x 1,8 mm</t>
  </si>
  <si>
    <t>721176103R00</t>
  </si>
  <si>
    <t>Potrubí HT připojovací DN 50 x 1,8 mm</t>
  </si>
  <si>
    <t>721176104R00</t>
  </si>
  <si>
    <t>Potrubí HT připojovací D 75 x 1,9 mm</t>
  </si>
  <si>
    <t>721176105R00</t>
  </si>
  <si>
    <t>Potrubí HT připojovací DN 100 x 2,7 mm</t>
  </si>
  <si>
    <t>721176115R00</t>
  </si>
  <si>
    <t>Potrubí HT odpadní svislé DN 100 x 2,7 mm</t>
  </si>
  <si>
    <t>721176114R00</t>
  </si>
  <si>
    <t>Potrubí HT odpadní svislé D 75 x 1,9 mm</t>
  </si>
  <si>
    <t>721194104R00</t>
  </si>
  <si>
    <t>Vyvedení odpadní výpustky D 40 x 1,8</t>
  </si>
  <si>
    <t>721194105R00</t>
  </si>
  <si>
    <t>Vyvedení odpadní výpustky D 50 x 1,8</t>
  </si>
  <si>
    <t>721152216R00</t>
  </si>
  <si>
    <t>Čisticí kus PE, pro ležaté potrubí D 75 mm, obdobná pol.</t>
  </si>
  <si>
    <t>721152216R00.1</t>
  </si>
  <si>
    <t>Čisticí kus PE, pro odpadní svislé D 75 mm, obdobná pol.</t>
  </si>
  <si>
    <t>RTS I / 2020</t>
  </si>
  <si>
    <t>721152218R00</t>
  </si>
  <si>
    <t>Čisticí kus PE,pro odpadní svislé D 110 mm, obdobná pol.</t>
  </si>
  <si>
    <t>721273150RT1</t>
  </si>
  <si>
    <t>Hlavice ventilační přivětrávací HL900 D 75</t>
  </si>
  <si>
    <t>721273150RT1.1</t>
  </si>
  <si>
    <t>Hlavice ventilační přivětrávací HL900 D 110</t>
  </si>
  <si>
    <t>721273200RT3</t>
  </si>
  <si>
    <t>Souprava ventilační střešní HL souprava větrací hlavice D 110 mm</t>
  </si>
  <si>
    <t>721290111R00</t>
  </si>
  <si>
    <t>Zkouška těsnosti kanalizace vodou do DN 125</t>
  </si>
  <si>
    <t>721242110RT1</t>
  </si>
  <si>
    <t>Lapač střešních splavenin PP D 110 mm, kloub</t>
  </si>
  <si>
    <t>721170907R00</t>
  </si>
  <si>
    <t>Oprava potrubí PVC odpadní, vsazení odbočky D 75</t>
  </si>
  <si>
    <t>721110915R00</t>
  </si>
  <si>
    <t>Oprava - propojení dosavadního potrubí DN 100</t>
  </si>
  <si>
    <t>721140917R00</t>
  </si>
  <si>
    <t>Oprava - propojení dosavadního potrubí do DN 150</t>
  </si>
  <si>
    <t>721176125R00</t>
  </si>
  <si>
    <t>Potrubí HT svodné (ležaté) v zemi D 110 x 2,7 mm</t>
  </si>
  <si>
    <t>722</t>
  </si>
  <si>
    <t>Vnitřní vodovod</t>
  </si>
  <si>
    <t>722290234R00</t>
  </si>
  <si>
    <t>Proplach a dezinfekce vodovod.potrubí do DN 80</t>
  </si>
  <si>
    <t>722290226R00</t>
  </si>
  <si>
    <t>Zkouška tlaku potrubí do DN 50</t>
  </si>
  <si>
    <t>722220111R00</t>
  </si>
  <si>
    <t>Nástěnka K 247, pro výtokový ventil G 1/2</t>
  </si>
  <si>
    <t>722220121R00</t>
  </si>
  <si>
    <t>Nástěnka K 247, pro baterii G 1/2</t>
  </si>
  <si>
    <t>pár</t>
  </si>
  <si>
    <t>722172411R00</t>
  </si>
  <si>
    <t>Potrubí z PPR, D 20 x 2,8 mm, PN 16</t>
  </si>
  <si>
    <t>722172412R00</t>
  </si>
  <si>
    <t>Potrubí z PPR, D 25 x 3,5 mm, PN 16</t>
  </si>
  <si>
    <t>722172413R00</t>
  </si>
  <si>
    <t>Potrubí z PPR, D 32 x 4,4 mm, PN 16</t>
  </si>
  <si>
    <t>722172414R00</t>
  </si>
  <si>
    <t>Potrubí z PPR, D 40 x 5,5 mm, PN 16</t>
  </si>
  <si>
    <t>722181212RT7</t>
  </si>
  <si>
    <t>Izolace návleková pro d 20 mm tl. stěny 9 mm</t>
  </si>
  <si>
    <t>722181212RT9</t>
  </si>
  <si>
    <t>Izolace návleková pro d 25 mm tl. stěny 9 mm</t>
  </si>
  <si>
    <t>722181212RU2</t>
  </si>
  <si>
    <t>Izolace návleková pro d 32 mm tl. stěny 9 mm</t>
  </si>
  <si>
    <t>722181212RV9</t>
  </si>
  <si>
    <t>Izolace návleková pro d 40 mm tl. stěny 9 mm</t>
  </si>
  <si>
    <t>722202412R00</t>
  </si>
  <si>
    <t>Kohout kulový nerozebíratelný PP-R D 20</t>
  </si>
  <si>
    <t>722202413R00</t>
  </si>
  <si>
    <t>Kohout kulový nerozebíratelný PP-R D 25</t>
  </si>
  <si>
    <t>722202414R00</t>
  </si>
  <si>
    <t>Kohout kulový nerozebíratelný PP-R D 32</t>
  </si>
  <si>
    <t>722172915R00</t>
  </si>
  <si>
    <t>Propojení plastového potrubí polyf. D 40 mm</t>
  </si>
  <si>
    <t>722235652R00</t>
  </si>
  <si>
    <t>Ventil zpětný DN 20</t>
  </si>
  <si>
    <t>722223181R00</t>
  </si>
  <si>
    <t>Kohout kulový výtokový, DN 15, hadicová koncovka</t>
  </si>
  <si>
    <t>Zařizovací předměty</t>
  </si>
  <si>
    <t>725314290R00</t>
  </si>
  <si>
    <t>Příslušenství k dřezu v kuchyňské sestavě</t>
  </si>
  <si>
    <t>725017134R00</t>
  </si>
  <si>
    <t>Umyvadlo na šrouby 60 x 45 cm, bílé</t>
  </si>
  <si>
    <t>725017138R00</t>
  </si>
  <si>
    <t>Kryt sifonu umyvadel , bílý</t>
  </si>
  <si>
    <t>725819401R00</t>
  </si>
  <si>
    <t>Montáž ventilu rohového s trubičkou G 1/2</t>
  </si>
  <si>
    <t>725823121RT1</t>
  </si>
  <si>
    <t>Baterie umyvadlová stoján. ruční, vč. otvír.odpadu</t>
  </si>
  <si>
    <t>725825114RT1</t>
  </si>
  <si>
    <t>Baterie dřezová nástěnná ruční</t>
  </si>
  <si>
    <t>725860213R00</t>
  </si>
  <si>
    <t>Sifon umyvadlový, D 32, 40 mm</t>
  </si>
  <si>
    <t>725823134RT1</t>
  </si>
  <si>
    <t>Baterie dřezová stojánková ruční s výsuv. sprchou</t>
  </si>
  <si>
    <t>725536243R00</t>
  </si>
  <si>
    <t>Ohřívač elek. zásobníkový závěsný 80 l</t>
  </si>
  <si>
    <t>725530151R00</t>
  </si>
  <si>
    <t>Ventil pojistný+zpětný k bojleru DN 20</t>
  </si>
  <si>
    <t>725014131RT1</t>
  </si>
  <si>
    <t>Klozet závěsný + sedátko, bílý</t>
  </si>
  <si>
    <t>725016103R00</t>
  </si>
  <si>
    <t>Pisoár s tlačítkovým splachov. ventilem, bílý, obdobná pol.</t>
  </si>
  <si>
    <t>725017351R00</t>
  </si>
  <si>
    <t>Umývátko na šrouby 40 x 31 cm, bílé</t>
  </si>
  <si>
    <t>725019103R00</t>
  </si>
  <si>
    <t>Výlevka závěsná s plastovou mžížkou odtok DN50</t>
  </si>
  <si>
    <t>725319201R00</t>
  </si>
  <si>
    <t>Montáž ostatních typů dřezů</t>
  </si>
  <si>
    <t>725530823R00</t>
  </si>
  <si>
    <t>Demontáž, zásobník elektrický tlakový 200 l</t>
  </si>
  <si>
    <t>725530926R00</t>
  </si>
  <si>
    <t>Zpětná montáž zásobníků tlakových 200 l</t>
  </si>
  <si>
    <t>725860202R00</t>
  </si>
  <si>
    <t>Sifon dřezový, D 40, 50 mm, 6/4"</t>
  </si>
  <si>
    <t>725860180RT1</t>
  </si>
  <si>
    <t>Sifon pračkový, D 40/50 mm nerezový, podomítková uzávěrka</t>
  </si>
  <si>
    <t>725845111RT1</t>
  </si>
  <si>
    <t>Baterie sprchová nástěnná ruční, bez příslušenství</t>
  </si>
  <si>
    <t>725849200R00</t>
  </si>
  <si>
    <t>Montáž baterií sprchových, nastavitelná výška</t>
  </si>
  <si>
    <t>725849302R00</t>
  </si>
  <si>
    <t>Montáž držáku sprchy</t>
  </si>
  <si>
    <t>725860222RT1</t>
  </si>
  <si>
    <t>Sifon sprchový, D 40/50 mm, samočisticí, stavitelný odpad 6/4 ", krytka nerez</t>
  </si>
  <si>
    <t>725980122R00</t>
  </si>
  <si>
    <t>Dvířka z plastu, 300 x 300 mm</t>
  </si>
  <si>
    <t>725536248R00</t>
  </si>
  <si>
    <t>Ohřívač elek. zásobníkový závěsný ležatý 200</t>
  </si>
  <si>
    <t>725814126R00</t>
  </si>
  <si>
    <t>Ventil pračkový DN 15 x DN 20</t>
  </si>
  <si>
    <t>725249103R00</t>
  </si>
  <si>
    <t>Montáž sprchových koutů</t>
  </si>
  <si>
    <t>725110811R00</t>
  </si>
  <si>
    <t>Demontáž klozetů splachovacích</t>
  </si>
  <si>
    <t>725122813R00</t>
  </si>
  <si>
    <t>Demontáž pisoárů s nádrží</t>
  </si>
  <si>
    <t>725210821R00</t>
  </si>
  <si>
    <t>Demontáž umyvadel bez výtokových armatur</t>
  </si>
  <si>
    <t>726</t>
  </si>
  <si>
    <t>Instalační prefabrikáty</t>
  </si>
  <si>
    <t>726211122R00</t>
  </si>
  <si>
    <t>Modul-WC s odsáváním</t>
  </si>
  <si>
    <t>Potrubí z trub kameninových</t>
  </si>
  <si>
    <t>831350111RAD</t>
  </si>
  <si>
    <t>Kanalizační přípojka z trub PVC, D do 125 mm, rýha šířky 0,9 m, hloubky 1,5 m</t>
  </si>
  <si>
    <t>Ostatní konstrukce a práce na trubním vedení</t>
  </si>
  <si>
    <t>892571111R00</t>
  </si>
  <si>
    <t>Zkouška těsnosti kanalizace DN do 200, vodou</t>
  </si>
  <si>
    <t>892573111R00</t>
  </si>
  <si>
    <t>Zabezpečení konců kanal. potrubí DN do 200, vodou</t>
  </si>
  <si>
    <t>úsek</t>
  </si>
  <si>
    <t>899721112R00</t>
  </si>
  <si>
    <t>Fólie výstražná z PVC šervená, šířka 30 cm</t>
  </si>
  <si>
    <t>H27</t>
  </si>
  <si>
    <t>Vedení trubní dálková a přípojná</t>
  </si>
  <si>
    <t>998276101R00</t>
  </si>
  <si>
    <t>Přesun hmot, trubní vedení plastová, otevř. výkop</t>
  </si>
  <si>
    <t>H722</t>
  </si>
  <si>
    <t>998722102R00</t>
  </si>
  <si>
    <t>Přesun hmot pro vnitřní vodovod, výšky do 12 m</t>
  </si>
  <si>
    <t>H725</t>
  </si>
  <si>
    <t>998721102R00</t>
  </si>
  <si>
    <t>Přesun hmot pro vnitřní kanalizaci, výšky do 12 m</t>
  </si>
  <si>
    <t>H726</t>
  </si>
  <si>
    <t>998726122R00</t>
  </si>
  <si>
    <t>Přesun hmot pro předstěnové systémy, výšky do 12 m</t>
  </si>
  <si>
    <t>H733</t>
  </si>
  <si>
    <t>Rozvod potrubí</t>
  </si>
  <si>
    <t>998725102R00</t>
  </si>
  <si>
    <t>Přesun hmot pro zařizovací předměty, výšky do 12 m</t>
  </si>
  <si>
    <t>Ostatní materiál</t>
  </si>
  <si>
    <t>4261097510</t>
  </si>
  <si>
    <t>Čerpadlo cirkulační DN 20 PN 10</t>
  </si>
  <si>
    <t>55428025</t>
  </si>
  <si>
    <t>Kout sprchov s roh vstupem 900/750</t>
  </si>
  <si>
    <t>725SZ60060VD</t>
  </si>
  <si>
    <t>Sprchový žlábek nerezovy 600/60, svislý odtok d50, rošt nerez, vč. montáže</t>
  </si>
  <si>
    <t>725SZ90060VD</t>
  </si>
  <si>
    <t>Sprchový žlábek nerezový 900/60, svislý odtok d50, rošt nerezový, vč. montáže</t>
  </si>
  <si>
    <t>05 - UT</t>
  </si>
  <si>
    <t>D1 - Kotelny</t>
  </si>
  <si>
    <t>D2 - Strojovny</t>
  </si>
  <si>
    <t>D3 - Potrubí</t>
  </si>
  <si>
    <t>D4 - Izolace tepelné</t>
  </si>
  <si>
    <t>D5 - Armatury</t>
  </si>
  <si>
    <t>D6 - Otopná tělesa</t>
  </si>
  <si>
    <t>D7 - Zkoušky zařízení a ostatní práce</t>
  </si>
  <si>
    <t>Kotelny</t>
  </si>
  <si>
    <t>731244007</t>
  </si>
  <si>
    <t>Pol50</t>
  </si>
  <si>
    <t>Kotel ocelový závěsný na plyn kondenzační o výkonu 5,4-41,0 kW pro vytápění</t>
  </si>
  <si>
    <t>sbr.</t>
  </si>
  <si>
    <t>731244005</t>
  </si>
  <si>
    <t>Pol51</t>
  </si>
  <si>
    <t>Kotel ocelový závěsný na plyn kondenzační o výkonu 3,4-31,0 kW pro vytápění</t>
  </si>
  <si>
    <t>731810312</t>
  </si>
  <si>
    <t>Pol52</t>
  </si>
  <si>
    <t>Nucený odtah spalin soustředným potrubím pro kondenzační kotel vodorovný 80/125 mm přes vnější stěnu</t>
  </si>
  <si>
    <t>731810322</t>
  </si>
  <si>
    <t>Pol53</t>
  </si>
  <si>
    <t>Nucený odtah spalin soustředným potrubím pro kondenzační kotel svislý 80/125 mm přes plochou střechu</t>
  </si>
  <si>
    <t>731810342</t>
  </si>
  <si>
    <t>Pol54</t>
  </si>
  <si>
    <t>Prodloužení soustředného potrubí pro kondenzační kotel průměru 80/125 mm - předběžně</t>
  </si>
  <si>
    <t>731341130</t>
  </si>
  <si>
    <t>Pol55</t>
  </si>
  <si>
    <t>Hadice napouštěcí pryžová prům 16/23</t>
  </si>
  <si>
    <t>741331075</t>
  </si>
  <si>
    <t>Pol56</t>
  </si>
  <si>
    <t>Montáž termostatu</t>
  </si>
  <si>
    <t>Pol57</t>
  </si>
  <si>
    <t>Prostorový regulátor teploty</t>
  </si>
  <si>
    <t>721174043</t>
  </si>
  <si>
    <t>Pol58</t>
  </si>
  <si>
    <t>Potrubí kanalizační z PP připojovací DN 50 - odvod kondenzátu - předběžně</t>
  </si>
  <si>
    <t>998731201</t>
  </si>
  <si>
    <t>Pol59</t>
  </si>
  <si>
    <t>Přesun hmot do 6m</t>
  </si>
  <si>
    <t>Pol60</t>
  </si>
  <si>
    <t>Hodinová zúčtovací sazba technik odborný - uvedení kotle do provozu servisní firmou</t>
  </si>
  <si>
    <t>Strojovny</t>
  </si>
  <si>
    <t>732331614</t>
  </si>
  <si>
    <t>Pol61</t>
  </si>
  <si>
    <t>Nádoba tlaková expanzní pro topnou a chladicí soustavu s membránou závitové připojení PN 0,4 o objemu 25 l</t>
  </si>
  <si>
    <t>732331617</t>
  </si>
  <si>
    <t>Pol62</t>
  </si>
  <si>
    <t>Nádoba tlaková expanzní pro topnou a chladicí soustavu s membránou závitové připojení PN 0,6 o objemu 80 l</t>
  </si>
  <si>
    <t>732421415</t>
  </si>
  <si>
    <t>Pol63</t>
  </si>
  <si>
    <t>Čerpadlo teplovodní mokroběžné závitové oběhové DN 25 výtlak do 6,0 m průtok 4,5 m3/h pro vytápění</t>
  </si>
  <si>
    <t>732113118</t>
  </si>
  <si>
    <t>Pol64</t>
  </si>
  <si>
    <t>Vyrovnávač dynamických tlaků PN 6 hydraulický závitový, Q=4 m3/hod</t>
  </si>
  <si>
    <t>732111125</t>
  </si>
  <si>
    <t>Pol65</t>
  </si>
  <si>
    <t>Tělesa rozdělovačů a sběračů DN 80 z trub ocelových bezešvých</t>
  </si>
  <si>
    <t>732111314</t>
  </si>
  <si>
    <t>Pol67</t>
  </si>
  <si>
    <t>Trubková hrdla rozdělovačů a sběračů bez přírub DN 25</t>
  </si>
  <si>
    <t>732111315</t>
  </si>
  <si>
    <t>Pol69</t>
  </si>
  <si>
    <t>Trubková hrdla rozdělovačů a sběračů bez přírub DN 32</t>
  </si>
  <si>
    <t>732111316</t>
  </si>
  <si>
    <t>Pol237</t>
  </si>
  <si>
    <t>Trubková hrdla rozdělovačů a sběračů bez přírub DN 40</t>
  </si>
  <si>
    <t>Pol238</t>
  </si>
  <si>
    <t>Potrubí</t>
  </si>
  <si>
    <t>733122222</t>
  </si>
  <si>
    <t>Pol239</t>
  </si>
  <si>
    <t>Potrubí uhlíkové oceli tenkostěnné vně pozink spojované lisováním D 15x1,2 mm</t>
  </si>
  <si>
    <t>733122223</t>
  </si>
  <si>
    <t>Pol240</t>
  </si>
  <si>
    <t>Potrubí uhlíkové oceli tenkostěnné vně pozink spojované lisováním D 18x1,2 mm</t>
  </si>
  <si>
    <t>733122224</t>
  </si>
  <si>
    <t>Pol241</t>
  </si>
  <si>
    <t>Potrubí uhlíkové oceli tenkostěnné vně pozink spojované lisováním D 22x1,5 mm</t>
  </si>
  <si>
    <t>733122225</t>
  </si>
  <si>
    <t>Pol242</t>
  </si>
  <si>
    <t>Potrubí uhlíkové oceli tenkostěnné vně pozink spojované lisováním D 28x1,5 mm</t>
  </si>
  <si>
    <t>733122226</t>
  </si>
  <si>
    <t>Pol243</t>
  </si>
  <si>
    <t>Potrubí uhlíkové oceli tenkostěnné vně pozink spojované lisováním D 35x1,5 mm</t>
  </si>
  <si>
    <t>733122227</t>
  </si>
  <si>
    <t>Pol244</t>
  </si>
  <si>
    <t>Potrubí uhlíkové oceli tenkostěnné vně pozink spojované lisováním D 42x1,5 mm</t>
  </si>
  <si>
    <t>733321214</t>
  </si>
  <si>
    <t>Pol245</t>
  </si>
  <si>
    <t>Potrubí plastové z PP-RCT spojované svařováním D 32x4,4</t>
  </si>
  <si>
    <t>733113113</t>
  </si>
  <si>
    <t>Pol246</t>
  </si>
  <si>
    <t>Příplatek k potrubí z trubek ocelových černých závitových za zhotovení závitové ocelové přípojky DN 15</t>
  </si>
  <si>
    <t>733113115</t>
  </si>
  <si>
    <t>Pol247</t>
  </si>
  <si>
    <t>Dtto, DN 25</t>
  </si>
  <si>
    <t>733113116</t>
  </si>
  <si>
    <t>Pol248</t>
  </si>
  <si>
    <t>Dtto, DN 32</t>
  </si>
  <si>
    <t>733113117</t>
  </si>
  <si>
    <t>Pol249</t>
  </si>
  <si>
    <t>Dtto, DN 40</t>
  </si>
  <si>
    <t>733190107</t>
  </si>
  <si>
    <t>Pol250</t>
  </si>
  <si>
    <t>Tlakové zkoušky potrubí do DN 40</t>
  </si>
  <si>
    <t>733191111</t>
  </si>
  <si>
    <t>Pol251</t>
  </si>
  <si>
    <t>Manžety prostup. do DN 20</t>
  </si>
  <si>
    <t>733191112</t>
  </si>
  <si>
    <t>Pol252</t>
  </si>
  <si>
    <t>Manžety prostup. do DN 32</t>
  </si>
  <si>
    <t>733191113</t>
  </si>
  <si>
    <t>Pol253</t>
  </si>
  <si>
    <t>Manžety prostup. do DN 50</t>
  </si>
  <si>
    <t>Pol254</t>
  </si>
  <si>
    <t>D4</t>
  </si>
  <si>
    <t>733811231</t>
  </si>
  <si>
    <t>Pol255</t>
  </si>
  <si>
    <t>Ochrana potrubí ústředního vytápění termoizolačními trubicemi z PE tl přes 9 do 13 mm DN do 22 mm</t>
  </si>
  <si>
    <t>733811242</t>
  </si>
  <si>
    <t>Pol256</t>
  </si>
  <si>
    <t>Ochrana potrubí ústředního vytápění termoizolačními trubicemi z PE tl přes 13 do 20 mm DN přes 22 do 45 mm</t>
  </si>
  <si>
    <t>Pol257</t>
  </si>
  <si>
    <t>D5</t>
  </si>
  <si>
    <t>Armatury</t>
  </si>
  <si>
    <t>734211119</t>
  </si>
  <si>
    <t>Pol258</t>
  </si>
  <si>
    <t>Ventil závitový odvzdušňovací G 3/8 PN 14 do 120°C automatický</t>
  </si>
  <si>
    <t>734261406</t>
  </si>
  <si>
    <t>Pol259</t>
  </si>
  <si>
    <t>Armatura připojovací přímá G 1/2x18 PN 10 do 110°C radiátorů typu VK</t>
  </si>
  <si>
    <t>734221686</t>
  </si>
  <si>
    <t>Pol260</t>
  </si>
  <si>
    <t>Termostatická hlavice vosková PN 10 do 110°C otopných těles VK</t>
  </si>
  <si>
    <t>734221501</t>
  </si>
  <si>
    <t>Pol261</t>
  </si>
  <si>
    <t>Ventil závitový čtyřcestný G 1/2 x 16 dvoubodové připojení s termostatickým ventilem pro připojení trubkového tělesa</t>
  </si>
  <si>
    <t>734242414</t>
  </si>
  <si>
    <t>Pol262</t>
  </si>
  <si>
    <t>Ventil závitový zpětný přímý G 1 PN 16 do 110°C</t>
  </si>
  <si>
    <t>734296203</t>
  </si>
  <si>
    <t>Pol263</t>
  </si>
  <si>
    <t>Zónový ventil otopných soustav dvoucestný kulový _Elektroventil G 1"</t>
  </si>
  <si>
    <t>Pol264</t>
  </si>
  <si>
    <t>Dtto, Elektroventil G 5/4"</t>
  </si>
  <si>
    <t>Pol265</t>
  </si>
  <si>
    <t>Dtto, Elektroventil G 6/4"</t>
  </si>
  <si>
    <t>734292715</t>
  </si>
  <si>
    <t>Pol266</t>
  </si>
  <si>
    <t>Kohout kulový přímý G 1 PN 42 do 185°C vnitřní závit</t>
  </si>
  <si>
    <t>734292716</t>
  </si>
  <si>
    <t>Pol267</t>
  </si>
  <si>
    <t>Kohout kulový přímý G 1 1/4 PN 42 do 185°C vnitřní závit</t>
  </si>
  <si>
    <t>734292717</t>
  </si>
  <si>
    <t>Pol268</t>
  </si>
  <si>
    <t>Kohout kulový přímý G 1 1/2 PN 42 do 185°C vnitřní závit</t>
  </si>
  <si>
    <t>734220102</t>
  </si>
  <si>
    <t>Pol269</t>
  </si>
  <si>
    <t>Ventil závitový regulační přímý G 1 PN 20 do 100°C</t>
  </si>
  <si>
    <t>734220103</t>
  </si>
  <si>
    <t>Pol270</t>
  </si>
  <si>
    <t>Ventil závitový regulační přímý G 5/4 PN 20 do 100°C</t>
  </si>
  <si>
    <t>734220104</t>
  </si>
  <si>
    <t>Pol271</t>
  </si>
  <si>
    <t>Ventil závitový regulační přímý G 6/4 PN 20 do 100°C</t>
  </si>
  <si>
    <t>734291123</t>
  </si>
  <si>
    <t>Pol272</t>
  </si>
  <si>
    <t>Kohout plnící a vypouštěcí G 1/2 PN 10 do 90°C závitový</t>
  </si>
  <si>
    <t>734291246</t>
  </si>
  <si>
    <t>Pol273</t>
  </si>
  <si>
    <t>Filtr závitový přímý G 1 1/2 PN 16 do 130°C s vnitřními závity</t>
  </si>
  <si>
    <t>734411101</t>
  </si>
  <si>
    <t>Pol274</t>
  </si>
  <si>
    <t>Teploměr DTU 0-150 st.C</t>
  </si>
  <si>
    <t>Pol275</t>
  </si>
  <si>
    <t>Tlakoměr c83322 prum.100 0-250 kPa</t>
  </si>
  <si>
    <t>734424911</t>
  </si>
  <si>
    <t>Pol276</t>
  </si>
  <si>
    <t>Příslušenství tlakoměrů kohout čepový PN 6 do 50°C s nátrubkovou přípojkou M 12x1,5 mm</t>
  </si>
  <si>
    <t>734424101</t>
  </si>
  <si>
    <t>Pol277</t>
  </si>
  <si>
    <t>Kondenzační smyčka k přivaření zahnutá PN 250 do 300°C</t>
  </si>
  <si>
    <t>734494121</t>
  </si>
  <si>
    <t>Pol278</t>
  </si>
  <si>
    <t>Návarek s metrickým závitem M 20x1,5 délky do 220 mm</t>
  </si>
  <si>
    <t>734499212</t>
  </si>
  <si>
    <t>Pol279</t>
  </si>
  <si>
    <t>Montáž návarků</t>
  </si>
  <si>
    <t>732331778</t>
  </si>
  <si>
    <t>Pol280</t>
  </si>
  <si>
    <t>Příslušenství k expanzním nádobám bezpečnostní uzávěr G 1 k měření tlaku</t>
  </si>
  <si>
    <t>998734201</t>
  </si>
  <si>
    <t>Pol281</t>
  </si>
  <si>
    <t>Přesun hmot do 6</t>
  </si>
  <si>
    <t>Otopná tělesa</t>
  </si>
  <si>
    <t>735152172</t>
  </si>
  <si>
    <t>Pol282</t>
  </si>
  <si>
    <t>Otopné těleso panel VK jednodeskové bez přídavné přestupní plochy výška/délka 600/500 mm výkon 302 W</t>
  </si>
  <si>
    <t>735152276</t>
  </si>
  <si>
    <t>Pol283</t>
  </si>
  <si>
    <t>Otopné těleso panelové VK jednodeskové 1 přídavná přestupní plocha výška/délka 600/900 mm výkon 902 W</t>
  </si>
  <si>
    <t>735152471</t>
  </si>
  <si>
    <t>Pol284</t>
  </si>
  <si>
    <t>Otopné těleso panelové VK dvoudeskové 1 přídavná přestupní plocha výška/délka 600/400 mm výkon 515 W</t>
  </si>
  <si>
    <t>735152473</t>
  </si>
  <si>
    <t>Pol285</t>
  </si>
  <si>
    <t>Otopné těleso panelové VK dvoudeskové 1 přídavná přestupní plocha výška/délka 600/600 mm výkon 773 W</t>
  </si>
  <si>
    <t>735152474</t>
  </si>
  <si>
    <t>Pol286</t>
  </si>
  <si>
    <t>Otopné těleso panelové VK dvoudeskové 1 přídavná přestupní plocha výška/délka 600/700 mm výkon 902 W</t>
  </si>
  <si>
    <t>735152475</t>
  </si>
  <si>
    <t>Pol287</t>
  </si>
  <si>
    <t>Otopné těleso panelové VK dvoudeskové 1 přídavná přestupní plocha výška/délka 600/800 mm výkon 1030 W</t>
  </si>
  <si>
    <t>735152477</t>
  </si>
  <si>
    <t>Pol288</t>
  </si>
  <si>
    <t>Otopné těleso panelové VK dvoudeskové 1 přídavná přestupní plocha výška/délka 600/1000 mm výkon 1288 W</t>
  </si>
  <si>
    <t>735152483</t>
  </si>
  <si>
    <t>Pol289</t>
  </si>
  <si>
    <t>Otopné těleso panelové VK dvoudeskové 1 přídavná přestupní plocha výška/délka 600/2000 mm výkon 2576 W</t>
  </si>
  <si>
    <t>735152572</t>
  </si>
  <si>
    <t>Pol290</t>
  </si>
  <si>
    <t>Otopné těleso panelové VK dvoudeskové 2 přídavné přestupní plochy výška/délka 600/500 mm výkon 840 W</t>
  </si>
  <si>
    <t>735152573</t>
  </si>
  <si>
    <t>Pol291</t>
  </si>
  <si>
    <t>Otopné těleso panelové VK dvoudeskové 2 přídavné přestupní plochy výška/délka 600/600 mm výkon 1007 W</t>
  </si>
  <si>
    <t>735152576</t>
  </si>
  <si>
    <t>Pol292</t>
  </si>
  <si>
    <t>Otopné těleso panelové VK dvoudeskové 2 přídavné přestupní plochy výška/délka 600/900 mm výkon 1511 W</t>
  </si>
  <si>
    <t>735152577</t>
  </si>
  <si>
    <t>Pol293</t>
  </si>
  <si>
    <t>Otopné těleso panelové VK dvoudeskové 2 přídavné přestupní plochy výška/délka 600/1000 mm výkon 1679 W</t>
  </si>
  <si>
    <t>735152579</t>
  </si>
  <si>
    <t>Pol294</t>
  </si>
  <si>
    <t>Otopné těleso panelové VK dvoudeskové 2 přídavné přestupní plochy výška/délka 600/1200 mm výkon 2015 W</t>
  </si>
  <si>
    <t>735152580</t>
  </si>
  <si>
    <t>Pol295</t>
  </si>
  <si>
    <t>Otopné těleso panelové VK dvoudeskové 2 přídavné přestupní plochy výška/délka 600/1400 mm výkon 2351 W</t>
  </si>
  <si>
    <t>735152673</t>
  </si>
  <si>
    <t>Pol296</t>
  </si>
  <si>
    <t>Otopné těleso panelové VK třídeskové 3 přídavné přestupní plochy výška/délka 600/600 mm výkon 1444 W</t>
  </si>
  <si>
    <t>735152676</t>
  </si>
  <si>
    <t>Pol297</t>
  </si>
  <si>
    <t>Otopné těleso panelové VK třídeskové 3 přídavné přestupní plochy výška/délka 600/900 mm výkon 2165 W</t>
  </si>
  <si>
    <t>735152677</t>
  </si>
  <si>
    <t>Pol298</t>
  </si>
  <si>
    <t>Otopné těleso panelové VK třídeskové 3 přídavné přestupní plochy výška/délka 600/1000 mm výkon 2406 W</t>
  </si>
  <si>
    <t>735152492</t>
  </si>
  <si>
    <t>Pol299</t>
  </si>
  <si>
    <t>Otopné těleso panelové VK dvoudeskové 1 přídavná přestupní plocha výška/délka 900/500 mm výkon 877 W</t>
  </si>
  <si>
    <t>735152593</t>
  </si>
  <si>
    <t>Pol300</t>
  </si>
  <si>
    <t>Otopné těleso panelové VK dvoudeskové 2 přídavné přestupní plochy výška/délka 900/600 mm výkon 1388 W</t>
  </si>
  <si>
    <t>735152594</t>
  </si>
  <si>
    <t>Pol301</t>
  </si>
  <si>
    <t>Otopné těleso panelové VK dvoudeskové 2 přídavné přestupní plochy výška/délka 900/700 mm výkon 1619 W</t>
  </si>
  <si>
    <t>735164522</t>
  </si>
  <si>
    <t>Pol302</t>
  </si>
  <si>
    <t>Montáž otopného tělesa trubkového na stěny v tělesa přes 1340 mm</t>
  </si>
  <si>
    <t>Pol303</t>
  </si>
  <si>
    <t>Trubkové těleso 1830.600</t>
  </si>
  <si>
    <t>Pol304</t>
  </si>
  <si>
    <t>D7</t>
  </si>
  <si>
    <t>Pol305</t>
  </si>
  <si>
    <t>Topná zkouška dle ČSN 06 0310</t>
  </si>
  <si>
    <t>Pol306</t>
  </si>
  <si>
    <t>Demontáže</t>
  </si>
  <si>
    <t>Pol307</t>
  </si>
  <si>
    <t>Zkouška dilatace</t>
  </si>
  <si>
    <t>Pol308</t>
  </si>
  <si>
    <t>Ostatní nepředpokládané práce (kooperace s osatními profesemi ap)</t>
  </si>
  <si>
    <t>735191910</t>
  </si>
  <si>
    <t>Pol309</t>
  </si>
  <si>
    <t>Napouštění otopného systému</t>
  </si>
  <si>
    <t>Pol310</t>
  </si>
  <si>
    <t>Výchozí revize tlakových nádob (expanzomat)-Hodinová zúčtovací sazba revizní technik specialista</t>
  </si>
  <si>
    <t>06 - VZT</t>
  </si>
  <si>
    <t>751133012</t>
  </si>
  <si>
    <t>Pol315</t>
  </si>
  <si>
    <t>Montáž ventilátoru diagonálního nízkotlakého potrubního nevýbušného D přes 100 do 200 mm, přepínač otáček manuální - 210 m3/h</t>
  </si>
  <si>
    <t>751514662</t>
  </si>
  <si>
    <t>Pol316</t>
  </si>
  <si>
    <t>Montáž škrtící klapky nebo zpětné klapky do plechového potrubí kruhové s přírubou D přes 100 do 200 mm- Zpětná klapka RSK 160</t>
  </si>
  <si>
    <t>751398021</t>
  </si>
  <si>
    <t>Pol317</t>
  </si>
  <si>
    <t>Montáž větrací mřížky stěnové do 0,040 m2-Mřížka na fasádu PRG 160</t>
  </si>
  <si>
    <t>751511182</t>
  </si>
  <si>
    <t>Pol318</t>
  </si>
  <si>
    <t>Montáž potrubí plechového skupiny I kruhového bez příruby tloušťky plechu 0,6 mm D přes 100 do 200 mm - Ø160</t>
  </si>
  <si>
    <t>751572102</t>
  </si>
  <si>
    <t>Pol75</t>
  </si>
  <si>
    <t>Uchycení potrubí kruhového pomocí objímky kotvené do betonu D přes 100 do 200 mm</t>
  </si>
  <si>
    <t>751514178</t>
  </si>
  <si>
    <t>Pol319</t>
  </si>
  <si>
    <t>Montáž oblouku do plechového potrubí kruhového bez příruby D přes 100 do 200 mm-Koleno 90°Ø160</t>
  </si>
  <si>
    <t>751514288</t>
  </si>
  <si>
    <t>Pol320</t>
  </si>
  <si>
    <t>Montáž odbočky jednostranné do plechového potrubí kruhového bez příruby D přes 100 do 200 mm - 160/150 90°pro napojení odvodních ventilů</t>
  </si>
  <si>
    <t>751322012</t>
  </si>
  <si>
    <t>Pol321</t>
  </si>
  <si>
    <t>Montáž talíř. ventilu D přes 100 do 200 mm-Talířový ventil univerzální prům. 150 mm</t>
  </si>
  <si>
    <t>751377011</t>
  </si>
  <si>
    <t>Pol322</t>
  </si>
  <si>
    <t>Montáž odsávacího zákrytu (digestoř) bytového vestavěnéhoDigestoř kuchyňská s ventilátorem</t>
  </si>
  <si>
    <t>Pol323</t>
  </si>
  <si>
    <t>Montáž potrubí plechového skupiny I kruhového bez příruby tloušťky plechu 0,6 mm D přes 100 do 200 mm - Ø150</t>
  </si>
  <si>
    <t>Pol324</t>
  </si>
  <si>
    <t>Montáž oblouku do plechového potrubí kruhového bez příruby D přes 100 do 200 mm-Koleno 90°Ø150</t>
  </si>
  <si>
    <t>751122011</t>
  </si>
  <si>
    <t>Pol325</t>
  </si>
  <si>
    <t>Montáž ventilátoru radiálního nízkotlakého nástěnného základního D do 100 mm - Malý ventilátor 50-100 m3/h, se zpětnou klapkou a doběhem</t>
  </si>
  <si>
    <t>751525081</t>
  </si>
  <si>
    <t>Pol326</t>
  </si>
  <si>
    <t>Montáž potrubí plastového kruhového bez příruby D do 100 mm-Potrubí Ø100</t>
  </si>
  <si>
    <t>766660720</t>
  </si>
  <si>
    <t>Pol327</t>
  </si>
  <si>
    <t>Osazení větrací mřížky s vyříznutím otvoru- Dveřní mřížka</t>
  </si>
  <si>
    <t>Pol328</t>
  </si>
  <si>
    <t>Montáž větrací mřížky stěnové do 0,040 m2</t>
  </si>
  <si>
    <t>751514536</t>
  </si>
  <si>
    <t>Pol329</t>
  </si>
  <si>
    <t>Montáž spojky do plechového potrubí vnitřní, vnější kruhové bez příruby D přes 100 do 200 mm - předběžně</t>
  </si>
  <si>
    <t>Pol330</t>
  </si>
  <si>
    <t>Pomocný materiál</t>
  </si>
  <si>
    <t>soub</t>
  </si>
  <si>
    <t>Pol88</t>
  </si>
  <si>
    <t>Demontáž vzduchotechnického potrubí plechového kruhového bez příruby spirálně vinutého do suti D do 200 mm-stávajího potrubí, včetně odvozu</t>
  </si>
  <si>
    <t>Pol331</t>
  </si>
  <si>
    <t>Montáž spojky do plech. potrubí vnitřní, vnější kruhové bez příruby D přes 100 do 200 mm-Zaslepní stávjícící odbočky z hlavního potrubí</t>
  </si>
  <si>
    <t>Pol332</t>
  </si>
  <si>
    <t>Montáž odbočky jednostranné do plechového potrubí kruhového bez příruby D přes 100 do 200 mm-Vsazení odbočky do stávajícího potrubí</t>
  </si>
  <si>
    <t>Pol333</t>
  </si>
  <si>
    <t>Pol334</t>
  </si>
  <si>
    <t>Montáž potrubí plechového skupiny I kruhového bez příruby tloušťky plechu 0,6 mm D přes 100 do 200 mm- Ø160</t>
  </si>
  <si>
    <t>Pol335</t>
  </si>
  <si>
    <t>Montáž odbočky jednostranné do plechového potrubí kruhového bez příruby D přes 100 do 200 mm-160/160 90°pro napojení odvodních ventilů</t>
  </si>
  <si>
    <t>Pol336</t>
  </si>
  <si>
    <t>Montáž talíř. ventilu D přes 100 do 200 mm-Talířový ventil univerzální prům. 160 mm</t>
  </si>
  <si>
    <t>998751201</t>
  </si>
  <si>
    <t>Pol337</t>
  </si>
  <si>
    <t>Přesun hmot procentní pro vzduchotechniku v objektech výšky do 12 m</t>
  </si>
  <si>
    <t>07 - Slaboproud</t>
  </si>
  <si>
    <t>Projekt SLP neřeší zednické a malířské práce. Zahození a začištění drážek a průrazů bude řešeno v rámci stavební části.</t>
  </si>
  <si>
    <t>D1 - IP kamerový systém</t>
  </si>
  <si>
    <t>D2 - Datové rozvody</t>
  </si>
  <si>
    <t>D3 - Videovrátník</t>
  </si>
  <si>
    <t>D4 - Televizní a audio rozvody</t>
  </si>
  <si>
    <t>D5 - Ostatní náklady</t>
  </si>
  <si>
    <t>D6 - EZS</t>
  </si>
  <si>
    <t>IP kamerový systém</t>
  </si>
  <si>
    <t>Pol71</t>
  </si>
  <si>
    <t>Záznamové zařízení NVR do RACKU 19" pro 8 kamer / 8x PoE napájení kompatibilní se stávajícím systémem HIKVISION podpora 2xHDD 6TB, RJ45/10/100/1000M, Poplachový I/O-1/4, podpora H.265/H.265+ (DS-7608NI-K2/8P)</t>
  </si>
  <si>
    <t>Pol72</t>
  </si>
  <si>
    <t>pevný disk HDD 4TB pro provoz 24/7</t>
  </si>
  <si>
    <t>Pol73</t>
  </si>
  <si>
    <t>Venkovní IP kamera 4MPix, objektiv 2,8mm (109°), IR přísvit 50m, napájení PoE, H.265+,citlivost 0,003Lux</t>
  </si>
  <si>
    <t>Pol74</t>
  </si>
  <si>
    <t>Venkovní IP kamera 4MPix, objektiv 2,8mm (109°), IR přísvit 80m, napájení PoE, H.265+,citlivost 0,003Lux</t>
  </si>
  <si>
    <t>Pol128</t>
  </si>
  <si>
    <t>Instalační krabice na zeď pro skrytou montáž kabelů</t>
  </si>
  <si>
    <t>Pol76</t>
  </si>
  <si>
    <t>Datový kabel UTP cat5e</t>
  </si>
  <si>
    <t>Pol77</t>
  </si>
  <si>
    <t>Instalační trubka Pevná, průměr 20mm, včetně kotvení</t>
  </si>
  <si>
    <t>Pol78</t>
  </si>
  <si>
    <t>Ostatní pomocný instalační materiál (propojovací kabely, sádra, vruty, instalační rozbočné krabice, kotvící materiál, KU68, patch kabely, konektory atd.)</t>
  </si>
  <si>
    <t>Pol79</t>
  </si>
  <si>
    <t>Instalace a konfigurace</t>
  </si>
  <si>
    <t>Pol80</t>
  </si>
  <si>
    <t>Instalace kabelových tras, včetně drážkování, průrazů, sádrování atd.</t>
  </si>
  <si>
    <t>Pol153</t>
  </si>
  <si>
    <t>Výchozí revize systému</t>
  </si>
  <si>
    <t>Pol123</t>
  </si>
  <si>
    <t>Přeprava osob a materiálu</t>
  </si>
  <si>
    <t>Datové rozvody</t>
  </si>
  <si>
    <t>Pol81</t>
  </si>
  <si>
    <t>Napájecí panel ACAR 8x230V s přepěťovou ochranou</t>
  </si>
  <si>
    <t>Pol135</t>
  </si>
  <si>
    <t>Police 1U/450mm, 19"</t>
  </si>
  <si>
    <t>Pol82</t>
  </si>
  <si>
    <t>Patch panel modulární 24pozic, 1U, neosazený, 10G</t>
  </si>
  <si>
    <t>Pol83</t>
  </si>
  <si>
    <t>Keystone RJ45 UTP cat6</t>
  </si>
  <si>
    <t>Pol138</t>
  </si>
  <si>
    <t>Vyvazovací panel 1U, 19"</t>
  </si>
  <si>
    <t>Pol84</t>
  </si>
  <si>
    <t>Switch 24xRJ45 10/100/1000 + 4x GE SFP, L2 managment</t>
  </si>
  <si>
    <t>Pol140</t>
  </si>
  <si>
    <t>PoE Switch 24xRJ45 10/100/1000 + 4x GE SFP, L2 managment / 24x PoE+ (30W/port)</t>
  </si>
  <si>
    <t>Pol85</t>
  </si>
  <si>
    <t>UPS 2000VA/1200W, line interaktiv, LCD</t>
  </si>
  <si>
    <t>Pol86</t>
  </si>
  <si>
    <t>Datová zásuvka 2xRJ45, UTP cat6, ABB TANGO pod omítku, včetně KU68</t>
  </si>
  <si>
    <t>Pol87</t>
  </si>
  <si>
    <t>Bezdrátový acess point 2,4 (450Mb/s) + 5 GHz (1300Mb/s), IEEE 802.11a/b/g/n/ac funkce Rouming, PoE napájení 802.3af/at, zabezpečení 64/128/152-bit WEP/ WPA/ WPA2-Enterprise, WPA-PSK/ WPA2-PSK, výkon antén min. 3 x 3,5 dBi</t>
  </si>
  <si>
    <t>Pol144</t>
  </si>
  <si>
    <t>Ostatní pomocný instalační materiál (propojovací kabely, instalační krk, instalační rozbočné krabice, kotvící materiál, patch kabely, konektory, atd.)</t>
  </si>
  <si>
    <t>Pol89</t>
  </si>
  <si>
    <t>Datový kabel UTP cat6 LSOH, vnitřní</t>
  </si>
  <si>
    <t>Pol90</t>
  </si>
  <si>
    <t>Datový kabel UTP cat6 PE Fca, venkovní</t>
  </si>
  <si>
    <t>Pol91</t>
  </si>
  <si>
    <t>Parapetní kanál 110/70 včetně příslušenství</t>
  </si>
  <si>
    <t>Pol92</t>
  </si>
  <si>
    <t>Drátěný kabelový žlab včetně kotvení a příslušenství 150/50</t>
  </si>
  <si>
    <t>Pol93</t>
  </si>
  <si>
    <t>Instalační trubka ohebná, průměr 20mm</t>
  </si>
  <si>
    <t>Pol94</t>
  </si>
  <si>
    <t>Instalační trubka ohebná, průměr 32mm</t>
  </si>
  <si>
    <t>Pol95</t>
  </si>
  <si>
    <t>Instalace kabelových tras, včetně drážkování</t>
  </si>
  <si>
    <t>Pol96</t>
  </si>
  <si>
    <t>Instalace a nastavení datových zásuvek, wifi a switchů, kompletace racku</t>
  </si>
  <si>
    <t>Pol97</t>
  </si>
  <si>
    <t>Pol154</t>
  </si>
  <si>
    <t>Videovrátník</t>
  </si>
  <si>
    <t>Pol98</t>
  </si>
  <si>
    <t>Vnitřní IP videomonitor se sluchátkem, 7" displej 1024x600dpi, SIP protokol napájení 12Vdc /1A (zdroj není součástí dodávky) nebo PoE (IEEE802.3af), možnost výstupu pro externí zvonek</t>
  </si>
  <si>
    <t>Pol99</t>
  </si>
  <si>
    <t>IP zvonkové tablo venkovní s kamerou, 4 tlačítka, kamera 2MPix, úhel záběru 180°, IR přísvit, zápustná montáž, včetně, LAN 10/100Mbps, SIP protokol, příslušenství, napájení 12 V DC nebo standardní PoE IEEE802.3af</t>
  </si>
  <si>
    <t>Pol100</t>
  </si>
  <si>
    <t>switch 4 PoE porty 10/100Mbps + 1x uplink 10/100Mbps</t>
  </si>
  <si>
    <t>Pol158</t>
  </si>
  <si>
    <t>Zdroj zvonkového tabla DIN, 12VDC/7,5A (100W), plastový kryt na DIN lištu</t>
  </si>
  <si>
    <t>Pol159</t>
  </si>
  <si>
    <t>el. otvírač, nízkoodběrový, 12V DC/230mA, včetně krycího plechu</t>
  </si>
  <si>
    <t>Pol101</t>
  </si>
  <si>
    <t>Datový kabel UTP cat6</t>
  </si>
  <si>
    <t>Pol102</t>
  </si>
  <si>
    <t>Pol103</t>
  </si>
  <si>
    <t>Pol104</t>
  </si>
  <si>
    <t>Pol162</t>
  </si>
  <si>
    <t>Televizní a audio rozvody</t>
  </si>
  <si>
    <t>Pol105</t>
  </si>
  <si>
    <t>Pozemní DVB-T anténa Anténa venkovní, DVB-T/T2 LTE, rozsah 21.-60.kanál, zisk 17dB/45, impedance 75Ohm</t>
  </si>
  <si>
    <t>Pol106</t>
  </si>
  <si>
    <t>Výložník pro anténu</t>
  </si>
  <si>
    <t>Pol107</t>
  </si>
  <si>
    <t>Televizní plechový rozvaděč 500x400x200 s montážní deskou</t>
  </si>
  <si>
    <t>Pol108</t>
  </si>
  <si>
    <t>Anténní linkový zesilovač 1vstup/2výstupy, Zisk VHF24dB/UHF25dB napájení 230V, výstupní napětí 12V</t>
  </si>
  <si>
    <t>Pol109</t>
  </si>
  <si>
    <t>Anténí rozboč 1:2</t>
  </si>
  <si>
    <t>Pol110</t>
  </si>
  <si>
    <t>Televizní zásuvka TV+R+SAT, bílá barva, ABB TANGO, pod omítku + KU68, A+</t>
  </si>
  <si>
    <t>Pol111</t>
  </si>
  <si>
    <t>Držák TV pro 65"/35Kg, VESA, vertikální náklop</t>
  </si>
  <si>
    <t>Pol311</t>
  </si>
  <si>
    <t>Reproduktor boxový na zeď 100V/ 1,5-3-6W, IP54</t>
  </si>
  <si>
    <t>Pol312</t>
  </si>
  <si>
    <t>Televize SMART LED, 65", 4K Ultra HD, 50Hz, DVB-T2, 2x HDMI, LAN, WiFi, VESA, Repro 15W</t>
  </si>
  <si>
    <t>Pol313</t>
  </si>
  <si>
    <t>Koaxiální kabel CB100F</t>
  </si>
  <si>
    <t>Pol314</t>
  </si>
  <si>
    <t>BELDEN H1000</t>
  </si>
  <si>
    <t>Pol338</t>
  </si>
  <si>
    <t>Reproduktorový kabel LSP-014R 2x0,75mm2 (černá/červená)</t>
  </si>
  <si>
    <t>Pol339</t>
  </si>
  <si>
    <t>Ostatní pomocný instalační materiál (propojovací kabely, sádra, vruty, instalační rozbočné krabice, kotvící materiál, KU68, propojovací a napájecí kabely, konektory atd.)</t>
  </si>
  <si>
    <t>Pol340</t>
  </si>
  <si>
    <t>Pol341</t>
  </si>
  <si>
    <t>Instalace, kompletace a nastavení</t>
  </si>
  <si>
    <t>Ostatní náklady</t>
  </si>
  <si>
    <t>Pol177</t>
  </si>
  <si>
    <t>Ostatní materiál potřebny ke zprovoznění a správnou funkci systémů</t>
  </si>
  <si>
    <t>Pol342</t>
  </si>
  <si>
    <t>Zaškolení oblsuhy</t>
  </si>
  <si>
    <t>Pol179</t>
  </si>
  <si>
    <t>Odvoz a likvidace odpadu</t>
  </si>
  <si>
    <t>Pol343</t>
  </si>
  <si>
    <t>Dokumentace skutečného provedení</t>
  </si>
  <si>
    <t>EZS</t>
  </si>
  <si>
    <t>K001</t>
  </si>
  <si>
    <t>Videovrátník vnitřní 2N Indoor Touch, bílá</t>
  </si>
  <si>
    <t>-2122031612</t>
  </si>
  <si>
    <t>K002</t>
  </si>
  <si>
    <t>2N Indoor Touch Unlocking license for 3rd party applications</t>
  </si>
  <si>
    <t>539557673</t>
  </si>
  <si>
    <t>K003</t>
  </si>
  <si>
    <t>Domácí telefon VOIP vnitřní, obousměrná komunikace, bez displeje CISCO SPA301-G2</t>
  </si>
  <si>
    <t>-1471635748</t>
  </si>
  <si>
    <t>K004</t>
  </si>
  <si>
    <t>Zvonkové tablo venkovní 2N Helios IP Vario 3 tlačítka, kamera, zápustná montáž, střížka</t>
  </si>
  <si>
    <t>-588504124</t>
  </si>
  <si>
    <t>K005</t>
  </si>
  <si>
    <t>2N Helios IP Vario přídavný spínač</t>
  </si>
  <si>
    <t>1617273324</t>
  </si>
  <si>
    <t>K006</t>
  </si>
  <si>
    <t>2N Helios, Stříška pro 1 modul</t>
  </si>
  <si>
    <t>-567237701</t>
  </si>
  <si>
    <t>K007</t>
  </si>
  <si>
    <t>Elektrický dveřní zámek 12V DC, včetně krycího štítu</t>
  </si>
  <si>
    <t>1462389123</t>
  </si>
  <si>
    <t>K008</t>
  </si>
  <si>
    <t>-963379040</t>
  </si>
  <si>
    <t>K009</t>
  </si>
  <si>
    <t>2101246390</t>
  </si>
  <si>
    <t>K010</t>
  </si>
  <si>
    <t>-2093329502</t>
  </si>
  <si>
    <t>K011</t>
  </si>
  <si>
    <t>1780316360</t>
  </si>
  <si>
    <t>K012</t>
  </si>
  <si>
    <t>-1343582211</t>
  </si>
  <si>
    <t>K013</t>
  </si>
  <si>
    <t>-1615662849</t>
  </si>
  <si>
    <t>K014</t>
  </si>
  <si>
    <t>Zaškolení obsluhy</t>
  </si>
  <si>
    <t>-1519195226</t>
  </si>
  <si>
    <t>K015</t>
  </si>
  <si>
    <t>1716917256</t>
  </si>
  <si>
    <t>K016</t>
  </si>
  <si>
    <t>-1018806775</t>
  </si>
  <si>
    <t>SO 02 - Terénní úpravy, zpevněné plochy</t>
  </si>
  <si>
    <t xml:space="preserve">    5 - Komunikace pozemní</t>
  </si>
  <si>
    <t xml:space="preserve">    9 - Ostatní konstrukce a práce, bourání</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</si>
  <si>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</si>
  <si>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</si>
  <si>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-481355888</t>
  </si>
  <si>
    <t>https://podminky.urs.cz/item/CS_URS_2023_01/113106121</t>
  </si>
  <si>
    <t>"ozn. 1" (1,8+11,1)*0,6</t>
  </si>
  <si>
    <t>"ozn. 2" 3,75*0,6</t>
  </si>
  <si>
    <t>113107152</t>
  </si>
  <si>
    <t>Odstranění podkladů nebo krytů strojně plochy jednotlivě přes 50 m2 do 200 m2 s přemístěním hmot na skládku na vzdálenost do 20 m nebo s naložením na dopravní prostředek z kameniva těženého, o tl. vrstvy přes 100 do 200 mm</t>
  </si>
  <si>
    <t>498490606</t>
  </si>
  <si>
    <t>https://podminky.urs.cz/item/CS_URS_2023_01/113107152</t>
  </si>
  <si>
    <t>západní strana</t>
  </si>
  <si>
    <t>3,6*14,2</t>
  </si>
  <si>
    <t>113107182</t>
  </si>
  <si>
    <t>Odstranění podkladů nebo krytů strojně plochy jednotlivě přes 50 m2 do 200 m2 s přemístěním hmot na skládku na vzdálenost do 20 m nebo s naložením na dopravní prostředek živičných, o tl. vrstvy přes 50 do 100 mm</t>
  </si>
  <si>
    <t>1116941126</t>
  </si>
  <si>
    <t>https://podminky.urs.cz/item/CS_URS_2023_01/113107182</t>
  </si>
  <si>
    <t>122251103</t>
  </si>
  <si>
    <t>Odkopávky a prokopávky nezapažené strojně v hornině třídy těžitelnosti I skupiny 3 přes 50 do 100 m3</t>
  </si>
  <si>
    <t>1543638648</t>
  </si>
  <si>
    <t>https://podminky.urs.cz/item/CS_URS_2023_01/122251103</t>
  </si>
  <si>
    <t>severní strana</t>
  </si>
  <si>
    <t>1,4*15,4*0,25</t>
  </si>
  <si>
    <t>3,6*14,2*0,3</t>
  </si>
  <si>
    <t>zadní strana</t>
  </si>
  <si>
    <t>(2,645+0,21+15,0+15,0+16,970)*(0,33+0,21)*(0,24+0,15+0,21)</t>
  </si>
  <si>
    <t>162351104</t>
  </si>
  <si>
    <t>Vodorovné přemístění výkopku nebo sypaniny po suchu na obvyklém dopravním prostředku, bez naložení výkopku, avšak se složením bez rozhrnutí z horniny třídy těžitelnosti I skupiny 1 až 3 na vzdálenost přes 500 do 1 000 m</t>
  </si>
  <si>
    <t>925305904</t>
  </si>
  <si>
    <t>https://podminky.urs.cz/item/CS_URS_2023_01/162351104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</si>
  <si>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</si>
  <si>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</si>
  <si>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2082357837</t>
  </si>
  <si>
    <t>https://podminky.urs.cz/item/CS_URS_2023_01/162751119</t>
  </si>
  <si>
    <t>36,69*3,0</t>
  </si>
  <si>
    <t>171201221</t>
  </si>
  <si>
    <t>Poplatek za uložení stavebního odpadu na skládce (skládkovné) zeminy a kamení zatříděného do Katalogu odpadů pod kódem 17 05 04</t>
  </si>
  <si>
    <t>-499318485</t>
  </si>
  <si>
    <t>https://podminky.urs.cz/item/CS_URS_2023_01/171201221</t>
  </si>
  <si>
    <t>36,69*2,0</t>
  </si>
  <si>
    <t>181102302.R</t>
  </si>
  <si>
    <t>Úprava pláně v zářezech se zhutněním</t>
  </si>
  <si>
    <t>1627086902</t>
  </si>
  <si>
    <t>1,4*15,4</t>
  </si>
  <si>
    <t>Komunikace pozemní</t>
  </si>
  <si>
    <t>564231111</t>
  </si>
  <si>
    <t>Podklad nebo podsyp ze štěrkopísku ŠP s rozprostřením, vlhčením a zhutněním plochy přes 100 m2, po zhutnění tl. 100 mm</t>
  </si>
  <si>
    <t>-922887584</t>
  </si>
  <si>
    <t>https://podminky.urs.cz/item/CS_URS_2023_01/564231111</t>
  </si>
  <si>
    <t>564730011</t>
  </si>
  <si>
    <t>Podklad nebo kryt z kameniva hrubého drceného vel. 8-16 mm s rozprostřením a zhutněním plochy přes 100 m2, po zhutnění tl. 100 mm</t>
  </si>
  <si>
    <t>-1643868821</t>
  </si>
  <si>
    <t>https://podminky.urs.cz/item/CS_URS_2023_01/564730011</t>
  </si>
  <si>
    <t>564730111</t>
  </si>
  <si>
    <t>Podklad nebo kryt z kameniva hrubého drceného vel. 16-32 mm s rozprostřením a zhutněním plochy přes 100 m2, po zhutnění tl. 100 mm</t>
  </si>
  <si>
    <t>1603592230</t>
  </si>
  <si>
    <t>https://podminky.urs.cz/item/CS_URS_2023_01/564730111</t>
  </si>
  <si>
    <t>564750011</t>
  </si>
  <si>
    <t>Podklad nebo kryt z kameniva hrubého drceného vel. 8-16 mm s rozprostřením a zhutněním plochy přes 100 m2, po zhutnění tl. 150 mm</t>
  </si>
  <si>
    <t>-1934614155</t>
  </si>
  <si>
    <t>https://podminky.urs.cz/item/CS_URS_2023_01/564750011</t>
  </si>
  <si>
    <t>564750111</t>
  </si>
  <si>
    <t>Podklad nebo kryt z kameniva hrubého drceného vel. 16-32 mm s rozprostřením a zhutněním plochy přes 100 m2, po zhutnění tl. 150 mm</t>
  </si>
  <si>
    <t>-2134363161</t>
  </si>
  <si>
    <t>https://podminky.urs.cz/item/CS_URS_2023_01/564750111</t>
  </si>
  <si>
    <t>(2,645+0,21+15,0+15,0+16,970)*(0,33+0,21)</t>
  </si>
  <si>
    <t>564760111</t>
  </si>
  <si>
    <t>Podklad nebo kryt z kameniva hrubého drceného vel. 16-32 mm s rozprostřením a zhutněním plochy přes 100 m2, po zhutnění tl. 200 mm</t>
  </si>
  <si>
    <t>-1305444930</t>
  </si>
  <si>
    <t>https://podminky.urs.cz/item/CS_URS_2023_01/564760111</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</si>
  <si>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</si>
  <si>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</si>
  <si>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143585345</t>
  </si>
  <si>
    <t>https://podminky.urs.cz/item/CS_URS_2023_01/596811220</t>
  </si>
  <si>
    <t>59248005</t>
  </si>
  <si>
    <t>dlažba plošná betonová chodníková 300x300x50mm přírodní</t>
  </si>
  <si>
    <t>616807524</t>
  </si>
  <si>
    <t>72,68*1,05 'Přepočtené koeficientem množství</t>
  </si>
  <si>
    <t>637211111.r</t>
  </si>
  <si>
    <t>Okapový chodník z dlaždic betonových se zalitím spár cementovou maltou do cementové malty MC-10, tl. dlaždic 40 mm</t>
  </si>
  <si>
    <t>310711772</t>
  </si>
  <si>
    <t>https://podminky.urs.cz/item/CS_URS_2023_01/637211111.r</t>
  </si>
  <si>
    <t>637211111.r01</t>
  </si>
  <si>
    <t>Okapový chodník z dlaždic betonových se zalitím spár cementovou maltou do betonového lože, tl. dlaždic 40 mm</t>
  </si>
  <si>
    <t>1566325757</t>
  </si>
  <si>
    <t>https://podminky.urs.cz/item/CS_URS_2023_01/637211111.r01</t>
  </si>
  <si>
    <t>Ostatní konstrukce a práce, bourání</t>
  </si>
  <si>
    <t>916231213</t>
  </si>
  <si>
    <t>Osazení chodníkového obrubníku betonového se zřízením lože, s vyplněním a zatřením spár cementovou maltou stojatého s boční opěrou z betonu prostého, do lože z betonu prostého</t>
  </si>
  <si>
    <t>-55847865</t>
  </si>
  <si>
    <t>https://podminky.urs.cz/item/CS_URS_2023_01/916231213</t>
  </si>
  <si>
    <t>2,0+3,6</t>
  </si>
  <si>
    <t>59217017</t>
  </si>
  <si>
    <t>obrubník betonový chodníkový 1000x100x250mm</t>
  </si>
  <si>
    <t>968183074</t>
  </si>
  <si>
    <t>935112111</t>
  </si>
  <si>
    <t>Osazení betonového příkopového žlabu s vyplněním a zatřením spár cementovou maltou s ložem tl. 100 mm z betonu prostého z betonových příkopových tvárnic šířky do 500 mm</t>
  </si>
  <si>
    <t>-136772710</t>
  </si>
  <si>
    <t>https://podminky.urs.cz/item/CS_URS_2023_01/935112111</t>
  </si>
  <si>
    <t>(2,645+0,21+15,0+15,0+16,970)</t>
  </si>
  <si>
    <t>59227724</t>
  </si>
  <si>
    <t>žlab dvouvrstvý vibrolisovaný pro povrchové odvodnění betonový 70/100x280x210mm</t>
  </si>
  <si>
    <t>1189962114</t>
  </si>
  <si>
    <t>49,825*1,05 'Přepočtené koeficientem množství</t>
  </si>
  <si>
    <t>59227724.r</t>
  </si>
  <si>
    <t xml:space="preserve">d+M litinová  mříž 280x210 mm</t>
  </si>
  <si>
    <t>-19445262</t>
  </si>
  <si>
    <t>965042141</t>
  </si>
  <si>
    <t>Bourání mazanin betonových nebo z litého asfaltu tl. do 100 mm, plochy přes 4 m2</t>
  </si>
  <si>
    <t>-1610695801</t>
  </si>
  <si>
    <t>https://podminky.urs.cz/item/CS_URS_2023_01/965042141</t>
  </si>
  <si>
    <t>1,4*15,4*0,1</t>
  </si>
  <si>
    <t>2034173142</t>
  </si>
  <si>
    <t>554738145</t>
  </si>
  <si>
    <t>33,873*3,0</t>
  </si>
  <si>
    <t>997221861</t>
  </si>
  <si>
    <t>Poplatek za uložení stavebního odpadu na recyklační skládce (skládkovné) z prostého betonu zatříděného do Katalogu odpadů pod kódem 17 01 01</t>
  </si>
  <si>
    <t>1066913797</t>
  </si>
  <si>
    <t>https://podminky.urs.cz/item/CS_URS_2023_01/997221861</t>
  </si>
  <si>
    <t>33,873-11,246</t>
  </si>
  <si>
    <t>997221875</t>
  </si>
  <si>
    <t>Poplatek za uložení stavebního odpadu na recyklační skládce (skládkovné) asfaltového bez obsahu dehtu zatříděného do Katalogu odpadů pod kódem 17 03 02</t>
  </si>
  <si>
    <t>496796311</t>
  </si>
  <si>
    <t>https://podminky.urs.cz/item/CS_URS_2023_01/997221875</t>
  </si>
  <si>
    <t>327547914</t>
  </si>
  <si>
    <t>VRN - Vedlejší náklady</t>
  </si>
  <si>
    <t>VRN - Vedlejší rozpočtové náklady</t>
  </si>
  <si>
    <t xml:space="preserve">    VRN1 - Průzkumné, geodetické a projektové práce</t>
  </si>
  <si>
    <t xml:space="preserve">    VRN3 - Zařízení staveniště</t>
  </si>
  <si>
    <t xml:space="preserve">    VRN7 - Provozní vlivy</t>
  </si>
  <si>
    <t>Vedlejší rozpočtové náklady</t>
  </si>
  <si>
    <t>VRN1</t>
  </si>
  <si>
    <t>Průzkumné, geodetické a projektové práce</t>
  </si>
  <si>
    <t>012002000</t>
  </si>
  <si>
    <t>Geodetické práce - vytýčení sítí</t>
  </si>
  <si>
    <t>1024</t>
  </si>
  <si>
    <t>-1688682997</t>
  </si>
  <si>
    <t>https://podminky.urs.cz/item/CS_URS_2023_01/012002000</t>
  </si>
  <si>
    <t>VRN3</t>
  </si>
  <si>
    <t>Zařízení staveniště</t>
  </si>
  <si>
    <t>030001000</t>
  </si>
  <si>
    <t>-159874805</t>
  </si>
  <si>
    <t>https://podminky.urs.cz/item/CS_URS_2023_01/030001000</t>
  </si>
  <si>
    <t>VRN7</t>
  </si>
  <si>
    <t>Provozní vlivy</t>
  </si>
  <si>
    <t>070001000</t>
  </si>
  <si>
    <t>925415036</t>
  </si>
  <si>
    <t>https://podminky.urs.cz/item/CS_URS_2023_01/070001000</t>
  </si>
  <si>
    <t>SEZNAM FIGUR</t>
  </si>
  <si>
    <t>Výměra</t>
  </si>
  <si>
    <t xml:space="preserve"> SO 01/ 01</t>
  </si>
  <si>
    <t>Použití figury:</t>
  </si>
  <si>
    <t>Otlučení (osekání) vnitřní vápenné nebo vápenocementové omítky stěn v rozsahu přes 50 do 100 %</t>
  </si>
  <si>
    <t>Oprava vnitřní vápenocementové štukové omítky stěn v rozsahu plochy do 10 %</t>
  </si>
  <si>
    <t>Montáž obkladů vnitřních keramických hladkých přes 22 do 25 ks/m2 lepených flexibilním lepidlem</t>
  </si>
  <si>
    <t>Jednonásobné bílé malby ze směsí za mokra výborně oděruvzdorných v místnostech v do 3,80 m</t>
  </si>
  <si>
    <t>Příčka z pórobetonových hladkých tvárnic na tenkovrstvou maltu tl 100 mm</t>
  </si>
  <si>
    <t>Vybourání kovových dveřních zárubní pl do 2 m2</t>
  </si>
  <si>
    <t>Zdivo z pórobetonových tvárnic hladkých přes P2 do P4 přes 450 do 600 kg/m3 na tenkovrstvou maltu tl 200 mm</t>
  </si>
  <si>
    <t>8,14</t>
  </si>
  <si>
    <t>57,48</t>
  </si>
  <si>
    <t>Montáž SDK kazetového podhledu z kazet 600x600 mm na zavěšenou polozapuštěnou nosnou konstrukci</t>
  </si>
  <si>
    <t>"101" 5,85</t>
  </si>
  <si>
    <t>Mazanina tl přes 50 do 80 mm z betonu prostého bez zvýšených nároků na prostředí tř. C 16/20</t>
  </si>
  <si>
    <t>Příplatek k mazanině tl přes 50 do 80 mm za přehlazení povrchu</t>
  </si>
  <si>
    <t>Výztuž mazanin svařovanými sítěmi Kari</t>
  </si>
  <si>
    <t>Separační vrstva z PE fólie</t>
  </si>
  <si>
    <t>Izolace proti vlhkosti na vodorovné ploše těsnicí hmotou minerální na bázi cementu a disperze dvousložková</t>
  </si>
  <si>
    <t>Montáž izolace tepelné podlah volně kladenými rohožemi, pásy, dílci, deskami 1 vrstva</t>
  </si>
  <si>
    <t>Montáž podlah keramických hladkých lepených flexibilním lepidlem přes 25 do 35 ks/m2</t>
  </si>
  <si>
    <t>Lešení pomocné pro objekty pozemních staveb s lešeňovou podlahou v přes 1,9 do 3,5 m zatížení do 150 kg/m2</t>
  </si>
  <si>
    <t>"112" 1,51</t>
  </si>
  <si>
    <t>"113" 7,23</t>
  </si>
  <si>
    <t>"114" 8,09</t>
  </si>
  <si>
    <t>Penetrační epoxidový nátěr podlahy plněný pískem</t>
  </si>
  <si>
    <t>Krycí epoxidový dekorativní nátěr podlahy</t>
  </si>
  <si>
    <t>Protiskluzná úprava lité podlahy prosypem křemenným pískem</t>
  </si>
  <si>
    <t>Uzavírací epoxidový barevný nátěr podlahy</t>
  </si>
  <si>
    <t>Protiskluzná úprava plnění skleněnými kuličkami (ballotini) uzavíracího nátěru podlahy</t>
  </si>
  <si>
    <t>Příplatek k cenám uzavíracího nátěru za za zvýšenou pracnost provádění podlahových soklíků</t>
  </si>
  <si>
    <t>p11_2np</t>
  </si>
  <si>
    <t>podlaha P11 v 2NP</t>
  </si>
  <si>
    <t>"207" 2,54</t>
  </si>
  <si>
    <t>"217" 4,45</t>
  </si>
  <si>
    <t>Mazanina tl přes 50 do 80 mm z betonu prostého bez zvýšených nároků na prostředí tř. C 8/10</t>
  </si>
  <si>
    <t>Izolace proti podpovrchové a tlakové vodě vodorovná těsnicí stěrkou jednosložkovou na bázi cementu</t>
  </si>
  <si>
    <t>"102"32,49</t>
  </si>
  <si>
    <t>"110" 4,07</t>
  </si>
  <si>
    <t>"111" 4,95</t>
  </si>
  <si>
    <t>Penetrační epoxidový nátěr podlahy na podklad z čerstvého betonu</t>
  </si>
  <si>
    <t>Prosyp penetračních nátěrů podkladu podlahy pískem v množství přes 0,5 do 1,0 kg/m2</t>
  </si>
  <si>
    <t>Podlahy z epoxidové pryskyřice a oblázků křemičitých frakce 2 až 5 mm tl 10 mm</t>
  </si>
  <si>
    <t>Nátěr pro vytvoření protiskluzového povrchu</t>
  </si>
  <si>
    <t>Uzavírací epoxidový protiskluzný nátěr podlahy</t>
  </si>
  <si>
    <t>"102" 32,49</t>
  </si>
  <si>
    <t>"105" 17,15</t>
  </si>
  <si>
    <t>"119" 6,25</t>
  </si>
  <si>
    <t>"120" 3,43</t>
  </si>
  <si>
    <t>"122" 16,44</t>
  </si>
  <si>
    <t>"123" 6,81</t>
  </si>
  <si>
    <t>"124" 22,29</t>
  </si>
  <si>
    <t>"125" 6,85</t>
  </si>
  <si>
    <t>Penetrační epoxidový nátěr podlahy na suchý a vyzrálý podklad</t>
  </si>
  <si>
    <t>"202" 15,79</t>
  </si>
  <si>
    <t>"204"16,35</t>
  </si>
  <si>
    <t>"206" 3,7</t>
  </si>
  <si>
    <t>"219" 4,66</t>
  </si>
  <si>
    <t>"220" 14,17</t>
  </si>
  <si>
    <t>"103" 21,51</t>
  </si>
  <si>
    <t>"104" 8,14</t>
  </si>
  <si>
    <t>"106" 56,47</t>
  </si>
  <si>
    <t>"107" 18,35</t>
  </si>
  <si>
    <t>"121" 17,87</t>
  </si>
  <si>
    <t>Lepení pásů z PVC standardním lepidlem</t>
  </si>
  <si>
    <t>"108" 3,00</t>
  </si>
  <si>
    <t>"109" 1,84</t>
  </si>
  <si>
    <t>"115" 1,86</t>
  </si>
  <si>
    <t>"116" 3,27</t>
  </si>
  <si>
    <t>"117" 2,23</t>
  </si>
  <si>
    <t>Izolace proti vlhkosti vodorovná za studena těsnicí stěrkou jednosložkovou na bázi cementu</t>
  </si>
  <si>
    <t>"118" 25,62</t>
  </si>
  <si>
    <t>"203" 33,87</t>
  </si>
  <si>
    <t>"205" 16,12</t>
  </si>
  <si>
    <t>"209" 24,70</t>
  </si>
  <si>
    <t>"210" 23,9</t>
  </si>
  <si>
    <t>"211" 14,58</t>
  </si>
  <si>
    <t>"212" 18,33</t>
  </si>
  <si>
    <t>"213" 23,58</t>
  </si>
  <si>
    <t>"214" 13,07</t>
  </si>
  <si>
    <t>"218" 15,00</t>
  </si>
  <si>
    <t>Dvousložková penetrace podkladu povlakových podlah proti vlhkosti</t>
  </si>
  <si>
    <t>"208" 4,98</t>
  </si>
  <si>
    <t>Nátěr penetrační na podlahu</t>
  </si>
  <si>
    <t>s1</t>
  </si>
  <si>
    <t>skladba S1</t>
  </si>
  <si>
    <t>2*(0,2+10,525+10,525+0,2)*8,0</t>
  </si>
  <si>
    <t>2,77*7,8+2,35*0,9</t>
  </si>
  <si>
    <t>Provedení povlakové krytiny střech do 10° za studena suspenzí asfaltovou</t>
  </si>
  <si>
    <t>Provedení povlakové krytiny střech do 10° podkladní vrstvy pásy na sucho samolepící</t>
  </si>
  <si>
    <t>Provedení povlakové krytiny střech do 10° pásy NAIP přitavením v plné ploše</t>
  </si>
  <si>
    <t>Provedení povlakové krytiny střech do 10° pásy NAIP přitavením bodově</t>
  </si>
  <si>
    <t>Montáž izolace tepelné střech plochých lepené za studena bodově 1 vrstva rohoží, pásů, dílců, desek</t>
  </si>
  <si>
    <t>2*31,75*6,3</t>
  </si>
  <si>
    <t>s4</t>
  </si>
  <si>
    <t>skladba S4</t>
  </si>
  <si>
    <t>2,55*3,9</t>
  </si>
  <si>
    <t>(3,1+8,69+2,35)*0,23</t>
  </si>
  <si>
    <t>Vyrovnávací cementový potěr tl přes 40 do 50 mm ze suchých směsí provedený v pásu</t>
  </si>
  <si>
    <t>Příčka z pórobetonových hladkých tvárnic na tenkovrstvou maltu tl 75 mm</t>
  </si>
  <si>
    <t>Příčka z pórobetonových hladkých tvárnic na tenkovrstvou maltu tl 125 mm</t>
  </si>
  <si>
    <t>Hrubá výplň rýh ve stěnách maltou jakékoli šířky rýhy</t>
  </si>
  <si>
    <t>Vápenocementová štuková omítka rýh ve stěnách š do 150 mm</t>
  </si>
  <si>
    <t>Vysekání kapes ve zdivu cihelném na MC pro zavázání příček tl do 100 mm</t>
  </si>
  <si>
    <t>Vysekání kapes ve zdivu cihelném na MC pro zavázání příček tl do 150 mm</t>
  </si>
  <si>
    <t>0,7+1,8+0,4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</si>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</sst>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4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2"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22211101" TargetMode="External" /><Relationship Id="rId2" Type="http://schemas.openxmlformats.org/officeDocument/2006/relationships/hyperlink" Target="https://podminky.urs.cz/item/CS_URS_2023_01/162251102" TargetMode="External" /><Relationship Id="rId3" Type="http://schemas.openxmlformats.org/officeDocument/2006/relationships/hyperlink" Target="https://podminky.urs.cz/item/CS_URS_2023_01/174101101" TargetMode="External" /><Relationship Id="rId4" Type="http://schemas.openxmlformats.org/officeDocument/2006/relationships/hyperlink" Target="https://podminky.urs.cz/item/CS_URS_2023_01/310231031" TargetMode="External" /><Relationship Id="rId5" Type="http://schemas.openxmlformats.org/officeDocument/2006/relationships/hyperlink" Target="https://podminky.urs.cz/item/CS_URS_2023_01/311272031" TargetMode="External" /><Relationship Id="rId6" Type="http://schemas.openxmlformats.org/officeDocument/2006/relationships/hyperlink" Target="https://podminky.urs.cz/item/CS_URS_2023_01/317141445" TargetMode="External" /><Relationship Id="rId7" Type="http://schemas.openxmlformats.org/officeDocument/2006/relationships/hyperlink" Target="https://podminky.urs.cz/item/CS_URS_2023_01/317142422" TargetMode="External" /><Relationship Id="rId8" Type="http://schemas.openxmlformats.org/officeDocument/2006/relationships/hyperlink" Target="https://podminky.urs.cz/item/CS_URS_2023_01/317143432" TargetMode="External" /><Relationship Id="rId9" Type="http://schemas.openxmlformats.org/officeDocument/2006/relationships/hyperlink" Target="https://podminky.urs.cz/item/CS_URS_2023_01/317234410" TargetMode="External" /><Relationship Id="rId10" Type="http://schemas.openxmlformats.org/officeDocument/2006/relationships/hyperlink" Target="https://podminky.urs.cz/item/CS_URS_2023_01/317944321" TargetMode="External" /><Relationship Id="rId11" Type="http://schemas.openxmlformats.org/officeDocument/2006/relationships/hyperlink" Target="https://podminky.urs.cz/item/CS_URS_2023_01/317944323" TargetMode="External" /><Relationship Id="rId12" Type="http://schemas.openxmlformats.org/officeDocument/2006/relationships/hyperlink" Target="https://podminky.urs.cz/item/CS_URS_2023_01/340231011" TargetMode="External" /><Relationship Id="rId13" Type="http://schemas.openxmlformats.org/officeDocument/2006/relationships/hyperlink" Target="https://podminky.urs.cz/item/CS_URS_2023_01/342272215" TargetMode="External" /><Relationship Id="rId14" Type="http://schemas.openxmlformats.org/officeDocument/2006/relationships/hyperlink" Target="https://podminky.urs.cz/item/CS_URS_2023_01/342272225" TargetMode="External" /><Relationship Id="rId15" Type="http://schemas.openxmlformats.org/officeDocument/2006/relationships/hyperlink" Target="https://podminky.urs.cz/item/CS_URS_2023_01/342272235" TargetMode="External" /><Relationship Id="rId16" Type="http://schemas.openxmlformats.org/officeDocument/2006/relationships/hyperlink" Target="https://podminky.urs.cz/item/CS_URS_2023_01/342272245" TargetMode="External" /><Relationship Id="rId17" Type="http://schemas.openxmlformats.org/officeDocument/2006/relationships/hyperlink" Target="https://podminky.urs.cz/item/CS_URS_2023_01/346244371" TargetMode="External" /><Relationship Id="rId18" Type="http://schemas.openxmlformats.org/officeDocument/2006/relationships/hyperlink" Target="https://podminky.urs.cz/item/CS_URS_2023_01/346244381" TargetMode="External" /><Relationship Id="rId19" Type="http://schemas.openxmlformats.org/officeDocument/2006/relationships/hyperlink" Target="https://podminky.urs.cz/item/CS_URS_2023_01/346272226" TargetMode="External" /><Relationship Id="rId20" Type="http://schemas.openxmlformats.org/officeDocument/2006/relationships/hyperlink" Target="https://podminky.urs.cz/item/CS_URS_2023_01/346272236" TargetMode="External" /><Relationship Id="rId21" Type="http://schemas.openxmlformats.org/officeDocument/2006/relationships/hyperlink" Target="https://podminky.urs.cz/item/CS_URS_2023_01/346272256" TargetMode="External" /><Relationship Id="rId22" Type="http://schemas.openxmlformats.org/officeDocument/2006/relationships/hyperlink" Target="https://podminky.urs.cz/item/CS_URS_2023_01/611135101" TargetMode="External" /><Relationship Id="rId23" Type="http://schemas.openxmlformats.org/officeDocument/2006/relationships/hyperlink" Target="https://podminky.urs.cz/item/CS_URS_2023_01/611325121" TargetMode="External" /><Relationship Id="rId24" Type="http://schemas.openxmlformats.org/officeDocument/2006/relationships/hyperlink" Target="https://podminky.urs.cz/item/CS_URS_2023_01/611325421" TargetMode="External" /><Relationship Id="rId25" Type="http://schemas.openxmlformats.org/officeDocument/2006/relationships/hyperlink" Target="https://podminky.urs.cz/item/CS_URS_2023_01/612135101" TargetMode="External" /><Relationship Id="rId26" Type="http://schemas.openxmlformats.org/officeDocument/2006/relationships/hyperlink" Target="https://podminky.urs.cz/item/CS_URS_2023_01/612142001" TargetMode="External" /><Relationship Id="rId27" Type="http://schemas.openxmlformats.org/officeDocument/2006/relationships/hyperlink" Target="https://podminky.urs.cz/item/CS_URS_2023_01/612321141" TargetMode="External" /><Relationship Id="rId28" Type="http://schemas.openxmlformats.org/officeDocument/2006/relationships/hyperlink" Target="https://podminky.urs.cz/item/CS_URS_2023_01/612325121" TargetMode="External" /><Relationship Id="rId29" Type="http://schemas.openxmlformats.org/officeDocument/2006/relationships/hyperlink" Target="https://podminky.urs.cz/item/CS_URS_2023_01/612325205" TargetMode="External" /><Relationship Id="rId30" Type="http://schemas.openxmlformats.org/officeDocument/2006/relationships/hyperlink" Target="https://podminky.urs.cz/item/CS_URS_2023_01/612325421" TargetMode="External" /><Relationship Id="rId31" Type="http://schemas.openxmlformats.org/officeDocument/2006/relationships/hyperlink" Target="https://podminky.urs.cz/item/CS_URS_2023_01/619995001" TargetMode="External" /><Relationship Id="rId32" Type="http://schemas.openxmlformats.org/officeDocument/2006/relationships/hyperlink" Target="https://podminky.urs.cz/item/CS_URS_2023_01/622131121" TargetMode="External" /><Relationship Id="rId33" Type="http://schemas.openxmlformats.org/officeDocument/2006/relationships/hyperlink" Target="https://podminky.urs.cz/item/CS_URS_2023_01/622142001" TargetMode="External" /><Relationship Id="rId34" Type="http://schemas.openxmlformats.org/officeDocument/2006/relationships/hyperlink" Target="https://podminky.urs.cz/item/CS_URS_2023_01/622151001" TargetMode="External" /><Relationship Id="rId35" Type="http://schemas.openxmlformats.org/officeDocument/2006/relationships/hyperlink" Target="https://podminky.urs.cz/item/CS_URS_2023_01/622211031" TargetMode="External" /><Relationship Id="rId36" Type="http://schemas.openxmlformats.org/officeDocument/2006/relationships/hyperlink" Target="https://podminky.urs.cz/item/CS_URS_2023_01/622331121" TargetMode="External" /><Relationship Id="rId37" Type="http://schemas.openxmlformats.org/officeDocument/2006/relationships/hyperlink" Target="https://podminky.urs.cz/item/CS_URS_2023_01/622332111" TargetMode="External" /><Relationship Id="rId38" Type="http://schemas.openxmlformats.org/officeDocument/2006/relationships/hyperlink" Target="https://podminky.urs.cz/item/CS_URS_2023_01/622511102" TargetMode="External" /><Relationship Id="rId39" Type="http://schemas.openxmlformats.org/officeDocument/2006/relationships/hyperlink" Target="https://podminky.urs.cz/item/CS_URS_2023_01/631311112" TargetMode="External" /><Relationship Id="rId40" Type="http://schemas.openxmlformats.org/officeDocument/2006/relationships/hyperlink" Target="https://podminky.urs.cz/item/CS_URS_2023_01/631311113" TargetMode="External" /><Relationship Id="rId41" Type="http://schemas.openxmlformats.org/officeDocument/2006/relationships/hyperlink" Target="https://podminky.urs.cz/item/CS_URS_2023_01/631311114" TargetMode="External" /><Relationship Id="rId42" Type="http://schemas.openxmlformats.org/officeDocument/2006/relationships/hyperlink" Target="https://podminky.urs.cz/item/CS_URS_2023_01/631319011" TargetMode="External" /><Relationship Id="rId43" Type="http://schemas.openxmlformats.org/officeDocument/2006/relationships/hyperlink" Target="https://podminky.urs.cz/item/CS_URS_2023_01/631319195" TargetMode="External" /><Relationship Id="rId44" Type="http://schemas.openxmlformats.org/officeDocument/2006/relationships/hyperlink" Target="https://podminky.urs.cz/item/CS_URS_2023_01/631362021" TargetMode="External" /><Relationship Id="rId45" Type="http://schemas.openxmlformats.org/officeDocument/2006/relationships/hyperlink" Target="https://podminky.urs.cz/item/CS_URS_2023_01/632450124" TargetMode="External" /><Relationship Id="rId46" Type="http://schemas.openxmlformats.org/officeDocument/2006/relationships/hyperlink" Target="https://podminky.urs.cz/item/CS_URS_2023_01/632481213" TargetMode="External" /><Relationship Id="rId47" Type="http://schemas.openxmlformats.org/officeDocument/2006/relationships/hyperlink" Target="https://podminky.urs.cz/item/CS_URS_2023_01/642942611" TargetMode="External" /><Relationship Id="rId48" Type="http://schemas.openxmlformats.org/officeDocument/2006/relationships/hyperlink" Target="https://podminky.urs.cz/item/CS_URS_2023_01/941111111" TargetMode="External" /><Relationship Id="rId49" Type="http://schemas.openxmlformats.org/officeDocument/2006/relationships/hyperlink" Target="https://podminky.urs.cz/item/CS_URS_2023_01/941111211" TargetMode="External" /><Relationship Id="rId50" Type="http://schemas.openxmlformats.org/officeDocument/2006/relationships/hyperlink" Target="https://podminky.urs.cz/item/CS_URS_2023_01/941111811" TargetMode="External" /><Relationship Id="rId51" Type="http://schemas.openxmlformats.org/officeDocument/2006/relationships/hyperlink" Target="https://podminky.urs.cz/item/CS_URS_2023_01/949101112" TargetMode="External" /><Relationship Id="rId52" Type="http://schemas.openxmlformats.org/officeDocument/2006/relationships/hyperlink" Target="https://podminky.urs.cz/item/CS_URS_2023_01/952901111" TargetMode="External" /><Relationship Id="rId53" Type="http://schemas.openxmlformats.org/officeDocument/2006/relationships/hyperlink" Target="https://podminky.urs.cz/item/CS_URS_2023_01/962031132" TargetMode="External" /><Relationship Id="rId54" Type="http://schemas.openxmlformats.org/officeDocument/2006/relationships/hyperlink" Target="https://podminky.urs.cz/item/CS_URS_2023_01/962031133" TargetMode="External" /><Relationship Id="rId55" Type="http://schemas.openxmlformats.org/officeDocument/2006/relationships/hyperlink" Target="https://podminky.urs.cz/item/CS_URS_2023_01/962032231" TargetMode="External" /><Relationship Id="rId56" Type="http://schemas.openxmlformats.org/officeDocument/2006/relationships/hyperlink" Target="https://podminky.urs.cz/item/CS_URS_2023_01/962081141" TargetMode="External" /><Relationship Id="rId57" Type="http://schemas.openxmlformats.org/officeDocument/2006/relationships/hyperlink" Target="https://podminky.urs.cz/item/CS_URS_2023_01/965043321" TargetMode="External" /><Relationship Id="rId58" Type="http://schemas.openxmlformats.org/officeDocument/2006/relationships/hyperlink" Target="https://podminky.urs.cz/item/CS_URS_2023_01/965043331" TargetMode="External" /><Relationship Id="rId59" Type="http://schemas.openxmlformats.org/officeDocument/2006/relationships/hyperlink" Target="https://podminky.urs.cz/item/CS_URS_2023_01/965043341" TargetMode="External" /><Relationship Id="rId60" Type="http://schemas.openxmlformats.org/officeDocument/2006/relationships/hyperlink" Target="https://podminky.urs.cz/item/CS_URS_2023_01/965043431" TargetMode="External" /><Relationship Id="rId61" Type="http://schemas.openxmlformats.org/officeDocument/2006/relationships/hyperlink" Target="https://podminky.urs.cz/item/CS_URS_2023_01/965049112" TargetMode="External" /><Relationship Id="rId62" Type="http://schemas.openxmlformats.org/officeDocument/2006/relationships/hyperlink" Target="https://podminky.urs.cz/item/CS_URS_2023_01/965081213" TargetMode="External" /><Relationship Id="rId63" Type="http://schemas.openxmlformats.org/officeDocument/2006/relationships/hyperlink" Target="https://podminky.urs.cz/item/CS_URS_2023_01/965081611" TargetMode="External" /><Relationship Id="rId64" Type="http://schemas.openxmlformats.org/officeDocument/2006/relationships/hyperlink" Target="https://podminky.urs.cz/item/CS_URS_2023_01/966015121" TargetMode="External" /><Relationship Id="rId65" Type="http://schemas.openxmlformats.org/officeDocument/2006/relationships/hyperlink" Target="https://podminky.urs.cz/item/CS_URS_2023_01/968062456" TargetMode="External" /><Relationship Id="rId66" Type="http://schemas.openxmlformats.org/officeDocument/2006/relationships/hyperlink" Target="https://podminky.urs.cz/item/CS_URS_2023_01/968072455" TargetMode="External" /><Relationship Id="rId67" Type="http://schemas.openxmlformats.org/officeDocument/2006/relationships/hyperlink" Target="https://podminky.urs.cz/item/CS_URS_2023_01/971033651" TargetMode="External" /><Relationship Id="rId68" Type="http://schemas.openxmlformats.org/officeDocument/2006/relationships/hyperlink" Target="https://podminky.urs.cz/item/CS_URS_2023_01/973031842" TargetMode="External" /><Relationship Id="rId69" Type="http://schemas.openxmlformats.org/officeDocument/2006/relationships/hyperlink" Target="https://podminky.urs.cz/item/CS_URS_2023_01/973031843" TargetMode="External" /><Relationship Id="rId70" Type="http://schemas.openxmlformats.org/officeDocument/2006/relationships/hyperlink" Target="https://podminky.urs.cz/item/CS_URS_2023_01/974031122" TargetMode="External" /><Relationship Id="rId71" Type="http://schemas.openxmlformats.org/officeDocument/2006/relationships/hyperlink" Target="https://podminky.urs.cz/item/CS_URS_2023_01/974031664" TargetMode="External" /><Relationship Id="rId72" Type="http://schemas.openxmlformats.org/officeDocument/2006/relationships/hyperlink" Target="https://podminky.urs.cz/item/CS_URS_2023_01/977151123" TargetMode="External" /><Relationship Id="rId73" Type="http://schemas.openxmlformats.org/officeDocument/2006/relationships/hyperlink" Target="https://podminky.urs.cz/item/CS_URS_2023_01/977311112" TargetMode="External" /><Relationship Id="rId74" Type="http://schemas.openxmlformats.org/officeDocument/2006/relationships/hyperlink" Target="https://podminky.urs.cz/item/CS_URS_2023_01/978011121" TargetMode="External" /><Relationship Id="rId75" Type="http://schemas.openxmlformats.org/officeDocument/2006/relationships/hyperlink" Target="https://podminky.urs.cz/item/CS_URS_2023_01/978013141" TargetMode="External" /><Relationship Id="rId76" Type="http://schemas.openxmlformats.org/officeDocument/2006/relationships/hyperlink" Target="https://podminky.urs.cz/item/CS_URS_2023_01/978013191" TargetMode="External" /><Relationship Id="rId77" Type="http://schemas.openxmlformats.org/officeDocument/2006/relationships/hyperlink" Target="https://podminky.urs.cz/item/CS_URS_2023_01/978015391" TargetMode="External" /><Relationship Id="rId78" Type="http://schemas.openxmlformats.org/officeDocument/2006/relationships/hyperlink" Target="https://podminky.urs.cz/item/CS_URS_2023_01/978036191" TargetMode="External" /><Relationship Id="rId79" Type="http://schemas.openxmlformats.org/officeDocument/2006/relationships/hyperlink" Target="https://podminky.urs.cz/item/CS_URS_2023_01/997013501" TargetMode="External" /><Relationship Id="rId80" Type="http://schemas.openxmlformats.org/officeDocument/2006/relationships/hyperlink" Target="https://podminky.urs.cz/item/CS_URS_2023_01/997013509" TargetMode="External" /><Relationship Id="rId81" Type="http://schemas.openxmlformats.org/officeDocument/2006/relationships/hyperlink" Target="https://podminky.urs.cz/item/CS_URS_2023_01/997013631" TargetMode="External" /><Relationship Id="rId82" Type="http://schemas.openxmlformats.org/officeDocument/2006/relationships/hyperlink" Target="https://podminky.urs.cz/item/CS_URS_2023_01/998011002" TargetMode="External" /><Relationship Id="rId83" Type="http://schemas.openxmlformats.org/officeDocument/2006/relationships/hyperlink" Target="https://podminky.urs.cz/item/CS_URS_2023_01/711113117" TargetMode="External" /><Relationship Id="rId84" Type="http://schemas.openxmlformats.org/officeDocument/2006/relationships/hyperlink" Target="https://podminky.urs.cz/item/CS_URS_2023_01/711113127" TargetMode="External" /><Relationship Id="rId85" Type="http://schemas.openxmlformats.org/officeDocument/2006/relationships/hyperlink" Target="https://podminky.urs.cz/item/CS_URS_2023_01/711131811" TargetMode="External" /><Relationship Id="rId86" Type="http://schemas.openxmlformats.org/officeDocument/2006/relationships/hyperlink" Target="https://podminky.urs.cz/item/CS_URS_2023_01/711161112" TargetMode="External" /><Relationship Id="rId87" Type="http://schemas.openxmlformats.org/officeDocument/2006/relationships/hyperlink" Target="https://podminky.urs.cz/item/CS_URS_2023_01/711193121" TargetMode="External" /><Relationship Id="rId88" Type="http://schemas.openxmlformats.org/officeDocument/2006/relationships/hyperlink" Target="https://podminky.urs.cz/item/CS_URS_2023_01/711193131" TargetMode="External" /><Relationship Id="rId89" Type="http://schemas.openxmlformats.org/officeDocument/2006/relationships/hyperlink" Target="https://podminky.urs.cz/item/CS_URS_2023_01/711493112" TargetMode="External" /><Relationship Id="rId90" Type="http://schemas.openxmlformats.org/officeDocument/2006/relationships/hyperlink" Target="https://podminky.urs.cz/item/CS_URS_2023_01/711493122" TargetMode="External" /><Relationship Id="rId91" Type="http://schemas.openxmlformats.org/officeDocument/2006/relationships/hyperlink" Target="https://podminky.urs.cz/item/CS_URS_2023_01/998711102" TargetMode="External" /><Relationship Id="rId92" Type="http://schemas.openxmlformats.org/officeDocument/2006/relationships/hyperlink" Target="https://podminky.urs.cz/item/CS_URS_2023_01/712311111" TargetMode="External" /><Relationship Id="rId93" Type="http://schemas.openxmlformats.org/officeDocument/2006/relationships/hyperlink" Target="https://podminky.urs.cz/item/CS_URS_2023_01/712331111" TargetMode="External" /><Relationship Id="rId94" Type="http://schemas.openxmlformats.org/officeDocument/2006/relationships/hyperlink" Target="https://podminky.urs.cz/item/CS_URS_2023_01/712363357" TargetMode="External" /><Relationship Id="rId95" Type="http://schemas.openxmlformats.org/officeDocument/2006/relationships/hyperlink" Target="https://podminky.urs.cz/item/CS_URS_2023_01/712400841" TargetMode="External" /><Relationship Id="rId96" Type="http://schemas.openxmlformats.org/officeDocument/2006/relationships/hyperlink" Target="https://podminky.urs.cz/item/CS_URS_2023_01/712400843" TargetMode="External" /><Relationship Id="rId97" Type="http://schemas.openxmlformats.org/officeDocument/2006/relationships/hyperlink" Target="https://podminky.urs.cz/item/CS_URS_2023_01/712341559" TargetMode="External" /><Relationship Id="rId98" Type="http://schemas.openxmlformats.org/officeDocument/2006/relationships/hyperlink" Target="https://podminky.urs.cz/item/CS_URS_2023_01/712341659" TargetMode="External" /><Relationship Id="rId99" Type="http://schemas.openxmlformats.org/officeDocument/2006/relationships/hyperlink" Target="https://podminky.urs.cz/item/CS_URS_2023_01/998712102" TargetMode="External" /><Relationship Id="rId100" Type="http://schemas.openxmlformats.org/officeDocument/2006/relationships/hyperlink" Target="https://podminky.urs.cz/item/CS_URS_2023_01/713121111" TargetMode="External" /><Relationship Id="rId101" Type="http://schemas.openxmlformats.org/officeDocument/2006/relationships/hyperlink" Target="https://podminky.urs.cz/item/CS_URS_2023_01/713131135" TargetMode="External" /><Relationship Id="rId102" Type="http://schemas.openxmlformats.org/officeDocument/2006/relationships/hyperlink" Target="https://podminky.urs.cz/item/CS_URS_2023_01/713141135" TargetMode="External" /><Relationship Id="rId103" Type="http://schemas.openxmlformats.org/officeDocument/2006/relationships/hyperlink" Target="https://podminky.urs.cz/item/CS_URS_2023_01/998713102" TargetMode="External" /><Relationship Id="rId104" Type="http://schemas.openxmlformats.org/officeDocument/2006/relationships/hyperlink" Target="https://podminky.urs.cz/item/CS_URS_2023_01/725240811" TargetMode="External" /><Relationship Id="rId105" Type="http://schemas.openxmlformats.org/officeDocument/2006/relationships/hyperlink" Target="https://podminky.urs.cz/item/CS_URS_2023_01/725240812" TargetMode="External" /><Relationship Id="rId106" Type="http://schemas.openxmlformats.org/officeDocument/2006/relationships/hyperlink" Target="https://podminky.urs.cz/item/CS_URS_2023_01/763135102" TargetMode="External" /><Relationship Id="rId107" Type="http://schemas.openxmlformats.org/officeDocument/2006/relationships/hyperlink" Target="https://podminky.urs.cz/item/CS_URS_2023_01/998763302" TargetMode="External" /><Relationship Id="rId108" Type="http://schemas.openxmlformats.org/officeDocument/2006/relationships/hyperlink" Target="https://podminky.urs.cz/item/CS_URS_2023_01/764001821" TargetMode="External" /><Relationship Id="rId109" Type="http://schemas.openxmlformats.org/officeDocument/2006/relationships/hyperlink" Target="https://podminky.urs.cz/item/CS_URS_2023_01/764002841" TargetMode="External" /><Relationship Id="rId110" Type="http://schemas.openxmlformats.org/officeDocument/2006/relationships/hyperlink" Target="https://podminky.urs.cz/item/CS_URS_2023_01/764002861" TargetMode="External" /><Relationship Id="rId111" Type="http://schemas.openxmlformats.org/officeDocument/2006/relationships/hyperlink" Target="https://podminky.urs.cz/item/CS_URS_2023_01/764002871" TargetMode="External" /><Relationship Id="rId112" Type="http://schemas.openxmlformats.org/officeDocument/2006/relationships/hyperlink" Target="https://podminky.urs.cz/item/CS_URS_2023_01/764004801" TargetMode="External" /><Relationship Id="rId113" Type="http://schemas.openxmlformats.org/officeDocument/2006/relationships/hyperlink" Target="https://podminky.urs.cz/item/CS_URS_2023_01/764004861" TargetMode="External" /><Relationship Id="rId114" Type="http://schemas.openxmlformats.org/officeDocument/2006/relationships/hyperlink" Target="https://podminky.urs.cz/item/CS_URS_2023_01/764011611" TargetMode="External" /><Relationship Id="rId115" Type="http://schemas.openxmlformats.org/officeDocument/2006/relationships/hyperlink" Target="https://podminky.urs.cz/item/CS_URS_2023_01/764011623" TargetMode="External" /><Relationship Id="rId116" Type="http://schemas.openxmlformats.org/officeDocument/2006/relationships/hyperlink" Target="https://podminky.urs.cz/item/CS_URS_2023_01/764214604" TargetMode="External" /><Relationship Id="rId117" Type="http://schemas.openxmlformats.org/officeDocument/2006/relationships/hyperlink" Target="https://podminky.urs.cz/item/CS_URS_2023_01/764214605" TargetMode="External" /><Relationship Id="rId118" Type="http://schemas.openxmlformats.org/officeDocument/2006/relationships/hyperlink" Target="https://podminky.urs.cz/item/CS_URS_2023_01/764214606" TargetMode="External" /><Relationship Id="rId119" Type="http://schemas.openxmlformats.org/officeDocument/2006/relationships/hyperlink" Target="https://podminky.urs.cz/item/CS_URS_2023_01/764218607" TargetMode="External" /><Relationship Id="rId120" Type="http://schemas.openxmlformats.org/officeDocument/2006/relationships/hyperlink" Target="https://podminky.urs.cz/item/CS_URS_2023_01/764511603" TargetMode="External" /><Relationship Id="rId121" Type="http://schemas.openxmlformats.org/officeDocument/2006/relationships/hyperlink" Target="https://podminky.urs.cz/item/CS_URS_2023_01/764511643" TargetMode="External" /><Relationship Id="rId122" Type="http://schemas.openxmlformats.org/officeDocument/2006/relationships/hyperlink" Target="https://podminky.urs.cz/item/CS_URS_2023_01/764518623" TargetMode="External" /><Relationship Id="rId123" Type="http://schemas.openxmlformats.org/officeDocument/2006/relationships/hyperlink" Target="https://podminky.urs.cz/item/CS_URS_2023_01/998764102" TargetMode="External" /><Relationship Id="rId124" Type="http://schemas.openxmlformats.org/officeDocument/2006/relationships/hyperlink" Target="https://podminky.urs.cz/item/CS_URS_2023_01/766111820" TargetMode="External" /><Relationship Id="rId125" Type="http://schemas.openxmlformats.org/officeDocument/2006/relationships/hyperlink" Target="https://podminky.urs.cz/item/CS_URS_2023_01/766411821" TargetMode="External" /><Relationship Id="rId126" Type="http://schemas.openxmlformats.org/officeDocument/2006/relationships/hyperlink" Target="https://podminky.urs.cz/item/CS_URS_2023_01/766411822" TargetMode="External" /><Relationship Id="rId127" Type="http://schemas.openxmlformats.org/officeDocument/2006/relationships/hyperlink" Target="https://podminky.urs.cz/item/CS_URS_2023_01/766622131" TargetMode="External" /><Relationship Id="rId128" Type="http://schemas.openxmlformats.org/officeDocument/2006/relationships/hyperlink" Target="https://podminky.urs.cz/item/CS_URS_2023_01/766622132" TargetMode="External" /><Relationship Id="rId129" Type="http://schemas.openxmlformats.org/officeDocument/2006/relationships/hyperlink" Target="https://podminky.urs.cz/item/CS_URS_2023_01/766622133" TargetMode="External" /><Relationship Id="rId130" Type="http://schemas.openxmlformats.org/officeDocument/2006/relationships/hyperlink" Target="https://podminky.urs.cz/item/CS_URS_2023_01/766622212" TargetMode="External" /><Relationship Id="rId131" Type="http://schemas.openxmlformats.org/officeDocument/2006/relationships/hyperlink" Target="https://podminky.urs.cz/item/CS_URS_2023_01/766622216" TargetMode="External" /><Relationship Id="rId132" Type="http://schemas.openxmlformats.org/officeDocument/2006/relationships/hyperlink" Target="https://podminky.urs.cz/item/CS_URS_2023_01/766660001" TargetMode="External" /><Relationship Id="rId133" Type="http://schemas.openxmlformats.org/officeDocument/2006/relationships/hyperlink" Target="https://podminky.urs.cz/item/CS_URS_2023_01/766660012" TargetMode="External" /><Relationship Id="rId134" Type="http://schemas.openxmlformats.org/officeDocument/2006/relationships/hyperlink" Target="https://podminky.urs.cz/item/CS_URS_2023_01/766660451" TargetMode="External" /><Relationship Id="rId135" Type="http://schemas.openxmlformats.org/officeDocument/2006/relationships/hyperlink" Target="https://podminky.urs.cz/item/CS_URS_2023_01/766691915" TargetMode="External" /><Relationship Id="rId136" Type="http://schemas.openxmlformats.org/officeDocument/2006/relationships/hyperlink" Target="https://podminky.urs.cz/item/CS_URS_2023_01/766694116" TargetMode="External" /><Relationship Id="rId137" Type="http://schemas.openxmlformats.org/officeDocument/2006/relationships/hyperlink" Target="https://podminky.urs.cz/item/CS_URS_2023_01/998766102" TargetMode="External" /><Relationship Id="rId138" Type="http://schemas.openxmlformats.org/officeDocument/2006/relationships/hyperlink" Target="https://podminky.urs.cz/item/CS_URS_2023_01/767531121" TargetMode="External" /><Relationship Id="rId139" Type="http://schemas.openxmlformats.org/officeDocument/2006/relationships/hyperlink" Target="https://podminky.urs.cz/item/CS_URS_2023_01/767640311" TargetMode="External" /><Relationship Id="rId140" Type="http://schemas.openxmlformats.org/officeDocument/2006/relationships/hyperlink" Target="https://podminky.urs.cz/item/CS_URS_2023_01/767996802" TargetMode="External" /><Relationship Id="rId141" Type="http://schemas.openxmlformats.org/officeDocument/2006/relationships/hyperlink" Target="https://podminky.urs.cz/item/CS_URS_2023_01/998767102" TargetMode="External" /><Relationship Id="rId142" Type="http://schemas.openxmlformats.org/officeDocument/2006/relationships/hyperlink" Target="https://podminky.urs.cz/item/CS_URS_2023_01/771121011" TargetMode="External" /><Relationship Id="rId143" Type="http://schemas.openxmlformats.org/officeDocument/2006/relationships/hyperlink" Target="https://podminky.urs.cz/item/CS_URS_2023_01/771574116" TargetMode="External" /><Relationship Id="rId144" Type="http://schemas.openxmlformats.org/officeDocument/2006/relationships/hyperlink" Target="https://podminky.urs.cz/item/CS_URS_2023_01/998771102" TargetMode="External" /><Relationship Id="rId145" Type="http://schemas.openxmlformats.org/officeDocument/2006/relationships/hyperlink" Target="https://podminky.urs.cz/item/CS_URS_2023_01/775511820" TargetMode="External" /><Relationship Id="rId146" Type="http://schemas.openxmlformats.org/officeDocument/2006/relationships/hyperlink" Target="https://podminky.urs.cz/item/CS_URS_2023_01/776121511" TargetMode="External" /><Relationship Id="rId147" Type="http://schemas.openxmlformats.org/officeDocument/2006/relationships/hyperlink" Target="https://podminky.urs.cz/item/CS_URS_2023_01/776201812" TargetMode="External" /><Relationship Id="rId148" Type="http://schemas.openxmlformats.org/officeDocument/2006/relationships/hyperlink" Target="https://podminky.urs.cz/item/CS_URS_2023_01/776221111" TargetMode="External" /><Relationship Id="rId149" Type="http://schemas.openxmlformats.org/officeDocument/2006/relationships/hyperlink" Target="https://podminky.urs.cz/item/CS_URS_2023_01/998776102" TargetMode="External" /><Relationship Id="rId150" Type="http://schemas.openxmlformats.org/officeDocument/2006/relationships/hyperlink" Target="https://podminky.urs.cz/item/CS_URS_2023_01/777131101" TargetMode="External" /><Relationship Id="rId151" Type="http://schemas.openxmlformats.org/officeDocument/2006/relationships/hyperlink" Target="https://podminky.urs.cz/item/CS_URS_2023_01/777131105" TargetMode="External" /><Relationship Id="rId152" Type="http://schemas.openxmlformats.org/officeDocument/2006/relationships/hyperlink" Target="https://podminky.urs.cz/item/CS_URS_2023_01/777131111" TargetMode="External" /><Relationship Id="rId153" Type="http://schemas.openxmlformats.org/officeDocument/2006/relationships/hyperlink" Target="https://podminky.urs.cz/item/CS_URS_2023_01/777131123" TargetMode="External" /><Relationship Id="rId154" Type="http://schemas.openxmlformats.org/officeDocument/2006/relationships/hyperlink" Target="https://podminky.urs.cz/item/CS_URS_2023_01/777211011" TargetMode="External" /><Relationship Id="rId155" Type="http://schemas.openxmlformats.org/officeDocument/2006/relationships/hyperlink" Target="https://podminky.urs.cz/item/CS_URS_2023_01/777211713" TargetMode="External" /><Relationship Id="rId156" Type="http://schemas.openxmlformats.org/officeDocument/2006/relationships/hyperlink" Target="https://podminky.urs.cz/item/CS_URS_2023_01/777611101" TargetMode="External" /><Relationship Id="rId157" Type="http://schemas.openxmlformats.org/officeDocument/2006/relationships/hyperlink" Target="https://podminky.urs.cz/item/CS_URS_2023_01/777611161" TargetMode="External" /><Relationship Id="rId158" Type="http://schemas.openxmlformats.org/officeDocument/2006/relationships/hyperlink" Target="https://podminky.urs.cz/item/CS_URS_2023_01/777612101" TargetMode="External" /><Relationship Id="rId159" Type="http://schemas.openxmlformats.org/officeDocument/2006/relationships/hyperlink" Target="https://podminky.urs.cz/item/CS_URS_2023_01/777612105" TargetMode="External" /><Relationship Id="rId160" Type="http://schemas.openxmlformats.org/officeDocument/2006/relationships/hyperlink" Target="https://podminky.urs.cz/item/CS_URS_2023_01/777612109" TargetMode="External" /><Relationship Id="rId161" Type="http://schemas.openxmlformats.org/officeDocument/2006/relationships/hyperlink" Target="https://podminky.urs.cz/item/CS_URS_2023_01/777612151" TargetMode="External" /><Relationship Id="rId162" Type="http://schemas.openxmlformats.org/officeDocument/2006/relationships/hyperlink" Target="https://podminky.urs.cz/item/CS_URS_2023_01/998777102" TargetMode="External" /><Relationship Id="rId163" Type="http://schemas.openxmlformats.org/officeDocument/2006/relationships/hyperlink" Target="https://podminky.urs.cz/item/CS_URS_2023_01/781471810" TargetMode="External" /><Relationship Id="rId164" Type="http://schemas.openxmlformats.org/officeDocument/2006/relationships/hyperlink" Target="https://podminky.urs.cz/item/CS_URS_2023_01/781474115" TargetMode="External" /><Relationship Id="rId165" Type="http://schemas.openxmlformats.org/officeDocument/2006/relationships/hyperlink" Target="https://podminky.urs.cz/item/CS_URS_2023_01/998781102" TargetMode="External" /><Relationship Id="rId166" Type="http://schemas.openxmlformats.org/officeDocument/2006/relationships/hyperlink" Target="https://podminky.urs.cz/item/CS_URS_2023_01/783101203" TargetMode="External" /><Relationship Id="rId167" Type="http://schemas.openxmlformats.org/officeDocument/2006/relationships/hyperlink" Target="https://podminky.urs.cz/item/CS_URS_2023_01/783101401" TargetMode="External" /><Relationship Id="rId168" Type="http://schemas.openxmlformats.org/officeDocument/2006/relationships/hyperlink" Target="https://podminky.urs.cz/item/CS_URS_2023_01/783113111" TargetMode="External" /><Relationship Id="rId169" Type="http://schemas.openxmlformats.org/officeDocument/2006/relationships/hyperlink" Target="https://podminky.urs.cz/item/CS_URS_2023_01/783114101" TargetMode="External" /><Relationship Id="rId170" Type="http://schemas.openxmlformats.org/officeDocument/2006/relationships/hyperlink" Target="https://podminky.urs.cz/item/CS_URS_2023_01/783118101" TargetMode="External" /><Relationship Id="rId171" Type="http://schemas.openxmlformats.org/officeDocument/2006/relationships/hyperlink" Target="https://podminky.urs.cz/item/CS_URS_2023_01/783801503" TargetMode="External" /><Relationship Id="rId172" Type="http://schemas.openxmlformats.org/officeDocument/2006/relationships/hyperlink" Target="https://podminky.urs.cz/item/CS_URS_2023_01/783827101" TargetMode="External" /><Relationship Id="rId173" Type="http://schemas.openxmlformats.org/officeDocument/2006/relationships/hyperlink" Target="https://podminky.urs.cz/item/CS_URS_2023_01/784211001" TargetMode="External" /><Relationship Id="rId17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113106121" TargetMode="External" /><Relationship Id="rId2" Type="http://schemas.openxmlformats.org/officeDocument/2006/relationships/hyperlink" Target="https://podminky.urs.cz/item/CS_URS_2023_01/113107152" TargetMode="External" /><Relationship Id="rId3" Type="http://schemas.openxmlformats.org/officeDocument/2006/relationships/hyperlink" Target="https://podminky.urs.cz/item/CS_URS_2023_01/113107182" TargetMode="External" /><Relationship Id="rId4" Type="http://schemas.openxmlformats.org/officeDocument/2006/relationships/hyperlink" Target="https://podminky.urs.cz/item/CS_URS_2023_01/122251103" TargetMode="External" /><Relationship Id="rId5" Type="http://schemas.openxmlformats.org/officeDocument/2006/relationships/hyperlink" Target="https://podminky.urs.cz/item/CS_URS_2023_01/162351104" TargetMode="External" /><Relationship Id="rId6" Type="http://schemas.openxmlformats.org/officeDocument/2006/relationships/hyperlink" Target="https://podminky.urs.cz/item/CS_URS_2023_01/162751119" TargetMode="External" /><Relationship Id="rId7" Type="http://schemas.openxmlformats.org/officeDocument/2006/relationships/hyperlink" Target="https://podminky.urs.cz/item/CS_URS_2023_01/171201221" TargetMode="External" /><Relationship Id="rId8" Type="http://schemas.openxmlformats.org/officeDocument/2006/relationships/hyperlink" Target="https://podminky.urs.cz/item/CS_URS_2023_01/564231111" TargetMode="External" /><Relationship Id="rId9" Type="http://schemas.openxmlformats.org/officeDocument/2006/relationships/hyperlink" Target="https://podminky.urs.cz/item/CS_URS_2023_01/564730011" TargetMode="External" /><Relationship Id="rId10" Type="http://schemas.openxmlformats.org/officeDocument/2006/relationships/hyperlink" Target="https://podminky.urs.cz/item/CS_URS_2023_01/564730111" TargetMode="External" /><Relationship Id="rId11" Type="http://schemas.openxmlformats.org/officeDocument/2006/relationships/hyperlink" Target="https://podminky.urs.cz/item/CS_URS_2023_01/564750011" TargetMode="External" /><Relationship Id="rId12" Type="http://schemas.openxmlformats.org/officeDocument/2006/relationships/hyperlink" Target="https://podminky.urs.cz/item/CS_URS_2023_01/564750111" TargetMode="External" /><Relationship Id="rId13" Type="http://schemas.openxmlformats.org/officeDocument/2006/relationships/hyperlink" Target="https://podminky.urs.cz/item/CS_URS_2023_01/564760111" TargetMode="External" /><Relationship Id="rId14" Type="http://schemas.openxmlformats.org/officeDocument/2006/relationships/hyperlink" Target="https://podminky.urs.cz/item/CS_URS_2023_01/596811220" TargetMode="External" /><Relationship Id="rId15" Type="http://schemas.openxmlformats.org/officeDocument/2006/relationships/hyperlink" Target="https://podminky.urs.cz/item/CS_URS_2023_01/637211111.r" TargetMode="External" /><Relationship Id="rId16" Type="http://schemas.openxmlformats.org/officeDocument/2006/relationships/hyperlink" Target="https://podminky.urs.cz/item/CS_URS_2023_01/637211111.r01" TargetMode="External" /><Relationship Id="rId17" Type="http://schemas.openxmlformats.org/officeDocument/2006/relationships/hyperlink" Target="https://podminky.urs.cz/item/CS_URS_2023_01/916231213" TargetMode="External" /><Relationship Id="rId18" Type="http://schemas.openxmlformats.org/officeDocument/2006/relationships/hyperlink" Target="https://podminky.urs.cz/item/CS_URS_2023_01/935112111" TargetMode="External" /><Relationship Id="rId19" Type="http://schemas.openxmlformats.org/officeDocument/2006/relationships/hyperlink" Target="https://podminky.urs.cz/item/CS_URS_2023_01/965042141" TargetMode="External" /><Relationship Id="rId20" Type="http://schemas.openxmlformats.org/officeDocument/2006/relationships/hyperlink" Target="https://podminky.urs.cz/item/CS_URS_2023_01/997013501" TargetMode="External" /><Relationship Id="rId21" Type="http://schemas.openxmlformats.org/officeDocument/2006/relationships/hyperlink" Target="https://podminky.urs.cz/item/CS_URS_2023_01/997013509" TargetMode="External" /><Relationship Id="rId22" Type="http://schemas.openxmlformats.org/officeDocument/2006/relationships/hyperlink" Target="https://podminky.urs.cz/item/CS_URS_2023_01/997221861" TargetMode="External" /><Relationship Id="rId23" Type="http://schemas.openxmlformats.org/officeDocument/2006/relationships/hyperlink" Target="https://podminky.urs.cz/item/CS_URS_2023_01/997221875" TargetMode="External" /><Relationship Id="rId24" Type="http://schemas.openxmlformats.org/officeDocument/2006/relationships/hyperlink" Target="https://podminky.urs.cz/item/CS_URS_2023_01/998011002" TargetMode="External" /><Relationship Id="rId2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1/012002000" TargetMode="External" /><Relationship Id="rId2" Type="http://schemas.openxmlformats.org/officeDocument/2006/relationships/hyperlink" Target="https://podminky.urs.cz/item/CS_URS_2023_01/030001000" TargetMode="External" /><Relationship Id="rId3" Type="http://schemas.openxmlformats.org/officeDocument/2006/relationships/hyperlink" Target="https://podminky.urs.cz/item/CS_URS_2023_01/070001000" TargetMode="External" /><Relationship Id="rId4"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31</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35</v>
      </c>
      <c r="AO19" s="24"/>
      <c r="AP19" s="24"/>
      <c r="AQ19" s="24"/>
      <c r="AR19" s="22"/>
      <c r="BE19" s="33"/>
      <c r="BS19" s="19" t="s">
        <v>6</v>
      </c>
    </row>
    <row r="20" s="1" customFormat="1" ht="18.48"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185d</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Stavební úpravy č.p. 1533, Hornická, Tachov</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21. 3. 2023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Ing. Miloš Valíček</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Veronika Šoulová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ROUND(AG55+AG63+AG64,2)</f>
        <v>0</v>
      </c>
      <c r="AH54" s="103"/>
      <c r="AI54" s="103"/>
      <c r="AJ54" s="103"/>
      <c r="AK54" s="103"/>
      <c r="AL54" s="103"/>
      <c r="AM54" s="103"/>
      <c r="AN54" s="104">
        <f>SUM(AG54,AT54)</f>
        <v>0</v>
      </c>
      <c r="AO54" s="104"/>
      <c r="AP54" s="104"/>
      <c r="AQ54" s="105" t="s">
        <v>19</v>
      </c>
      <c r="AR54" s="106"/>
      <c r="AS54" s="107">
        <f>ROUND(AS55+AS63+AS64,2)</f>
        <v>0</v>
      </c>
      <c r="AT54" s="108">
        <f>ROUND(SUM(AV54:AW54),2)</f>
        <v>0</v>
      </c>
      <c r="AU54" s="109">
        <f>ROUND(AU55+AU63+AU64,5)</f>
        <v>0</v>
      </c>
      <c r="AV54" s="108">
        <f>ROUND(AZ54*L29,2)</f>
        <v>0</v>
      </c>
      <c r="AW54" s="108">
        <f>ROUND(BA54*L30,2)</f>
        <v>0</v>
      </c>
      <c r="AX54" s="108">
        <f>ROUND(BB54*L29,2)</f>
        <v>0</v>
      </c>
      <c r="AY54" s="108">
        <f>ROUND(BC54*L30,2)</f>
        <v>0</v>
      </c>
      <c r="AZ54" s="108">
        <f>ROUND(AZ55+AZ63+AZ64,2)</f>
        <v>0</v>
      </c>
      <c r="BA54" s="108">
        <f>ROUND(BA55+BA63+BA64,2)</f>
        <v>0</v>
      </c>
      <c r="BB54" s="108">
        <f>ROUND(BB55+BB63+BB64,2)</f>
        <v>0</v>
      </c>
      <c r="BC54" s="108">
        <f>ROUND(BC55+BC63+BC64,2)</f>
        <v>0</v>
      </c>
      <c r="BD54" s="110">
        <f>ROUND(BD55+BD63+BD64,2)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ROUND(SUM(AG56:AG62),2)</f>
        <v>0</v>
      </c>
      <c r="AH55" s="116"/>
      <c r="AI55" s="116"/>
      <c r="AJ55" s="116"/>
      <c r="AK55" s="116"/>
      <c r="AL55" s="116"/>
      <c r="AM55" s="116"/>
      <c r="AN55" s="118">
        <f>SUM(AG55,AT55)</f>
        <v>0</v>
      </c>
      <c r="AO55" s="116"/>
      <c r="AP55" s="116"/>
      <c r="AQ55" s="119" t="s">
        <v>79</v>
      </c>
      <c r="AR55" s="120"/>
      <c r="AS55" s="121">
        <f>ROUND(SUM(AS56:AS62),2)</f>
        <v>0</v>
      </c>
      <c r="AT55" s="122">
        <f>ROUND(SUM(AV55:AW55),2)</f>
        <v>0</v>
      </c>
      <c r="AU55" s="123">
        <f>ROUND(SUM(AU56:AU62),5)</f>
        <v>0</v>
      </c>
      <c r="AV55" s="122">
        <f>ROUND(AZ55*L29,2)</f>
        <v>0</v>
      </c>
      <c r="AW55" s="122">
        <f>ROUND(BA55*L30,2)</f>
        <v>0</v>
      </c>
      <c r="AX55" s="122">
        <f>ROUND(BB55*L29,2)</f>
        <v>0</v>
      </c>
      <c r="AY55" s="122">
        <f>ROUND(BC55*L30,2)</f>
        <v>0</v>
      </c>
      <c r="AZ55" s="122">
        <f>ROUND(SUM(AZ56:AZ62),2)</f>
        <v>0</v>
      </c>
      <c r="BA55" s="122">
        <f>ROUND(SUM(BA56:BA62),2)</f>
        <v>0</v>
      </c>
      <c r="BB55" s="122">
        <f>ROUND(SUM(BB56:BB62),2)</f>
        <v>0</v>
      </c>
      <c r="BC55" s="122">
        <f>ROUND(SUM(BC56:BC62),2)</f>
        <v>0</v>
      </c>
      <c r="BD55" s="124">
        <f>ROUND(SUM(BD56:BD62),2)</f>
        <v>0</v>
      </c>
      <c r="BE55" s="7"/>
      <c r="BS55" s="125" t="s">
        <v>72</v>
      </c>
      <c r="BT55" s="125" t="s">
        <v>80</v>
      </c>
      <c r="BU55" s="125" t="s">
        <v>74</v>
      </c>
      <c r="BV55" s="125" t="s">
        <v>75</v>
      </c>
      <c r="BW55" s="125" t="s">
        <v>81</v>
      </c>
      <c r="BX55" s="125" t="s">
        <v>5</v>
      </c>
      <c r="CL55" s="125" t="s">
        <v>19</v>
      </c>
      <c r="CM55" s="125" t="s">
        <v>82</v>
      </c>
    </row>
    <row r="56" s="4" customFormat="1" ht="16.5" customHeight="1">
      <c r="A56" s="126" t="s">
        <v>83</v>
      </c>
      <c r="B56" s="65"/>
      <c r="C56" s="127"/>
      <c r="D56" s="127"/>
      <c r="E56" s="128" t="s">
        <v>84</v>
      </c>
      <c r="F56" s="128"/>
      <c r="G56" s="128"/>
      <c r="H56" s="128"/>
      <c r="I56" s="128"/>
      <c r="J56" s="127"/>
      <c r="K56" s="128" t="s">
        <v>85</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Stavební práce'!J32</f>
        <v>0</v>
      </c>
      <c r="AH56" s="127"/>
      <c r="AI56" s="127"/>
      <c r="AJ56" s="127"/>
      <c r="AK56" s="127"/>
      <c r="AL56" s="127"/>
      <c r="AM56" s="127"/>
      <c r="AN56" s="129">
        <f>SUM(AG56,AT56)</f>
        <v>0</v>
      </c>
      <c r="AO56" s="127"/>
      <c r="AP56" s="127"/>
      <c r="AQ56" s="130" t="s">
        <v>86</v>
      </c>
      <c r="AR56" s="67"/>
      <c r="AS56" s="131">
        <v>0</v>
      </c>
      <c r="AT56" s="132">
        <f>ROUND(SUM(AV56:AW56),2)</f>
        <v>0</v>
      </c>
      <c r="AU56" s="133">
        <f>'01 - Stavební práce'!P109</f>
        <v>0</v>
      </c>
      <c r="AV56" s="132">
        <f>'01 - Stavební práce'!J35</f>
        <v>0</v>
      </c>
      <c r="AW56" s="132">
        <f>'01 - Stavební práce'!J36</f>
        <v>0</v>
      </c>
      <c r="AX56" s="132">
        <f>'01 - Stavební práce'!J37</f>
        <v>0</v>
      </c>
      <c r="AY56" s="132">
        <f>'01 - Stavební práce'!J38</f>
        <v>0</v>
      </c>
      <c r="AZ56" s="132">
        <f>'01 - Stavební práce'!F35</f>
        <v>0</v>
      </c>
      <c r="BA56" s="132">
        <f>'01 - Stavební práce'!F36</f>
        <v>0</v>
      </c>
      <c r="BB56" s="132">
        <f>'01 - Stavební práce'!F37</f>
        <v>0</v>
      </c>
      <c r="BC56" s="132">
        <f>'01 - Stavební práce'!F38</f>
        <v>0</v>
      </c>
      <c r="BD56" s="134">
        <f>'01 - Stavební práce'!F39</f>
        <v>0</v>
      </c>
      <c r="BE56" s="4"/>
      <c r="BT56" s="135" t="s">
        <v>82</v>
      </c>
      <c r="BV56" s="135" t="s">
        <v>75</v>
      </c>
      <c r="BW56" s="135" t="s">
        <v>87</v>
      </c>
      <c r="BX56" s="135" t="s">
        <v>81</v>
      </c>
      <c r="CL56" s="135" t="s">
        <v>19</v>
      </c>
    </row>
    <row r="57" s="4" customFormat="1" ht="16.5" customHeight="1">
      <c r="A57" s="126" t="s">
        <v>83</v>
      </c>
      <c r="B57" s="65"/>
      <c r="C57" s="127"/>
      <c r="D57" s="127"/>
      <c r="E57" s="128" t="s">
        <v>88</v>
      </c>
      <c r="F57" s="128"/>
      <c r="G57" s="128"/>
      <c r="H57" s="128"/>
      <c r="I57" s="128"/>
      <c r="J57" s="127"/>
      <c r="K57" s="128" t="s">
        <v>89</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Elektro'!J32</f>
        <v>0</v>
      </c>
      <c r="AH57" s="127"/>
      <c r="AI57" s="127"/>
      <c r="AJ57" s="127"/>
      <c r="AK57" s="127"/>
      <c r="AL57" s="127"/>
      <c r="AM57" s="127"/>
      <c r="AN57" s="129">
        <f>SUM(AG57,AT57)</f>
        <v>0</v>
      </c>
      <c r="AO57" s="127"/>
      <c r="AP57" s="127"/>
      <c r="AQ57" s="130" t="s">
        <v>86</v>
      </c>
      <c r="AR57" s="67"/>
      <c r="AS57" s="131">
        <v>0</v>
      </c>
      <c r="AT57" s="132">
        <f>ROUND(SUM(AV57:AW57),2)</f>
        <v>0</v>
      </c>
      <c r="AU57" s="133">
        <f>'02 - Elektro'!P88</f>
        <v>0</v>
      </c>
      <c r="AV57" s="132">
        <f>'02 - Elektro'!J35</f>
        <v>0</v>
      </c>
      <c r="AW57" s="132">
        <f>'02 - Elektro'!J36</f>
        <v>0</v>
      </c>
      <c r="AX57" s="132">
        <f>'02 - Elektro'!J37</f>
        <v>0</v>
      </c>
      <c r="AY57" s="132">
        <f>'02 - Elektro'!J38</f>
        <v>0</v>
      </c>
      <c r="AZ57" s="132">
        <f>'02 - Elektro'!F35</f>
        <v>0</v>
      </c>
      <c r="BA57" s="132">
        <f>'02 - Elektro'!F36</f>
        <v>0</v>
      </c>
      <c r="BB57" s="132">
        <f>'02 - Elektro'!F37</f>
        <v>0</v>
      </c>
      <c r="BC57" s="132">
        <f>'02 - Elektro'!F38</f>
        <v>0</v>
      </c>
      <c r="BD57" s="134">
        <f>'02 - Elektro'!F39</f>
        <v>0</v>
      </c>
      <c r="BE57" s="4"/>
      <c r="BT57" s="135" t="s">
        <v>82</v>
      </c>
      <c r="BV57" s="135" t="s">
        <v>75</v>
      </c>
      <c r="BW57" s="135" t="s">
        <v>90</v>
      </c>
      <c r="BX57" s="135" t="s">
        <v>81</v>
      </c>
      <c r="CL57" s="135" t="s">
        <v>19</v>
      </c>
    </row>
    <row r="58" s="4" customFormat="1" ht="16.5" customHeight="1">
      <c r="A58" s="126" t="s">
        <v>83</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'03 - Plyn'!J32</f>
        <v>0</v>
      </c>
      <c r="AH58" s="127"/>
      <c r="AI58" s="127"/>
      <c r="AJ58" s="127"/>
      <c r="AK58" s="127"/>
      <c r="AL58" s="127"/>
      <c r="AM58" s="127"/>
      <c r="AN58" s="129">
        <f>SUM(AG58,AT58)</f>
        <v>0</v>
      </c>
      <c r="AO58" s="127"/>
      <c r="AP58" s="127"/>
      <c r="AQ58" s="130" t="s">
        <v>86</v>
      </c>
      <c r="AR58" s="67"/>
      <c r="AS58" s="131">
        <v>0</v>
      </c>
      <c r="AT58" s="132">
        <f>ROUND(SUM(AV58:AW58),2)</f>
        <v>0</v>
      </c>
      <c r="AU58" s="133">
        <f>'03 - Plyn'!P89</f>
        <v>0</v>
      </c>
      <c r="AV58" s="132">
        <f>'03 - Plyn'!J35</f>
        <v>0</v>
      </c>
      <c r="AW58" s="132">
        <f>'03 - Plyn'!J36</f>
        <v>0</v>
      </c>
      <c r="AX58" s="132">
        <f>'03 - Plyn'!J37</f>
        <v>0</v>
      </c>
      <c r="AY58" s="132">
        <f>'03 - Plyn'!J38</f>
        <v>0</v>
      </c>
      <c r="AZ58" s="132">
        <f>'03 - Plyn'!F35</f>
        <v>0</v>
      </c>
      <c r="BA58" s="132">
        <f>'03 - Plyn'!F36</f>
        <v>0</v>
      </c>
      <c r="BB58" s="132">
        <f>'03 - Plyn'!F37</f>
        <v>0</v>
      </c>
      <c r="BC58" s="132">
        <f>'03 - Plyn'!F38</f>
        <v>0</v>
      </c>
      <c r="BD58" s="134">
        <f>'03 - Plyn'!F39</f>
        <v>0</v>
      </c>
      <c r="BE58" s="4"/>
      <c r="BT58" s="135" t="s">
        <v>82</v>
      </c>
      <c r="BV58" s="135" t="s">
        <v>75</v>
      </c>
      <c r="BW58" s="135" t="s">
        <v>93</v>
      </c>
      <c r="BX58" s="135" t="s">
        <v>81</v>
      </c>
      <c r="CL58" s="135" t="s">
        <v>19</v>
      </c>
    </row>
    <row r="59" s="4" customFormat="1" ht="16.5" customHeight="1">
      <c r="A59" s="126" t="s">
        <v>83</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'04 - ZTI'!J32</f>
        <v>0</v>
      </c>
      <c r="AH59" s="127"/>
      <c r="AI59" s="127"/>
      <c r="AJ59" s="127"/>
      <c r="AK59" s="127"/>
      <c r="AL59" s="127"/>
      <c r="AM59" s="127"/>
      <c r="AN59" s="129">
        <f>SUM(AG59,AT59)</f>
        <v>0</v>
      </c>
      <c r="AO59" s="127"/>
      <c r="AP59" s="127"/>
      <c r="AQ59" s="130" t="s">
        <v>86</v>
      </c>
      <c r="AR59" s="67"/>
      <c r="AS59" s="131">
        <v>0</v>
      </c>
      <c r="AT59" s="132">
        <f>ROUND(SUM(AV59:AW59),2)</f>
        <v>0</v>
      </c>
      <c r="AU59" s="133">
        <f>'04 - ZTI'!P97</f>
        <v>0</v>
      </c>
      <c r="AV59" s="132">
        <f>'04 - ZTI'!J35</f>
        <v>0</v>
      </c>
      <c r="AW59" s="132">
        <f>'04 - ZTI'!J36</f>
        <v>0</v>
      </c>
      <c r="AX59" s="132">
        <f>'04 - ZTI'!J37</f>
        <v>0</v>
      </c>
      <c r="AY59" s="132">
        <f>'04 - ZTI'!J38</f>
        <v>0</v>
      </c>
      <c r="AZ59" s="132">
        <f>'04 - ZTI'!F35</f>
        <v>0</v>
      </c>
      <c r="BA59" s="132">
        <f>'04 - ZTI'!F36</f>
        <v>0</v>
      </c>
      <c r="BB59" s="132">
        <f>'04 - ZTI'!F37</f>
        <v>0</v>
      </c>
      <c r="BC59" s="132">
        <f>'04 - ZTI'!F38</f>
        <v>0</v>
      </c>
      <c r="BD59" s="134">
        <f>'04 - ZTI'!F39</f>
        <v>0</v>
      </c>
      <c r="BE59" s="4"/>
      <c r="BT59" s="135" t="s">
        <v>82</v>
      </c>
      <c r="BV59" s="135" t="s">
        <v>75</v>
      </c>
      <c r="BW59" s="135" t="s">
        <v>96</v>
      </c>
      <c r="BX59" s="135" t="s">
        <v>81</v>
      </c>
      <c r="CL59" s="135" t="s">
        <v>19</v>
      </c>
    </row>
    <row r="60" s="4" customFormat="1" ht="16.5" customHeight="1">
      <c r="A60" s="126" t="s">
        <v>83</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'05 - UT'!J32</f>
        <v>0</v>
      </c>
      <c r="AH60" s="127"/>
      <c r="AI60" s="127"/>
      <c r="AJ60" s="127"/>
      <c r="AK60" s="127"/>
      <c r="AL60" s="127"/>
      <c r="AM60" s="127"/>
      <c r="AN60" s="129">
        <f>SUM(AG60,AT60)</f>
        <v>0</v>
      </c>
      <c r="AO60" s="127"/>
      <c r="AP60" s="127"/>
      <c r="AQ60" s="130" t="s">
        <v>86</v>
      </c>
      <c r="AR60" s="67"/>
      <c r="AS60" s="131">
        <v>0</v>
      </c>
      <c r="AT60" s="132">
        <f>ROUND(SUM(AV60:AW60),2)</f>
        <v>0</v>
      </c>
      <c r="AU60" s="133">
        <f>'05 - UT'!P92</f>
        <v>0</v>
      </c>
      <c r="AV60" s="132">
        <f>'05 - UT'!J35</f>
        <v>0</v>
      </c>
      <c r="AW60" s="132">
        <f>'05 - UT'!J36</f>
        <v>0</v>
      </c>
      <c r="AX60" s="132">
        <f>'05 - UT'!J37</f>
        <v>0</v>
      </c>
      <c r="AY60" s="132">
        <f>'05 - UT'!J38</f>
        <v>0</v>
      </c>
      <c r="AZ60" s="132">
        <f>'05 - UT'!F35</f>
        <v>0</v>
      </c>
      <c r="BA60" s="132">
        <f>'05 - UT'!F36</f>
        <v>0</v>
      </c>
      <c r="BB60" s="132">
        <f>'05 - UT'!F37</f>
        <v>0</v>
      </c>
      <c r="BC60" s="132">
        <f>'05 - UT'!F38</f>
        <v>0</v>
      </c>
      <c r="BD60" s="134">
        <f>'05 - UT'!F39</f>
        <v>0</v>
      </c>
      <c r="BE60" s="4"/>
      <c r="BT60" s="135" t="s">
        <v>82</v>
      </c>
      <c r="BV60" s="135" t="s">
        <v>75</v>
      </c>
      <c r="BW60" s="135" t="s">
        <v>99</v>
      </c>
      <c r="BX60" s="135" t="s">
        <v>81</v>
      </c>
      <c r="CL60" s="135" t="s">
        <v>19</v>
      </c>
    </row>
    <row r="61" s="4" customFormat="1" ht="16.5" customHeight="1">
      <c r="A61" s="126" t="s">
        <v>83</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'06 - VZT'!J32</f>
        <v>0</v>
      </c>
      <c r="AH61" s="127"/>
      <c r="AI61" s="127"/>
      <c r="AJ61" s="127"/>
      <c r="AK61" s="127"/>
      <c r="AL61" s="127"/>
      <c r="AM61" s="127"/>
      <c r="AN61" s="129">
        <f>SUM(AG61,AT61)</f>
        <v>0</v>
      </c>
      <c r="AO61" s="127"/>
      <c r="AP61" s="127"/>
      <c r="AQ61" s="130" t="s">
        <v>86</v>
      </c>
      <c r="AR61" s="67"/>
      <c r="AS61" s="131">
        <v>0</v>
      </c>
      <c r="AT61" s="132">
        <f>ROUND(SUM(AV61:AW61),2)</f>
        <v>0</v>
      </c>
      <c r="AU61" s="133">
        <f>'06 - VZT'!P85</f>
        <v>0</v>
      </c>
      <c r="AV61" s="132">
        <f>'06 - VZT'!J35</f>
        <v>0</v>
      </c>
      <c r="AW61" s="132">
        <f>'06 - VZT'!J36</f>
        <v>0</v>
      </c>
      <c r="AX61" s="132">
        <f>'06 - VZT'!J37</f>
        <v>0</v>
      </c>
      <c r="AY61" s="132">
        <f>'06 - VZT'!J38</f>
        <v>0</v>
      </c>
      <c r="AZ61" s="132">
        <f>'06 - VZT'!F35</f>
        <v>0</v>
      </c>
      <c r="BA61" s="132">
        <f>'06 - VZT'!F36</f>
        <v>0</v>
      </c>
      <c r="BB61" s="132">
        <f>'06 - VZT'!F37</f>
        <v>0</v>
      </c>
      <c r="BC61" s="132">
        <f>'06 - VZT'!F38</f>
        <v>0</v>
      </c>
      <c r="BD61" s="134">
        <f>'06 - VZT'!F39</f>
        <v>0</v>
      </c>
      <c r="BE61" s="4"/>
      <c r="BT61" s="135" t="s">
        <v>82</v>
      </c>
      <c r="BV61" s="135" t="s">
        <v>75</v>
      </c>
      <c r="BW61" s="135" t="s">
        <v>102</v>
      </c>
      <c r="BX61" s="135" t="s">
        <v>81</v>
      </c>
      <c r="CL61" s="135" t="s">
        <v>19</v>
      </c>
    </row>
    <row r="62" s="4" customFormat="1" ht="16.5" customHeight="1">
      <c r="A62" s="126" t="s">
        <v>83</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'07 - Slaboproud'!J32</f>
        <v>0</v>
      </c>
      <c r="AH62" s="127"/>
      <c r="AI62" s="127"/>
      <c r="AJ62" s="127"/>
      <c r="AK62" s="127"/>
      <c r="AL62" s="127"/>
      <c r="AM62" s="127"/>
      <c r="AN62" s="129">
        <f>SUM(AG62,AT62)</f>
        <v>0</v>
      </c>
      <c r="AO62" s="127"/>
      <c r="AP62" s="127"/>
      <c r="AQ62" s="130" t="s">
        <v>86</v>
      </c>
      <c r="AR62" s="67"/>
      <c r="AS62" s="131">
        <v>0</v>
      </c>
      <c r="AT62" s="132">
        <f>ROUND(SUM(AV62:AW62),2)</f>
        <v>0</v>
      </c>
      <c r="AU62" s="133">
        <f>'07 - Slaboproud'!P91</f>
        <v>0</v>
      </c>
      <c r="AV62" s="132">
        <f>'07 - Slaboproud'!J35</f>
        <v>0</v>
      </c>
      <c r="AW62" s="132">
        <f>'07 - Slaboproud'!J36</f>
        <v>0</v>
      </c>
      <c r="AX62" s="132">
        <f>'07 - Slaboproud'!J37</f>
        <v>0</v>
      </c>
      <c r="AY62" s="132">
        <f>'07 - Slaboproud'!J38</f>
        <v>0</v>
      </c>
      <c r="AZ62" s="132">
        <f>'07 - Slaboproud'!F35</f>
        <v>0</v>
      </c>
      <c r="BA62" s="132">
        <f>'07 - Slaboproud'!F36</f>
        <v>0</v>
      </c>
      <c r="BB62" s="132">
        <f>'07 - Slaboproud'!F37</f>
        <v>0</v>
      </c>
      <c r="BC62" s="132">
        <f>'07 - Slaboproud'!F38</f>
        <v>0</v>
      </c>
      <c r="BD62" s="134">
        <f>'07 - Slaboproud'!F39</f>
        <v>0</v>
      </c>
      <c r="BE62" s="4"/>
      <c r="BT62" s="135" t="s">
        <v>82</v>
      </c>
      <c r="BV62" s="135" t="s">
        <v>75</v>
      </c>
      <c r="BW62" s="135" t="s">
        <v>105</v>
      </c>
      <c r="BX62" s="135" t="s">
        <v>81</v>
      </c>
      <c r="CL62" s="135" t="s">
        <v>19</v>
      </c>
    </row>
    <row r="63" s="7" customFormat="1" ht="16.5" customHeight="1">
      <c r="A63" s="126" t="s">
        <v>83</v>
      </c>
      <c r="B63" s="113"/>
      <c r="C63" s="114"/>
      <c r="D63" s="115" t="s">
        <v>106</v>
      </c>
      <c r="E63" s="115"/>
      <c r="F63" s="115"/>
      <c r="G63" s="115"/>
      <c r="H63" s="115"/>
      <c r="I63" s="116"/>
      <c r="J63" s="115" t="s">
        <v>107</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8">
        <f>'SO 02 - Terénní úpravy, z...'!J30</f>
        <v>0</v>
      </c>
      <c r="AH63" s="116"/>
      <c r="AI63" s="116"/>
      <c r="AJ63" s="116"/>
      <c r="AK63" s="116"/>
      <c r="AL63" s="116"/>
      <c r="AM63" s="116"/>
      <c r="AN63" s="118">
        <f>SUM(AG63,AT63)</f>
        <v>0</v>
      </c>
      <c r="AO63" s="116"/>
      <c r="AP63" s="116"/>
      <c r="AQ63" s="119" t="s">
        <v>79</v>
      </c>
      <c r="AR63" s="120"/>
      <c r="AS63" s="121">
        <v>0</v>
      </c>
      <c r="AT63" s="122">
        <f>ROUND(SUM(AV63:AW63),2)</f>
        <v>0</v>
      </c>
      <c r="AU63" s="123">
        <f>'SO 02 - Terénní úpravy, z...'!P86</f>
        <v>0</v>
      </c>
      <c r="AV63" s="122">
        <f>'SO 02 - Terénní úpravy, z...'!J33</f>
        <v>0</v>
      </c>
      <c r="AW63" s="122">
        <f>'SO 02 - Terénní úpravy, z...'!J34</f>
        <v>0</v>
      </c>
      <c r="AX63" s="122">
        <f>'SO 02 - Terénní úpravy, z...'!J35</f>
        <v>0</v>
      </c>
      <c r="AY63" s="122">
        <f>'SO 02 - Terénní úpravy, z...'!J36</f>
        <v>0</v>
      </c>
      <c r="AZ63" s="122">
        <f>'SO 02 - Terénní úpravy, z...'!F33</f>
        <v>0</v>
      </c>
      <c r="BA63" s="122">
        <f>'SO 02 - Terénní úpravy, z...'!F34</f>
        <v>0</v>
      </c>
      <c r="BB63" s="122">
        <f>'SO 02 - Terénní úpravy, z...'!F35</f>
        <v>0</v>
      </c>
      <c r="BC63" s="122">
        <f>'SO 02 - Terénní úpravy, z...'!F36</f>
        <v>0</v>
      </c>
      <c r="BD63" s="124">
        <f>'SO 02 - Terénní úpravy, z...'!F37</f>
        <v>0</v>
      </c>
      <c r="BE63" s="7"/>
      <c r="BT63" s="125" t="s">
        <v>80</v>
      </c>
      <c r="BV63" s="125" t="s">
        <v>75</v>
      </c>
      <c r="BW63" s="125" t="s">
        <v>108</v>
      </c>
      <c r="BX63" s="125" t="s">
        <v>5</v>
      </c>
      <c r="CL63" s="125" t="s">
        <v>19</v>
      </c>
      <c r="CM63" s="125" t="s">
        <v>82</v>
      </c>
    </row>
    <row r="64" s="7" customFormat="1" ht="16.5" customHeight="1">
      <c r="A64" s="126" t="s">
        <v>83</v>
      </c>
      <c r="B64" s="113"/>
      <c r="C64" s="114"/>
      <c r="D64" s="115" t="s">
        <v>109</v>
      </c>
      <c r="E64" s="115"/>
      <c r="F64" s="115"/>
      <c r="G64" s="115"/>
      <c r="H64" s="115"/>
      <c r="I64" s="116"/>
      <c r="J64" s="115" t="s">
        <v>110</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8">
        <f>'VRN - Vedlejší náklady'!J30</f>
        <v>0</v>
      </c>
      <c r="AH64" s="116"/>
      <c r="AI64" s="116"/>
      <c r="AJ64" s="116"/>
      <c r="AK64" s="116"/>
      <c r="AL64" s="116"/>
      <c r="AM64" s="116"/>
      <c r="AN64" s="118">
        <f>SUM(AG64,AT64)</f>
        <v>0</v>
      </c>
      <c r="AO64" s="116"/>
      <c r="AP64" s="116"/>
      <c r="AQ64" s="119" t="s">
        <v>79</v>
      </c>
      <c r="AR64" s="120"/>
      <c r="AS64" s="136">
        <v>0</v>
      </c>
      <c r="AT64" s="137">
        <f>ROUND(SUM(AV64:AW64),2)</f>
        <v>0</v>
      </c>
      <c r="AU64" s="138">
        <f>'VRN - Vedlejší náklady'!P83</f>
        <v>0</v>
      </c>
      <c r="AV64" s="137">
        <f>'VRN - Vedlejší náklady'!J33</f>
        <v>0</v>
      </c>
      <c r="AW64" s="137">
        <f>'VRN - Vedlejší náklady'!J34</f>
        <v>0</v>
      </c>
      <c r="AX64" s="137">
        <f>'VRN - Vedlejší náklady'!J35</f>
        <v>0</v>
      </c>
      <c r="AY64" s="137">
        <f>'VRN - Vedlejší náklady'!J36</f>
        <v>0</v>
      </c>
      <c r="AZ64" s="137">
        <f>'VRN - Vedlejší náklady'!F33</f>
        <v>0</v>
      </c>
      <c r="BA64" s="137">
        <f>'VRN - Vedlejší náklady'!F34</f>
        <v>0</v>
      </c>
      <c r="BB64" s="137">
        <f>'VRN - Vedlejší náklady'!F35</f>
        <v>0</v>
      </c>
      <c r="BC64" s="137">
        <f>'VRN - Vedlejší náklady'!F36</f>
        <v>0</v>
      </c>
      <c r="BD64" s="139">
        <f>'VRN - Vedlejší náklady'!F37</f>
        <v>0</v>
      </c>
      <c r="BE64" s="7"/>
      <c r="BT64" s="125" t="s">
        <v>80</v>
      </c>
      <c r="BV64" s="125" t="s">
        <v>75</v>
      </c>
      <c r="BW64" s="125" t="s">
        <v>111</v>
      </c>
      <c r="BX64" s="125" t="s">
        <v>5</v>
      </c>
      <c r="CL64" s="125" t="s">
        <v>19</v>
      </c>
      <c r="CM64" s="125" t="s">
        <v>82</v>
      </c>
    </row>
    <row r="65" s="2" customFormat="1" ht="30" customHeight="1">
      <c r="A65" s="40"/>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6"/>
      <c r="AS65" s="40"/>
      <c r="AT65" s="40"/>
      <c r="AU65" s="40"/>
      <c r="AV65" s="40"/>
      <c r="AW65" s="40"/>
      <c r="AX65" s="40"/>
      <c r="AY65" s="40"/>
      <c r="AZ65" s="40"/>
      <c r="BA65" s="40"/>
      <c r="BB65" s="40"/>
      <c r="BC65" s="40"/>
      <c r="BD65" s="40"/>
      <c r="BE65" s="40"/>
    </row>
    <row r="66" s="2" customFormat="1" ht="6.96" customHeight="1">
      <c r="A66" s="40"/>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46"/>
      <c r="AS66" s="40"/>
      <c r="AT66" s="40"/>
      <c r="AU66" s="40"/>
      <c r="AV66" s="40"/>
      <c r="AW66" s="40"/>
      <c r="AX66" s="40"/>
      <c r="AY66" s="40"/>
      <c r="AZ66" s="40"/>
      <c r="BA66" s="40"/>
      <c r="BB66" s="40"/>
      <c r="BC66" s="40"/>
      <c r="BD66" s="40"/>
      <c r="BE66" s="40"/>
    </row>
  </sheetData>
  <sheetProtection sheet="1" formatColumns="0" formatRows="0" objects="1" scenarios="1" spinCount="100000" saltValue="FhGjWdA1VH4bHjpAbOBS1pbttLlLFA4slQnhMgbEUEOlWSITV++6V8ky0K4QRD1+qmwbecdj4bdM1BvFgXzlSg==" hashValue="JrUexXERfNNg2yQrWTMJbemAppMK/vCCTj69gOb+XouNUG02zc98cxQnUtzeT69IPB9VqdqFXyQSIoVfOFT40Q==" algorithmName="SHA-512" password="CC35"/>
  <mergeCells count="78">
    <mergeCell ref="C52:G52"/>
    <mergeCell ref="D63:H63"/>
    <mergeCell ref="D64:H64"/>
    <mergeCell ref="D55:H55"/>
    <mergeCell ref="E59:I59"/>
    <mergeCell ref="E60:I60"/>
    <mergeCell ref="E56:I56"/>
    <mergeCell ref="E57:I57"/>
    <mergeCell ref="E62:I62"/>
    <mergeCell ref="E58:I58"/>
    <mergeCell ref="E61:I61"/>
    <mergeCell ref="I52:AF52"/>
    <mergeCell ref="J64:AF64"/>
    <mergeCell ref="J55:AF55"/>
    <mergeCell ref="J63:AF63"/>
    <mergeCell ref="K56:AF56"/>
    <mergeCell ref="K58:AF58"/>
    <mergeCell ref="K59:AF59"/>
    <mergeCell ref="K60:AF60"/>
    <mergeCell ref="K62:AF62"/>
    <mergeCell ref="K57:AF57"/>
    <mergeCell ref="K61:AF61"/>
    <mergeCell ref="L45:AO4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8:AM58"/>
    <mergeCell ref="AG61:AM61"/>
    <mergeCell ref="AG64:AM64"/>
    <mergeCell ref="AG56:AM56"/>
    <mergeCell ref="AG62:AM62"/>
    <mergeCell ref="AG55:AM55"/>
    <mergeCell ref="AG63:AM63"/>
    <mergeCell ref="AG59:AM59"/>
    <mergeCell ref="AG52:AM52"/>
    <mergeCell ref="AG60:AM60"/>
    <mergeCell ref="AG57:AM57"/>
    <mergeCell ref="AM50:AP50"/>
    <mergeCell ref="AM49:AP49"/>
    <mergeCell ref="AM47:AN47"/>
    <mergeCell ref="AN63:AP63"/>
    <mergeCell ref="AN58:AP58"/>
    <mergeCell ref="AN61:AP61"/>
    <mergeCell ref="AN60:AP60"/>
    <mergeCell ref="AN59:AP59"/>
    <mergeCell ref="AN57:AP57"/>
    <mergeCell ref="AN56:AP56"/>
    <mergeCell ref="AN55:AP55"/>
    <mergeCell ref="AN52:AP52"/>
    <mergeCell ref="AN62:AP62"/>
    <mergeCell ref="AN64:AP64"/>
    <mergeCell ref="AS49:AT51"/>
    <mergeCell ref="AN54:AP54"/>
  </mergeCells>
  <hyperlinks>
    <hyperlink ref="A56" location="'01 - Stavební práce'!C2" display="/"/>
    <hyperlink ref="A57" location="'02 - Elektro'!C2" display="/"/>
    <hyperlink ref="A58" location="'03 - Plyn'!C2" display="/"/>
    <hyperlink ref="A59" location="'04 - ZTI'!C2" display="/"/>
    <hyperlink ref="A60" location="'05 - UT'!C2" display="/"/>
    <hyperlink ref="A61" location="'06 - VZT'!C2" display="/"/>
    <hyperlink ref="A62" location="'07 - Slaboproud'!C2" display="/"/>
    <hyperlink ref="A63" location="'SO 02 - Terénní úpravy, z...'!C2" display="/"/>
    <hyperlink ref="A64" location="'VRN - Vedlejší náklady'!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40" t="s">
        <v>112</v>
      </c>
      <c r="BA2" s="140" t="s">
        <v>113</v>
      </c>
      <c r="BB2" s="140" t="s">
        <v>114</v>
      </c>
      <c r="BC2" s="140" t="s">
        <v>115</v>
      </c>
      <c r="BD2" s="140" t="s">
        <v>82</v>
      </c>
    </row>
    <row r="3" s="1" customFormat="1" ht="6.96" customHeight="1">
      <c r="B3" s="141"/>
      <c r="C3" s="142"/>
      <c r="D3" s="142"/>
      <c r="E3" s="142"/>
      <c r="F3" s="142"/>
      <c r="G3" s="142"/>
      <c r="H3" s="142"/>
      <c r="I3" s="142"/>
      <c r="J3" s="142"/>
      <c r="K3" s="142"/>
      <c r="L3" s="22"/>
      <c r="AT3" s="19" t="s">
        <v>82</v>
      </c>
      <c r="AZ3" s="140" t="s">
        <v>116</v>
      </c>
      <c r="BA3" s="140" t="s">
        <v>117</v>
      </c>
      <c r="BB3" s="140" t="s">
        <v>114</v>
      </c>
      <c r="BC3" s="140" t="s">
        <v>118</v>
      </c>
      <c r="BD3" s="140" t="s">
        <v>82</v>
      </c>
    </row>
    <row r="4" s="1" customFormat="1" ht="24.96" customHeight="1">
      <c r="B4" s="22"/>
      <c r="D4" s="143" t="s">
        <v>119</v>
      </c>
      <c r="L4" s="22"/>
      <c r="M4" s="144" t="s">
        <v>10</v>
      </c>
      <c r="AT4" s="19" t="s">
        <v>4</v>
      </c>
      <c r="AZ4" s="140" t="s">
        <v>120</v>
      </c>
      <c r="BA4" s="140" t="s">
        <v>121</v>
      </c>
      <c r="BB4" s="140" t="s">
        <v>114</v>
      </c>
      <c r="BC4" s="140" t="s">
        <v>122</v>
      </c>
      <c r="BD4" s="140" t="s">
        <v>82</v>
      </c>
    </row>
    <row r="5" s="1" customFormat="1" ht="6.96" customHeight="1">
      <c r="B5" s="22"/>
      <c r="L5" s="22"/>
      <c r="AZ5" s="140" t="s">
        <v>123</v>
      </c>
      <c r="BA5" s="140" t="s">
        <v>124</v>
      </c>
      <c r="BB5" s="140" t="s">
        <v>114</v>
      </c>
      <c r="BC5" s="140" t="s">
        <v>122</v>
      </c>
      <c r="BD5" s="140" t="s">
        <v>82</v>
      </c>
    </row>
    <row r="6" s="1" customFormat="1" ht="12" customHeight="1">
      <c r="B6" s="22"/>
      <c r="D6" s="145" t="s">
        <v>16</v>
      </c>
      <c r="L6" s="22"/>
      <c r="AZ6" s="140" t="s">
        <v>125</v>
      </c>
      <c r="BA6" s="140" t="s">
        <v>126</v>
      </c>
      <c r="BB6" s="140" t="s">
        <v>114</v>
      </c>
      <c r="BC6" s="140" t="s">
        <v>127</v>
      </c>
      <c r="BD6" s="140" t="s">
        <v>128</v>
      </c>
    </row>
    <row r="7" s="1" customFormat="1" ht="16.5" customHeight="1">
      <c r="B7" s="22"/>
      <c r="E7" s="146" t="str">
        <f>'Rekapitulace stavby'!K6</f>
        <v>Stavební úpravy č.p. 1533, Hornická, Tachov</v>
      </c>
      <c r="F7" s="145"/>
      <c r="G7" s="145"/>
      <c r="H7" s="145"/>
      <c r="L7" s="22"/>
      <c r="AZ7" s="140" t="s">
        <v>129</v>
      </c>
      <c r="BA7" s="140" t="s">
        <v>130</v>
      </c>
      <c r="BB7" s="140" t="s">
        <v>114</v>
      </c>
      <c r="BC7" s="140" t="s">
        <v>131</v>
      </c>
      <c r="BD7" s="140" t="s">
        <v>128</v>
      </c>
    </row>
    <row r="8" s="1" customFormat="1" ht="12" customHeight="1">
      <c r="B8" s="22"/>
      <c r="D8" s="145" t="s">
        <v>132</v>
      </c>
      <c r="L8" s="22"/>
      <c r="AZ8" s="140" t="s">
        <v>133</v>
      </c>
      <c r="BA8" s="140" t="s">
        <v>134</v>
      </c>
      <c r="BB8" s="140" t="s">
        <v>114</v>
      </c>
      <c r="BC8" s="140" t="s">
        <v>135</v>
      </c>
      <c r="BD8" s="140" t="s">
        <v>128</v>
      </c>
    </row>
    <row r="9" s="2" customFormat="1" ht="16.5" customHeight="1">
      <c r="A9" s="40"/>
      <c r="B9" s="46"/>
      <c r="C9" s="40"/>
      <c r="D9" s="40"/>
      <c r="E9" s="146" t="s">
        <v>136</v>
      </c>
      <c r="F9" s="40"/>
      <c r="G9" s="40"/>
      <c r="H9" s="40"/>
      <c r="I9" s="40"/>
      <c r="J9" s="40"/>
      <c r="K9" s="40"/>
      <c r="L9" s="147"/>
      <c r="S9" s="40"/>
      <c r="T9" s="40"/>
      <c r="U9" s="40"/>
      <c r="V9" s="40"/>
      <c r="W9" s="40"/>
      <c r="X9" s="40"/>
      <c r="Y9" s="40"/>
      <c r="Z9" s="40"/>
      <c r="AA9" s="40"/>
      <c r="AB9" s="40"/>
      <c r="AC9" s="40"/>
      <c r="AD9" s="40"/>
      <c r="AE9" s="40"/>
      <c r="AZ9" s="140" t="s">
        <v>137</v>
      </c>
      <c r="BA9" s="140" t="s">
        <v>138</v>
      </c>
      <c r="BB9" s="140" t="s">
        <v>114</v>
      </c>
      <c r="BC9" s="140" t="s">
        <v>139</v>
      </c>
      <c r="BD9" s="140" t="s">
        <v>128</v>
      </c>
    </row>
    <row r="10" s="2" customFormat="1" ht="12" customHeight="1">
      <c r="A10" s="40"/>
      <c r="B10" s="46"/>
      <c r="C10" s="40"/>
      <c r="D10" s="145" t="s">
        <v>140</v>
      </c>
      <c r="E10" s="40"/>
      <c r="F10" s="40"/>
      <c r="G10" s="40"/>
      <c r="H10" s="40"/>
      <c r="I10" s="40"/>
      <c r="J10" s="40"/>
      <c r="K10" s="40"/>
      <c r="L10" s="147"/>
      <c r="S10" s="40"/>
      <c r="T10" s="40"/>
      <c r="U10" s="40"/>
      <c r="V10" s="40"/>
      <c r="W10" s="40"/>
      <c r="X10" s="40"/>
      <c r="Y10" s="40"/>
      <c r="Z10" s="40"/>
      <c r="AA10" s="40"/>
      <c r="AB10" s="40"/>
      <c r="AC10" s="40"/>
      <c r="AD10" s="40"/>
      <c r="AE10" s="40"/>
      <c r="AZ10" s="140" t="s">
        <v>141</v>
      </c>
      <c r="BA10" s="140" t="s">
        <v>142</v>
      </c>
      <c r="BB10" s="140" t="s">
        <v>114</v>
      </c>
      <c r="BC10" s="140" t="s">
        <v>143</v>
      </c>
      <c r="BD10" s="140" t="s">
        <v>128</v>
      </c>
    </row>
    <row r="11" s="2" customFormat="1" ht="16.5" customHeight="1">
      <c r="A11" s="40"/>
      <c r="B11" s="46"/>
      <c r="C11" s="40"/>
      <c r="D11" s="40"/>
      <c r="E11" s="148" t="s">
        <v>144</v>
      </c>
      <c r="F11" s="40"/>
      <c r="G11" s="40"/>
      <c r="H11" s="40"/>
      <c r="I11" s="40"/>
      <c r="J11" s="40"/>
      <c r="K11" s="40"/>
      <c r="L11" s="147"/>
      <c r="S11" s="40"/>
      <c r="T11" s="40"/>
      <c r="U11" s="40"/>
      <c r="V11" s="40"/>
      <c r="W11" s="40"/>
      <c r="X11" s="40"/>
      <c r="Y11" s="40"/>
      <c r="Z11" s="40"/>
      <c r="AA11" s="40"/>
      <c r="AB11" s="40"/>
      <c r="AC11" s="40"/>
      <c r="AD11" s="40"/>
      <c r="AE11" s="40"/>
      <c r="AZ11" s="140" t="s">
        <v>145</v>
      </c>
      <c r="BA11" s="140" t="s">
        <v>146</v>
      </c>
      <c r="BB11" s="140" t="s">
        <v>114</v>
      </c>
      <c r="BC11" s="140" t="s">
        <v>147</v>
      </c>
      <c r="BD11" s="140" t="s">
        <v>128</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140" t="s">
        <v>148</v>
      </c>
      <c r="BA12" s="140" t="s">
        <v>149</v>
      </c>
      <c r="BB12" s="140" t="s">
        <v>114</v>
      </c>
      <c r="BC12" s="140" t="s">
        <v>150</v>
      </c>
      <c r="BD12" s="140" t="s">
        <v>128</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140" t="s">
        <v>151</v>
      </c>
      <c r="BA13" s="140" t="s">
        <v>152</v>
      </c>
      <c r="BB13" s="140" t="s">
        <v>114</v>
      </c>
      <c r="BC13" s="140" t="s">
        <v>153</v>
      </c>
      <c r="BD13" s="140" t="s">
        <v>128</v>
      </c>
    </row>
    <row r="14" s="2" customFormat="1" ht="12" customHeight="1">
      <c r="A14" s="40"/>
      <c r="B14" s="46"/>
      <c r="C14" s="40"/>
      <c r="D14" s="145" t="s">
        <v>21</v>
      </c>
      <c r="E14" s="40"/>
      <c r="F14" s="135" t="s">
        <v>22</v>
      </c>
      <c r="G14" s="40"/>
      <c r="H14" s="40"/>
      <c r="I14" s="145" t="s">
        <v>23</v>
      </c>
      <c r="J14" s="149" t="str">
        <f>'Rekapitulace stavby'!AN8</f>
        <v>21. 3. 2023</v>
      </c>
      <c r="K14" s="40"/>
      <c r="L14" s="147"/>
      <c r="S14" s="40"/>
      <c r="T14" s="40"/>
      <c r="U14" s="40"/>
      <c r="V14" s="40"/>
      <c r="W14" s="40"/>
      <c r="X14" s="40"/>
      <c r="Y14" s="40"/>
      <c r="Z14" s="40"/>
      <c r="AA14" s="40"/>
      <c r="AB14" s="40"/>
      <c r="AC14" s="40"/>
      <c r="AD14" s="40"/>
      <c r="AE14" s="40"/>
      <c r="AZ14" s="140" t="s">
        <v>154</v>
      </c>
      <c r="BA14" s="140" t="s">
        <v>155</v>
      </c>
      <c r="BB14" s="140" t="s">
        <v>114</v>
      </c>
      <c r="BC14" s="140" t="s">
        <v>156</v>
      </c>
      <c r="BD14" s="140" t="s">
        <v>128</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140" t="s">
        <v>157</v>
      </c>
      <c r="BA15" s="140" t="s">
        <v>158</v>
      </c>
      <c r="BB15" s="140" t="s">
        <v>114</v>
      </c>
      <c r="BC15" s="140" t="s">
        <v>159</v>
      </c>
      <c r="BD15" s="140" t="s">
        <v>128</v>
      </c>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c r="AZ16" s="140" t="s">
        <v>160</v>
      </c>
      <c r="BA16" s="140" t="s">
        <v>161</v>
      </c>
      <c r="BB16" s="140" t="s">
        <v>114</v>
      </c>
      <c r="BC16" s="140" t="s">
        <v>162</v>
      </c>
      <c r="BD16" s="140" t="s">
        <v>128</v>
      </c>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c r="AZ17" s="140" t="s">
        <v>163</v>
      </c>
      <c r="BA17" s="140" t="s">
        <v>164</v>
      </c>
      <c r="BB17" s="140" t="s">
        <v>114</v>
      </c>
      <c r="BC17" s="140" t="s">
        <v>73</v>
      </c>
      <c r="BD17" s="140" t="s">
        <v>128</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140" t="s">
        <v>165</v>
      </c>
      <c r="BA18" s="140" t="s">
        <v>166</v>
      </c>
      <c r="BB18" s="140" t="s">
        <v>114</v>
      </c>
      <c r="BC18" s="140" t="s">
        <v>167</v>
      </c>
      <c r="BD18" s="140" t="s">
        <v>128</v>
      </c>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140" t="s">
        <v>168</v>
      </c>
      <c r="BA19" s="140" t="s">
        <v>169</v>
      </c>
      <c r="BB19" s="140" t="s">
        <v>114</v>
      </c>
      <c r="BC19" s="140" t="s">
        <v>170</v>
      </c>
      <c r="BD19" s="140" t="s">
        <v>128</v>
      </c>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c r="AZ20" s="140" t="s">
        <v>171</v>
      </c>
      <c r="BA20" s="140" t="s">
        <v>172</v>
      </c>
      <c r="BB20" s="140" t="s">
        <v>114</v>
      </c>
      <c r="BC20" s="140" t="s">
        <v>173</v>
      </c>
      <c r="BD20" s="140" t="s">
        <v>128</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140" t="s">
        <v>174</v>
      </c>
      <c r="BA21" s="140" t="s">
        <v>175</v>
      </c>
      <c r="BB21" s="140" t="s">
        <v>114</v>
      </c>
      <c r="BC21" s="140" t="s">
        <v>176</v>
      </c>
      <c r="BD21" s="140" t="s">
        <v>128</v>
      </c>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c r="AZ22" s="140" t="s">
        <v>177</v>
      </c>
      <c r="BA22" s="140" t="s">
        <v>178</v>
      </c>
      <c r="BB22" s="140" t="s">
        <v>179</v>
      </c>
      <c r="BC22" s="140" t="s">
        <v>180</v>
      </c>
      <c r="BD22" s="140" t="s">
        <v>128</v>
      </c>
    </row>
    <row r="23" s="2" customFormat="1" ht="18" customHeight="1">
      <c r="A23" s="40"/>
      <c r="B23" s="46"/>
      <c r="C23" s="40"/>
      <c r="D23" s="40"/>
      <c r="E23" s="135" t="s">
        <v>32</v>
      </c>
      <c r="F23" s="40"/>
      <c r="G23" s="40"/>
      <c r="H23" s="40"/>
      <c r="I23" s="145" t="s">
        <v>27</v>
      </c>
      <c r="J23" s="135" t="s">
        <v>19</v>
      </c>
      <c r="K23" s="40"/>
      <c r="L23" s="147"/>
      <c r="S23" s="40"/>
      <c r="T23" s="40"/>
      <c r="U23" s="40"/>
      <c r="V23" s="40"/>
      <c r="W23" s="40"/>
      <c r="X23" s="40"/>
      <c r="Y23" s="40"/>
      <c r="Z23" s="40"/>
      <c r="AA23" s="40"/>
      <c r="AB23" s="40"/>
      <c r="AC23" s="40"/>
      <c r="AD23" s="40"/>
      <c r="AE23" s="40"/>
      <c r="AZ23" s="140" t="s">
        <v>181</v>
      </c>
      <c r="BA23" s="140" t="s">
        <v>182</v>
      </c>
      <c r="BB23" s="140" t="s">
        <v>179</v>
      </c>
      <c r="BC23" s="140" t="s">
        <v>183</v>
      </c>
      <c r="BD23" s="140" t="s">
        <v>128</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140" t="s">
        <v>184</v>
      </c>
      <c r="BA24" s="140" t="s">
        <v>185</v>
      </c>
      <c r="BB24" s="140" t="s">
        <v>114</v>
      </c>
      <c r="BC24" s="140" t="s">
        <v>186</v>
      </c>
      <c r="BD24" s="140" t="s">
        <v>128</v>
      </c>
    </row>
    <row r="25" s="2" customFormat="1" ht="12" customHeight="1">
      <c r="A25" s="40"/>
      <c r="B25" s="46"/>
      <c r="C25" s="40"/>
      <c r="D25" s="145" t="s">
        <v>34</v>
      </c>
      <c r="E25" s="40"/>
      <c r="F25" s="40"/>
      <c r="G25" s="40"/>
      <c r="H25" s="40"/>
      <c r="I25" s="145" t="s">
        <v>26</v>
      </c>
      <c r="J25" s="135" t="s">
        <v>35</v>
      </c>
      <c r="K25" s="40"/>
      <c r="L25" s="147"/>
      <c r="S25" s="40"/>
      <c r="T25" s="40"/>
      <c r="U25" s="40"/>
      <c r="V25" s="40"/>
      <c r="W25" s="40"/>
      <c r="X25" s="40"/>
      <c r="Y25" s="40"/>
      <c r="Z25" s="40"/>
      <c r="AA25" s="40"/>
      <c r="AB25" s="40"/>
      <c r="AC25" s="40"/>
      <c r="AD25" s="40"/>
      <c r="AE25" s="40"/>
      <c r="AZ25" s="140" t="s">
        <v>187</v>
      </c>
      <c r="BA25" s="140" t="s">
        <v>188</v>
      </c>
      <c r="BB25" s="140" t="s">
        <v>114</v>
      </c>
      <c r="BC25" s="140" t="s">
        <v>189</v>
      </c>
      <c r="BD25" s="140" t="s">
        <v>128</v>
      </c>
    </row>
    <row r="26" s="2" customFormat="1" ht="18" customHeight="1">
      <c r="A26" s="40"/>
      <c r="B26" s="46"/>
      <c r="C26" s="40"/>
      <c r="D26" s="40"/>
      <c r="E26" s="135" t="s">
        <v>36</v>
      </c>
      <c r="F26" s="40"/>
      <c r="G26" s="40"/>
      <c r="H26" s="40"/>
      <c r="I26" s="145" t="s">
        <v>27</v>
      </c>
      <c r="J26" s="135" t="s">
        <v>19</v>
      </c>
      <c r="K26" s="40"/>
      <c r="L26" s="147"/>
      <c r="S26" s="40"/>
      <c r="T26" s="40"/>
      <c r="U26" s="40"/>
      <c r="V26" s="40"/>
      <c r="W26" s="40"/>
      <c r="X26" s="40"/>
      <c r="Y26" s="40"/>
      <c r="Z26" s="40"/>
      <c r="AA26" s="40"/>
      <c r="AB26" s="40"/>
      <c r="AC26" s="40"/>
      <c r="AD26" s="40"/>
      <c r="AE26" s="40"/>
      <c r="AZ26" s="140" t="s">
        <v>190</v>
      </c>
      <c r="BA26" s="140" t="s">
        <v>191</v>
      </c>
      <c r="BB26" s="140" t="s">
        <v>114</v>
      </c>
      <c r="BC26" s="140" t="s">
        <v>192</v>
      </c>
      <c r="BD26" s="140" t="s">
        <v>128</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ROUND(J109,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ROUND((SUM(BE109:BE2028)),  2)</f>
        <v>0</v>
      </c>
      <c r="G35" s="40"/>
      <c r="H35" s="40"/>
      <c r="I35" s="160">
        <v>0.20999999999999999</v>
      </c>
      <c r="J35" s="159">
        <f>ROUND(((SUM(BE109:BE2028))*I35),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ROUND((SUM(BF109:BF2028)),  2)</f>
        <v>0</v>
      </c>
      <c r="G36" s="40"/>
      <c r="H36" s="40"/>
      <c r="I36" s="160">
        <v>0.14999999999999999</v>
      </c>
      <c r="J36" s="159">
        <f>ROUND(((SUM(BF109:BF2028))*I36),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ROUND((SUM(BG109:BG2028)),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ROUND((SUM(BH109:BH2028)),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ROUND((SUM(BI109:BI2028)),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č.p. 1533, Hornická, Tachov</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136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140</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Stavební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21. 3. 2023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Ing. Miloš Valíček</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Veronika Šoulová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194</v>
      </c>
      <c r="D61" s="174"/>
      <c r="E61" s="174"/>
      <c r="F61" s="174"/>
      <c r="G61" s="174"/>
      <c r="H61" s="174"/>
      <c r="I61" s="174"/>
      <c r="J61" s="175" t="s">
        <v>195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J109</f>
        <v>0</v>
      </c>
      <c r="K63" s="42"/>
      <c r="L63" s="147"/>
      <c r="S63" s="40"/>
      <c r="T63" s="40"/>
      <c r="U63" s="40"/>
      <c r="V63" s="40"/>
      <c r="W63" s="40"/>
      <c r="X63" s="40"/>
      <c r="Y63" s="40"/>
      <c r="Z63" s="40"/>
      <c r="AA63" s="40"/>
      <c r="AB63" s="40"/>
      <c r="AC63" s="40"/>
      <c r="AD63" s="40"/>
      <c r="AE63" s="40"/>
      <c r="AU63" s="19" t="s">
        <v>196</v>
      </c>
    </row>
    <row r="64" s="9" customFormat="1" ht="24.96" customHeight="1">
      <c r="A64" s="9"/>
      <c r="B64" s="177"/>
      <c r="C64" s="178"/>
      <c r="D64" s="179" t="s">
        <v>197</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198</v>
      </c>
      <c r="E65" s="185"/>
      <c r="F65" s="185"/>
      <c r="G65" s="185"/>
      <c r="H65" s="185"/>
      <c r="I65" s="185"/>
      <c r="J65" s="186">
        <f>J111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199</v>
      </c>
      <c r="E66" s="185"/>
      <c r="F66" s="185"/>
      <c r="G66" s="185"/>
      <c r="H66" s="185"/>
      <c r="I66" s="185"/>
      <c r="J66" s="186">
        <f>J125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200</v>
      </c>
      <c r="E67" s="185"/>
      <c r="F67" s="185"/>
      <c r="G67" s="185"/>
      <c r="H67" s="185"/>
      <c r="I67" s="185"/>
      <c r="J67" s="186">
        <f>J272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201</v>
      </c>
      <c r="E68" s="185"/>
      <c r="F68" s="185"/>
      <c r="G68" s="185"/>
      <c r="H68" s="185"/>
      <c r="I68" s="185"/>
      <c r="J68" s="186">
        <f>J738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202</v>
      </c>
      <c r="E69" s="185"/>
      <c r="F69" s="185"/>
      <c r="G69" s="185"/>
      <c r="H69" s="185"/>
      <c r="I69" s="185"/>
      <c r="J69" s="186">
        <f>J1049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203</v>
      </c>
      <c r="E70" s="185"/>
      <c r="F70" s="185"/>
      <c r="G70" s="185"/>
      <c r="H70" s="185"/>
      <c r="I70" s="185"/>
      <c r="J70" s="186">
        <f>J1057</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204</v>
      </c>
      <c r="E71" s="180"/>
      <c r="F71" s="180"/>
      <c r="G71" s="180"/>
      <c r="H71" s="180"/>
      <c r="I71" s="180"/>
      <c r="J71" s="181">
        <f>J1060</f>
        <v>0</v>
      </c>
      <c r="K71" s="178"/>
      <c r="L71" s="182"/>
      <c r="S71" s="9"/>
      <c r="T71" s="9"/>
      <c r="U71" s="9"/>
      <c r="V71" s="9"/>
      <c r="W71" s="9"/>
      <c r="X71" s="9"/>
      <c r="Y71" s="9"/>
      <c r="Z71" s="9"/>
      <c r="AA71" s="9"/>
      <c r="AB71" s="9"/>
      <c r="AC71" s="9"/>
      <c r="AD71" s="9"/>
      <c r="AE71" s="9"/>
    </row>
    <row r="72" s="10" customFormat="1" ht="19.92" customHeight="1">
      <c r="A72" s="10"/>
      <c r="B72" s="183"/>
      <c r="C72" s="127"/>
      <c r="D72" s="184" t="s">
        <v>205</v>
      </c>
      <c r="E72" s="185"/>
      <c r="F72" s="185"/>
      <c r="G72" s="185"/>
      <c r="H72" s="185"/>
      <c r="I72" s="185"/>
      <c r="J72" s="186">
        <f>J1061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206</v>
      </c>
      <c r="E73" s="185"/>
      <c r="F73" s="185"/>
      <c r="G73" s="185"/>
      <c r="H73" s="185"/>
      <c r="I73" s="185"/>
      <c r="J73" s="186">
        <f>J1133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207</v>
      </c>
      <c r="E74" s="185"/>
      <c r="F74" s="185"/>
      <c r="G74" s="185"/>
      <c r="H74" s="185"/>
      <c r="I74" s="185"/>
      <c r="J74" s="186">
        <f>J1212</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208</v>
      </c>
      <c r="E75" s="185"/>
      <c r="F75" s="185"/>
      <c r="G75" s="185"/>
      <c r="H75" s="185"/>
      <c r="I75" s="185"/>
      <c r="J75" s="186">
        <f>J1286</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209</v>
      </c>
      <c r="E76" s="185"/>
      <c r="F76" s="185"/>
      <c r="G76" s="185"/>
      <c r="H76" s="185"/>
      <c r="I76" s="185"/>
      <c r="J76" s="186">
        <f>J1291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210</v>
      </c>
      <c r="E77" s="185"/>
      <c r="F77" s="185"/>
      <c r="G77" s="185"/>
      <c r="H77" s="185"/>
      <c r="I77" s="185"/>
      <c r="J77" s="186">
        <f>J1301</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211</v>
      </c>
      <c r="E78" s="185"/>
      <c r="F78" s="185"/>
      <c r="G78" s="185"/>
      <c r="H78" s="185"/>
      <c r="I78" s="185"/>
      <c r="J78" s="186">
        <f>J1320</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212</v>
      </c>
      <c r="E79" s="185"/>
      <c r="F79" s="185"/>
      <c r="G79" s="185"/>
      <c r="H79" s="185"/>
      <c r="I79" s="185"/>
      <c r="J79" s="186">
        <f>J1385</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213</v>
      </c>
      <c r="E80" s="185"/>
      <c r="F80" s="185"/>
      <c r="G80" s="185"/>
      <c r="H80" s="185"/>
      <c r="I80" s="185"/>
      <c r="J80" s="186">
        <f>J1535</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214</v>
      </c>
      <c r="E81" s="185"/>
      <c r="F81" s="185"/>
      <c r="G81" s="185"/>
      <c r="H81" s="185"/>
      <c r="I81" s="185"/>
      <c r="J81" s="186">
        <f>J1566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215</v>
      </c>
      <c r="E82" s="185"/>
      <c r="F82" s="185"/>
      <c r="G82" s="185"/>
      <c r="H82" s="185"/>
      <c r="I82" s="185"/>
      <c r="J82" s="186">
        <f>J1613</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216</v>
      </c>
      <c r="E83" s="185"/>
      <c r="F83" s="185"/>
      <c r="G83" s="185"/>
      <c r="H83" s="185"/>
      <c r="I83" s="185"/>
      <c r="J83" s="186">
        <f>J1620</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217</v>
      </c>
      <c r="E84" s="185"/>
      <c r="F84" s="185"/>
      <c r="G84" s="185"/>
      <c r="H84" s="185"/>
      <c r="I84" s="185"/>
      <c r="J84" s="186">
        <f>J1672</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218</v>
      </c>
      <c r="E85" s="185"/>
      <c r="F85" s="185"/>
      <c r="G85" s="185"/>
      <c r="H85" s="185"/>
      <c r="I85" s="185"/>
      <c r="J85" s="186">
        <f>J1754</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219</v>
      </c>
      <c r="E86" s="185"/>
      <c r="F86" s="185"/>
      <c r="G86" s="185"/>
      <c r="H86" s="185"/>
      <c r="I86" s="185"/>
      <c r="J86" s="186">
        <f>J1819</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220</v>
      </c>
      <c r="E87" s="185"/>
      <c r="F87" s="185"/>
      <c r="G87" s="185"/>
      <c r="H87" s="185"/>
      <c r="I87" s="185"/>
      <c r="J87" s="186">
        <f>J1885</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221</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Stavební úpravy č.p. 1533, Hornická, Tachov</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132</v>
      </c>
      <c r="D98" s="24"/>
      <c r="E98" s="24"/>
      <c r="F98" s="24"/>
      <c r="G98" s="24"/>
      <c r="H98" s="24"/>
      <c r="I98" s="24"/>
      <c r="J98" s="24"/>
      <c r="K98" s="24"/>
      <c r="L98" s="22"/>
    </row>
    <row r="99" s="2" customFormat="1" ht="16.5" customHeight="1">
      <c r="A99" s="40"/>
      <c r="B99" s="41"/>
      <c r="C99" s="42"/>
      <c r="D99" s="42"/>
      <c r="E99" s="172" t="s">
        <v>136</v>
      </c>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140</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E11</f>
        <v>01 - Stavební práce</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F14</f>
        <v xml:space="preserve"> </v>
      </c>
      <c r="G103" s="42"/>
      <c r="H103" s="42"/>
      <c r="I103" s="34" t="s">
        <v>23</v>
      </c>
      <c r="J103" s="74" t="str">
        <f>IF(J14="","",J14)</f>
        <v>21. 3. 2023</v>
      </c>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5.15" customHeight="1">
      <c r="A105" s="40"/>
      <c r="B105" s="41"/>
      <c r="C105" s="34" t="s">
        <v>25</v>
      </c>
      <c r="D105" s="42"/>
      <c r="E105" s="42"/>
      <c r="F105" s="29" t="str">
        <f>E17</f>
        <v xml:space="preserve"> </v>
      </c>
      <c r="G105" s="42"/>
      <c r="H105" s="42"/>
      <c r="I105" s="34" t="s">
        <v>30</v>
      </c>
      <c r="J105" s="38" t="str">
        <f>E23</f>
        <v>Ing. Miloš Valíček</v>
      </c>
      <c r="K105" s="42"/>
      <c r="L105" s="147"/>
      <c r="S105" s="40"/>
      <c r="T105" s="40"/>
      <c r="U105" s="40"/>
      <c r="V105" s="40"/>
      <c r="W105" s="40"/>
      <c r="X105" s="40"/>
      <c r="Y105" s="40"/>
      <c r="Z105" s="40"/>
      <c r="AA105" s="40"/>
      <c r="AB105" s="40"/>
      <c r="AC105" s="40"/>
      <c r="AD105" s="40"/>
      <c r="AE105" s="40"/>
    </row>
    <row r="106" s="2" customFormat="1" ht="15.15" customHeight="1">
      <c r="A106" s="40"/>
      <c r="B106" s="41"/>
      <c r="C106" s="34" t="s">
        <v>28</v>
      </c>
      <c r="D106" s="42"/>
      <c r="E106" s="42"/>
      <c r="F106" s="29" t="str">
        <f>IF(E20="","",E20)</f>
        <v>Vyplň údaj</v>
      </c>
      <c r="G106" s="42"/>
      <c r="H106" s="42"/>
      <c r="I106" s="34" t="s">
        <v>34</v>
      </c>
      <c r="J106" s="38" t="str">
        <f>E26</f>
        <v>Veronika Šoulová</v>
      </c>
      <c r="K106" s="42"/>
      <c r="L106" s="147"/>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11" customFormat="1" ht="29.28" customHeight="1">
      <c r="A108" s="188"/>
      <c r="B108" s="189"/>
      <c r="C108" s="190" t="s">
        <v>222</v>
      </c>
      <c r="D108" s="191" t="s">
        <v>58</v>
      </c>
      <c r="E108" s="191" t="s">
        <v>54</v>
      </c>
      <c r="F108" s="191" t="s">
        <v>55</v>
      </c>
      <c r="G108" s="191" t="s">
        <v>223</v>
      </c>
      <c r="H108" s="191" t="s">
        <v>224</v>
      </c>
      <c r="I108" s="191" t="s">
        <v>225</v>
      </c>
      <c r="J108" s="191" t="s">
        <v>195</v>
      </c>
      <c r="K108" s="192" t="s">
        <v>226</v>
      </c>
      <c r="L108" s="193"/>
      <c r="M108" s="94" t="s">
        <v>19</v>
      </c>
      <c r="N108" s="95" t="s">
        <v>43</v>
      </c>
      <c r="O108" s="95" t="s">
        <v>227</v>
      </c>
      <c r="P108" s="95" t="s">
        <v>228</v>
      </c>
      <c r="Q108" s="95" t="s">
        <v>229</v>
      </c>
      <c r="R108" s="95" t="s">
        <v>230</v>
      </c>
      <c r="S108" s="95" t="s">
        <v>231</v>
      </c>
      <c r="T108" s="96" t="s">
        <v>232</v>
      </c>
      <c r="U108" s="188"/>
      <c r="V108" s="188"/>
      <c r="W108" s="188"/>
      <c r="X108" s="188"/>
      <c r="Y108" s="188"/>
      <c r="Z108" s="188"/>
      <c r="AA108" s="188"/>
      <c r="AB108" s="188"/>
      <c r="AC108" s="188"/>
      <c r="AD108" s="188"/>
      <c r="AE108" s="188"/>
    </row>
    <row r="109" s="2" customFormat="1" ht="22.8" customHeight="1">
      <c r="A109" s="40"/>
      <c r="B109" s="41"/>
      <c r="C109" s="101" t="s">
        <v>233</v>
      </c>
      <c r="D109" s="42"/>
      <c r="E109" s="42"/>
      <c r="F109" s="42"/>
      <c r="G109" s="42"/>
      <c r="H109" s="42"/>
      <c r="I109" s="42"/>
      <c r="J109" s="194">
        <f>BK109</f>
        <v>0</v>
      </c>
      <c r="K109" s="42"/>
      <c r="L109" s="46"/>
      <c r="M109" s="97"/>
      <c r="N109" s="195"/>
      <c r="O109" s="98"/>
      <c r="P109" s="196">
        <f>P110+P1060</f>
        <v>0</v>
      </c>
      <c r="Q109" s="98"/>
      <c r="R109" s="196">
        <f>R110+R1060</f>
        <v>86.884948969999996</v>
      </c>
      <c r="S109" s="98"/>
      <c r="T109" s="197">
        <f>T110+T1060</f>
        <v>97.28563920000002</v>
      </c>
      <c r="U109" s="40"/>
      <c r="V109" s="40"/>
      <c r="W109" s="40"/>
      <c r="X109" s="40"/>
      <c r="Y109" s="40"/>
      <c r="Z109" s="40"/>
      <c r="AA109" s="40"/>
      <c r="AB109" s="40"/>
      <c r="AC109" s="40"/>
      <c r="AD109" s="40"/>
      <c r="AE109" s="40"/>
      <c r="AT109" s="19" t="s">
        <v>72</v>
      </c>
      <c r="AU109" s="19" t="s">
        <v>196</v>
      </c>
      <c r="BK109" s="198">
        <f>BK110+BK1060</f>
        <v>0</v>
      </c>
    </row>
    <row r="110" s="12" customFormat="1" ht="25.92" customHeight="1">
      <c r="A110" s="12"/>
      <c r="B110" s="199"/>
      <c r="C110" s="200"/>
      <c r="D110" s="201" t="s">
        <v>72</v>
      </c>
      <c r="E110" s="202" t="s">
        <v>234</v>
      </c>
      <c r="F110" s="202" t="s">
        <v>235</v>
      </c>
      <c r="G110" s="200"/>
      <c r="H110" s="200"/>
      <c r="I110" s="203"/>
      <c r="J110" s="204">
        <f>BK110</f>
        <v>0</v>
      </c>
      <c r="K110" s="200"/>
      <c r="L110" s="205"/>
      <c r="M110" s="206"/>
      <c r="N110" s="207"/>
      <c r="O110" s="207"/>
      <c r="P110" s="208">
        <f>P111+P125+P272+P738+P1049+P1057</f>
        <v>0</v>
      </c>
      <c r="Q110" s="207"/>
      <c r="R110" s="208">
        <f>R111+R125+R272+R738+R1049+R1057</f>
        <v>62.453144509999994</v>
      </c>
      <c r="S110" s="207"/>
      <c r="T110" s="209">
        <f>T111+T125+T272+T738+T1049+T1057</f>
        <v>80.453658000000019</v>
      </c>
      <c r="U110" s="12"/>
      <c r="V110" s="12"/>
      <c r="W110" s="12"/>
      <c r="X110" s="12"/>
      <c r="Y110" s="12"/>
      <c r="Z110" s="12"/>
      <c r="AA110" s="12"/>
      <c r="AB110" s="12"/>
      <c r="AC110" s="12"/>
      <c r="AD110" s="12"/>
      <c r="AE110" s="12"/>
      <c r="AR110" s="210" t="s">
        <v>80</v>
      </c>
      <c r="AT110" s="211" t="s">
        <v>72</v>
      </c>
      <c r="AU110" s="211" t="s">
        <v>73</v>
      </c>
      <c r="AY110" s="210" t="s">
        <v>236</v>
      </c>
      <c r="BK110" s="212">
        <f>BK111+BK125+BK272+BK738+BK1049+BK1057</f>
        <v>0</v>
      </c>
    </row>
    <row r="111" s="12" customFormat="1" ht="22.8" customHeight="1">
      <c r="A111" s="12"/>
      <c r="B111" s="199"/>
      <c r="C111" s="200"/>
      <c r="D111" s="201" t="s">
        <v>72</v>
      </c>
      <c r="E111" s="213" t="s">
        <v>80</v>
      </c>
      <c r="F111" s="213" t="s">
        <v>237</v>
      </c>
      <c r="G111" s="200"/>
      <c r="H111" s="200"/>
      <c r="I111" s="203"/>
      <c r="J111" s="214">
        <f>BK111</f>
        <v>0</v>
      </c>
      <c r="K111" s="200"/>
      <c r="L111" s="205"/>
      <c r="M111" s="206"/>
      <c r="N111" s="207"/>
      <c r="O111" s="207"/>
      <c r="P111" s="208">
        <f>SUM(P112:P124)</f>
        <v>0</v>
      </c>
      <c r="Q111" s="207"/>
      <c r="R111" s="208">
        <f>SUM(R112:R124)</f>
        <v>0</v>
      </c>
      <c r="S111" s="207"/>
      <c r="T111" s="209">
        <f>SUM(T112:T124)</f>
        <v>0</v>
      </c>
      <c r="U111" s="12"/>
      <c r="V111" s="12"/>
      <c r="W111" s="12"/>
      <c r="X111" s="12"/>
      <c r="Y111" s="12"/>
      <c r="Z111" s="12"/>
      <c r="AA111" s="12"/>
      <c r="AB111" s="12"/>
      <c r="AC111" s="12"/>
      <c r="AD111" s="12"/>
      <c r="AE111" s="12"/>
      <c r="AR111" s="210" t="s">
        <v>80</v>
      </c>
      <c r="AT111" s="211" t="s">
        <v>72</v>
      </c>
      <c r="AU111" s="211" t="s">
        <v>80</v>
      </c>
      <c r="AY111" s="210" t="s">
        <v>236</v>
      </c>
      <c r="BK111" s="212">
        <f>SUM(BK112:BK124)</f>
        <v>0</v>
      </c>
    </row>
    <row r="112" s="2" customFormat="1" ht="16.5" customHeight="1">
      <c r="A112" s="40"/>
      <c r="B112" s="41"/>
      <c r="C112" s="215" t="s">
        <v>80</v>
      </c>
      <c r="D112" s="215" t="s">
        <v>238</v>
      </c>
      <c r="E112" s="216" t="s">
        <v>239</v>
      </c>
      <c r="F112" s="217" t="s">
        <v>240</v>
      </c>
      <c r="G112" s="218" t="s">
        <v>241</v>
      </c>
      <c r="H112" s="219">
        <v>35.109000000000002</v>
      </c>
      <c r="I112" s="220"/>
      <c r="J112" s="221">
        <f>ROUND(I112*H112,2)</f>
        <v>0</v>
      </c>
      <c r="K112" s="217" t="s">
        <v>242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243</v>
      </c>
      <c r="AT112" s="226" t="s">
        <v>238</v>
      </c>
      <c r="AU112" s="226" t="s">
        <v>82</v>
      </c>
      <c r="AY112" s="19" t="s">
        <v>236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243</v>
      </c>
      <c r="BM112" s="226" t="s">
        <v>244</v>
      </c>
    </row>
    <row r="113" s="2" customFormat="1">
      <c r="A113" s="40"/>
      <c r="B113" s="41"/>
      <c r="C113" s="42"/>
      <c r="D113" s="228" t="s">
        <v>245</v>
      </c>
      <c r="E113" s="42"/>
      <c r="F113" s="229" t="s">
        <v>246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245</v>
      </c>
      <c r="AU113" s="19" t="s">
        <v>82</v>
      </c>
    </row>
    <row r="114" s="13" customFormat="1">
      <c r="A114" s="13"/>
      <c r="B114" s="233"/>
      <c r="C114" s="234"/>
      <c r="D114" s="235" t="s">
        <v>247</v>
      </c>
      <c r="E114" s="236" t="s">
        <v>19</v>
      </c>
      <c r="F114" s="237" t="s">
        <v>248</v>
      </c>
      <c r="G114" s="234"/>
      <c r="H114" s="236" t="s">
        <v>19</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247</v>
      </c>
      <c r="AU114" s="243" t="s">
        <v>82</v>
      </c>
      <c r="AV114" s="13" t="s">
        <v>80</v>
      </c>
      <c r="AW114" s="13" t="s">
        <v>33</v>
      </c>
      <c r="AX114" s="13" t="s">
        <v>73</v>
      </c>
      <c r="AY114" s="243" t="s">
        <v>236</v>
      </c>
    </row>
    <row r="115" s="14" customFormat="1">
      <c r="A115" s="14"/>
      <c r="B115" s="244"/>
      <c r="C115" s="245"/>
      <c r="D115" s="235" t="s">
        <v>247</v>
      </c>
      <c r="E115" s="246" t="s">
        <v>19</v>
      </c>
      <c r="F115" s="247" t="s">
        <v>249</v>
      </c>
      <c r="G115" s="245"/>
      <c r="H115" s="248">
        <v>10.882999999999999</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247</v>
      </c>
      <c r="AU115" s="254" t="s">
        <v>82</v>
      </c>
      <c r="AV115" s="14" t="s">
        <v>82</v>
      </c>
      <c r="AW115" s="14" t="s">
        <v>33</v>
      </c>
      <c r="AX115" s="14" t="s">
        <v>73</v>
      </c>
      <c r="AY115" s="254" t="s">
        <v>236</v>
      </c>
    </row>
    <row r="116" s="14" customFormat="1">
      <c r="A116" s="14"/>
      <c r="B116" s="244"/>
      <c r="C116" s="245"/>
      <c r="D116" s="235" t="s">
        <v>247</v>
      </c>
      <c r="E116" s="246" t="s">
        <v>19</v>
      </c>
      <c r="F116" s="247" t="s">
        <v>250</v>
      </c>
      <c r="G116" s="245"/>
      <c r="H116" s="248">
        <v>4.5300000000000002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247</v>
      </c>
      <c r="AU116" s="254" t="s">
        <v>82</v>
      </c>
      <c r="AV116" s="14" t="s">
        <v>82</v>
      </c>
      <c r="AW116" s="14" t="s">
        <v>33</v>
      </c>
      <c r="AX116" s="14" t="s">
        <v>73</v>
      </c>
      <c r="AY116" s="254" t="s">
        <v>236</v>
      </c>
    </row>
    <row r="117" s="14" customFormat="1">
      <c r="A117" s="14"/>
      <c r="B117" s="244"/>
      <c r="C117" s="245"/>
      <c r="D117" s="235" t="s">
        <v>247</v>
      </c>
      <c r="E117" s="246" t="s">
        <v>19</v>
      </c>
      <c r="F117" s="247" t="s">
        <v>251</v>
      </c>
      <c r="G117" s="245"/>
      <c r="H117" s="248">
        <v>8.8580000000000005</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247</v>
      </c>
      <c r="AU117" s="254" t="s">
        <v>82</v>
      </c>
      <c r="AV117" s="14" t="s">
        <v>82</v>
      </c>
      <c r="AW117" s="14" t="s">
        <v>33</v>
      </c>
      <c r="AX117" s="14" t="s">
        <v>73</v>
      </c>
      <c r="AY117" s="254" t="s">
        <v>236</v>
      </c>
    </row>
    <row r="118" s="14" customFormat="1">
      <c r="A118" s="14"/>
      <c r="B118" s="244"/>
      <c r="C118" s="245"/>
      <c r="D118" s="235" t="s">
        <v>247</v>
      </c>
      <c r="E118" s="246" t="s">
        <v>19</v>
      </c>
      <c r="F118" s="247" t="s">
        <v>252</v>
      </c>
      <c r="G118" s="245"/>
      <c r="H118" s="248">
        <v>7.1479999999999997</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247</v>
      </c>
      <c r="AU118" s="254" t="s">
        <v>82</v>
      </c>
      <c r="AV118" s="14" t="s">
        <v>82</v>
      </c>
      <c r="AW118" s="14" t="s">
        <v>33</v>
      </c>
      <c r="AX118" s="14" t="s">
        <v>73</v>
      </c>
      <c r="AY118" s="254" t="s">
        <v>236</v>
      </c>
    </row>
    <row r="119" s="14" customFormat="1">
      <c r="A119" s="14"/>
      <c r="B119" s="244"/>
      <c r="C119" s="245"/>
      <c r="D119" s="235" t="s">
        <v>247</v>
      </c>
      <c r="E119" s="246" t="s">
        <v>19</v>
      </c>
      <c r="F119" s="247" t="s">
        <v>253</v>
      </c>
      <c r="G119" s="245"/>
      <c r="H119" s="248">
        <v>3.6899999999999999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247</v>
      </c>
      <c r="AU119" s="254" t="s">
        <v>82</v>
      </c>
      <c r="AV119" s="14" t="s">
        <v>82</v>
      </c>
      <c r="AW119" s="14" t="s">
        <v>33</v>
      </c>
      <c r="AX119" s="14" t="s">
        <v>73</v>
      </c>
      <c r="AY119" s="254" t="s">
        <v>236</v>
      </c>
    </row>
    <row r="120" s="15" customFormat="1">
      <c r="A120" s="15"/>
      <c r="B120" s="255"/>
      <c r="C120" s="256"/>
      <c r="D120" s="235" t="s">
        <v>247</v>
      </c>
      <c r="E120" s="257" t="s">
        <v>19</v>
      </c>
      <c r="F120" s="258" t="s">
        <v>254</v>
      </c>
      <c r="G120" s="256"/>
      <c r="H120" s="259">
        <v>35.109000000000002</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247</v>
      </c>
      <c r="AU120" s="265" t="s">
        <v>82</v>
      </c>
      <c r="AV120" s="15" t="s">
        <v>243</v>
      </c>
      <c r="AW120" s="15" t="s">
        <v>33</v>
      </c>
      <c r="AX120" s="15" t="s">
        <v>80</v>
      </c>
      <c r="AY120" s="265" t="s">
        <v>236</v>
      </c>
    </row>
    <row r="121" s="2" customFormat="1" ht="37.8" customHeight="1">
      <c r="A121" s="40"/>
      <c r="B121" s="41"/>
      <c r="C121" s="215" t="s">
        <v>82</v>
      </c>
      <c r="D121" s="215" t="s">
        <v>238</v>
      </c>
      <c r="E121" s="216" t="s">
        <v>255</v>
      </c>
      <c r="F121" s="217" t="s">
        <v>256</v>
      </c>
      <c r="G121" s="218" t="s">
        <v>241</v>
      </c>
      <c r="H121" s="219">
        <v>35.109000000000002</v>
      </c>
      <c r="I121" s="220"/>
      <c r="J121" s="221">
        <f>ROUND(I121*H121,2)</f>
        <v>0</v>
      </c>
      <c r="K121" s="217" t="s">
        <v>242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243</v>
      </c>
      <c r="AT121" s="226" t="s">
        <v>238</v>
      </c>
      <c r="AU121" s="226" t="s">
        <v>82</v>
      </c>
      <c r="AY121" s="19" t="s">
        <v>236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243</v>
      </c>
      <c r="BM121" s="226" t="s">
        <v>257</v>
      </c>
    </row>
    <row r="122" s="2" customFormat="1">
      <c r="A122" s="40"/>
      <c r="B122" s="41"/>
      <c r="C122" s="42"/>
      <c r="D122" s="228" t="s">
        <v>245</v>
      </c>
      <c r="E122" s="42"/>
      <c r="F122" s="229" t="s">
        <v>258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245</v>
      </c>
      <c r="AU122" s="19" t="s">
        <v>82</v>
      </c>
    </row>
    <row r="123" s="2" customFormat="1" ht="24.15" customHeight="1">
      <c r="A123" s="40"/>
      <c r="B123" s="41"/>
      <c r="C123" s="215" t="s">
        <v>128</v>
      </c>
      <c r="D123" s="215" t="s">
        <v>238</v>
      </c>
      <c r="E123" s="216" t="s">
        <v>259</v>
      </c>
      <c r="F123" s="217" t="s">
        <v>260</v>
      </c>
      <c r="G123" s="218" t="s">
        <v>241</v>
      </c>
      <c r="H123" s="219">
        <v>35.109000000000002</v>
      </c>
      <c r="I123" s="220"/>
      <c r="J123" s="221">
        <f>ROUND(I123*H123,2)</f>
        <v>0</v>
      </c>
      <c r="K123" s="217" t="s">
        <v>242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243</v>
      </c>
      <c r="AT123" s="226" t="s">
        <v>238</v>
      </c>
      <c r="AU123" s="226" t="s">
        <v>82</v>
      </c>
      <c r="AY123" s="19" t="s">
        <v>236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243</v>
      </c>
      <c r="BM123" s="226" t="s">
        <v>261</v>
      </c>
    </row>
    <row r="124" s="2" customFormat="1">
      <c r="A124" s="40"/>
      <c r="B124" s="41"/>
      <c r="C124" s="42"/>
      <c r="D124" s="228" t="s">
        <v>245</v>
      </c>
      <c r="E124" s="42"/>
      <c r="F124" s="229" t="s">
        <v>262</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245</v>
      </c>
      <c r="AU124" s="19" t="s">
        <v>82</v>
      </c>
    </row>
    <row r="125" s="12" customFormat="1" ht="22.8" customHeight="1">
      <c r="A125" s="12"/>
      <c r="B125" s="199"/>
      <c r="C125" s="200"/>
      <c r="D125" s="201" t="s">
        <v>72</v>
      </c>
      <c r="E125" s="213" t="s">
        <v>128</v>
      </c>
      <c r="F125" s="213" t="s">
        <v>263</v>
      </c>
      <c r="G125" s="200"/>
      <c r="H125" s="200"/>
      <c r="I125" s="203"/>
      <c r="J125" s="214">
        <f>BK125</f>
        <v>0</v>
      </c>
      <c r="K125" s="200"/>
      <c r="L125" s="205"/>
      <c r="M125" s="206"/>
      <c r="N125" s="207"/>
      <c r="O125" s="207"/>
      <c r="P125" s="208">
        <f>SUM(P126:P271)</f>
        <v>0</v>
      </c>
      <c r="Q125" s="207"/>
      <c r="R125" s="208">
        <f>SUM(R126:R271)</f>
        <v>15.050463489999999</v>
      </c>
      <c r="S125" s="207"/>
      <c r="T125" s="209">
        <f>SUM(T126:T271)</f>
        <v>0</v>
      </c>
      <c r="U125" s="12"/>
      <c r="V125" s="12"/>
      <c r="W125" s="12"/>
      <c r="X125" s="12"/>
      <c r="Y125" s="12"/>
      <c r="Z125" s="12"/>
      <c r="AA125" s="12"/>
      <c r="AB125" s="12"/>
      <c r="AC125" s="12"/>
      <c r="AD125" s="12"/>
      <c r="AE125" s="12"/>
      <c r="AR125" s="210" t="s">
        <v>80</v>
      </c>
      <c r="AT125" s="211" t="s">
        <v>72</v>
      </c>
      <c r="AU125" s="211" t="s">
        <v>80</v>
      </c>
      <c r="AY125" s="210" t="s">
        <v>236</v>
      </c>
      <c r="BK125" s="212">
        <f>SUM(BK126:BK271)</f>
        <v>0</v>
      </c>
    </row>
    <row r="126" s="2" customFormat="1" ht="24.15" customHeight="1">
      <c r="A126" s="40"/>
      <c r="B126" s="41"/>
      <c r="C126" s="215" t="s">
        <v>243</v>
      </c>
      <c r="D126" s="215" t="s">
        <v>238</v>
      </c>
      <c r="E126" s="216" t="s">
        <v>264</v>
      </c>
      <c r="F126" s="217" t="s">
        <v>265</v>
      </c>
      <c r="G126" s="218" t="s">
        <v>114</v>
      </c>
      <c r="H126" s="219">
        <v>1.6799999999999999</v>
      </c>
      <c r="I126" s="220"/>
      <c r="J126" s="221">
        <f>ROUND(I126*H126,2)</f>
        <v>0</v>
      </c>
      <c r="K126" s="217" t="s">
        <v>242</v>
      </c>
      <c r="L126" s="46"/>
      <c r="M126" s="222" t="s">
        <v>19</v>
      </c>
      <c r="N126" s="223" t="s">
        <v>44</v>
      </c>
      <c r="O126" s="86"/>
      <c r="P126" s="224">
        <f>O126*H126</f>
        <v>0</v>
      </c>
      <c r="Q126" s="224">
        <v>0.27416000000000001</v>
      </c>
      <c r="R126" s="224">
        <f>Q126*H126</f>
        <v>0.46058880000000002</v>
      </c>
      <c r="S126" s="224">
        <v>0</v>
      </c>
      <c r="T126" s="225">
        <f>S126*H126</f>
        <v>0</v>
      </c>
      <c r="U126" s="40"/>
      <c r="V126" s="40"/>
      <c r="W126" s="40"/>
      <c r="X126" s="40"/>
      <c r="Y126" s="40"/>
      <c r="Z126" s="40"/>
      <c r="AA126" s="40"/>
      <c r="AB126" s="40"/>
      <c r="AC126" s="40"/>
      <c r="AD126" s="40"/>
      <c r="AE126" s="40"/>
      <c r="AR126" s="226" t="s">
        <v>243</v>
      </c>
      <c r="AT126" s="226" t="s">
        <v>238</v>
      </c>
      <c r="AU126" s="226" t="s">
        <v>82</v>
      </c>
      <c r="AY126" s="19" t="s">
        <v>236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243</v>
      </c>
      <c r="BM126" s="226" t="s">
        <v>266</v>
      </c>
    </row>
    <row r="127" s="2" customFormat="1">
      <c r="A127" s="40"/>
      <c r="B127" s="41"/>
      <c r="C127" s="42"/>
      <c r="D127" s="228" t="s">
        <v>245</v>
      </c>
      <c r="E127" s="42"/>
      <c r="F127" s="229" t="s">
        <v>267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245</v>
      </c>
      <c r="AU127" s="19" t="s">
        <v>82</v>
      </c>
    </row>
    <row r="128" s="13" customFormat="1">
      <c r="A128" s="13"/>
      <c r="B128" s="233"/>
      <c r="C128" s="234"/>
      <c r="D128" s="235" t="s">
        <v>247</v>
      </c>
      <c r="E128" s="236" t="s">
        <v>19</v>
      </c>
      <c r="F128" s="237" t="s">
        <v>268</v>
      </c>
      <c r="G128" s="234"/>
      <c r="H128" s="236" t="s">
        <v>19</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247</v>
      </c>
      <c r="AU128" s="243" t="s">
        <v>82</v>
      </c>
      <c r="AV128" s="13" t="s">
        <v>80</v>
      </c>
      <c r="AW128" s="13" t="s">
        <v>33</v>
      </c>
      <c r="AX128" s="13" t="s">
        <v>73</v>
      </c>
      <c r="AY128" s="243" t="s">
        <v>236</v>
      </c>
    </row>
    <row r="129" s="13" customFormat="1">
      <c r="A129" s="13"/>
      <c r="B129" s="233"/>
      <c r="C129" s="234"/>
      <c r="D129" s="235" t="s">
        <v>247</v>
      </c>
      <c r="E129" s="236" t="s">
        <v>19</v>
      </c>
      <c r="F129" s="237" t="s">
        <v>269</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247</v>
      </c>
      <c r="AU129" s="243" t="s">
        <v>82</v>
      </c>
      <c r="AV129" s="13" t="s">
        <v>80</v>
      </c>
      <c r="AW129" s="13" t="s">
        <v>33</v>
      </c>
      <c r="AX129" s="13" t="s">
        <v>73</v>
      </c>
      <c r="AY129" s="243" t="s">
        <v>236</v>
      </c>
    </row>
    <row r="130" s="14" customFormat="1">
      <c r="A130" s="14"/>
      <c r="B130" s="244"/>
      <c r="C130" s="245"/>
      <c r="D130" s="235" t="s">
        <v>247</v>
      </c>
      <c r="E130" s="246" t="s">
        <v>19</v>
      </c>
      <c r="F130" s="247" t="s">
        <v>270</v>
      </c>
      <c r="G130" s="245"/>
      <c r="H130" s="248">
        <v>1.6799999999999999</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247</v>
      </c>
      <c r="AU130" s="254" t="s">
        <v>82</v>
      </c>
      <c r="AV130" s="14" t="s">
        <v>82</v>
      </c>
      <c r="AW130" s="14" t="s">
        <v>33</v>
      </c>
      <c r="AX130" s="14" t="s">
        <v>80</v>
      </c>
      <c r="AY130" s="254" t="s">
        <v>236</v>
      </c>
    </row>
    <row r="131" s="2" customFormat="1" ht="24.15" customHeight="1">
      <c r="A131" s="40"/>
      <c r="B131" s="41"/>
      <c r="C131" s="215" t="s">
        <v>271</v>
      </c>
      <c r="D131" s="215" t="s">
        <v>238</v>
      </c>
      <c r="E131" s="216" t="s">
        <v>272</v>
      </c>
      <c r="F131" s="217" t="s">
        <v>273</v>
      </c>
      <c r="G131" s="218" t="s">
        <v>114</v>
      </c>
      <c r="H131" s="219">
        <v>3</v>
      </c>
      <c r="I131" s="220"/>
      <c r="J131" s="221">
        <f>ROUND(I131*H131,2)</f>
        <v>0</v>
      </c>
      <c r="K131" s="217" t="s">
        <v>274</v>
      </c>
      <c r="L131" s="46"/>
      <c r="M131" s="222" t="s">
        <v>19</v>
      </c>
      <c r="N131" s="223" t="s">
        <v>44</v>
      </c>
      <c r="O131" s="86"/>
      <c r="P131" s="224">
        <f>O131*H131</f>
        <v>0</v>
      </c>
      <c r="Q131" s="224">
        <v>0.28570000000000001</v>
      </c>
      <c r="R131" s="224">
        <f>Q131*H131</f>
        <v>0.85709999999999997</v>
      </c>
      <c r="S131" s="224">
        <v>0</v>
      </c>
      <c r="T131" s="225">
        <f>S131*H131</f>
        <v>0</v>
      </c>
      <c r="U131" s="40"/>
      <c r="V131" s="40"/>
      <c r="W131" s="40"/>
      <c r="X131" s="40"/>
      <c r="Y131" s="40"/>
      <c r="Z131" s="40"/>
      <c r="AA131" s="40"/>
      <c r="AB131" s="40"/>
      <c r="AC131" s="40"/>
      <c r="AD131" s="40"/>
      <c r="AE131" s="40"/>
      <c r="AR131" s="226" t="s">
        <v>243</v>
      </c>
      <c r="AT131" s="226" t="s">
        <v>238</v>
      </c>
      <c r="AU131" s="226" t="s">
        <v>82</v>
      </c>
      <c r="AY131" s="19" t="s">
        <v>236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243</v>
      </c>
      <c r="BM131" s="226" t="s">
        <v>275</v>
      </c>
    </row>
    <row r="132" s="13" customFormat="1">
      <c r="A132" s="13"/>
      <c r="B132" s="233"/>
      <c r="C132" s="234"/>
      <c r="D132" s="235" t="s">
        <v>247</v>
      </c>
      <c r="E132" s="236" t="s">
        <v>19</v>
      </c>
      <c r="F132" s="237" t="s">
        <v>276</v>
      </c>
      <c r="G132" s="234"/>
      <c r="H132" s="236" t="s">
        <v>19</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247</v>
      </c>
      <c r="AU132" s="243" t="s">
        <v>82</v>
      </c>
      <c r="AV132" s="13" t="s">
        <v>80</v>
      </c>
      <c r="AW132" s="13" t="s">
        <v>33</v>
      </c>
      <c r="AX132" s="13" t="s">
        <v>73</v>
      </c>
      <c r="AY132" s="243" t="s">
        <v>236</v>
      </c>
    </row>
    <row r="133" s="14" customFormat="1">
      <c r="A133" s="14"/>
      <c r="B133" s="244"/>
      <c r="C133" s="245"/>
      <c r="D133" s="235" t="s">
        <v>247</v>
      </c>
      <c r="E133" s="246" t="s">
        <v>19</v>
      </c>
      <c r="F133" s="247" t="s">
        <v>277</v>
      </c>
      <c r="G133" s="245"/>
      <c r="H133" s="248">
        <v>3</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247</v>
      </c>
      <c r="AU133" s="254" t="s">
        <v>82</v>
      </c>
      <c r="AV133" s="14" t="s">
        <v>82</v>
      </c>
      <c r="AW133" s="14" t="s">
        <v>33</v>
      </c>
      <c r="AX133" s="14" t="s">
        <v>80</v>
      </c>
      <c r="AY133" s="254" t="s">
        <v>236</v>
      </c>
    </row>
    <row r="134" s="2" customFormat="1" ht="24.15" customHeight="1">
      <c r="A134" s="40"/>
      <c r="B134" s="41"/>
      <c r="C134" s="215" t="s">
        <v>278</v>
      </c>
      <c r="D134" s="215" t="s">
        <v>238</v>
      </c>
      <c r="E134" s="216" t="s">
        <v>279</v>
      </c>
      <c r="F134" s="217" t="s">
        <v>280</v>
      </c>
      <c r="G134" s="218" t="s">
        <v>114</v>
      </c>
      <c r="H134" s="219">
        <v>4.6509999999999998</v>
      </c>
      <c r="I134" s="220"/>
      <c r="J134" s="221">
        <f>ROUND(I134*H134,2)</f>
        <v>0</v>
      </c>
      <c r="K134" s="217" t="s">
        <v>274</v>
      </c>
      <c r="L134" s="46"/>
      <c r="M134" s="222" t="s">
        <v>19</v>
      </c>
      <c r="N134" s="223" t="s">
        <v>44</v>
      </c>
      <c r="O134" s="86"/>
      <c r="P134" s="224">
        <f>O134*H134</f>
        <v>0</v>
      </c>
      <c r="Q134" s="224">
        <v>0.28570000000000001</v>
      </c>
      <c r="R134" s="224">
        <f>Q134*H134</f>
        <v>1.3287906999999999</v>
      </c>
      <c r="S134" s="224">
        <v>0</v>
      </c>
      <c r="T134" s="225">
        <f>S134*H134</f>
        <v>0</v>
      </c>
      <c r="U134" s="40"/>
      <c r="V134" s="40"/>
      <c r="W134" s="40"/>
      <c r="X134" s="40"/>
      <c r="Y134" s="40"/>
      <c r="Z134" s="40"/>
      <c r="AA134" s="40"/>
      <c r="AB134" s="40"/>
      <c r="AC134" s="40"/>
      <c r="AD134" s="40"/>
      <c r="AE134" s="40"/>
      <c r="AR134" s="226" t="s">
        <v>243</v>
      </c>
      <c r="AT134" s="226" t="s">
        <v>238</v>
      </c>
      <c r="AU134" s="226" t="s">
        <v>82</v>
      </c>
      <c r="AY134" s="19" t="s">
        <v>236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243</v>
      </c>
      <c r="BM134" s="226" t="s">
        <v>281</v>
      </c>
    </row>
    <row r="135" s="13" customFormat="1">
      <c r="A135" s="13"/>
      <c r="B135" s="233"/>
      <c r="C135" s="234"/>
      <c r="D135" s="235" t="s">
        <v>247</v>
      </c>
      <c r="E135" s="236" t="s">
        <v>19</v>
      </c>
      <c r="F135" s="237" t="s">
        <v>282</v>
      </c>
      <c r="G135" s="234"/>
      <c r="H135" s="236" t="s">
        <v>19</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247</v>
      </c>
      <c r="AU135" s="243" t="s">
        <v>82</v>
      </c>
      <c r="AV135" s="13" t="s">
        <v>80</v>
      </c>
      <c r="AW135" s="13" t="s">
        <v>33</v>
      </c>
      <c r="AX135" s="13" t="s">
        <v>73</v>
      </c>
      <c r="AY135" s="243" t="s">
        <v>236</v>
      </c>
    </row>
    <row r="136" s="13" customFormat="1">
      <c r="A136" s="13"/>
      <c r="B136" s="233"/>
      <c r="C136" s="234"/>
      <c r="D136" s="235" t="s">
        <v>247</v>
      </c>
      <c r="E136" s="236" t="s">
        <v>19</v>
      </c>
      <c r="F136" s="237" t="s">
        <v>269</v>
      </c>
      <c r="G136" s="234"/>
      <c r="H136" s="236" t="s">
        <v>19</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247</v>
      </c>
      <c r="AU136" s="243" t="s">
        <v>82</v>
      </c>
      <c r="AV136" s="13" t="s">
        <v>80</v>
      </c>
      <c r="AW136" s="13" t="s">
        <v>33</v>
      </c>
      <c r="AX136" s="13" t="s">
        <v>73</v>
      </c>
      <c r="AY136" s="243" t="s">
        <v>236</v>
      </c>
    </row>
    <row r="137" s="14" customFormat="1">
      <c r="A137" s="14"/>
      <c r="B137" s="244"/>
      <c r="C137" s="245"/>
      <c r="D137" s="235" t="s">
        <v>247</v>
      </c>
      <c r="E137" s="246" t="s">
        <v>19</v>
      </c>
      <c r="F137" s="247" t="s">
        <v>283</v>
      </c>
      <c r="G137" s="245"/>
      <c r="H137" s="248">
        <v>2.1000000000000001</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247</v>
      </c>
      <c r="AU137" s="254" t="s">
        <v>82</v>
      </c>
      <c r="AV137" s="14" t="s">
        <v>82</v>
      </c>
      <c r="AW137" s="14" t="s">
        <v>33</v>
      </c>
      <c r="AX137" s="14" t="s">
        <v>73</v>
      </c>
      <c r="AY137" s="254" t="s">
        <v>236</v>
      </c>
    </row>
    <row r="138" s="14" customFormat="1">
      <c r="A138" s="14"/>
      <c r="B138" s="244"/>
      <c r="C138" s="245"/>
      <c r="D138" s="235" t="s">
        <v>247</v>
      </c>
      <c r="E138" s="246" t="s">
        <v>19</v>
      </c>
      <c r="F138" s="247" t="s">
        <v>284</v>
      </c>
      <c r="G138" s="245"/>
      <c r="H138" s="248">
        <v>0.39000000000000001</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247</v>
      </c>
      <c r="AU138" s="254" t="s">
        <v>82</v>
      </c>
      <c r="AV138" s="14" t="s">
        <v>82</v>
      </c>
      <c r="AW138" s="14" t="s">
        <v>33</v>
      </c>
      <c r="AX138" s="14" t="s">
        <v>73</v>
      </c>
      <c r="AY138" s="254" t="s">
        <v>236</v>
      </c>
    </row>
    <row r="139" s="14" customFormat="1">
      <c r="A139" s="14"/>
      <c r="B139" s="244"/>
      <c r="C139" s="245"/>
      <c r="D139" s="235" t="s">
        <v>247</v>
      </c>
      <c r="E139" s="246" t="s">
        <v>19</v>
      </c>
      <c r="F139" s="247" t="s">
        <v>285</v>
      </c>
      <c r="G139" s="245"/>
      <c r="H139" s="248">
        <v>2.161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247</v>
      </c>
      <c r="AU139" s="254" t="s">
        <v>82</v>
      </c>
      <c r="AV139" s="14" t="s">
        <v>82</v>
      </c>
      <c r="AW139" s="14" t="s">
        <v>33</v>
      </c>
      <c r="AX139" s="14" t="s">
        <v>73</v>
      </c>
      <c r="AY139" s="254" t="s">
        <v>236</v>
      </c>
    </row>
    <row r="140" s="15" customFormat="1">
      <c r="A140" s="15"/>
      <c r="B140" s="255"/>
      <c r="C140" s="256"/>
      <c r="D140" s="235" t="s">
        <v>247</v>
      </c>
      <c r="E140" s="257" t="s">
        <v>19</v>
      </c>
      <c r="F140" s="258" t="s">
        <v>254</v>
      </c>
      <c r="G140" s="256"/>
      <c r="H140" s="259">
        <v>4.6509999999999998</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247</v>
      </c>
      <c r="AU140" s="265" t="s">
        <v>82</v>
      </c>
      <c r="AV140" s="15" t="s">
        <v>243</v>
      </c>
      <c r="AW140" s="15" t="s">
        <v>33</v>
      </c>
      <c r="AX140" s="15" t="s">
        <v>80</v>
      </c>
      <c r="AY140" s="265" t="s">
        <v>236</v>
      </c>
    </row>
    <row r="141" s="2" customFormat="1" ht="24.15" customHeight="1">
      <c r="A141" s="40"/>
      <c r="B141" s="41"/>
      <c r="C141" s="215" t="s">
        <v>286</v>
      </c>
      <c r="D141" s="215" t="s">
        <v>238</v>
      </c>
      <c r="E141" s="216" t="s">
        <v>287</v>
      </c>
      <c r="F141" s="217" t="s">
        <v>288</v>
      </c>
      <c r="G141" s="218" t="s">
        <v>114</v>
      </c>
      <c r="H141" s="219">
        <v>7.5739999999999998</v>
      </c>
      <c r="I141" s="220"/>
      <c r="J141" s="221">
        <f>ROUND(I141*H141,2)</f>
        <v>0</v>
      </c>
      <c r="K141" s="217" t="s">
        <v>242</v>
      </c>
      <c r="L141" s="46"/>
      <c r="M141" s="222" t="s">
        <v>19</v>
      </c>
      <c r="N141" s="223" t="s">
        <v>44</v>
      </c>
      <c r="O141" s="86"/>
      <c r="P141" s="224">
        <f>O141*H141</f>
        <v>0</v>
      </c>
      <c r="Q141" s="224">
        <v>0.15273999999999999</v>
      </c>
      <c r="R141" s="224">
        <f>Q141*H141</f>
        <v>1.1568527599999998</v>
      </c>
      <c r="S141" s="224">
        <v>0</v>
      </c>
      <c r="T141" s="225">
        <f>S141*H141</f>
        <v>0</v>
      </c>
      <c r="U141" s="40"/>
      <c r="V141" s="40"/>
      <c r="W141" s="40"/>
      <c r="X141" s="40"/>
      <c r="Y141" s="40"/>
      <c r="Z141" s="40"/>
      <c r="AA141" s="40"/>
      <c r="AB141" s="40"/>
      <c r="AC141" s="40"/>
      <c r="AD141" s="40"/>
      <c r="AE141" s="40"/>
      <c r="AR141" s="226" t="s">
        <v>243</v>
      </c>
      <c r="AT141" s="226" t="s">
        <v>238</v>
      </c>
      <c r="AU141" s="226" t="s">
        <v>82</v>
      </c>
      <c r="AY141" s="19" t="s">
        <v>236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243</v>
      </c>
      <c r="BM141" s="226" t="s">
        <v>289</v>
      </c>
    </row>
    <row r="142" s="2" customFormat="1">
      <c r="A142" s="40"/>
      <c r="B142" s="41"/>
      <c r="C142" s="42"/>
      <c r="D142" s="228" t="s">
        <v>245</v>
      </c>
      <c r="E142" s="42"/>
      <c r="F142" s="229" t="s">
        <v>290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245</v>
      </c>
      <c r="AU142" s="19" t="s">
        <v>82</v>
      </c>
    </row>
    <row r="143" s="13" customFormat="1">
      <c r="A143" s="13"/>
      <c r="B143" s="233"/>
      <c r="C143" s="234"/>
      <c r="D143" s="235" t="s">
        <v>247</v>
      </c>
      <c r="E143" s="236" t="s">
        <v>19</v>
      </c>
      <c r="F143" s="237" t="s">
        <v>282</v>
      </c>
      <c r="G143" s="234"/>
      <c r="H143" s="236" t="s">
        <v>19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247</v>
      </c>
      <c r="AU143" s="243" t="s">
        <v>82</v>
      </c>
      <c r="AV143" s="13" t="s">
        <v>80</v>
      </c>
      <c r="AW143" s="13" t="s">
        <v>33</v>
      </c>
      <c r="AX143" s="13" t="s">
        <v>73</v>
      </c>
      <c r="AY143" s="243" t="s">
        <v>236</v>
      </c>
    </row>
    <row r="144" s="14" customFormat="1">
      <c r="A144" s="14"/>
      <c r="B144" s="244"/>
      <c r="C144" s="245"/>
      <c r="D144" s="235" t="s">
        <v>247</v>
      </c>
      <c r="E144" s="246" t="s">
        <v>19</v>
      </c>
      <c r="F144" s="247" t="s">
        <v>291</v>
      </c>
      <c r="G144" s="245"/>
      <c r="H144" s="248">
        <v>9.1500000000000004</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247</v>
      </c>
      <c r="AU144" s="254" t="s">
        <v>82</v>
      </c>
      <c r="AV144" s="14" t="s">
        <v>82</v>
      </c>
      <c r="AW144" s="14" t="s">
        <v>33</v>
      </c>
      <c r="AX144" s="14" t="s">
        <v>73</v>
      </c>
      <c r="AY144" s="254" t="s">
        <v>236</v>
      </c>
    </row>
    <row r="145" s="14" customFormat="1">
      <c r="A145" s="14"/>
      <c r="B145" s="244"/>
      <c r="C145" s="245"/>
      <c r="D145" s="235" t="s">
        <v>247</v>
      </c>
      <c r="E145" s="246" t="s">
        <v>19</v>
      </c>
      <c r="F145" s="247" t="s">
        <v>123</v>
      </c>
      <c r="G145" s="245"/>
      <c r="H145" s="248">
        <v>-1.5760000000000001</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247</v>
      </c>
      <c r="AU145" s="254" t="s">
        <v>82</v>
      </c>
      <c r="AV145" s="14" t="s">
        <v>82</v>
      </c>
      <c r="AW145" s="14" t="s">
        <v>33</v>
      </c>
      <c r="AX145" s="14" t="s">
        <v>73</v>
      </c>
      <c r="AY145" s="254" t="s">
        <v>236</v>
      </c>
    </row>
    <row r="146" s="15" customFormat="1">
      <c r="A146" s="15"/>
      <c r="B146" s="255"/>
      <c r="C146" s="256"/>
      <c r="D146" s="235" t="s">
        <v>247</v>
      </c>
      <c r="E146" s="257" t="s">
        <v>19</v>
      </c>
      <c r="F146" s="258" t="s">
        <v>254</v>
      </c>
      <c r="G146" s="256"/>
      <c r="H146" s="259">
        <v>7.5739999999999998</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247</v>
      </c>
      <c r="AU146" s="265" t="s">
        <v>82</v>
      </c>
      <c r="AV146" s="15" t="s">
        <v>243</v>
      </c>
      <c r="AW146" s="15" t="s">
        <v>33</v>
      </c>
      <c r="AX146" s="15" t="s">
        <v>80</v>
      </c>
      <c r="AY146" s="265" t="s">
        <v>236</v>
      </c>
    </row>
    <row r="147" s="2" customFormat="1" ht="16.5" customHeight="1">
      <c r="A147" s="40"/>
      <c r="B147" s="41"/>
      <c r="C147" s="215" t="s">
        <v>292</v>
      </c>
      <c r="D147" s="215" t="s">
        <v>238</v>
      </c>
      <c r="E147" s="216" t="s">
        <v>293</v>
      </c>
      <c r="F147" s="217" t="s">
        <v>294</v>
      </c>
      <c r="G147" s="218" t="s">
        <v>241</v>
      </c>
      <c r="H147" s="219">
        <v>0.22</v>
      </c>
      <c r="I147" s="220"/>
      <c r="J147" s="221">
        <f>ROUND(I147*H147,2)</f>
        <v>0</v>
      </c>
      <c r="K147" s="217" t="s">
        <v>274</v>
      </c>
      <c r="L147" s="46"/>
      <c r="M147" s="222" t="s">
        <v>19</v>
      </c>
      <c r="N147" s="223" t="s">
        <v>44</v>
      </c>
      <c r="O147" s="86"/>
      <c r="P147" s="224">
        <f>O147*H147</f>
        <v>0</v>
      </c>
      <c r="Q147" s="224">
        <v>2.2563399999999998</v>
      </c>
      <c r="R147" s="224">
        <f>Q147*H147</f>
        <v>0.49639479999999997</v>
      </c>
      <c r="S147" s="224">
        <v>0</v>
      </c>
      <c r="T147" s="225">
        <f>S147*H147</f>
        <v>0</v>
      </c>
      <c r="U147" s="40"/>
      <c r="V147" s="40"/>
      <c r="W147" s="40"/>
      <c r="X147" s="40"/>
      <c r="Y147" s="40"/>
      <c r="Z147" s="40"/>
      <c r="AA147" s="40"/>
      <c r="AB147" s="40"/>
      <c r="AC147" s="40"/>
      <c r="AD147" s="40"/>
      <c r="AE147" s="40"/>
      <c r="AR147" s="226" t="s">
        <v>243</v>
      </c>
      <c r="AT147" s="226" t="s">
        <v>238</v>
      </c>
      <c r="AU147" s="226" t="s">
        <v>82</v>
      </c>
      <c r="AY147" s="19" t="s">
        <v>236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243</v>
      </c>
      <c r="BM147" s="226" t="s">
        <v>295</v>
      </c>
    </row>
    <row r="148" s="13" customFormat="1">
      <c r="A148" s="13"/>
      <c r="B148" s="233"/>
      <c r="C148" s="234"/>
      <c r="D148" s="235" t="s">
        <v>247</v>
      </c>
      <c r="E148" s="236" t="s">
        <v>19</v>
      </c>
      <c r="F148" s="237" t="s">
        <v>268</v>
      </c>
      <c r="G148" s="234"/>
      <c r="H148" s="236" t="s">
        <v>19</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247</v>
      </c>
      <c r="AU148" s="243" t="s">
        <v>82</v>
      </c>
      <c r="AV148" s="13" t="s">
        <v>80</v>
      </c>
      <c r="AW148" s="13" t="s">
        <v>33</v>
      </c>
      <c r="AX148" s="13" t="s">
        <v>73</v>
      </c>
      <c r="AY148" s="243" t="s">
        <v>236</v>
      </c>
    </row>
    <row r="149" s="14" customFormat="1">
      <c r="A149" s="14"/>
      <c r="B149" s="244"/>
      <c r="C149" s="245"/>
      <c r="D149" s="235" t="s">
        <v>247</v>
      </c>
      <c r="E149" s="246" t="s">
        <v>19</v>
      </c>
      <c r="F149" s="247" t="s">
        <v>296</v>
      </c>
      <c r="G149" s="245"/>
      <c r="H149" s="248">
        <v>0.124</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247</v>
      </c>
      <c r="AU149" s="254" t="s">
        <v>82</v>
      </c>
      <c r="AV149" s="14" t="s">
        <v>82</v>
      </c>
      <c r="AW149" s="14" t="s">
        <v>33</v>
      </c>
      <c r="AX149" s="14" t="s">
        <v>73</v>
      </c>
      <c r="AY149" s="254" t="s">
        <v>236</v>
      </c>
    </row>
    <row r="150" s="14" customFormat="1">
      <c r="A150" s="14"/>
      <c r="B150" s="244"/>
      <c r="C150" s="245"/>
      <c r="D150" s="235" t="s">
        <v>247</v>
      </c>
      <c r="E150" s="246" t="s">
        <v>19</v>
      </c>
      <c r="F150" s="247" t="s">
        <v>297</v>
      </c>
      <c r="G150" s="245"/>
      <c r="H150" s="248">
        <v>0.096000000000000002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247</v>
      </c>
      <c r="AU150" s="254" t="s">
        <v>82</v>
      </c>
      <c r="AV150" s="14" t="s">
        <v>82</v>
      </c>
      <c r="AW150" s="14" t="s">
        <v>33</v>
      </c>
      <c r="AX150" s="14" t="s">
        <v>73</v>
      </c>
      <c r="AY150" s="254" t="s">
        <v>236</v>
      </c>
    </row>
    <row r="151" s="15" customFormat="1">
      <c r="A151" s="15"/>
      <c r="B151" s="255"/>
      <c r="C151" s="256"/>
      <c r="D151" s="235" t="s">
        <v>247</v>
      </c>
      <c r="E151" s="257" t="s">
        <v>19</v>
      </c>
      <c r="F151" s="258" t="s">
        <v>254</v>
      </c>
      <c r="G151" s="256"/>
      <c r="H151" s="259">
        <v>0.22</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247</v>
      </c>
      <c r="AU151" s="265" t="s">
        <v>82</v>
      </c>
      <c r="AV151" s="15" t="s">
        <v>243</v>
      </c>
      <c r="AW151" s="15" t="s">
        <v>33</v>
      </c>
      <c r="AX151" s="15" t="s">
        <v>80</v>
      </c>
      <c r="AY151" s="265" t="s">
        <v>236</v>
      </c>
    </row>
    <row r="152" s="2" customFormat="1" ht="37.8" customHeight="1">
      <c r="A152" s="40"/>
      <c r="B152" s="41"/>
      <c r="C152" s="215" t="s">
        <v>298</v>
      </c>
      <c r="D152" s="215" t="s">
        <v>238</v>
      </c>
      <c r="E152" s="216" t="s">
        <v>299</v>
      </c>
      <c r="F152" s="217" t="s">
        <v>300</v>
      </c>
      <c r="G152" s="218" t="s">
        <v>301</v>
      </c>
      <c r="H152" s="219">
        <v>1</v>
      </c>
      <c r="I152" s="220"/>
      <c r="J152" s="221">
        <f>ROUND(I152*H152,2)</f>
        <v>0</v>
      </c>
      <c r="K152" s="217" t="s">
        <v>242</v>
      </c>
      <c r="L152" s="46"/>
      <c r="M152" s="222" t="s">
        <v>19</v>
      </c>
      <c r="N152" s="223" t="s">
        <v>44</v>
      </c>
      <c r="O152" s="86"/>
      <c r="P152" s="224">
        <f>O152*H152</f>
        <v>0</v>
      </c>
      <c r="Q152" s="224">
        <v>0.033520000000000001</v>
      </c>
      <c r="R152" s="224">
        <f>Q152*H152</f>
        <v>0.033520000000000001</v>
      </c>
      <c r="S152" s="224">
        <v>0</v>
      </c>
      <c r="T152" s="225">
        <f>S152*H152</f>
        <v>0</v>
      </c>
      <c r="U152" s="40"/>
      <c r="V152" s="40"/>
      <c r="W152" s="40"/>
      <c r="X152" s="40"/>
      <c r="Y152" s="40"/>
      <c r="Z152" s="40"/>
      <c r="AA152" s="40"/>
      <c r="AB152" s="40"/>
      <c r="AC152" s="40"/>
      <c r="AD152" s="40"/>
      <c r="AE152" s="40"/>
      <c r="AR152" s="226" t="s">
        <v>243</v>
      </c>
      <c r="AT152" s="226" t="s">
        <v>238</v>
      </c>
      <c r="AU152" s="226" t="s">
        <v>82</v>
      </c>
      <c r="AY152" s="19" t="s">
        <v>236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243</v>
      </c>
      <c r="BM152" s="226" t="s">
        <v>302</v>
      </c>
    </row>
    <row r="153" s="2" customFormat="1">
      <c r="A153" s="40"/>
      <c r="B153" s="41"/>
      <c r="C153" s="42"/>
      <c r="D153" s="228" t="s">
        <v>245</v>
      </c>
      <c r="E153" s="42"/>
      <c r="F153" s="229" t="s">
        <v>303</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245</v>
      </c>
      <c r="AU153" s="19" t="s">
        <v>82</v>
      </c>
    </row>
    <row r="154" s="13" customFormat="1">
      <c r="A154" s="13"/>
      <c r="B154" s="233"/>
      <c r="C154" s="234"/>
      <c r="D154" s="235" t="s">
        <v>247</v>
      </c>
      <c r="E154" s="236" t="s">
        <v>19</v>
      </c>
      <c r="F154" s="237" t="s">
        <v>268</v>
      </c>
      <c r="G154" s="234"/>
      <c r="H154" s="236" t="s">
        <v>19</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247</v>
      </c>
      <c r="AU154" s="243" t="s">
        <v>82</v>
      </c>
      <c r="AV154" s="13" t="s">
        <v>80</v>
      </c>
      <c r="AW154" s="13" t="s">
        <v>33</v>
      </c>
      <c r="AX154" s="13" t="s">
        <v>73</v>
      </c>
      <c r="AY154" s="243" t="s">
        <v>236</v>
      </c>
    </row>
    <row r="155" s="13" customFormat="1">
      <c r="A155" s="13"/>
      <c r="B155" s="233"/>
      <c r="C155" s="234"/>
      <c r="D155" s="235" t="s">
        <v>247</v>
      </c>
      <c r="E155" s="236" t="s">
        <v>19</v>
      </c>
      <c r="F155" s="237" t="s">
        <v>269</v>
      </c>
      <c r="G155" s="234"/>
      <c r="H155" s="236" t="s">
        <v>19</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247</v>
      </c>
      <c r="AU155" s="243" t="s">
        <v>82</v>
      </c>
      <c r="AV155" s="13" t="s">
        <v>80</v>
      </c>
      <c r="AW155" s="13" t="s">
        <v>33</v>
      </c>
      <c r="AX155" s="13" t="s">
        <v>73</v>
      </c>
      <c r="AY155" s="243" t="s">
        <v>236</v>
      </c>
    </row>
    <row r="156" s="14" customFormat="1">
      <c r="A156" s="14"/>
      <c r="B156" s="244"/>
      <c r="C156" s="245"/>
      <c r="D156" s="235" t="s">
        <v>247</v>
      </c>
      <c r="E156" s="246" t="s">
        <v>19</v>
      </c>
      <c r="F156" s="247" t="s">
        <v>304</v>
      </c>
      <c r="G156" s="245"/>
      <c r="H156" s="248">
        <v>1</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247</v>
      </c>
      <c r="AU156" s="254" t="s">
        <v>82</v>
      </c>
      <c r="AV156" s="14" t="s">
        <v>82</v>
      </c>
      <c r="AW156" s="14" t="s">
        <v>33</v>
      </c>
      <c r="AX156" s="14" t="s">
        <v>80</v>
      </c>
      <c r="AY156" s="254" t="s">
        <v>236</v>
      </c>
    </row>
    <row r="157" s="2" customFormat="1" ht="24.15" customHeight="1">
      <c r="A157" s="40"/>
      <c r="B157" s="41"/>
      <c r="C157" s="215" t="s">
        <v>305</v>
      </c>
      <c r="D157" s="215" t="s">
        <v>238</v>
      </c>
      <c r="E157" s="216" t="s">
        <v>306</v>
      </c>
      <c r="F157" s="217" t="s">
        <v>307</v>
      </c>
      <c r="G157" s="218" t="s">
        <v>301</v>
      </c>
      <c r="H157" s="219">
        <v>4</v>
      </c>
      <c r="I157" s="220"/>
      <c r="J157" s="221">
        <f>ROUND(I157*H157,2)</f>
        <v>0</v>
      </c>
      <c r="K157" s="217" t="s">
        <v>242</v>
      </c>
      <c r="L157" s="46"/>
      <c r="M157" s="222" t="s">
        <v>19</v>
      </c>
      <c r="N157" s="223" t="s">
        <v>44</v>
      </c>
      <c r="O157" s="86"/>
      <c r="P157" s="224">
        <f>O157*H157</f>
        <v>0</v>
      </c>
      <c r="Q157" s="224">
        <v>0.026280000000000001</v>
      </c>
      <c r="R157" s="224">
        <f>Q157*H157</f>
        <v>0.10512000000000001</v>
      </c>
      <c r="S157" s="224">
        <v>0</v>
      </c>
      <c r="T157" s="225">
        <f>S157*H157</f>
        <v>0</v>
      </c>
      <c r="U157" s="40"/>
      <c r="V157" s="40"/>
      <c r="W157" s="40"/>
      <c r="X157" s="40"/>
      <c r="Y157" s="40"/>
      <c r="Z157" s="40"/>
      <c r="AA157" s="40"/>
      <c r="AB157" s="40"/>
      <c r="AC157" s="40"/>
      <c r="AD157" s="40"/>
      <c r="AE157" s="40"/>
      <c r="AR157" s="226" t="s">
        <v>243</v>
      </c>
      <c r="AT157" s="226" t="s">
        <v>238</v>
      </c>
      <c r="AU157" s="226" t="s">
        <v>82</v>
      </c>
      <c r="AY157" s="19" t="s">
        <v>236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243</v>
      </c>
      <c r="BM157" s="226" t="s">
        <v>308</v>
      </c>
    </row>
    <row r="158" s="2" customFormat="1">
      <c r="A158" s="40"/>
      <c r="B158" s="41"/>
      <c r="C158" s="42"/>
      <c r="D158" s="228" t="s">
        <v>245</v>
      </c>
      <c r="E158" s="42"/>
      <c r="F158" s="229" t="s">
        <v>309</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245</v>
      </c>
      <c r="AU158" s="19" t="s">
        <v>82</v>
      </c>
    </row>
    <row r="159" s="13" customFormat="1">
      <c r="A159" s="13"/>
      <c r="B159" s="233"/>
      <c r="C159" s="234"/>
      <c r="D159" s="235" t="s">
        <v>247</v>
      </c>
      <c r="E159" s="236" t="s">
        <v>19</v>
      </c>
      <c r="F159" s="237" t="s">
        <v>268</v>
      </c>
      <c r="G159" s="234"/>
      <c r="H159" s="236" t="s">
        <v>19</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247</v>
      </c>
      <c r="AU159" s="243" t="s">
        <v>82</v>
      </c>
      <c r="AV159" s="13" t="s">
        <v>80</v>
      </c>
      <c r="AW159" s="13" t="s">
        <v>33</v>
      </c>
      <c r="AX159" s="13" t="s">
        <v>73</v>
      </c>
      <c r="AY159" s="243" t="s">
        <v>236</v>
      </c>
    </row>
    <row r="160" s="13" customFormat="1">
      <c r="A160" s="13"/>
      <c r="B160" s="233"/>
      <c r="C160" s="234"/>
      <c r="D160" s="235" t="s">
        <v>247</v>
      </c>
      <c r="E160" s="236" t="s">
        <v>19</v>
      </c>
      <c r="F160" s="237" t="s">
        <v>269</v>
      </c>
      <c r="G160" s="234"/>
      <c r="H160" s="236" t="s">
        <v>19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247</v>
      </c>
      <c r="AU160" s="243" t="s">
        <v>82</v>
      </c>
      <c r="AV160" s="13" t="s">
        <v>80</v>
      </c>
      <c r="AW160" s="13" t="s">
        <v>33</v>
      </c>
      <c r="AX160" s="13" t="s">
        <v>73</v>
      </c>
      <c r="AY160" s="243" t="s">
        <v>236</v>
      </c>
    </row>
    <row r="161" s="14" customFormat="1">
      <c r="A161" s="14"/>
      <c r="B161" s="244"/>
      <c r="C161" s="245"/>
      <c r="D161" s="235" t="s">
        <v>247</v>
      </c>
      <c r="E161" s="246" t="s">
        <v>19</v>
      </c>
      <c r="F161" s="247" t="s">
        <v>310</v>
      </c>
      <c r="G161" s="245"/>
      <c r="H161" s="248">
        <v>4</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247</v>
      </c>
      <c r="AU161" s="254" t="s">
        <v>82</v>
      </c>
      <c r="AV161" s="14" t="s">
        <v>82</v>
      </c>
      <c r="AW161" s="14" t="s">
        <v>33</v>
      </c>
      <c r="AX161" s="14" t="s">
        <v>80</v>
      </c>
      <c r="AY161" s="254" t="s">
        <v>236</v>
      </c>
    </row>
    <row r="162" s="2" customFormat="1" ht="24.15" customHeight="1">
      <c r="A162" s="40"/>
      <c r="B162" s="41"/>
      <c r="C162" s="215" t="s">
        <v>311</v>
      </c>
      <c r="D162" s="215" t="s">
        <v>238</v>
      </c>
      <c r="E162" s="216" t="s">
        <v>312</v>
      </c>
      <c r="F162" s="217" t="s">
        <v>313</v>
      </c>
      <c r="G162" s="218" t="s">
        <v>301</v>
      </c>
      <c r="H162" s="219">
        <v>1</v>
      </c>
      <c r="I162" s="220"/>
      <c r="J162" s="221">
        <f>ROUND(I162*H162,2)</f>
        <v>0</v>
      </c>
      <c r="K162" s="217" t="s">
        <v>242</v>
      </c>
      <c r="L162" s="46"/>
      <c r="M162" s="222" t="s">
        <v>19</v>
      </c>
      <c r="N162" s="223" t="s">
        <v>44</v>
      </c>
      <c r="O162" s="86"/>
      <c r="P162" s="224">
        <f>O162*H162</f>
        <v>0</v>
      </c>
      <c r="Q162" s="224">
        <v>0.062210000000000001</v>
      </c>
      <c r="R162" s="224">
        <f>Q162*H162</f>
        <v>0.062210000000000001</v>
      </c>
      <c r="S162" s="224">
        <v>0</v>
      </c>
      <c r="T162" s="225">
        <f>S162*H162</f>
        <v>0</v>
      </c>
      <c r="U162" s="40"/>
      <c r="V162" s="40"/>
      <c r="W162" s="40"/>
      <c r="X162" s="40"/>
      <c r="Y162" s="40"/>
      <c r="Z162" s="40"/>
      <c r="AA162" s="40"/>
      <c r="AB162" s="40"/>
      <c r="AC162" s="40"/>
      <c r="AD162" s="40"/>
      <c r="AE162" s="40"/>
      <c r="AR162" s="226" t="s">
        <v>243</v>
      </c>
      <c r="AT162" s="226" t="s">
        <v>238</v>
      </c>
      <c r="AU162" s="226" t="s">
        <v>82</v>
      </c>
      <c r="AY162" s="19" t="s">
        <v>236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243</v>
      </c>
      <c r="BM162" s="226" t="s">
        <v>314</v>
      </c>
    </row>
    <row r="163" s="2" customFormat="1">
      <c r="A163" s="40"/>
      <c r="B163" s="41"/>
      <c r="C163" s="42"/>
      <c r="D163" s="228" t="s">
        <v>245</v>
      </c>
      <c r="E163" s="42"/>
      <c r="F163" s="229" t="s">
        <v>315</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245</v>
      </c>
      <c r="AU163" s="19" t="s">
        <v>82</v>
      </c>
    </row>
    <row r="164" s="13" customFormat="1">
      <c r="A164" s="13"/>
      <c r="B164" s="233"/>
      <c r="C164" s="234"/>
      <c r="D164" s="235" t="s">
        <v>247</v>
      </c>
      <c r="E164" s="236" t="s">
        <v>19</v>
      </c>
      <c r="F164" s="237" t="s">
        <v>268</v>
      </c>
      <c r="G164" s="234"/>
      <c r="H164" s="236" t="s">
        <v>19</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247</v>
      </c>
      <c r="AU164" s="243" t="s">
        <v>82</v>
      </c>
      <c r="AV164" s="13" t="s">
        <v>80</v>
      </c>
      <c r="AW164" s="13" t="s">
        <v>33</v>
      </c>
      <c r="AX164" s="13" t="s">
        <v>73</v>
      </c>
      <c r="AY164" s="243" t="s">
        <v>236</v>
      </c>
    </row>
    <row r="165" s="13" customFormat="1">
      <c r="A165" s="13"/>
      <c r="B165" s="233"/>
      <c r="C165" s="234"/>
      <c r="D165" s="235" t="s">
        <v>247</v>
      </c>
      <c r="E165" s="236" t="s">
        <v>19</v>
      </c>
      <c r="F165" s="237" t="s">
        <v>269</v>
      </c>
      <c r="G165" s="234"/>
      <c r="H165" s="236" t="s">
        <v>19</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247</v>
      </c>
      <c r="AU165" s="243" t="s">
        <v>82</v>
      </c>
      <c r="AV165" s="13" t="s">
        <v>80</v>
      </c>
      <c r="AW165" s="13" t="s">
        <v>33</v>
      </c>
      <c r="AX165" s="13" t="s">
        <v>73</v>
      </c>
      <c r="AY165" s="243" t="s">
        <v>236</v>
      </c>
    </row>
    <row r="166" s="14" customFormat="1">
      <c r="A166" s="14"/>
      <c r="B166" s="244"/>
      <c r="C166" s="245"/>
      <c r="D166" s="235" t="s">
        <v>247</v>
      </c>
      <c r="E166" s="246" t="s">
        <v>19</v>
      </c>
      <c r="F166" s="247" t="s">
        <v>316</v>
      </c>
      <c r="G166" s="245"/>
      <c r="H166" s="248">
        <v>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247</v>
      </c>
      <c r="AU166" s="254" t="s">
        <v>82</v>
      </c>
      <c r="AV166" s="14" t="s">
        <v>82</v>
      </c>
      <c r="AW166" s="14" t="s">
        <v>33</v>
      </c>
      <c r="AX166" s="14" t="s">
        <v>80</v>
      </c>
      <c r="AY166" s="254" t="s">
        <v>236</v>
      </c>
    </row>
    <row r="167" s="2" customFormat="1" ht="16.5" customHeight="1">
      <c r="A167" s="40"/>
      <c r="B167" s="41"/>
      <c r="C167" s="215" t="s">
        <v>317</v>
      </c>
      <c r="D167" s="215" t="s">
        <v>238</v>
      </c>
      <c r="E167" s="216" t="s">
        <v>318</v>
      </c>
      <c r="F167" s="217" t="s">
        <v>319</v>
      </c>
      <c r="G167" s="218" t="s">
        <v>241</v>
      </c>
      <c r="H167" s="219">
        <v>0.26400000000000001</v>
      </c>
      <c r="I167" s="220"/>
      <c r="J167" s="221">
        <f>ROUND(I167*H167,2)</f>
        <v>0</v>
      </c>
      <c r="K167" s="217" t="s">
        <v>242</v>
      </c>
      <c r="L167" s="46"/>
      <c r="M167" s="222" t="s">
        <v>19</v>
      </c>
      <c r="N167" s="223" t="s">
        <v>44</v>
      </c>
      <c r="O167" s="86"/>
      <c r="P167" s="224">
        <f>O167*H167</f>
        <v>0</v>
      </c>
      <c r="Q167" s="224">
        <v>1.94302</v>
      </c>
      <c r="R167" s="224">
        <f>Q167*H167</f>
        <v>0.51295728000000007</v>
      </c>
      <c r="S167" s="224">
        <v>0</v>
      </c>
      <c r="T167" s="225">
        <f>S167*H167</f>
        <v>0</v>
      </c>
      <c r="U167" s="40"/>
      <c r="V167" s="40"/>
      <c r="W167" s="40"/>
      <c r="X167" s="40"/>
      <c r="Y167" s="40"/>
      <c r="Z167" s="40"/>
      <c r="AA167" s="40"/>
      <c r="AB167" s="40"/>
      <c r="AC167" s="40"/>
      <c r="AD167" s="40"/>
      <c r="AE167" s="40"/>
      <c r="AR167" s="226" t="s">
        <v>243</v>
      </c>
      <c r="AT167" s="226" t="s">
        <v>238</v>
      </c>
      <c r="AU167" s="226" t="s">
        <v>82</v>
      </c>
      <c r="AY167" s="19" t="s">
        <v>236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243</v>
      </c>
      <c r="BM167" s="226" t="s">
        <v>320</v>
      </c>
    </row>
    <row r="168" s="2" customFormat="1">
      <c r="A168" s="40"/>
      <c r="B168" s="41"/>
      <c r="C168" s="42"/>
      <c r="D168" s="228" t="s">
        <v>245</v>
      </c>
      <c r="E168" s="42"/>
      <c r="F168" s="229" t="s">
        <v>321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82</v>
      </c>
    </row>
    <row r="169" s="13" customFormat="1">
      <c r="A169" s="13"/>
      <c r="B169" s="233"/>
      <c r="C169" s="234"/>
      <c r="D169" s="235" t="s">
        <v>247</v>
      </c>
      <c r="E169" s="236" t="s">
        <v>19</v>
      </c>
      <c r="F169" s="237" t="s">
        <v>282</v>
      </c>
      <c r="G169" s="234"/>
      <c r="H169" s="236" t="s">
        <v>19</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247</v>
      </c>
      <c r="AU169" s="243" t="s">
        <v>82</v>
      </c>
      <c r="AV169" s="13" t="s">
        <v>80</v>
      </c>
      <c r="AW169" s="13" t="s">
        <v>33</v>
      </c>
      <c r="AX169" s="13" t="s">
        <v>73</v>
      </c>
      <c r="AY169" s="243" t="s">
        <v>236</v>
      </c>
    </row>
    <row r="170" s="13" customFormat="1">
      <c r="A170" s="13"/>
      <c r="B170" s="233"/>
      <c r="C170" s="234"/>
      <c r="D170" s="235" t="s">
        <v>247</v>
      </c>
      <c r="E170" s="236" t="s">
        <v>19</v>
      </c>
      <c r="F170" s="237" t="s">
        <v>269</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247</v>
      </c>
      <c r="AU170" s="243" t="s">
        <v>82</v>
      </c>
      <c r="AV170" s="13" t="s">
        <v>80</v>
      </c>
      <c r="AW170" s="13" t="s">
        <v>33</v>
      </c>
      <c r="AX170" s="13" t="s">
        <v>73</v>
      </c>
      <c r="AY170" s="243" t="s">
        <v>236</v>
      </c>
    </row>
    <row r="171" s="14" customFormat="1">
      <c r="A171" s="14"/>
      <c r="B171" s="244"/>
      <c r="C171" s="245"/>
      <c r="D171" s="235" t="s">
        <v>247</v>
      </c>
      <c r="E171" s="246" t="s">
        <v>19</v>
      </c>
      <c r="F171" s="247" t="s">
        <v>322</v>
      </c>
      <c r="G171" s="245"/>
      <c r="H171" s="248">
        <v>0.087999999999999995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247</v>
      </c>
      <c r="AU171" s="254" t="s">
        <v>82</v>
      </c>
      <c r="AV171" s="14" t="s">
        <v>82</v>
      </c>
      <c r="AW171" s="14" t="s">
        <v>33</v>
      </c>
      <c r="AX171" s="14" t="s">
        <v>73</v>
      </c>
      <c r="AY171" s="254" t="s">
        <v>236</v>
      </c>
    </row>
    <row r="172" s="14" customFormat="1">
      <c r="A172" s="14"/>
      <c r="B172" s="244"/>
      <c r="C172" s="245"/>
      <c r="D172" s="235" t="s">
        <v>247</v>
      </c>
      <c r="E172" s="246" t="s">
        <v>19</v>
      </c>
      <c r="F172" s="247" t="s">
        <v>323</v>
      </c>
      <c r="G172" s="245"/>
      <c r="H172" s="248">
        <v>0.087999999999999995</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247</v>
      </c>
      <c r="AU172" s="254" t="s">
        <v>82</v>
      </c>
      <c r="AV172" s="14" t="s">
        <v>82</v>
      </c>
      <c r="AW172" s="14" t="s">
        <v>33</v>
      </c>
      <c r="AX172" s="14" t="s">
        <v>73</v>
      </c>
      <c r="AY172" s="254" t="s">
        <v>236</v>
      </c>
    </row>
    <row r="173" s="14" customFormat="1">
      <c r="A173" s="14"/>
      <c r="B173" s="244"/>
      <c r="C173" s="245"/>
      <c r="D173" s="235" t="s">
        <v>247</v>
      </c>
      <c r="E173" s="246" t="s">
        <v>19</v>
      </c>
      <c r="F173" s="247" t="s">
        <v>324</v>
      </c>
      <c r="G173" s="245"/>
      <c r="H173" s="248">
        <v>0.083000000000000004</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247</v>
      </c>
      <c r="AU173" s="254" t="s">
        <v>82</v>
      </c>
      <c r="AV173" s="14" t="s">
        <v>82</v>
      </c>
      <c r="AW173" s="14" t="s">
        <v>33</v>
      </c>
      <c r="AX173" s="14" t="s">
        <v>73</v>
      </c>
      <c r="AY173" s="254" t="s">
        <v>236</v>
      </c>
    </row>
    <row r="174" s="14" customFormat="1">
      <c r="A174" s="14"/>
      <c r="B174" s="244"/>
      <c r="C174" s="245"/>
      <c r="D174" s="235" t="s">
        <v>247</v>
      </c>
      <c r="E174" s="246" t="s">
        <v>19</v>
      </c>
      <c r="F174" s="247" t="s">
        <v>325</v>
      </c>
      <c r="G174" s="245"/>
      <c r="H174" s="248">
        <v>0.0050000000000000001</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247</v>
      </c>
      <c r="AU174" s="254" t="s">
        <v>82</v>
      </c>
      <c r="AV174" s="14" t="s">
        <v>82</v>
      </c>
      <c r="AW174" s="14" t="s">
        <v>33</v>
      </c>
      <c r="AX174" s="14" t="s">
        <v>73</v>
      </c>
      <c r="AY174" s="254" t="s">
        <v>236</v>
      </c>
    </row>
    <row r="175" s="15" customFormat="1">
      <c r="A175" s="15"/>
      <c r="B175" s="255"/>
      <c r="C175" s="256"/>
      <c r="D175" s="235" t="s">
        <v>247</v>
      </c>
      <c r="E175" s="257" t="s">
        <v>19</v>
      </c>
      <c r="F175" s="258" t="s">
        <v>254</v>
      </c>
      <c r="G175" s="256"/>
      <c r="H175" s="259">
        <v>0.26400000000000001</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247</v>
      </c>
      <c r="AU175" s="265" t="s">
        <v>82</v>
      </c>
      <c r="AV175" s="15" t="s">
        <v>243</v>
      </c>
      <c r="AW175" s="15" t="s">
        <v>33</v>
      </c>
      <c r="AX175" s="15" t="s">
        <v>80</v>
      </c>
      <c r="AY175" s="265" t="s">
        <v>236</v>
      </c>
    </row>
    <row r="176" s="2" customFormat="1" ht="16.5" customHeight="1">
      <c r="A176" s="40"/>
      <c r="B176" s="41"/>
      <c r="C176" s="215" t="s">
        <v>326</v>
      </c>
      <c r="D176" s="215" t="s">
        <v>238</v>
      </c>
      <c r="E176" s="216" t="s">
        <v>327</v>
      </c>
      <c r="F176" s="217" t="s">
        <v>328</v>
      </c>
      <c r="G176" s="218" t="s">
        <v>329</v>
      </c>
      <c r="H176" s="219">
        <v>0.014999999999999999</v>
      </c>
      <c r="I176" s="220"/>
      <c r="J176" s="221">
        <f>ROUND(I176*H176,2)</f>
        <v>0</v>
      </c>
      <c r="K176" s="217" t="s">
        <v>242</v>
      </c>
      <c r="L176" s="46"/>
      <c r="M176" s="222" t="s">
        <v>19</v>
      </c>
      <c r="N176" s="223" t="s">
        <v>44</v>
      </c>
      <c r="O176" s="86"/>
      <c r="P176" s="224">
        <f>O176*H176</f>
        <v>0</v>
      </c>
      <c r="Q176" s="224">
        <v>1.0900000000000001</v>
      </c>
      <c r="R176" s="224">
        <f>Q176*H176</f>
        <v>0.01635</v>
      </c>
      <c r="S176" s="224">
        <v>0</v>
      </c>
      <c r="T176" s="225">
        <f>S176*H176</f>
        <v>0</v>
      </c>
      <c r="U176" s="40"/>
      <c r="V176" s="40"/>
      <c r="W176" s="40"/>
      <c r="X176" s="40"/>
      <c r="Y176" s="40"/>
      <c r="Z176" s="40"/>
      <c r="AA176" s="40"/>
      <c r="AB176" s="40"/>
      <c r="AC176" s="40"/>
      <c r="AD176" s="40"/>
      <c r="AE176" s="40"/>
      <c r="AR176" s="226" t="s">
        <v>243</v>
      </c>
      <c r="AT176" s="226" t="s">
        <v>238</v>
      </c>
      <c r="AU176" s="226" t="s">
        <v>82</v>
      </c>
      <c r="AY176" s="19" t="s">
        <v>236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243</v>
      </c>
      <c r="BM176" s="226" t="s">
        <v>330</v>
      </c>
    </row>
    <row r="177" s="2" customFormat="1">
      <c r="A177" s="40"/>
      <c r="B177" s="41"/>
      <c r="C177" s="42"/>
      <c r="D177" s="228" t="s">
        <v>245</v>
      </c>
      <c r="E177" s="42"/>
      <c r="F177" s="229" t="s">
        <v>331</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245</v>
      </c>
      <c r="AU177" s="19" t="s">
        <v>82</v>
      </c>
    </row>
    <row r="178" s="13" customFormat="1">
      <c r="A178" s="13"/>
      <c r="B178" s="233"/>
      <c r="C178" s="234"/>
      <c r="D178" s="235" t="s">
        <v>247</v>
      </c>
      <c r="E178" s="236" t="s">
        <v>19</v>
      </c>
      <c r="F178" s="237" t="s">
        <v>282</v>
      </c>
      <c r="G178" s="234"/>
      <c r="H178" s="236" t="s">
        <v>19</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247</v>
      </c>
      <c r="AU178" s="243" t="s">
        <v>82</v>
      </c>
      <c r="AV178" s="13" t="s">
        <v>80</v>
      </c>
      <c r="AW178" s="13" t="s">
        <v>33</v>
      </c>
      <c r="AX178" s="13" t="s">
        <v>73</v>
      </c>
      <c r="AY178" s="243" t="s">
        <v>236</v>
      </c>
    </row>
    <row r="179" s="13" customFormat="1">
      <c r="A179" s="13"/>
      <c r="B179" s="233"/>
      <c r="C179" s="234"/>
      <c r="D179" s="235" t="s">
        <v>247</v>
      </c>
      <c r="E179" s="236" t="s">
        <v>19</v>
      </c>
      <c r="F179" s="237" t="s">
        <v>269</v>
      </c>
      <c r="G179" s="234"/>
      <c r="H179" s="236" t="s">
        <v>19</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247</v>
      </c>
      <c r="AU179" s="243" t="s">
        <v>82</v>
      </c>
      <c r="AV179" s="13" t="s">
        <v>80</v>
      </c>
      <c r="AW179" s="13" t="s">
        <v>33</v>
      </c>
      <c r="AX179" s="13" t="s">
        <v>73</v>
      </c>
      <c r="AY179" s="243" t="s">
        <v>236</v>
      </c>
    </row>
    <row r="180" s="14" customFormat="1">
      <c r="A180" s="14"/>
      <c r="B180" s="244"/>
      <c r="C180" s="245"/>
      <c r="D180" s="235" t="s">
        <v>247</v>
      </c>
      <c r="E180" s="246" t="s">
        <v>19</v>
      </c>
      <c r="F180" s="247" t="s">
        <v>332</v>
      </c>
      <c r="G180" s="245"/>
      <c r="H180" s="248">
        <v>0.0070000000000000001</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247</v>
      </c>
      <c r="AU180" s="254" t="s">
        <v>82</v>
      </c>
      <c r="AV180" s="14" t="s">
        <v>82</v>
      </c>
      <c r="AW180" s="14" t="s">
        <v>33</v>
      </c>
      <c r="AX180" s="14" t="s">
        <v>73</v>
      </c>
      <c r="AY180" s="254" t="s">
        <v>236</v>
      </c>
    </row>
    <row r="181" s="13" customFormat="1">
      <c r="A181" s="13"/>
      <c r="B181" s="233"/>
      <c r="C181" s="234"/>
      <c r="D181" s="235" t="s">
        <v>247</v>
      </c>
      <c r="E181" s="236" t="s">
        <v>19</v>
      </c>
      <c r="F181" s="237" t="s">
        <v>333</v>
      </c>
      <c r="G181" s="234"/>
      <c r="H181" s="236" t="s">
        <v>19</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247</v>
      </c>
      <c r="AU181" s="243" t="s">
        <v>82</v>
      </c>
      <c r="AV181" s="13" t="s">
        <v>80</v>
      </c>
      <c r="AW181" s="13" t="s">
        <v>33</v>
      </c>
      <c r="AX181" s="13" t="s">
        <v>73</v>
      </c>
      <c r="AY181" s="243" t="s">
        <v>236</v>
      </c>
    </row>
    <row r="182" s="14" customFormat="1">
      <c r="A182" s="14"/>
      <c r="B182" s="244"/>
      <c r="C182" s="245"/>
      <c r="D182" s="235" t="s">
        <v>247</v>
      </c>
      <c r="E182" s="246" t="s">
        <v>19</v>
      </c>
      <c r="F182" s="247" t="s">
        <v>334</v>
      </c>
      <c r="G182" s="245"/>
      <c r="H182" s="248">
        <v>0.0080000000000000002</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247</v>
      </c>
      <c r="AU182" s="254" t="s">
        <v>82</v>
      </c>
      <c r="AV182" s="14" t="s">
        <v>82</v>
      </c>
      <c r="AW182" s="14" t="s">
        <v>33</v>
      </c>
      <c r="AX182" s="14" t="s">
        <v>73</v>
      </c>
      <c r="AY182" s="254" t="s">
        <v>236</v>
      </c>
    </row>
    <row r="183" s="15" customFormat="1">
      <c r="A183" s="15"/>
      <c r="B183" s="255"/>
      <c r="C183" s="256"/>
      <c r="D183" s="235" t="s">
        <v>247</v>
      </c>
      <c r="E183" s="257" t="s">
        <v>19</v>
      </c>
      <c r="F183" s="258" t="s">
        <v>254</v>
      </c>
      <c r="G183" s="256"/>
      <c r="H183" s="259">
        <v>0.014999999999999999</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247</v>
      </c>
      <c r="AU183" s="265" t="s">
        <v>82</v>
      </c>
      <c r="AV183" s="15" t="s">
        <v>243</v>
      </c>
      <c r="AW183" s="15" t="s">
        <v>33</v>
      </c>
      <c r="AX183" s="15" t="s">
        <v>80</v>
      </c>
      <c r="AY183" s="265" t="s">
        <v>236</v>
      </c>
    </row>
    <row r="184" s="2" customFormat="1" ht="16.5" customHeight="1">
      <c r="A184" s="40"/>
      <c r="B184" s="41"/>
      <c r="C184" s="215" t="s">
        <v>335</v>
      </c>
      <c r="D184" s="215" t="s">
        <v>238</v>
      </c>
      <c r="E184" s="216" t="s">
        <v>336</v>
      </c>
      <c r="F184" s="217" t="s">
        <v>337</v>
      </c>
      <c r="G184" s="218" t="s">
        <v>329</v>
      </c>
      <c r="H184" s="219">
        <v>0.182</v>
      </c>
      <c r="I184" s="220"/>
      <c r="J184" s="221">
        <f>ROUND(I184*H184,2)</f>
        <v>0</v>
      </c>
      <c r="K184" s="217" t="s">
        <v>242</v>
      </c>
      <c r="L184" s="46"/>
      <c r="M184" s="222" t="s">
        <v>19</v>
      </c>
      <c r="N184" s="223" t="s">
        <v>44</v>
      </c>
      <c r="O184" s="86"/>
      <c r="P184" s="224">
        <f>O184*H184</f>
        <v>0</v>
      </c>
      <c r="Q184" s="224">
        <v>1.0900000000000001</v>
      </c>
      <c r="R184" s="224">
        <f>Q184*H184</f>
        <v>0.19838</v>
      </c>
      <c r="S184" s="224">
        <v>0</v>
      </c>
      <c r="T184" s="225">
        <f>S184*H184</f>
        <v>0</v>
      </c>
      <c r="U184" s="40"/>
      <c r="V184" s="40"/>
      <c r="W184" s="40"/>
      <c r="X184" s="40"/>
      <c r="Y184" s="40"/>
      <c r="Z184" s="40"/>
      <c r="AA184" s="40"/>
      <c r="AB184" s="40"/>
      <c r="AC184" s="40"/>
      <c r="AD184" s="40"/>
      <c r="AE184" s="40"/>
      <c r="AR184" s="226" t="s">
        <v>243</v>
      </c>
      <c r="AT184" s="226" t="s">
        <v>238</v>
      </c>
      <c r="AU184" s="226" t="s">
        <v>82</v>
      </c>
      <c r="AY184" s="19" t="s">
        <v>236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243</v>
      </c>
      <c r="BM184" s="226" t="s">
        <v>338</v>
      </c>
    </row>
    <row r="185" s="2" customFormat="1">
      <c r="A185" s="40"/>
      <c r="B185" s="41"/>
      <c r="C185" s="42"/>
      <c r="D185" s="228" t="s">
        <v>245</v>
      </c>
      <c r="E185" s="42"/>
      <c r="F185" s="229" t="s">
        <v>339</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245</v>
      </c>
      <c r="AU185" s="19" t="s">
        <v>82</v>
      </c>
    </row>
    <row r="186" s="13" customFormat="1">
      <c r="A186" s="13"/>
      <c r="B186" s="233"/>
      <c r="C186" s="234"/>
      <c r="D186" s="235" t="s">
        <v>247</v>
      </c>
      <c r="E186" s="236" t="s">
        <v>19</v>
      </c>
      <c r="F186" s="237" t="s">
        <v>282</v>
      </c>
      <c r="G186" s="234"/>
      <c r="H186" s="236" t="s">
        <v>19</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247</v>
      </c>
      <c r="AU186" s="243" t="s">
        <v>82</v>
      </c>
      <c r="AV186" s="13" t="s">
        <v>80</v>
      </c>
      <c r="AW186" s="13" t="s">
        <v>33</v>
      </c>
      <c r="AX186" s="13" t="s">
        <v>73</v>
      </c>
      <c r="AY186" s="243" t="s">
        <v>236</v>
      </c>
    </row>
    <row r="187" s="13" customFormat="1">
      <c r="A187" s="13"/>
      <c r="B187" s="233"/>
      <c r="C187" s="234"/>
      <c r="D187" s="235" t="s">
        <v>247</v>
      </c>
      <c r="E187" s="236" t="s">
        <v>19</v>
      </c>
      <c r="F187" s="237" t="s">
        <v>269</v>
      </c>
      <c r="G187" s="234"/>
      <c r="H187" s="236" t="s">
        <v>19</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247</v>
      </c>
      <c r="AU187" s="243" t="s">
        <v>82</v>
      </c>
      <c r="AV187" s="13" t="s">
        <v>80</v>
      </c>
      <c r="AW187" s="13" t="s">
        <v>33</v>
      </c>
      <c r="AX187" s="13" t="s">
        <v>73</v>
      </c>
      <c r="AY187" s="243" t="s">
        <v>236</v>
      </c>
    </row>
    <row r="188" s="14" customFormat="1">
      <c r="A188" s="14"/>
      <c r="B188" s="244"/>
      <c r="C188" s="245"/>
      <c r="D188" s="235" t="s">
        <v>247</v>
      </c>
      <c r="E188" s="246" t="s">
        <v>19</v>
      </c>
      <c r="F188" s="247" t="s">
        <v>340</v>
      </c>
      <c r="G188" s="245"/>
      <c r="H188" s="248">
        <v>0.050000000000000003</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247</v>
      </c>
      <c r="AU188" s="254" t="s">
        <v>82</v>
      </c>
      <c r="AV188" s="14" t="s">
        <v>82</v>
      </c>
      <c r="AW188" s="14" t="s">
        <v>33</v>
      </c>
      <c r="AX188" s="14" t="s">
        <v>73</v>
      </c>
      <c r="AY188" s="254" t="s">
        <v>236</v>
      </c>
    </row>
    <row r="189" s="14" customFormat="1">
      <c r="A189" s="14"/>
      <c r="B189" s="244"/>
      <c r="C189" s="245"/>
      <c r="D189" s="235" t="s">
        <v>247</v>
      </c>
      <c r="E189" s="246" t="s">
        <v>19</v>
      </c>
      <c r="F189" s="247" t="s">
        <v>341</v>
      </c>
      <c r="G189" s="245"/>
      <c r="H189" s="248">
        <v>0.050000000000000003</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247</v>
      </c>
      <c r="AU189" s="254" t="s">
        <v>82</v>
      </c>
      <c r="AV189" s="14" t="s">
        <v>82</v>
      </c>
      <c r="AW189" s="14" t="s">
        <v>33</v>
      </c>
      <c r="AX189" s="14" t="s">
        <v>73</v>
      </c>
      <c r="AY189" s="254" t="s">
        <v>236</v>
      </c>
    </row>
    <row r="190" s="14" customFormat="1">
      <c r="A190" s="14"/>
      <c r="B190" s="244"/>
      <c r="C190" s="245"/>
      <c r="D190" s="235" t="s">
        <v>247</v>
      </c>
      <c r="E190" s="246" t="s">
        <v>19</v>
      </c>
      <c r="F190" s="247" t="s">
        <v>342</v>
      </c>
      <c r="G190" s="245"/>
      <c r="H190" s="248">
        <v>0.082000000000000003</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247</v>
      </c>
      <c r="AU190" s="254" t="s">
        <v>82</v>
      </c>
      <c r="AV190" s="14" t="s">
        <v>82</v>
      </c>
      <c r="AW190" s="14" t="s">
        <v>33</v>
      </c>
      <c r="AX190" s="14" t="s">
        <v>73</v>
      </c>
      <c r="AY190" s="254" t="s">
        <v>236</v>
      </c>
    </row>
    <row r="191" s="15" customFormat="1">
      <c r="A191" s="15"/>
      <c r="B191" s="255"/>
      <c r="C191" s="256"/>
      <c r="D191" s="235" t="s">
        <v>247</v>
      </c>
      <c r="E191" s="257" t="s">
        <v>19</v>
      </c>
      <c r="F191" s="258" t="s">
        <v>254</v>
      </c>
      <c r="G191" s="256"/>
      <c r="H191" s="259">
        <v>0.182</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247</v>
      </c>
      <c r="AU191" s="265" t="s">
        <v>82</v>
      </c>
      <c r="AV191" s="15" t="s">
        <v>243</v>
      </c>
      <c r="AW191" s="15" t="s">
        <v>33</v>
      </c>
      <c r="AX191" s="15" t="s">
        <v>80</v>
      </c>
      <c r="AY191" s="265" t="s">
        <v>236</v>
      </c>
    </row>
    <row r="192" s="2" customFormat="1" ht="24.15" customHeight="1">
      <c r="A192" s="40"/>
      <c r="B192" s="41"/>
      <c r="C192" s="215" t="s">
        <v>8</v>
      </c>
      <c r="D192" s="215" t="s">
        <v>238</v>
      </c>
      <c r="E192" s="216" t="s">
        <v>343</v>
      </c>
      <c r="F192" s="217" t="s">
        <v>344</v>
      </c>
      <c r="G192" s="218" t="s">
        <v>114</v>
      </c>
      <c r="H192" s="219">
        <v>2.8999999999999999</v>
      </c>
      <c r="I192" s="220"/>
      <c r="J192" s="221">
        <f>ROUND(I192*H192,2)</f>
        <v>0</v>
      </c>
      <c r="K192" s="217" t="s">
        <v>242</v>
      </c>
      <c r="L192" s="46"/>
      <c r="M192" s="222" t="s">
        <v>19</v>
      </c>
      <c r="N192" s="223" t="s">
        <v>44</v>
      </c>
      <c r="O192" s="86"/>
      <c r="P192" s="224">
        <f>O192*H192</f>
        <v>0</v>
      </c>
      <c r="Q192" s="224">
        <v>0.12812999999999999</v>
      </c>
      <c r="R192" s="224">
        <f>Q192*H192</f>
        <v>0.37157699999999999</v>
      </c>
      <c r="S192" s="224">
        <v>0</v>
      </c>
      <c r="T192" s="225">
        <f>S192*H192</f>
        <v>0</v>
      </c>
      <c r="U192" s="40"/>
      <c r="V192" s="40"/>
      <c r="W192" s="40"/>
      <c r="X192" s="40"/>
      <c r="Y192" s="40"/>
      <c r="Z192" s="40"/>
      <c r="AA192" s="40"/>
      <c r="AB192" s="40"/>
      <c r="AC192" s="40"/>
      <c r="AD192" s="40"/>
      <c r="AE192" s="40"/>
      <c r="AR192" s="226" t="s">
        <v>243</v>
      </c>
      <c r="AT192" s="226" t="s">
        <v>238</v>
      </c>
      <c r="AU192" s="226" t="s">
        <v>82</v>
      </c>
      <c r="AY192" s="19" t="s">
        <v>236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243</v>
      </c>
      <c r="BM192" s="226" t="s">
        <v>345</v>
      </c>
    </row>
    <row r="193" s="2" customFormat="1">
      <c r="A193" s="40"/>
      <c r="B193" s="41"/>
      <c r="C193" s="42"/>
      <c r="D193" s="228" t="s">
        <v>245</v>
      </c>
      <c r="E193" s="42"/>
      <c r="F193" s="229" t="s">
        <v>346</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245</v>
      </c>
      <c r="AU193" s="19" t="s">
        <v>82</v>
      </c>
    </row>
    <row r="194" s="13" customFormat="1">
      <c r="A194" s="13"/>
      <c r="B194" s="233"/>
      <c r="C194" s="234"/>
      <c r="D194" s="235" t="s">
        <v>247</v>
      </c>
      <c r="E194" s="236" t="s">
        <v>19</v>
      </c>
      <c r="F194" s="237" t="s">
        <v>268</v>
      </c>
      <c r="G194" s="234"/>
      <c r="H194" s="236" t="s">
        <v>19</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247</v>
      </c>
      <c r="AU194" s="243" t="s">
        <v>82</v>
      </c>
      <c r="AV194" s="13" t="s">
        <v>80</v>
      </c>
      <c r="AW194" s="13" t="s">
        <v>33</v>
      </c>
      <c r="AX194" s="13" t="s">
        <v>73</v>
      </c>
      <c r="AY194" s="243" t="s">
        <v>236</v>
      </c>
    </row>
    <row r="195" s="13" customFormat="1">
      <c r="A195" s="13"/>
      <c r="B195" s="233"/>
      <c r="C195" s="234"/>
      <c r="D195" s="235" t="s">
        <v>247</v>
      </c>
      <c r="E195" s="236" t="s">
        <v>19</v>
      </c>
      <c r="F195" s="237" t="s">
        <v>269</v>
      </c>
      <c r="G195" s="234"/>
      <c r="H195" s="236" t="s">
        <v>19</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247</v>
      </c>
      <c r="AU195" s="243" t="s">
        <v>82</v>
      </c>
      <c r="AV195" s="13" t="s">
        <v>80</v>
      </c>
      <c r="AW195" s="13" t="s">
        <v>33</v>
      </c>
      <c r="AX195" s="13" t="s">
        <v>73</v>
      </c>
      <c r="AY195" s="243" t="s">
        <v>236</v>
      </c>
    </row>
    <row r="196" s="14" customFormat="1">
      <c r="A196" s="14"/>
      <c r="B196" s="244"/>
      <c r="C196" s="245"/>
      <c r="D196" s="235" t="s">
        <v>247</v>
      </c>
      <c r="E196" s="246" t="s">
        <v>19</v>
      </c>
      <c r="F196" s="247" t="s">
        <v>347</v>
      </c>
      <c r="G196" s="245"/>
      <c r="H196" s="248">
        <v>2.8999999999999999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247</v>
      </c>
      <c r="AU196" s="254" t="s">
        <v>82</v>
      </c>
      <c r="AV196" s="14" t="s">
        <v>82</v>
      </c>
      <c r="AW196" s="14" t="s">
        <v>33</v>
      </c>
      <c r="AX196" s="14" t="s">
        <v>80</v>
      </c>
      <c r="AY196" s="254" t="s">
        <v>236</v>
      </c>
    </row>
    <row r="197" s="2" customFormat="1" ht="24.15" customHeight="1">
      <c r="A197" s="40"/>
      <c r="B197" s="41"/>
      <c r="C197" s="215" t="s">
        <v>348</v>
      </c>
      <c r="D197" s="215" t="s">
        <v>238</v>
      </c>
      <c r="E197" s="216" t="s">
        <v>349</v>
      </c>
      <c r="F197" s="217" t="s">
        <v>350</v>
      </c>
      <c r="G197" s="218" t="s">
        <v>114</v>
      </c>
      <c r="H197" s="219">
        <v>6.3150000000000004</v>
      </c>
      <c r="I197" s="220"/>
      <c r="J197" s="221">
        <f>ROUND(I197*H197,2)</f>
        <v>0</v>
      </c>
      <c r="K197" s="217" t="s">
        <v>242</v>
      </c>
      <c r="L197" s="46"/>
      <c r="M197" s="222" t="s">
        <v>19</v>
      </c>
      <c r="N197" s="223" t="s">
        <v>44</v>
      </c>
      <c r="O197" s="86"/>
      <c r="P197" s="224">
        <f>O197*H197</f>
        <v>0</v>
      </c>
      <c r="Q197" s="224">
        <v>0.052499999999999998</v>
      </c>
      <c r="R197" s="224">
        <f>Q197*H197</f>
        <v>0.33153749999999998</v>
      </c>
      <c r="S197" s="224">
        <v>0</v>
      </c>
      <c r="T197" s="225">
        <f>S197*H197</f>
        <v>0</v>
      </c>
      <c r="U197" s="40"/>
      <c r="V197" s="40"/>
      <c r="W197" s="40"/>
      <c r="X197" s="40"/>
      <c r="Y197" s="40"/>
      <c r="Z197" s="40"/>
      <c r="AA197" s="40"/>
      <c r="AB197" s="40"/>
      <c r="AC197" s="40"/>
      <c r="AD197" s="40"/>
      <c r="AE197" s="40"/>
      <c r="AR197" s="226" t="s">
        <v>243</v>
      </c>
      <c r="AT197" s="226" t="s">
        <v>238</v>
      </c>
      <c r="AU197" s="226" t="s">
        <v>82</v>
      </c>
      <c r="AY197" s="19" t="s">
        <v>236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243</v>
      </c>
      <c r="BM197" s="226" t="s">
        <v>351</v>
      </c>
    </row>
    <row r="198" s="2" customFormat="1">
      <c r="A198" s="40"/>
      <c r="B198" s="41"/>
      <c r="C198" s="42"/>
      <c r="D198" s="228" t="s">
        <v>245</v>
      </c>
      <c r="E198" s="42"/>
      <c r="F198" s="229" t="s">
        <v>352</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245</v>
      </c>
      <c r="AU198" s="19" t="s">
        <v>82</v>
      </c>
    </row>
    <row r="199" s="13" customFormat="1">
      <c r="A199" s="13"/>
      <c r="B199" s="233"/>
      <c r="C199" s="234"/>
      <c r="D199" s="235" t="s">
        <v>247</v>
      </c>
      <c r="E199" s="236" t="s">
        <v>19</v>
      </c>
      <c r="F199" s="237" t="s">
        <v>353</v>
      </c>
      <c r="G199" s="234"/>
      <c r="H199" s="236" t="s">
        <v>19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247</v>
      </c>
      <c r="AU199" s="243" t="s">
        <v>82</v>
      </c>
      <c r="AV199" s="13" t="s">
        <v>80</v>
      </c>
      <c r="AW199" s="13" t="s">
        <v>33</v>
      </c>
      <c r="AX199" s="13" t="s">
        <v>73</v>
      </c>
      <c r="AY199" s="243" t="s">
        <v>236</v>
      </c>
    </row>
    <row r="200" s="13" customFormat="1">
      <c r="A200" s="13"/>
      <c r="B200" s="233"/>
      <c r="C200" s="234"/>
      <c r="D200" s="235" t="s">
        <v>247</v>
      </c>
      <c r="E200" s="236" t="s">
        <v>19</v>
      </c>
      <c r="F200" s="237" t="s">
        <v>269</v>
      </c>
      <c r="G200" s="234"/>
      <c r="H200" s="236" t="s">
        <v>19</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247</v>
      </c>
      <c r="AU200" s="243" t="s">
        <v>82</v>
      </c>
      <c r="AV200" s="13" t="s">
        <v>80</v>
      </c>
      <c r="AW200" s="13" t="s">
        <v>33</v>
      </c>
      <c r="AX200" s="13" t="s">
        <v>73</v>
      </c>
      <c r="AY200" s="243" t="s">
        <v>236</v>
      </c>
    </row>
    <row r="201" s="14" customFormat="1">
      <c r="A201" s="14"/>
      <c r="B201" s="244"/>
      <c r="C201" s="245"/>
      <c r="D201" s="235" t="s">
        <v>247</v>
      </c>
      <c r="E201" s="246" t="s">
        <v>19</v>
      </c>
      <c r="F201" s="247" t="s">
        <v>354</v>
      </c>
      <c r="G201" s="245"/>
      <c r="H201" s="248">
        <v>3.875</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247</v>
      </c>
      <c r="AU201" s="254" t="s">
        <v>82</v>
      </c>
      <c r="AV201" s="14" t="s">
        <v>82</v>
      </c>
      <c r="AW201" s="14" t="s">
        <v>33</v>
      </c>
      <c r="AX201" s="14" t="s">
        <v>73</v>
      </c>
      <c r="AY201" s="254" t="s">
        <v>236</v>
      </c>
    </row>
    <row r="202" s="14" customFormat="1">
      <c r="A202" s="14"/>
      <c r="B202" s="244"/>
      <c r="C202" s="245"/>
      <c r="D202" s="235" t="s">
        <v>247</v>
      </c>
      <c r="E202" s="246" t="s">
        <v>19</v>
      </c>
      <c r="F202" s="247" t="s">
        <v>355</v>
      </c>
      <c r="G202" s="245"/>
      <c r="H202" s="248">
        <v>2.4399999999999999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247</v>
      </c>
      <c r="AU202" s="254" t="s">
        <v>82</v>
      </c>
      <c r="AV202" s="14" t="s">
        <v>82</v>
      </c>
      <c r="AW202" s="14" t="s">
        <v>33</v>
      </c>
      <c r="AX202" s="14" t="s">
        <v>73</v>
      </c>
      <c r="AY202" s="254" t="s">
        <v>236</v>
      </c>
    </row>
    <row r="203" s="15" customFormat="1">
      <c r="A203" s="15"/>
      <c r="B203" s="255"/>
      <c r="C203" s="256"/>
      <c r="D203" s="235" t="s">
        <v>247</v>
      </c>
      <c r="E203" s="257" t="s">
        <v>19</v>
      </c>
      <c r="F203" s="258" t="s">
        <v>254</v>
      </c>
      <c r="G203" s="256"/>
      <c r="H203" s="259">
        <v>6.3150000000000004</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247</v>
      </c>
      <c r="AU203" s="265" t="s">
        <v>82</v>
      </c>
      <c r="AV203" s="15" t="s">
        <v>243</v>
      </c>
      <c r="AW203" s="15" t="s">
        <v>33</v>
      </c>
      <c r="AX203" s="15" t="s">
        <v>80</v>
      </c>
      <c r="AY203" s="265" t="s">
        <v>236</v>
      </c>
    </row>
    <row r="204" s="2" customFormat="1" ht="24.15" customHeight="1">
      <c r="A204" s="40"/>
      <c r="B204" s="41"/>
      <c r="C204" s="215" t="s">
        <v>356</v>
      </c>
      <c r="D204" s="215" t="s">
        <v>238</v>
      </c>
      <c r="E204" s="216" t="s">
        <v>357</v>
      </c>
      <c r="F204" s="217" t="s">
        <v>358</v>
      </c>
      <c r="G204" s="218" t="s">
        <v>114</v>
      </c>
      <c r="H204" s="219">
        <v>46.292999999999999</v>
      </c>
      <c r="I204" s="220"/>
      <c r="J204" s="221">
        <f>ROUND(I204*H204,2)</f>
        <v>0</v>
      </c>
      <c r="K204" s="217" t="s">
        <v>242</v>
      </c>
      <c r="L204" s="46"/>
      <c r="M204" s="222" t="s">
        <v>19</v>
      </c>
      <c r="N204" s="223" t="s">
        <v>44</v>
      </c>
      <c r="O204" s="86"/>
      <c r="P204" s="224">
        <f>O204*H204</f>
        <v>0</v>
      </c>
      <c r="Q204" s="224">
        <v>0.061719999999999997</v>
      </c>
      <c r="R204" s="224">
        <f>Q204*H204</f>
        <v>2.8572039599999997</v>
      </c>
      <c r="S204" s="224">
        <v>0</v>
      </c>
      <c r="T204" s="225">
        <f>S204*H204</f>
        <v>0</v>
      </c>
      <c r="U204" s="40"/>
      <c r="V204" s="40"/>
      <c r="W204" s="40"/>
      <c r="X204" s="40"/>
      <c r="Y204" s="40"/>
      <c r="Z204" s="40"/>
      <c r="AA204" s="40"/>
      <c r="AB204" s="40"/>
      <c r="AC204" s="40"/>
      <c r="AD204" s="40"/>
      <c r="AE204" s="40"/>
      <c r="AR204" s="226" t="s">
        <v>243</v>
      </c>
      <c r="AT204" s="226" t="s">
        <v>238</v>
      </c>
      <c r="AU204" s="226" t="s">
        <v>82</v>
      </c>
      <c r="AY204" s="19" t="s">
        <v>236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243</v>
      </c>
      <c r="BM204" s="226" t="s">
        <v>359</v>
      </c>
    </row>
    <row r="205" s="2" customFormat="1">
      <c r="A205" s="40"/>
      <c r="B205" s="41"/>
      <c r="C205" s="42"/>
      <c r="D205" s="228" t="s">
        <v>245</v>
      </c>
      <c r="E205" s="42"/>
      <c r="F205" s="229" t="s">
        <v>360</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245</v>
      </c>
      <c r="AU205" s="19" t="s">
        <v>82</v>
      </c>
    </row>
    <row r="206" s="13" customFormat="1">
      <c r="A206" s="13"/>
      <c r="B206" s="233"/>
      <c r="C206" s="234"/>
      <c r="D206" s="235" t="s">
        <v>247</v>
      </c>
      <c r="E206" s="236" t="s">
        <v>19</v>
      </c>
      <c r="F206" s="237" t="s">
        <v>268</v>
      </c>
      <c r="G206" s="234"/>
      <c r="H206" s="236" t="s">
        <v>19</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247</v>
      </c>
      <c r="AU206" s="243" t="s">
        <v>82</v>
      </c>
      <c r="AV206" s="13" t="s">
        <v>80</v>
      </c>
      <c r="AW206" s="13" t="s">
        <v>33</v>
      </c>
      <c r="AX206" s="13" t="s">
        <v>73</v>
      </c>
      <c r="AY206" s="243" t="s">
        <v>236</v>
      </c>
    </row>
    <row r="207" s="13" customFormat="1">
      <c r="A207" s="13"/>
      <c r="B207" s="233"/>
      <c r="C207" s="234"/>
      <c r="D207" s="235" t="s">
        <v>247</v>
      </c>
      <c r="E207" s="236" t="s">
        <v>19</v>
      </c>
      <c r="F207" s="237" t="s">
        <v>269</v>
      </c>
      <c r="G207" s="234"/>
      <c r="H207" s="236" t="s">
        <v>19</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247</v>
      </c>
      <c r="AU207" s="243" t="s">
        <v>82</v>
      </c>
      <c r="AV207" s="13" t="s">
        <v>80</v>
      </c>
      <c r="AW207" s="13" t="s">
        <v>33</v>
      </c>
      <c r="AX207" s="13" t="s">
        <v>73</v>
      </c>
      <c r="AY207" s="243" t="s">
        <v>236</v>
      </c>
    </row>
    <row r="208" s="14" customFormat="1">
      <c r="A208" s="14"/>
      <c r="B208" s="244"/>
      <c r="C208" s="245"/>
      <c r="D208" s="235" t="s">
        <v>247</v>
      </c>
      <c r="E208" s="246" t="s">
        <v>19</v>
      </c>
      <c r="F208" s="247" t="s">
        <v>361</v>
      </c>
      <c r="G208" s="245"/>
      <c r="H208" s="248">
        <v>11.041</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247</v>
      </c>
      <c r="AU208" s="254" t="s">
        <v>82</v>
      </c>
      <c r="AV208" s="14" t="s">
        <v>82</v>
      </c>
      <c r="AW208" s="14" t="s">
        <v>33</v>
      </c>
      <c r="AX208" s="14" t="s">
        <v>73</v>
      </c>
      <c r="AY208" s="254" t="s">
        <v>236</v>
      </c>
    </row>
    <row r="209" s="14" customFormat="1">
      <c r="A209" s="14"/>
      <c r="B209" s="244"/>
      <c r="C209" s="245"/>
      <c r="D209" s="235" t="s">
        <v>247</v>
      </c>
      <c r="E209" s="246" t="s">
        <v>116</v>
      </c>
      <c r="F209" s="247" t="s">
        <v>362</v>
      </c>
      <c r="G209" s="245"/>
      <c r="H209" s="248">
        <v>-1.379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247</v>
      </c>
      <c r="AU209" s="254" t="s">
        <v>82</v>
      </c>
      <c r="AV209" s="14" t="s">
        <v>82</v>
      </c>
      <c r="AW209" s="14" t="s">
        <v>33</v>
      </c>
      <c r="AX209" s="14" t="s">
        <v>73</v>
      </c>
      <c r="AY209" s="254" t="s">
        <v>236</v>
      </c>
    </row>
    <row r="210" s="14" customFormat="1">
      <c r="A210" s="14"/>
      <c r="B210" s="244"/>
      <c r="C210" s="245"/>
      <c r="D210" s="235" t="s">
        <v>247</v>
      </c>
      <c r="E210" s="246" t="s">
        <v>19</v>
      </c>
      <c r="F210" s="247" t="s">
        <v>363</v>
      </c>
      <c r="G210" s="245"/>
      <c r="H210" s="248">
        <v>-0.79200000000000004</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247</v>
      </c>
      <c r="AU210" s="254" t="s">
        <v>82</v>
      </c>
      <c r="AV210" s="14" t="s">
        <v>82</v>
      </c>
      <c r="AW210" s="14" t="s">
        <v>33</v>
      </c>
      <c r="AX210" s="14" t="s">
        <v>73</v>
      </c>
      <c r="AY210" s="254" t="s">
        <v>236</v>
      </c>
    </row>
    <row r="211" s="14" customFormat="1">
      <c r="A211" s="14"/>
      <c r="B211" s="244"/>
      <c r="C211" s="245"/>
      <c r="D211" s="235" t="s">
        <v>247</v>
      </c>
      <c r="E211" s="246" t="s">
        <v>19</v>
      </c>
      <c r="F211" s="247" t="s">
        <v>364</v>
      </c>
      <c r="G211" s="245"/>
      <c r="H211" s="248">
        <v>34.862000000000002</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247</v>
      </c>
      <c r="AU211" s="254" t="s">
        <v>82</v>
      </c>
      <c r="AV211" s="14" t="s">
        <v>82</v>
      </c>
      <c r="AW211" s="14" t="s">
        <v>33</v>
      </c>
      <c r="AX211" s="14" t="s">
        <v>73</v>
      </c>
      <c r="AY211" s="254" t="s">
        <v>236</v>
      </c>
    </row>
    <row r="212" s="14" customFormat="1">
      <c r="A212" s="14"/>
      <c r="B212" s="244"/>
      <c r="C212" s="245"/>
      <c r="D212" s="235" t="s">
        <v>247</v>
      </c>
      <c r="E212" s="246" t="s">
        <v>19</v>
      </c>
      <c r="F212" s="247" t="s">
        <v>365</v>
      </c>
      <c r="G212" s="245"/>
      <c r="H212" s="248">
        <v>-5.516</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247</v>
      </c>
      <c r="AU212" s="254" t="s">
        <v>82</v>
      </c>
      <c r="AV212" s="14" t="s">
        <v>82</v>
      </c>
      <c r="AW212" s="14" t="s">
        <v>33</v>
      </c>
      <c r="AX212" s="14" t="s">
        <v>73</v>
      </c>
      <c r="AY212" s="254" t="s">
        <v>236</v>
      </c>
    </row>
    <row r="213" s="14" customFormat="1">
      <c r="A213" s="14"/>
      <c r="B213" s="244"/>
      <c r="C213" s="245"/>
      <c r="D213" s="235" t="s">
        <v>247</v>
      </c>
      <c r="E213" s="246" t="s">
        <v>19</v>
      </c>
      <c r="F213" s="247" t="s">
        <v>366</v>
      </c>
      <c r="G213" s="245"/>
      <c r="H213" s="248">
        <v>4.5970000000000004</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247</v>
      </c>
      <c r="AU213" s="254" t="s">
        <v>82</v>
      </c>
      <c r="AV213" s="14" t="s">
        <v>82</v>
      </c>
      <c r="AW213" s="14" t="s">
        <v>33</v>
      </c>
      <c r="AX213" s="14" t="s">
        <v>73</v>
      </c>
      <c r="AY213" s="254" t="s">
        <v>236</v>
      </c>
    </row>
    <row r="214" s="16" customFormat="1">
      <c r="A214" s="16"/>
      <c r="B214" s="266"/>
      <c r="C214" s="267"/>
      <c r="D214" s="235" t="s">
        <v>247</v>
      </c>
      <c r="E214" s="268" t="s">
        <v>19</v>
      </c>
      <c r="F214" s="269" t="s">
        <v>367</v>
      </c>
      <c r="G214" s="267"/>
      <c r="H214" s="270">
        <v>42.813000000000002</v>
      </c>
      <c r="I214" s="271"/>
      <c r="J214" s="267"/>
      <c r="K214" s="267"/>
      <c r="L214" s="272"/>
      <c r="M214" s="273"/>
      <c r="N214" s="274"/>
      <c r="O214" s="274"/>
      <c r="P214" s="274"/>
      <c r="Q214" s="274"/>
      <c r="R214" s="274"/>
      <c r="S214" s="274"/>
      <c r="T214" s="275"/>
      <c r="U214" s="16"/>
      <c r="V214" s="16"/>
      <c r="W214" s="16"/>
      <c r="X214" s="16"/>
      <c r="Y214" s="16"/>
      <c r="Z214" s="16"/>
      <c r="AA214" s="16"/>
      <c r="AB214" s="16"/>
      <c r="AC214" s="16"/>
      <c r="AD214" s="16"/>
      <c r="AE214" s="16"/>
      <c r="AT214" s="276" t="s">
        <v>247</v>
      </c>
      <c r="AU214" s="276" t="s">
        <v>82</v>
      </c>
      <c r="AV214" s="16" t="s">
        <v>128</v>
      </c>
      <c r="AW214" s="16" t="s">
        <v>33</v>
      </c>
      <c r="AX214" s="16" t="s">
        <v>73</v>
      </c>
      <c r="AY214" s="276" t="s">
        <v>236</v>
      </c>
    </row>
    <row r="215" s="13" customFormat="1">
      <c r="A215" s="13"/>
      <c r="B215" s="233"/>
      <c r="C215" s="234"/>
      <c r="D215" s="235" t="s">
        <v>247</v>
      </c>
      <c r="E215" s="236" t="s">
        <v>19</v>
      </c>
      <c r="F215" s="237" t="s">
        <v>333</v>
      </c>
      <c r="G215" s="234"/>
      <c r="H215" s="236" t="s">
        <v>19</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247</v>
      </c>
      <c r="AU215" s="243" t="s">
        <v>82</v>
      </c>
      <c r="AV215" s="13" t="s">
        <v>80</v>
      </c>
      <c r="AW215" s="13" t="s">
        <v>33</v>
      </c>
      <c r="AX215" s="13" t="s">
        <v>73</v>
      </c>
      <c r="AY215" s="243" t="s">
        <v>236</v>
      </c>
    </row>
    <row r="216" s="14" customFormat="1">
      <c r="A216" s="14"/>
      <c r="B216" s="244"/>
      <c r="C216" s="245"/>
      <c r="D216" s="235" t="s">
        <v>247</v>
      </c>
      <c r="E216" s="246" t="s">
        <v>19</v>
      </c>
      <c r="F216" s="247" t="s">
        <v>368</v>
      </c>
      <c r="G216" s="245"/>
      <c r="H216" s="248">
        <v>3.48</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247</v>
      </c>
      <c r="AU216" s="254" t="s">
        <v>82</v>
      </c>
      <c r="AV216" s="14" t="s">
        <v>82</v>
      </c>
      <c r="AW216" s="14" t="s">
        <v>33</v>
      </c>
      <c r="AX216" s="14" t="s">
        <v>73</v>
      </c>
      <c r="AY216" s="254" t="s">
        <v>236</v>
      </c>
    </row>
    <row r="217" s="15" customFormat="1">
      <c r="A217" s="15"/>
      <c r="B217" s="255"/>
      <c r="C217" s="256"/>
      <c r="D217" s="235" t="s">
        <v>247</v>
      </c>
      <c r="E217" s="257" t="s">
        <v>19</v>
      </c>
      <c r="F217" s="258" t="s">
        <v>254</v>
      </c>
      <c r="G217" s="256"/>
      <c r="H217" s="259">
        <v>46.292999999999999</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247</v>
      </c>
      <c r="AU217" s="265" t="s">
        <v>82</v>
      </c>
      <c r="AV217" s="15" t="s">
        <v>243</v>
      </c>
      <c r="AW217" s="15" t="s">
        <v>33</v>
      </c>
      <c r="AX217" s="15" t="s">
        <v>80</v>
      </c>
      <c r="AY217" s="265" t="s">
        <v>236</v>
      </c>
    </row>
    <row r="218" s="2" customFormat="1" ht="24.15" customHeight="1">
      <c r="A218" s="40"/>
      <c r="B218" s="41"/>
      <c r="C218" s="215" t="s">
        <v>369</v>
      </c>
      <c r="D218" s="215" t="s">
        <v>238</v>
      </c>
      <c r="E218" s="216" t="s">
        <v>370</v>
      </c>
      <c r="F218" s="217" t="s">
        <v>371</v>
      </c>
      <c r="G218" s="218" t="s">
        <v>114</v>
      </c>
      <c r="H218" s="219">
        <v>38.005000000000003</v>
      </c>
      <c r="I218" s="220"/>
      <c r="J218" s="221">
        <f>ROUND(I218*H218,2)</f>
        <v>0</v>
      </c>
      <c r="K218" s="217" t="s">
        <v>242</v>
      </c>
      <c r="L218" s="46"/>
      <c r="M218" s="222" t="s">
        <v>19</v>
      </c>
      <c r="N218" s="223" t="s">
        <v>44</v>
      </c>
      <c r="O218" s="86"/>
      <c r="P218" s="224">
        <f>O218*H218</f>
        <v>0</v>
      </c>
      <c r="Q218" s="224">
        <v>0.069980000000000001</v>
      </c>
      <c r="R218" s="224">
        <f>Q218*H218</f>
        <v>2.6595899000000003</v>
      </c>
      <c r="S218" s="224">
        <v>0</v>
      </c>
      <c r="T218" s="225">
        <f>S218*H218</f>
        <v>0</v>
      </c>
      <c r="U218" s="40"/>
      <c r="V218" s="40"/>
      <c r="W218" s="40"/>
      <c r="X218" s="40"/>
      <c r="Y218" s="40"/>
      <c r="Z218" s="40"/>
      <c r="AA218" s="40"/>
      <c r="AB218" s="40"/>
      <c r="AC218" s="40"/>
      <c r="AD218" s="40"/>
      <c r="AE218" s="40"/>
      <c r="AR218" s="226" t="s">
        <v>243</v>
      </c>
      <c r="AT218" s="226" t="s">
        <v>238</v>
      </c>
      <c r="AU218" s="226" t="s">
        <v>82</v>
      </c>
      <c r="AY218" s="19" t="s">
        <v>236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243</v>
      </c>
      <c r="BM218" s="226" t="s">
        <v>372</v>
      </c>
    </row>
    <row r="219" s="2" customFormat="1">
      <c r="A219" s="40"/>
      <c r="B219" s="41"/>
      <c r="C219" s="42"/>
      <c r="D219" s="228" t="s">
        <v>245</v>
      </c>
      <c r="E219" s="42"/>
      <c r="F219" s="229" t="s">
        <v>373</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245</v>
      </c>
      <c r="AU219" s="19" t="s">
        <v>82</v>
      </c>
    </row>
    <row r="220" s="13" customFormat="1">
      <c r="A220" s="13"/>
      <c r="B220" s="233"/>
      <c r="C220" s="234"/>
      <c r="D220" s="235" t="s">
        <v>247</v>
      </c>
      <c r="E220" s="236" t="s">
        <v>19</v>
      </c>
      <c r="F220" s="237" t="s">
        <v>268</v>
      </c>
      <c r="G220" s="234"/>
      <c r="H220" s="236" t="s">
        <v>19</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247</v>
      </c>
      <c r="AU220" s="243" t="s">
        <v>82</v>
      </c>
      <c r="AV220" s="13" t="s">
        <v>80</v>
      </c>
      <c r="AW220" s="13" t="s">
        <v>33</v>
      </c>
      <c r="AX220" s="13" t="s">
        <v>73</v>
      </c>
      <c r="AY220" s="243" t="s">
        <v>236</v>
      </c>
    </row>
    <row r="221" s="13" customFormat="1">
      <c r="A221" s="13"/>
      <c r="B221" s="233"/>
      <c r="C221" s="234"/>
      <c r="D221" s="235" t="s">
        <v>247</v>
      </c>
      <c r="E221" s="236" t="s">
        <v>19</v>
      </c>
      <c r="F221" s="237" t="s">
        <v>269</v>
      </c>
      <c r="G221" s="234"/>
      <c r="H221" s="236" t="s">
        <v>19</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247</v>
      </c>
      <c r="AU221" s="243" t="s">
        <v>82</v>
      </c>
      <c r="AV221" s="13" t="s">
        <v>80</v>
      </c>
      <c r="AW221" s="13" t="s">
        <v>33</v>
      </c>
      <c r="AX221" s="13" t="s">
        <v>73</v>
      </c>
      <c r="AY221" s="243" t="s">
        <v>236</v>
      </c>
    </row>
    <row r="222" s="14" customFormat="1">
      <c r="A222" s="14"/>
      <c r="B222" s="244"/>
      <c r="C222" s="245"/>
      <c r="D222" s="235" t="s">
        <v>247</v>
      </c>
      <c r="E222" s="246" t="s">
        <v>19</v>
      </c>
      <c r="F222" s="247" t="s">
        <v>374</v>
      </c>
      <c r="G222" s="245"/>
      <c r="H222" s="248">
        <v>17.416</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247</v>
      </c>
      <c r="AU222" s="254" t="s">
        <v>82</v>
      </c>
      <c r="AV222" s="14" t="s">
        <v>82</v>
      </c>
      <c r="AW222" s="14" t="s">
        <v>33</v>
      </c>
      <c r="AX222" s="14" t="s">
        <v>73</v>
      </c>
      <c r="AY222" s="254" t="s">
        <v>236</v>
      </c>
    </row>
    <row r="223" s="13" customFormat="1">
      <c r="A223" s="13"/>
      <c r="B223" s="233"/>
      <c r="C223" s="234"/>
      <c r="D223" s="235" t="s">
        <v>247</v>
      </c>
      <c r="E223" s="236" t="s">
        <v>19</v>
      </c>
      <c r="F223" s="237" t="s">
        <v>375</v>
      </c>
      <c r="G223" s="234"/>
      <c r="H223" s="236" t="s">
        <v>19</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247</v>
      </c>
      <c r="AU223" s="243" t="s">
        <v>82</v>
      </c>
      <c r="AV223" s="13" t="s">
        <v>80</v>
      </c>
      <c r="AW223" s="13" t="s">
        <v>33</v>
      </c>
      <c r="AX223" s="13" t="s">
        <v>73</v>
      </c>
      <c r="AY223" s="243" t="s">
        <v>236</v>
      </c>
    </row>
    <row r="224" s="14" customFormat="1">
      <c r="A224" s="14"/>
      <c r="B224" s="244"/>
      <c r="C224" s="245"/>
      <c r="D224" s="235" t="s">
        <v>247</v>
      </c>
      <c r="E224" s="246" t="s">
        <v>19</v>
      </c>
      <c r="F224" s="247" t="s">
        <v>376</v>
      </c>
      <c r="G224" s="245"/>
      <c r="H224" s="248">
        <v>4.0880000000000001</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247</v>
      </c>
      <c r="AU224" s="254" t="s">
        <v>82</v>
      </c>
      <c r="AV224" s="14" t="s">
        <v>82</v>
      </c>
      <c r="AW224" s="14" t="s">
        <v>33</v>
      </c>
      <c r="AX224" s="14" t="s">
        <v>73</v>
      </c>
      <c r="AY224" s="254" t="s">
        <v>236</v>
      </c>
    </row>
    <row r="225" s="14" customFormat="1">
      <c r="A225" s="14"/>
      <c r="B225" s="244"/>
      <c r="C225" s="245"/>
      <c r="D225" s="235" t="s">
        <v>247</v>
      </c>
      <c r="E225" s="246" t="s">
        <v>19</v>
      </c>
      <c r="F225" s="247" t="s">
        <v>377</v>
      </c>
      <c r="G225" s="245"/>
      <c r="H225" s="248">
        <v>16.501000000000001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247</v>
      </c>
      <c r="AU225" s="254" t="s">
        <v>82</v>
      </c>
      <c r="AV225" s="14" t="s">
        <v>82</v>
      </c>
      <c r="AW225" s="14" t="s">
        <v>33</v>
      </c>
      <c r="AX225" s="14" t="s">
        <v>73</v>
      </c>
      <c r="AY225" s="254" t="s">
        <v>236</v>
      </c>
    </row>
    <row r="226" s="15" customFormat="1">
      <c r="A226" s="15"/>
      <c r="B226" s="255"/>
      <c r="C226" s="256"/>
      <c r="D226" s="235" t="s">
        <v>247</v>
      </c>
      <c r="E226" s="257" t="s">
        <v>19</v>
      </c>
      <c r="F226" s="258" t="s">
        <v>254</v>
      </c>
      <c r="G226" s="256"/>
      <c r="H226" s="259">
        <v>38.005000000000003</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247</v>
      </c>
      <c r="AU226" s="265" t="s">
        <v>82</v>
      </c>
      <c r="AV226" s="15" t="s">
        <v>243</v>
      </c>
      <c r="AW226" s="15" t="s">
        <v>33</v>
      </c>
      <c r="AX226" s="15" t="s">
        <v>80</v>
      </c>
      <c r="AY226" s="265" t="s">
        <v>236</v>
      </c>
    </row>
    <row r="227" s="2" customFormat="1" ht="24.15" customHeight="1">
      <c r="A227" s="40"/>
      <c r="B227" s="41"/>
      <c r="C227" s="215" t="s">
        <v>378</v>
      </c>
      <c r="D227" s="215" t="s">
        <v>238</v>
      </c>
      <c r="E227" s="216" t="s">
        <v>379</v>
      </c>
      <c r="F227" s="217" t="s">
        <v>380</v>
      </c>
      <c r="G227" s="218" t="s">
        <v>114</v>
      </c>
      <c r="H227" s="219">
        <v>9.6219999999999999</v>
      </c>
      <c r="I227" s="220"/>
      <c r="J227" s="221">
        <f>ROUND(I227*H227,2)</f>
        <v>0</v>
      </c>
      <c r="K227" s="217" t="s">
        <v>242</v>
      </c>
      <c r="L227" s="46"/>
      <c r="M227" s="222" t="s">
        <v>19</v>
      </c>
      <c r="N227" s="223" t="s">
        <v>44</v>
      </c>
      <c r="O227" s="86"/>
      <c r="P227" s="224">
        <f>O227*H227</f>
        <v>0</v>
      </c>
      <c r="Q227" s="224">
        <v>0.079210000000000003</v>
      </c>
      <c r="R227" s="224">
        <f>Q227*H227</f>
        <v>0.76215862000000001</v>
      </c>
      <c r="S227" s="224">
        <v>0</v>
      </c>
      <c r="T227" s="225">
        <f>S227*H227</f>
        <v>0</v>
      </c>
      <c r="U227" s="40"/>
      <c r="V227" s="40"/>
      <c r="W227" s="40"/>
      <c r="X227" s="40"/>
      <c r="Y227" s="40"/>
      <c r="Z227" s="40"/>
      <c r="AA227" s="40"/>
      <c r="AB227" s="40"/>
      <c r="AC227" s="40"/>
      <c r="AD227" s="40"/>
      <c r="AE227" s="40"/>
      <c r="AR227" s="226" t="s">
        <v>243</v>
      </c>
      <c r="AT227" s="226" t="s">
        <v>238</v>
      </c>
      <c r="AU227" s="226" t="s">
        <v>82</v>
      </c>
      <c r="AY227" s="19" t="s">
        <v>236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243</v>
      </c>
      <c r="BM227" s="226" t="s">
        <v>381</v>
      </c>
    </row>
    <row r="228" s="2" customFormat="1">
      <c r="A228" s="40"/>
      <c r="B228" s="41"/>
      <c r="C228" s="42"/>
      <c r="D228" s="228" t="s">
        <v>245</v>
      </c>
      <c r="E228" s="42"/>
      <c r="F228" s="229" t="s">
        <v>382</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245</v>
      </c>
      <c r="AU228" s="19" t="s">
        <v>82</v>
      </c>
    </row>
    <row r="229" s="13" customFormat="1">
      <c r="A229" s="13"/>
      <c r="B229" s="233"/>
      <c r="C229" s="234"/>
      <c r="D229" s="235" t="s">
        <v>247</v>
      </c>
      <c r="E229" s="236" t="s">
        <v>19</v>
      </c>
      <c r="F229" s="237" t="s">
        <v>268</v>
      </c>
      <c r="G229" s="234"/>
      <c r="H229" s="236" t="s">
        <v>19</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247</v>
      </c>
      <c r="AU229" s="243" t="s">
        <v>82</v>
      </c>
      <c r="AV229" s="13" t="s">
        <v>80</v>
      </c>
      <c r="AW229" s="13" t="s">
        <v>33</v>
      </c>
      <c r="AX229" s="13" t="s">
        <v>73</v>
      </c>
      <c r="AY229" s="243" t="s">
        <v>236</v>
      </c>
    </row>
    <row r="230" s="13" customFormat="1">
      <c r="A230" s="13"/>
      <c r="B230" s="233"/>
      <c r="C230" s="234"/>
      <c r="D230" s="235" t="s">
        <v>247</v>
      </c>
      <c r="E230" s="236" t="s">
        <v>19</v>
      </c>
      <c r="F230" s="237" t="s">
        <v>383</v>
      </c>
      <c r="G230" s="234"/>
      <c r="H230" s="236" t="s">
        <v>19</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247</v>
      </c>
      <c r="AU230" s="243" t="s">
        <v>82</v>
      </c>
      <c r="AV230" s="13" t="s">
        <v>80</v>
      </c>
      <c r="AW230" s="13" t="s">
        <v>33</v>
      </c>
      <c r="AX230" s="13" t="s">
        <v>73</v>
      </c>
      <c r="AY230" s="243" t="s">
        <v>236</v>
      </c>
    </row>
    <row r="231" s="14" customFormat="1">
      <c r="A231" s="14"/>
      <c r="B231" s="244"/>
      <c r="C231" s="245"/>
      <c r="D231" s="235" t="s">
        <v>247</v>
      </c>
      <c r="E231" s="246" t="s">
        <v>19</v>
      </c>
      <c r="F231" s="247" t="s">
        <v>384</v>
      </c>
      <c r="G231" s="245"/>
      <c r="H231" s="248">
        <v>4.8339999999999996</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247</v>
      </c>
      <c r="AU231" s="254" t="s">
        <v>82</v>
      </c>
      <c r="AV231" s="14" t="s">
        <v>82</v>
      </c>
      <c r="AW231" s="14" t="s">
        <v>33</v>
      </c>
      <c r="AX231" s="14" t="s">
        <v>73</v>
      </c>
      <c r="AY231" s="254" t="s">
        <v>236</v>
      </c>
    </row>
    <row r="232" s="13" customFormat="1">
      <c r="A232" s="13"/>
      <c r="B232" s="233"/>
      <c r="C232" s="234"/>
      <c r="D232" s="235" t="s">
        <v>247</v>
      </c>
      <c r="E232" s="236" t="s">
        <v>19</v>
      </c>
      <c r="F232" s="237" t="s">
        <v>269</v>
      </c>
      <c r="G232" s="234"/>
      <c r="H232" s="236" t="s">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247</v>
      </c>
      <c r="AU232" s="243" t="s">
        <v>82</v>
      </c>
      <c r="AV232" s="13" t="s">
        <v>80</v>
      </c>
      <c r="AW232" s="13" t="s">
        <v>33</v>
      </c>
      <c r="AX232" s="13" t="s">
        <v>73</v>
      </c>
      <c r="AY232" s="243" t="s">
        <v>236</v>
      </c>
    </row>
    <row r="233" s="13" customFormat="1">
      <c r="A233" s="13"/>
      <c r="B233" s="233"/>
      <c r="C233" s="234"/>
      <c r="D233" s="235" t="s">
        <v>247</v>
      </c>
      <c r="E233" s="236" t="s">
        <v>19</v>
      </c>
      <c r="F233" s="237" t="s">
        <v>385</v>
      </c>
      <c r="G233" s="234"/>
      <c r="H233" s="236" t="s">
        <v>19</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247</v>
      </c>
      <c r="AU233" s="243" t="s">
        <v>82</v>
      </c>
      <c r="AV233" s="13" t="s">
        <v>80</v>
      </c>
      <c r="AW233" s="13" t="s">
        <v>33</v>
      </c>
      <c r="AX233" s="13" t="s">
        <v>73</v>
      </c>
      <c r="AY233" s="243" t="s">
        <v>236</v>
      </c>
    </row>
    <row r="234" s="14" customFormat="1">
      <c r="A234" s="14"/>
      <c r="B234" s="244"/>
      <c r="C234" s="245"/>
      <c r="D234" s="235" t="s">
        <v>247</v>
      </c>
      <c r="E234" s="246" t="s">
        <v>19</v>
      </c>
      <c r="F234" s="247" t="s">
        <v>386</v>
      </c>
      <c r="G234" s="245"/>
      <c r="H234" s="248">
        <v>4.7880000000000003</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247</v>
      </c>
      <c r="AU234" s="254" t="s">
        <v>82</v>
      </c>
      <c r="AV234" s="14" t="s">
        <v>82</v>
      </c>
      <c r="AW234" s="14" t="s">
        <v>33</v>
      </c>
      <c r="AX234" s="14" t="s">
        <v>73</v>
      </c>
      <c r="AY234" s="254" t="s">
        <v>236</v>
      </c>
    </row>
    <row r="235" s="15" customFormat="1">
      <c r="A235" s="15"/>
      <c r="B235" s="255"/>
      <c r="C235" s="256"/>
      <c r="D235" s="235" t="s">
        <v>247</v>
      </c>
      <c r="E235" s="257" t="s">
        <v>19</v>
      </c>
      <c r="F235" s="258" t="s">
        <v>254</v>
      </c>
      <c r="G235" s="256"/>
      <c r="H235" s="259">
        <v>9.6219999999999999</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247</v>
      </c>
      <c r="AU235" s="265" t="s">
        <v>82</v>
      </c>
      <c r="AV235" s="15" t="s">
        <v>243</v>
      </c>
      <c r="AW235" s="15" t="s">
        <v>33</v>
      </c>
      <c r="AX235" s="15" t="s">
        <v>80</v>
      </c>
      <c r="AY235" s="265" t="s">
        <v>236</v>
      </c>
    </row>
    <row r="236" s="2" customFormat="1" ht="16.5" customHeight="1">
      <c r="A236" s="40"/>
      <c r="B236" s="41"/>
      <c r="C236" s="215" t="s">
        <v>387</v>
      </c>
      <c r="D236" s="215" t="s">
        <v>238</v>
      </c>
      <c r="E236" s="216" t="s">
        <v>388</v>
      </c>
      <c r="F236" s="217" t="s">
        <v>389</v>
      </c>
      <c r="G236" s="218" t="s">
        <v>114</v>
      </c>
      <c r="H236" s="219">
        <v>1.3799999999999999</v>
      </c>
      <c r="I236" s="220"/>
      <c r="J236" s="221">
        <f>ROUND(I236*H236,2)</f>
        <v>0</v>
      </c>
      <c r="K236" s="217" t="s">
        <v>242</v>
      </c>
      <c r="L236" s="46"/>
      <c r="M236" s="222" t="s">
        <v>19</v>
      </c>
      <c r="N236" s="223" t="s">
        <v>44</v>
      </c>
      <c r="O236" s="86"/>
      <c r="P236" s="224">
        <f>O236*H236</f>
        <v>0</v>
      </c>
      <c r="Q236" s="224">
        <v>0.25364999999999999</v>
      </c>
      <c r="R236" s="224">
        <f>Q236*H236</f>
        <v>0.35003699999999993</v>
      </c>
      <c r="S236" s="224">
        <v>0</v>
      </c>
      <c r="T236" s="225">
        <f>S236*H236</f>
        <v>0</v>
      </c>
      <c r="U236" s="40"/>
      <c r="V236" s="40"/>
      <c r="W236" s="40"/>
      <c r="X236" s="40"/>
      <c r="Y236" s="40"/>
      <c r="Z236" s="40"/>
      <c r="AA236" s="40"/>
      <c r="AB236" s="40"/>
      <c r="AC236" s="40"/>
      <c r="AD236" s="40"/>
      <c r="AE236" s="40"/>
      <c r="AR236" s="226" t="s">
        <v>243</v>
      </c>
      <c r="AT236" s="226" t="s">
        <v>238</v>
      </c>
      <c r="AU236" s="226" t="s">
        <v>82</v>
      </c>
      <c r="AY236" s="19" t="s">
        <v>236</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243</v>
      </c>
      <c r="BM236" s="226" t="s">
        <v>390</v>
      </c>
    </row>
    <row r="237" s="2" customFormat="1">
      <c r="A237" s="40"/>
      <c r="B237" s="41"/>
      <c r="C237" s="42"/>
      <c r="D237" s="228" t="s">
        <v>245</v>
      </c>
      <c r="E237" s="42"/>
      <c r="F237" s="229" t="s">
        <v>391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245</v>
      </c>
      <c r="AU237" s="19" t="s">
        <v>82</v>
      </c>
    </row>
    <row r="238" s="13" customFormat="1">
      <c r="A238" s="13"/>
      <c r="B238" s="233"/>
      <c r="C238" s="234"/>
      <c r="D238" s="235" t="s">
        <v>247</v>
      </c>
      <c r="E238" s="236" t="s">
        <v>19</v>
      </c>
      <c r="F238" s="237" t="s">
        <v>268</v>
      </c>
      <c r="G238" s="234"/>
      <c r="H238" s="236" t="s">
        <v>19</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247</v>
      </c>
      <c r="AU238" s="243" t="s">
        <v>82</v>
      </c>
      <c r="AV238" s="13" t="s">
        <v>80</v>
      </c>
      <c r="AW238" s="13" t="s">
        <v>33</v>
      </c>
      <c r="AX238" s="13" t="s">
        <v>73</v>
      </c>
      <c r="AY238" s="243" t="s">
        <v>236</v>
      </c>
    </row>
    <row r="239" s="14" customFormat="1">
      <c r="A239" s="14"/>
      <c r="B239" s="244"/>
      <c r="C239" s="245"/>
      <c r="D239" s="235" t="s">
        <v>247</v>
      </c>
      <c r="E239" s="246" t="s">
        <v>19</v>
      </c>
      <c r="F239" s="247" t="s">
        <v>392</v>
      </c>
      <c r="G239" s="245"/>
      <c r="H239" s="248">
        <v>1.3799999999999999</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247</v>
      </c>
      <c r="AU239" s="254" t="s">
        <v>82</v>
      </c>
      <c r="AV239" s="14" t="s">
        <v>82</v>
      </c>
      <c r="AW239" s="14" t="s">
        <v>33</v>
      </c>
      <c r="AX239" s="14" t="s">
        <v>80</v>
      </c>
      <c r="AY239" s="254" t="s">
        <v>236</v>
      </c>
    </row>
    <row r="240" s="2" customFormat="1" ht="21.75" customHeight="1">
      <c r="A240" s="40"/>
      <c r="B240" s="41"/>
      <c r="C240" s="215" t="s">
        <v>7</v>
      </c>
      <c r="D240" s="215" t="s">
        <v>238</v>
      </c>
      <c r="E240" s="216" t="s">
        <v>393</v>
      </c>
      <c r="F240" s="217" t="s">
        <v>394</v>
      </c>
      <c r="G240" s="218" t="s">
        <v>114</v>
      </c>
      <c r="H240" s="219">
        <v>3.8330000000000002</v>
      </c>
      <c r="I240" s="220"/>
      <c r="J240" s="221">
        <f>ROUND(I240*H240,2)</f>
        <v>0</v>
      </c>
      <c r="K240" s="217" t="s">
        <v>242</v>
      </c>
      <c r="L240" s="46"/>
      <c r="M240" s="222" t="s">
        <v>19</v>
      </c>
      <c r="N240" s="223" t="s">
        <v>44</v>
      </c>
      <c r="O240" s="86"/>
      <c r="P240" s="224">
        <f>O240*H240</f>
        <v>0</v>
      </c>
      <c r="Q240" s="224">
        <v>0.17818000000000001</v>
      </c>
      <c r="R240" s="224">
        <f>Q240*H240</f>
        <v>0.68296394000000005</v>
      </c>
      <c r="S240" s="224">
        <v>0</v>
      </c>
      <c r="T240" s="225">
        <f>S240*H240</f>
        <v>0</v>
      </c>
      <c r="U240" s="40"/>
      <c r="V240" s="40"/>
      <c r="W240" s="40"/>
      <c r="X240" s="40"/>
      <c r="Y240" s="40"/>
      <c r="Z240" s="40"/>
      <c r="AA240" s="40"/>
      <c r="AB240" s="40"/>
      <c r="AC240" s="40"/>
      <c r="AD240" s="40"/>
      <c r="AE240" s="40"/>
      <c r="AR240" s="226" t="s">
        <v>243</v>
      </c>
      <c r="AT240" s="226" t="s">
        <v>238</v>
      </c>
      <c r="AU240" s="226" t="s">
        <v>82</v>
      </c>
      <c r="AY240" s="19" t="s">
        <v>236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243</v>
      </c>
      <c r="BM240" s="226" t="s">
        <v>395</v>
      </c>
    </row>
    <row r="241" s="2" customFormat="1">
      <c r="A241" s="40"/>
      <c r="B241" s="41"/>
      <c r="C241" s="42"/>
      <c r="D241" s="228" t="s">
        <v>245</v>
      </c>
      <c r="E241" s="42"/>
      <c r="F241" s="229" t="s">
        <v>396</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245</v>
      </c>
      <c r="AU241" s="19" t="s">
        <v>82</v>
      </c>
    </row>
    <row r="242" s="13" customFormat="1">
      <c r="A242" s="13"/>
      <c r="B242" s="233"/>
      <c r="C242" s="234"/>
      <c r="D242" s="235" t="s">
        <v>247</v>
      </c>
      <c r="E242" s="236" t="s">
        <v>19</v>
      </c>
      <c r="F242" s="237" t="s">
        <v>282</v>
      </c>
      <c r="G242" s="234"/>
      <c r="H242" s="236" t="s">
        <v>19</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247</v>
      </c>
      <c r="AU242" s="243" t="s">
        <v>82</v>
      </c>
      <c r="AV242" s="13" t="s">
        <v>80</v>
      </c>
      <c r="AW242" s="13" t="s">
        <v>33</v>
      </c>
      <c r="AX242" s="13" t="s">
        <v>73</v>
      </c>
      <c r="AY242" s="243" t="s">
        <v>236</v>
      </c>
    </row>
    <row r="243" s="13" customFormat="1">
      <c r="A243" s="13"/>
      <c r="B243" s="233"/>
      <c r="C243" s="234"/>
      <c r="D243" s="235" t="s">
        <v>247</v>
      </c>
      <c r="E243" s="236" t="s">
        <v>19</v>
      </c>
      <c r="F243" s="237" t="s">
        <v>269</v>
      </c>
      <c r="G243" s="234"/>
      <c r="H243" s="236" t="s">
        <v>19</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247</v>
      </c>
      <c r="AU243" s="243" t="s">
        <v>82</v>
      </c>
      <c r="AV243" s="13" t="s">
        <v>80</v>
      </c>
      <c r="AW243" s="13" t="s">
        <v>33</v>
      </c>
      <c r="AX243" s="13" t="s">
        <v>73</v>
      </c>
      <c r="AY243" s="243" t="s">
        <v>236</v>
      </c>
    </row>
    <row r="244" s="14" customFormat="1">
      <c r="A244" s="14"/>
      <c r="B244" s="244"/>
      <c r="C244" s="245"/>
      <c r="D244" s="235" t="s">
        <v>247</v>
      </c>
      <c r="E244" s="246" t="s">
        <v>19</v>
      </c>
      <c r="F244" s="247" t="s">
        <v>397</v>
      </c>
      <c r="G244" s="245"/>
      <c r="H244" s="248">
        <v>1.022</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247</v>
      </c>
      <c r="AU244" s="254" t="s">
        <v>82</v>
      </c>
      <c r="AV244" s="14" t="s">
        <v>82</v>
      </c>
      <c r="AW244" s="14" t="s">
        <v>33</v>
      </c>
      <c r="AX244" s="14" t="s">
        <v>73</v>
      </c>
      <c r="AY244" s="254" t="s">
        <v>236</v>
      </c>
    </row>
    <row r="245" s="14" customFormat="1">
      <c r="A245" s="14"/>
      <c r="B245" s="244"/>
      <c r="C245" s="245"/>
      <c r="D245" s="235" t="s">
        <v>247</v>
      </c>
      <c r="E245" s="246" t="s">
        <v>19</v>
      </c>
      <c r="F245" s="247" t="s">
        <v>398</v>
      </c>
      <c r="G245" s="245"/>
      <c r="H245" s="248">
        <v>1.022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247</v>
      </c>
      <c r="AU245" s="254" t="s">
        <v>82</v>
      </c>
      <c r="AV245" s="14" t="s">
        <v>82</v>
      </c>
      <c r="AW245" s="14" t="s">
        <v>33</v>
      </c>
      <c r="AX245" s="14" t="s">
        <v>73</v>
      </c>
      <c r="AY245" s="254" t="s">
        <v>236</v>
      </c>
    </row>
    <row r="246" s="14" customFormat="1">
      <c r="A246" s="14"/>
      <c r="B246" s="244"/>
      <c r="C246" s="245"/>
      <c r="D246" s="235" t="s">
        <v>247</v>
      </c>
      <c r="E246" s="246" t="s">
        <v>19</v>
      </c>
      <c r="F246" s="247" t="s">
        <v>399</v>
      </c>
      <c r="G246" s="245"/>
      <c r="H246" s="248">
        <v>1.3520000000000001</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247</v>
      </c>
      <c r="AU246" s="254" t="s">
        <v>82</v>
      </c>
      <c r="AV246" s="14" t="s">
        <v>82</v>
      </c>
      <c r="AW246" s="14" t="s">
        <v>33</v>
      </c>
      <c r="AX246" s="14" t="s">
        <v>73</v>
      </c>
      <c r="AY246" s="254" t="s">
        <v>236</v>
      </c>
    </row>
    <row r="247" s="14" customFormat="1">
      <c r="A247" s="14"/>
      <c r="B247" s="244"/>
      <c r="C247" s="245"/>
      <c r="D247" s="235" t="s">
        <v>247</v>
      </c>
      <c r="E247" s="246" t="s">
        <v>19</v>
      </c>
      <c r="F247" s="247" t="s">
        <v>400</v>
      </c>
      <c r="G247" s="245"/>
      <c r="H247" s="248">
        <v>0.20899999999999999</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247</v>
      </c>
      <c r="AU247" s="254" t="s">
        <v>82</v>
      </c>
      <c r="AV247" s="14" t="s">
        <v>82</v>
      </c>
      <c r="AW247" s="14" t="s">
        <v>33</v>
      </c>
      <c r="AX247" s="14" t="s">
        <v>73</v>
      </c>
      <c r="AY247" s="254" t="s">
        <v>236</v>
      </c>
    </row>
    <row r="248" s="16" customFormat="1">
      <c r="A248" s="16"/>
      <c r="B248" s="266"/>
      <c r="C248" s="267"/>
      <c r="D248" s="235" t="s">
        <v>247</v>
      </c>
      <c r="E248" s="268" t="s">
        <v>19</v>
      </c>
      <c r="F248" s="269" t="s">
        <v>367</v>
      </c>
      <c r="G248" s="267"/>
      <c r="H248" s="270">
        <v>3.605</v>
      </c>
      <c r="I248" s="271"/>
      <c r="J248" s="267"/>
      <c r="K248" s="267"/>
      <c r="L248" s="272"/>
      <c r="M248" s="273"/>
      <c r="N248" s="274"/>
      <c r="O248" s="274"/>
      <c r="P248" s="274"/>
      <c r="Q248" s="274"/>
      <c r="R248" s="274"/>
      <c r="S248" s="274"/>
      <c r="T248" s="275"/>
      <c r="U248" s="16"/>
      <c r="V248" s="16"/>
      <c r="W248" s="16"/>
      <c r="X248" s="16"/>
      <c r="Y248" s="16"/>
      <c r="Z248" s="16"/>
      <c r="AA248" s="16"/>
      <c r="AB248" s="16"/>
      <c r="AC248" s="16"/>
      <c r="AD248" s="16"/>
      <c r="AE248" s="16"/>
      <c r="AT248" s="276" t="s">
        <v>247</v>
      </c>
      <c r="AU248" s="276" t="s">
        <v>82</v>
      </c>
      <c r="AV248" s="16" t="s">
        <v>128</v>
      </c>
      <c r="AW248" s="16" t="s">
        <v>33</v>
      </c>
      <c r="AX248" s="16" t="s">
        <v>73</v>
      </c>
      <c r="AY248" s="276" t="s">
        <v>236</v>
      </c>
    </row>
    <row r="249" s="13" customFormat="1">
      <c r="A249" s="13"/>
      <c r="B249" s="233"/>
      <c r="C249" s="234"/>
      <c r="D249" s="235" t="s">
        <v>247</v>
      </c>
      <c r="E249" s="236" t="s">
        <v>19</v>
      </c>
      <c r="F249" s="237" t="s">
        <v>333</v>
      </c>
      <c r="G249" s="234"/>
      <c r="H249" s="236" t="s">
        <v>19</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247</v>
      </c>
      <c r="AU249" s="243" t="s">
        <v>82</v>
      </c>
      <c r="AV249" s="13" t="s">
        <v>80</v>
      </c>
      <c r="AW249" s="13" t="s">
        <v>33</v>
      </c>
      <c r="AX249" s="13" t="s">
        <v>73</v>
      </c>
      <c r="AY249" s="243" t="s">
        <v>236</v>
      </c>
    </row>
    <row r="250" s="14" customFormat="1">
      <c r="A250" s="14"/>
      <c r="B250" s="244"/>
      <c r="C250" s="245"/>
      <c r="D250" s="235" t="s">
        <v>247</v>
      </c>
      <c r="E250" s="246" t="s">
        <v>19</v>
      </c>
      <c r="F250" s="247" t="s">
        <v>401</v>
      </c>
      <c r="G250" s="245"/>
      <c r="H250" s="248">
        <v>0.22800000000000001</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247</v>
      </c>
      <c r="AU250" s="254" t="s">
        <v>82</v>
      </c>
      <c r="AV250" s="14" t="s">
        <v>82</v>
      </c>
      <c r="AW250" s="14" t="s">
        <v>33</v>
      </c>
      <c r="AX250" s="14" t="s">
        <v>73</v>
      </c>
      <c r="AY250" s="254" t="s">
        <v>236</v>
      </c>
    </row>
    <row r="251" s="15" customFormat="1">
      <c r="A251" s="15"/>
      <c r="B251" s="255"/>
      <c r="C251" s="256"/>
      <c r="D251" s="235" t="s">
        <v>247</v>
      </c>
      <c r="E251" s="257" t="s">
        <v>19</v>
      </c>
      <c r="F251" s="258" t="s">
        <v>254</v>
      </c>
      <c r="G251" s="256"/>
      <c r="H251" s="259">
        <v>3.8330000000000002</v>
      </c>
      <c r="I251" s="260"/>
      <c r="J251" s="256"/>
      <c r="K251" s="256"/>
      <c r="L251" s="261"/>
      <c r="M251" s="262"/>
      <c r="N251" s="263"/>
      <c r="O251" s="263"/>
      <c r="P251" s="263"/>
      <c r="Q251" s="263"/>
      <c r="R251" s="263"/>
      <c r="S251" s="263"/>
      <c r="T251" s="264"/>
      <c r="U251" s="15"/>
      <c r="V251" s="15"/>
      <c r="W251" s="15"/>
      <c r="X251" s="15"/>
      <c r="Y251" s="15"/>
      <c r="Z251" s="15"/>
      <c r="AA251" s="15"/>
      <c r="AB251" s="15"/>
      <c r="AC251" s="15"/>
      <c r="AD251" s="15"/>
      <c r="AE251" s="15"/>
      <c r="AT251" s="265" t="s">
        <v>247</v>
      </c>
      <c r="AU251" s="265" t="s">
        <v>82</v>
      </c>
      <c r="AV251" s="15" t="s">
        <v>243</v>
      </c>
      <c r="AW251" s="15" t="s">
        <v>33</v>
      </c>
      <c r="AX251" s="15" t="s">
        <v>80</v>
      </c>
      <c r="AY251" s="265" t="s">
        <v>236</v>
      </c>
    </row>
    <row r="252" s="2" customFormat="1" ht="24.15" customHeight="1">
      <c r="A252" s="40"/>
      <c r="B252" s="41"/>
      <c r="C252" s="215" t="s">
        <v>402</v>
      </c>
      <c r="D252" s="215" t="s">
        <v>238</v>
      </c>
      <c r="E252" s="216" t="s">
        <v>403</v>
      </c>
      <c r="F252" s="217" t="s">
        <v>404</v>
      </c>
      <c r="G252" s="218" t="s">
        <v>114</v>
      </c>
      <c r="H252" s="219">
        <v>4.2720000000000002</v>
      </c>
      <c r="I252" s="220"/>
      <c r="J252" s="221">
        <f>ROUND(I252*H252,2)</f>
        <v>0</v>
      </c>
      <c r="K252" s="217" t="s">
        <v>242</v>
      </c>
      <c r="L252" s="46"/>
      <c r="M252" s="222" t="s">
        <v>19</v>
      </c>
      <c r="N252" s="223" t="s">
        <v>44</v>
      </c>
      <c r="O252" s="86"/>
      <c r="P252" s="224">
        <f>O252*H252</f>
        <v>0</v>
      </c>
      <c r="Q252" s="224">
        <v>0.054600000000000003</v>
      </c>
      <c r="R252" s="224">
        <f>Q252*H252</f>
        <v>0.23325120000000002</v>
      </c>
      <c r="S252" s="224">
        <v>0</v>
      </c>
      <c r="T252" s="225">
        <f>S252*H252</f>
        <v>0</v>
      </c>
      <c r="U252" s="40"/>
      <c r="V252" s="40"/>
      <c r="W252" s="40"/>
      <c r="X252" s="40"/>
      <c r="Y252" s="40"/>
      <c r="Z252" s="40"/>
      <c r="AA252" s="40"/>
      <c r="AB252" s="40"/>
      <c r="AC252" s="40"/>
      <c r="AD252" s="40"/>
      <c r="AE252" s="40"/>
      <c r="AR252" s="226" t="s">
        <v>243</v>
      </c>
      <c r="AT252" s="226" t="s">
        <v>238</v>
      </c>
      <c r="AU252" s="226" t="s">
        <v>82</v>
      </c>
      <c r="AY252" s="19" t="s">
        <v>236</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243</v>
      </c>
      <c r="BM252" s="226" t="s">
        <v>405</v>
      </c>
    </row>
    <row r="253" s="2" customFormat="1">
      <c r="A253" s="40"/>
      <c r="B253" s="41"/>
      <c r="C253" s="42"/>
      <c r="D253" s="228" t="s">
        <v>245</v>
      </c>
      <c r="E253" s="42"/>
      <c r="F253" s="229" t="s">
        <v>406</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245</v>
      </c>
      <c r="AU253" s="19" t="s">
        <v>82</v>
      </c>
    </row>
    <row r="254" s="13" customFormat="1">
      <c r="A254" s="13"/>
      <c r="B254" s="233"/>
      <c r="C254" s="234"/>
      <c r="D254" s="235" t="s">
        <v>247</v>
      </c>
      <c r="E254" s="236" t="s">
        <v>19</v>
      </c>
      <c r="F254" s="237" t="s">
        <v>268</v>
      </c>
      <c r="G254" s="234"/>
      <c r="H254" s="236" t="s">
        <v>19</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247</v>
      </c>
      <c r="AU254" s="243" t="s">
        <v>82</v>
      </c>
      <c r="AV254" s="13" t="s">
        <v>80</v>
      </c>
      <c r="AW254" s="13" t="s">
        <v>33</v>
      </c>
      <c r="AX254" s="13" t="s">
        <v>73</v>
      </c>
      <c r="AY254" s="243" t="s">
        <v>236</v>
      </c>
    </row>
    <row r="255" s="13" customFormat="1">
      <c r="A255" s="13"/>
      <c r="B255" s="233"/>
      <c r="C255" s="234"/>
      <c r="D255" s="235" t="s">
        <v>247</v>
      </c>
      <c r="E255" s="236" t="s">
        <v>19</v>
      </c>
      <c r="F255" s="237" t="s">
        <v>269</v>
      </c>
      <c r="G255" s="234"/>
      <c r="H255" s="236" t="s">
        <v>19</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247</v>
      </c>
      <c r="AU255" s="243" t="s">
        <v>82</v>
      </c>
      <c r="AV255" s="13" t="s">
        <v>80</v>
      </c>
      <c r="AW255" s="13" t="s">
        <v>33</v>
      </c>
      <c r="AX255" s="13" t="s">
        <v>73</v>
      </c>
      <c r="AY255" s="243" t="s">
        <v>236</v>
      </c>
    </row>
    <row r="256" s="14" customFormat="1">
      <c r="A256" s="14"/>
      <c r="B256" s="244"/>
      <c r="C256" s="245"/>
      <c r="D256" s="235" t="s">
        <v>247</v>
      </c>
      <c r="E256" s="246" t="s">
        <v>19</v>
      </c>
      <c r="F256" s="247" t="s">
        <v>407</v>
      </c>
      <c r="G256" s="245"/>
      <c r="H256" s="248">
        <v>4.2720000000000002</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247</v>
      </c>
      <c r="AU256" s="254" t="s">
        <v>82</v>
      </c>
      <c r="AV256" s="14" t="s">
        <v>82</v>
      </c>
      <c r="AW256" s="14" t="s">
        <v>33</v>
      </c>
      <c r="AX256" s="14" t="s">
        <v>80</v>
      </c>
      <c r="AY256" s="254" t="s">
        <v>236</v>
      </c>
    </row>
    <row r="257" s="2" customFormat="1" ht="24.15" customHeight="1">
      <c r="A257" s="40"/>
      <c r="B257" s="41"/>
      <c r="C257" s="215" t="s">
        <v>408</v>
      </c>
      <c r="D257" s="215" t="s">
        <v>238</v>
      </c>
      <c r="E257" s="216" t="s">
        <v>409</v>
      </c>
      <c r="F257" s="217" t="s">
        <v>410</v>
      </c>
      <c r="G257" s="218" t="s">
        <v>114</v>
      </c>
      <c r="H257" s="219">
        <v>18.805</v>
      </c>
      <c r="I257" s="220"/>
      <c r="J257" s="221">
        <f>ROUND(I257*H257,2)</f>
        <v>0</v>
      </c>
      <c r="K257" s="217" t="s">
        <v>242</v>
      </c>
      <c r="L257" s="46"/>
      <c r="M257" s="222" t="s">
        <v>19</v>
      </c>
      <c r="N257" s="223" t="s">
        <v>44</v>
      </c>
      <c r="O257" s="86"/>
      <c r="P257" s="224">
        <f>O257*H257</f>
        <v>0</v>
      </c>
      <c r="Q257" s="224">
        <v>0.064519999999999994</v>
      </c>
      <c r="R257" s="224">
        <f>Q257*H257</f>
        <v>1.2132985999999999</v>
      </c>
      <c r="S257" s="224">
        <v>0</v>
      </c>
      <c r="T257" s="225">
        <f>S257*H257</f>
        <v>0</v>
      </c>
      <c r="U257" s="40"/>
      <c r="V257" s="40"/>
      <c r="W257" s="40"/>
      <c r="X257" s="40"/>
      <c r="Y257" s="40"/>
      <c r="Z257" s="40"/>
      <c r="AA257" s="40"/>
      <c r="AB257" s="40"/>
      <c r="AC257" s="40"/>
      <c r="AD257" s="40"/>
      <c r="AE257" s="40"/>
      <c r="AR257" s="226" t="s">
        <v>243</v>
      </c>
      <c r="AT257" s="226" t="s">
        <v>238</v>
      </c>
      <c r="AU257" s="226" t="s">
        <v>82</v>
      </c>
      <c r="AY257" s="19" t="s">
        <v>236</v>
      </c>
      <c r="BE257" s="227">
        <f>IF(N257="základní",J257,0)</f>
        <v>0</v>
      </c>
      <c r="BF257" s="227">
        <f>IF(N257="snížená",J257,0)</f>
        <v>0</v>
      </c>
      <c r="BG257" s="227">
        <f>IF(N257="zákl. přenesená",J257,0)</f>
        <v>0</v>
      </c>
      <c r="BH257" s="227">
        <f>IF(N257="sníž. přenesená",J257,0)</f>
        <v>0</v>
      </c>
      <c r="BI257" s="227">
        <f>IF(N257="nulová",J257,0)</f>
        <v>0</v>
      </c>
      <c r="BJ257" s="19" t="s">
        <v>80</v>
      </c>
      <c r="BK257" s="227">
        <f>ROUND(I257*H257,2)</f>
        <v>0</v>
      </c>
      <c r="BL257" s="19" t="s">
        <v>243</v>
      </c>
      <c r="BM257" s="226" t="s">
        <v>411</v>
      </c>
    </row>
    <row r="258" s="2" customFormat="1">
      <c r="A258" s="40"/>
      <c r="B258" s="41"/>
      <c r="C258" s="42"/>
      <c r="D258" s="228" t="s">
        <v>245</v>
      </c>
      <c r="E258" s="42"/>
      <c r="F258" s="229" t="s">
        <v>412</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245</v>
      </c>
      <c r="AU258" s="19" t="s">
        <v>82</v>
      </c>
    </row>
    <row r="259" s="13" customFormat="1">
      <c r="A259" s="13"/>
      <c r="B259" s="233"/>
      <c r="C259" s="234"/>
      <c r="D259" s="235" t="s">
        <v>247</v>
      </c>
      <c r="E259" s="236" t="s">
        <v>19</v>
      </c>
      <c r="F259" s="237" t="s">
        <v>268</v>
      </c>
      <c r="G259" s="234"/>
      <c r="H259" s="236" t="s">
        <v>19</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247</v>
      </c>
      <c r="AU259" s="243" t="s">
        <v>82</v>
      </c>
      <c r="AV259" s="13" t="s">
        <v>80</v>
      </c>
      <c r="AW259" s="13" t="s">
        <v>33</v>
      </c>
      <c r="AX259" s="13" t="s">
        <v>73</v>
      </c>
      <c r="AY259" s="243" t="s">
        <v>236</v>
      </c>
    </row>
    <row r="260" s="13" customFormat="1">
      <c r="A260" s="13"/>
      <c r="B260" s="233"/>
      <c r="C260" s="234"/>
      <c r="D260" s="235" t="s">
        <v>247</v>
      </c>
      <c r="E260" s="236" t="s">
        <v>19</v>
      </c>
      <c r="F260" s="237" t="s">
        <v>269</v>
      </c>
      <c r="G260" s="234"/>
      <c r="H260" s="236" t="s">
        <v>19</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247</v>
      </c>
      <c r="AU260" s="243" t="s">
        <v>82</v>
      </c>
      <c r="AV260" s="13" t="s">
        <v>80</v>
      </c>
      <c r="AW260" s="13" t="s">
        <v>33</v>
      </c>
      <c r="AX260" s="13" t="s">
        <v>73</v>
      </c>
      <c r="AY260" s="243" t="s">
        <v>236</v>
      </c>
    </row>
    <row r="261" s="14" customFormat="1">
      <c r="A261" s="14"/>
      <c r="B261" s="244"/>
      <c r="C261" s="245"/>
      <c r="D261" s="235" t="s">
        <v>247</v>
      </c>
      <c r="E261" s="246" t="s">
        <v>19</v>
      </c>
      <c r="F261" s="247" t="s">
        <v>413</v>
      </c>
      <c r="G261" s="245"/>
      <c r="H261" s="248">
        <v>5.8499999999999996</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247</v>
      </c>
      <c r="AU261" s="254" t="s">
        <v>82</v>
      </c>
      <c r="AV261" s="14" t="s">
        <v>82</v>
      </c>
      <c r="AW261" s="14" t="s">
        <v>33</v>
      </c>
      <c r="AX261" s="14" t="s">
        <v>73</v>
      </c>
      <c r="AY261" s="254" t="s">
        <v>236</v>
      </c>
    </row>
    <row r="262" s="13" customFormat="1">
      <c r="A262" s="13"/>
      <c r="B262" s="233"/>
      <c r="C262" s="234"/>
      <c r="D262" s="235" t="s">
        <v>247</v>
      </c>
      <c r="E262" s="236" t="s">
        <v>19</v>
      </c>
      <c r="F262" s="237" t="s">
        <v>333</v>
      </c>
      <c r="G262" s="234"/>
      <c r="H262" s="236" t="s">
        <v>19</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247</v>
      </c>
      <c r="AU262" s="243" t="s">
        <v>82</v>
      </c>
      <c r="AV262" s="13" t="s">
        <v>80</v>
      </c>
      <c r="AW262" s="13" t="s">
        <v>33</v>
      </c>
      <c r="AX262" s="13" t="s">
        <v>73</v>
      </c>
      <c r="AY262" s="243" t="s">
        <v>236</v>
      </c>
    </row>
    <row r="263" s="14" customFormat="1">
      <c r="A263" s="14"/>
      <c r="B263" s="244"/>
      <c r="C263" s="245"/>
      <c r="D263" s="235" t="s">
        <v>247</v>
      </c>
      <c r="E263" s="246" t="s">
        <v>19</v>
      </c>
      <c r="F263" s="247" t="s">
        <v>414</v>
      </c>
      <c r="G263" s="245"/>
      <c r="H263" s="248">
        <v>12.955</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247</v>
      </c>
      <c r="AU263" s="254" t="s">
        <v>82</v>
      </c>
      <c r="AV263" s="14" t="s">
        <v>82</v>
      </c>
      <c r="AW263" s="14" t="s">
        <v>33</v>
      </c>
      <c r="AX263" s="14" t="s">
        <v>73</v>
      </c>
      <c r="AY263" s="254" t="s">
        <v>236</v>
      </c>
    </row>
    <row r="264" s="15" customFormat="1">
      <c r="A264" s="15"/>
      <c r="B264" s="255"/>
      <c r="C264" s="256"/>
      <c r="D264" s="235" t="s">
        <v>247</v>
      </c>
      <c r="E264" s="257" t="s">
        <v>19</v>
      </c>
      <c r="F264" s="258" t="s">
        <v>254</v>
      </c>
      <c r="G264" s="256"/>
      <c r="H264" s="259">
        <v>18.805</v>
      </c>
      <c r="I264" s="260"/>
      <c r="J264" s="256"/>
      <c r="K264" s="256"/>
      <c r="L264" s="261"/>
      <c r="M264" s="262"/>
      <c r="N264" s="263"/>
      <c r="O264" s="263"/>
      <c r="P264" s="263"/>
      <c r="Q264" s="263"/>
      <c r="R264" s="263"/>
      <c r="S264" s="263"/>
      <c r="T264" s="264"/>
      <c r="U264" s="15"/>
      <c r="V264" s="15"/>
      <c r="W264" s="15"/>
      <c r="X264" s="15"/>
      <c r="Y264" s="15"/>
      <c r="Z264" s="15"/>
      <c r="AA264" s="15"/>
      <c r="AB264" s="15"/>
      <c r="AC264" s="15"/>
      <c r="AD264" s="15"/>
      <c r="AE264" s="15"/>
      <c r="AT264" s="265" t="s">
        <v>247</v>
      </c>
      <c r="AU264" s="265" t="s">
        <v>82</v>
      </c>
      <c r="AV264" s="15" t="s">
        <v>243</v>
      </c>
      <c r="AW264" s="15" t="s">
        <v>33</v>
      </c>
      <c r="AX264" s="15" t="s">
        <v>80</v>
      </c>
      <c r="AY264" s="265" t="s">
        <v>236</v>
      </c>
    </row>
    <row r="265" s="2" customFormat="1" ht="24.15" customHeight="1">
      <c r="A265" s="40"/>
      <c r="B265" s="41"/>
      <c r="C265" s="215" t="s">
        <v>415</v>
      </c>
      <c r="D265" s="215" t="s">
        <v>238</v>
      </c>
      <c r="E265" s="216" t="s">
        <v>416</v>
      </c>
      <c r="F265" s="217" t="s">
        <v>417</v>
      </c>
      <c r="G265" s="218" t="s">
        <v>114</v>
      </c>
      <c r="H265" s="219">
        <v>4.3230000000000004</v>
      </c>
      <c r="I265" s="220"/>
      <c r="J265" s="221">
        <f>ROUND(I265*H265,2)</f>
        <v>0</v>
      </c>
      <c r="K265" s="217" t="s">
        <v>242</v>
      </c>
      <c r="L265" s="46"/>
      <c r="M265" s="222" t="s">
        <v>19</v>
      </c>
      <c r="N265" s="223" t="s">
        <v>44</v>
      </c>
      <c r="O265" s="86"/>
      <c r="P265" s="224">
        <f>O265*H265</f>
        <v>0</v>
      </c>
      <c r="Q265" s="224">
        <v>0.083409999999999998</v>
      </c>
      <c r="R265" s="224">
        <f>Q265*H265</f>
        <v>0.36058143000000004</v>
      </c>
      <c r="S265" s="224">
        <v>0</v>
      </c>
      <c r="T265" s="225">
        <f>S265*H265</f>
        <v>0</v>
      </c>
      <c r="U265" s="40"/>
      <c r="V265" s="40"/>
      <c r="W265" s="40"/>
      <c r="X265" s="40"/>
      <c r="Y265" s="40"/>
      <c r="Z265" s="40"/>
      <c r="AA265" s="40"/>
      <c r="AB265" s="40"/>
      <c r="AC265" s="40"/>
      <c r="AD265" s="40"/>
      <c r="AE265" s="40"/>
      <c r="AR265" s="226" t="s">
        <v>243</v>
      </c>
      <c r="AT265" s="226" t="s">
        <v>238</v>
      </c>
      <c r="AU265" s="226" t="s">
        <v>82</v>
      </c>
      <c r="AY265" s="19" t="s">
        <v>236</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243</v>
      </c>
      <c r="BM265" s="226" t="s">
        <v>418</v>
      </c>
    </row>
    <row r="266" s="2" customFormat="1">
      <c r="A266" s="40"/>
      <c r="B266" s="41"/>
      <c r="C266" s="42"/>
      <c r="D266" s="228" t="s">
        <v>245</v>
      </c>
      <c r="E266" s="42"/>
      <c r="F266" s="229" t="s">
        <v>419</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245</v>
      </c>
      <c r="AU266" s="19" t="s">
        <v>82</v>
      </c>
    </row>
    <row r="267" s="13" customFormat="1">
      <c r="A267" s="13"/>
      <c r="B267" s="233"/>
      <c r="C267" s="234"/>
      <c r="D267" s="235" t="s">
        <v>247</v>
      </c>
      <c r="E267" s="236" t="s">
        <v>19</v>
      </c>
      <c r="F267" s="237" t="s">
        <v>268</v>
      </c>
      <c r="G267" s="234"/>
      <c r="H267" s="236" t="s">
        <v>19</v>
      </c>
      <c r="I267" s="238"/>
      <c r="J267" s="234"/>
      <c r="K267" s="234"/>
      <c r="L267" s="239"/>
      <c r="M267" s="240"/>
      <c r="N267" s="241"/>
      <c r="O267" s="241"/>
      <c r="P267" s="241"/>
      <c r="Q267" s="241"/>
      <c r="R267" s="241"/>
      <c r="S267" s="241"/>
      <c r="T267" s="242"/>
      <c r="U267" s="13"/>
      <c r="V267" s="13"/>
      <c r="W267" s="13"/>
      <c r="X267" s="13"/>
      <c r="Y267" s="13"/>
      <c r="Z267" s="13"/>
      <c r="AA267" s="13"/>
      <c r="AB267" s="13"/>
      <c r="AC267" s="13"/>
      <c r="AD267" s="13"/>
      <c r="AE267" s="13"/>
      <c r="AT267" s="243" t="s">
        <v>247</v>
      </c>
      <c r="AU267" s="243" t="s">
        <v>82</v>
      </c>
      <c r="AV267" s="13" t="s">
        <v>80</v>
      </c>
      <c r="AW267" s="13" t="s">
        <v>33</v>
      </c>
      <c r="AX267" s="13" t="s">
        <v>73</v>
      </c>
      <c r="AY267" s="243" t="s">
        <v>236</v>
      </c>
    </row>
    <row r="268" s="13" customFormat="1">
      <c r="A268" s="13"/>
      <c r="B268" s="233"/>
      <c r="C268" s="234"/>
      <c r="D268" s="235" t="s">
        <v>247</v>
      </c>
      <c r="E268" s="236" t="s">
        <v>19</v>
      </c>
      <c r="F268" s="237" t="s">
        <v>269</v>
      </c>
      <c r="G268" s="234"/>
      <c r="H268" s="236" t="s">
        <v>19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247</v>
      </c>
      <c r="AU268" s="243" t="s">
        <v>82</v>
      </c>
      <c r="AV268" s="13" t="s">
        <v>80</v>
      </c>
      <c r="AW268" s="13" t="s">
        <v>33</v>
      </c>
      <c r="AX268" s="13" t="s">
        <v>73</v>
      </c>
      <c r="AY268" s="243" t="s">
        <v>236</v>
      </c>
    </row>
    <row r="269" s="14" customFormat="1">
      <c r="A269" s="14"/>
      <c r="B269" s="244"/>
      <c r="C269" s="245"/>
      <c r="D269" s="235" t="s">
        <v>247</v>
      </c>
      <c r="E269" s="246" t="s">
        <v>19</v>
      </c>
      <c r="F269" s="247" t="s">
        <v>420</v>
      </c>
      <c r="G269" s="245"/>
      <c r="H269" s="248">
        <v>1.845</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247</v>
      </c>
      <c r="AU269" s="254" t="s">
        <v>82</v>
      </c>
      <c r="AV269" s="14" t="s">
        <v>82</v>
      </c>
      <c r="AW269" s="14" t="s">
        <v>33</v>
      </c>
      <c r="AX269" s="14" t="s">
        <v>73</v>
      </c>
      <c r="AY269" s="254" t="s">
        <v>236</v>
      </c>
    </row>
    <row r="270" s="14" customFormat="1">
      <c r="A270" s="14"/>
      <c r="B270" s="244"/>
      <c r="C270" s="245"/>
      <c r="D270" s="235" t="s">
        <v>247</v>
      </c>
      <c r="E270" s="246" t="s">
        <v>19</v>
      </c>
      <c r="F270" s="247" t="s">
        <v>421</v>
      </c>
      <c r="G270" s="245"/>
      <c r="H270" s="248">
        <v>2.4780000000000002</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247</v>
      </c>
      <c r="AU270" s="254" t="s">
        <v>82</v>
      </c>
      <c r="AV270" s="14" t="s">
        <v>82</v>
      </c>
      <c r="AW270" s="14" t="s">
        <v>33</v>
      </c>
      <c r="AX270" s="14" t="s">
        <v>73</v>
      </c>
      <c r="AY270" s="254" t="s">
        <v>236</v>
      </c>
    </row>
    <row r="271" s="16" customFormat="1">
      <c r="A271" s="16"/>
      <c r="B271" s="266"/>
      <c r="C271" s="267"/>
      <c r="D271" s="235" t="s">
        <v>247</v>
      </c>
      <c r="E271" s="268" t="s">
        <v>19</v>
      </c>
      <c r="F271" s="269" t="s">
        <v>367</v>
      </c>
      <c r="G271" s="267"/>
      <c r="H271" s="270">
        <v>4.3230000000000004</v>
      </c>
      <c r="I271" s="271"/>
      <c r="J271" s="267"/>
      <c r="K271" s="267"/>
      <c r="L271" s="272"/>
      <c r="M271" s="273"/>
      <c r="N271" s="274"/>
      <c r="O271" s="274"/>
      <c r="P271" s="274"/>
      <c r="Q271" s="274"/>
      <c r="R271" s="274"/>
      <c r="S271" s="274"/>
      <c r="T271" s="275"/>
      <c r="U271" s="16"/>
      <c r="V271" s="16"/>
      <c r="W271" s="16"/>
      <c r="X271" s="16"/>
      <c r="Y271" s="16"/>
      <c r="Z271" s="16"/>
      <c r="AA271" s="16"/>
      <c r="AB271" s="16"/>
      <c r="AC271" s="16"/>
      <c r="AD271" s="16"/>
      <c r="AE271" s="16"/>
      <c r="AT271" s="276" t="s">
        <v>247</v>
      </c>
      <c r="AU271" s="276" t="s">
        <v>82</v>
      </c>
      <c r="AV271" s="16" t="s">
        <v>128</v>
      </c>
      <c r="AW271" s="16" t="s">
        <v>33</v>
      </c>
      <c r="AX271" s="16" t="s">
        <v>80</v>
      </c>
      <c r="AY271" s="276" t="s">
        <v>236</v>
      </c>
    </row>
    <row r="272" s="12" customFormat="1" ht="22.8" customHeight="1">
      <c r="A272" s="12"/>
      <c r="B272" s="199"/>
      <c r="C272" s="200"/>
      <c r="D272" s="201" t="s">
        <v>72</v>
      </c>
      <c r="E272" s="213" t="s">
        <v>278</v>
      </c>
      <c r="F272" s="213" t="s">
        <v>422</v>
      </c>
      <c r="G272" s="200"/>
      <c r="H272" s="200"/>
      <c r="I272" s="203"/>
      <c r="J272" s="214">
        <f>BK272</f>
        <v>0</v>
      </c>
      <c r="K272" s="200"/>
      <c r="L272" s="205"/>
      <c r="M272" s="206"/>
      <c r="N272" s="207"/>
      <c r="O272" s="207"/>
      <c r="P272" s="208">
        <f>SUM(P273:P737)</f>
        <v>0</v>
      </c>
      <c r="Q272" s="207"/>
      <c r="R272" s="208">
        <f>SUM(R273:R737)</f>
        <v>47.183097619999998</v>
      </c>
      <c r="S272" s="207"/>
      <c r="T272" s="209">
        <f>SUM(T273:T737)</f>
        <v>0</v>
      </c>
      <c r="U272" s="12"/>
      <c r="V272" s="12"/>
      <c r="W272" s="12"/>
      <c r="X272" s="12"/>
      <c r="Y272" s="12"/>
      <c r="Z272" s="12"/>
      <c r="AA272" s="12"/>
      <c r="AB272" s="12"/>
      <c r="AC272" s="12"/>
      <c r="AD272" s="12"/>
      <c r="AE272" s="12"/>
      <c r="AR272" s="210" t="s">
        <v>80</v>
      </c>
      <c r="AT272" s="211" t="s">
        <v>72</v>
      </c>
      <c r="AU272" s="211" t="s">
        <v>80</v>
      </c>
      <c r="AY272" s="210" t="s">
        <v>236</v>
      </c>
      <c r="BK272" s="212">
        <f>SUM(BK273:BK737)</f>
        <v>0</v>
      </c>
    </row>
    <row r="273" s="2" customFormat="1" ht="16.5" customHeight="1">
      <c r="A273" s="40"/>
      <c r="B273" s="41"/>
      <c r="C273" s="215" t="s">
        <v>423</v>
      </c>
      <c r="D273" s="215" t="s">
        <v>238</v>
      </c>
      <c r="E273" s="216" t="s">
        <v>424</v>
      </c>
      <c r="F273" s="217" t="s">
        <v>425</v>
      </c>
      <c r="G273" s="218" t="s">
        <v>114</v>
      </c>
      <c r="H273" s="219">
        <v>4.5510000000000002</v>
      </c>
      <c r="I273" s="220"/>
      <c r="J273" s="221">
        <f>ROUND(I273*H273,2)</f>
        <v>0</v>
      </c>
      <c r="K273" s="217" t="s">
        <v>242</v>
      </c>
      <c r="L273" s="46"/>
      <c r="M273" s="222" t="s">
        <v>19</v>
      </c>
      <c r="N273" s="223" t="s">
        <v>44</v>
      </c>
      <c r="O273" s="86"/>
      <c r="P273" s="224">
        <f>O273*H273</f>
        <v>0</v>
      </c>
      <c r="Q273" s="224">
        <v>0.056000000000000001</v>
      </c>
      <c r="R273" s="224">
        <f>Q273*H273</f>
        <v>0.25485600000000003</v>
      </c>
      <c r="S273" s="224">
        <v>0</v>
      </c>
      <c r="T273" s="225">
        <f>S273*H273</f>
        <v>0</v>
      </c>
      <c r="U273" s="40"/>
      <c r="V273" s="40"/>
      <c r="W273" s="40"/>
      <c r="X273" s="40"/>
      <c r="Y273" s="40"/>
      <c r="Z273" s="40"/>
      <c r="AA273" s="40"/>
      <c r="AB273" s="40"/>
      <c r="AC273" s="40"/>
      <c r="AD273" s="40"/>
      <c r="AE273" s="40"/>
      <c r="AR273" s="226" t="s">
        <v>243</v>
      </c>
      <c r="AT273" s="226" t="s">
        <v>238</v>
      </c>
      <c r="AU273" s="226" t="s">
        <v>82</v>
      </c>
      <c r="AY273" s="19" t="s">
        <v>236</v>
      </c>
      <c r="BE273" s="227">
        <f>IF(N273="základní",J273,0)</f>
        <v>0</v>
      </c>
      <c r="BF273" s="227">
        <f>IF(N273="snížená",J273,0)</f>
        <v>0</v>
      </c>
      <c r="BG273" s="227">
        <f>IF(N273="zákl. přenesená",J273,0)</f>
        <v>0</v>
      </c>
      <c r="BH273" s="227">
        <f>IF(N273="sníž. přenesená",J273,0)</f>
        <v>0</v>
      </c>
      <c r="BI273" s="227">
        <f>IF(N273="nulová",J273,0)</f>
        <v>0</v>
      </c>
      <c r="BJ273" s="19" t="s">
        <v>80</v>
      </c>
      <c r="BK273" s="227">
        <f>ROUND(I273*H273,2)</f>
        <v>0</v>
      </c>
      <c r="BL273" s="19" t="s">
        <v>243</v>
      </c>
      <c r="BM273" s="226" t="s">
        <v>426</v>
      </c>
    </row>
    <row r="274" s="2" customFormat="1">
      <c r="A274" s="40"/>
      <c r="B274" s="41"/>
      <c r="C274" s="42"/>
      <c r="D274" s="228" t="s">
        <v>245</v>
      </c>
      <c r="E274" s="42"/>
      <c r="F274" s="229" t="s">
        <v>427</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245</v>
      </c>
      <c r="AU274" s="19" t="s">
        <v>82</v>
      </c>
    </row>
    <row r="275" s="13" customFormat="1">
      <c r="A275" s="13"/>
      <c r="B275" s="233"/>
      <c r="C275" s="234"/>
      <c r="D275" s="235" t="s">
        <v>247</v>
      </c>
      <c r="E275" s="236" t="s">
        <v>19</v>
      </c>
      <c r="F275" s="237" t="s">
        <v>268</v>
      </c>
      <c r="G275" s="234"/>
      <c r="H275" s="236" t="s">
        <v>19</v>
      </c>
      <c r="I275" s="238"/>
      <c r="J275" s="234"/>
      <c r="K275" s="234"/>
      <c r="L275" s="239"/>
      <c r="M275" s="240"/>
      <c r="N275" s="241"/>
      <c r="O275" s="241"/>
      <c r="P275" s="241"/>
      <c r="Q275" s="241"/>
      <c r="R275" s="241"/>
      <c r="S275" s="241"/>
      <c r="T275" s="242"/>
      <c r="U275" s="13"/>
      <c r="V275" s="13"/>
      <c r="W275" s="13"/>
      <c r="X275" s="13"/>
      <c r="Y275" s="13"/>
      <c r="Z275" s="13"/>
      <c r="AA275" s="13"/>
      <c r="AB275" s="13"/>
      <c r="AC275" s="13"/>
      <c r="AD275" s="13"/>
      <c r="AE275" s="13"/>
      <c r="AT275" s="243" t="s">
        <v>247</v>
      </c>
      <c r="AU275" s="243" t="s">
        <v>82</v>
      </c>
      <c r="AV275" s="13" t="s">
        <v>80</v>
      </c>
      <c r="AW275" s="13" t="s">
        <v>33</v>
      </c>
      <c r="AX275" s="13" t="s">
        <v>73</v>
      </c>
      <c r="AY275" s="243" t="s">
        <v>236</v>
      </c>
    </row>
    <row r="276" s="13" customFormat="1">
      <c r="A276" s="13"/>
      <c r="B276" s="233"/>
      <c r="C276" s="234"/>
      <c r="D276" s="235" t="s">
        <v>247</v>
      </c>
      <c r="E276" s="236" t="s">
        <v>19</v>
      </c>
      <c r="F276" s="237" t="s">
        <v>269</v>
      </c>
      <c r="G276" s="234"/>
      <c r="H276" s="236" t="s">
        <v>19</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247</v>
      </c>
      <c r="AU276" s="243" t="s">
        <v>82</v>
      </c>
      <c r="AV276" s="13" t="s">
        <v>80</v>
      </c>
      <c r="AW276" s="13" t="s">
        <v>33</v>
      </c>
      <c r="AX276" s="13" t="s">
        <v>73</v>
      </c>
      <c r="AY276" s="243" t="s">
        <v>236</v>
      </c>
    </row>
    <row r="277" s="14" customFormat="1">
      <c r="A277" s="14"/>
      <c r="B277" s="244"/>
      <c r="C277" s="245"/>
      <c r="D277" s="235" t="s">
        <v>247</v>
      </c>
      <c r="E277" s="246" t="s">
        <v>19</v>
      </c>
      <c r="F277" s="247" t="s">
        <v>428</v>
      </c>
      <c r="G277" s="245"/>
      <c r="H277" s="248">
        <v>0.45000000000000001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247</v>
      </c>
      <c r="AU277" s="254" t="s">
        <v>82</v>
      </c>
      <c r="AV277" s="14" t="s">
        <v>82</v>
      </c>
      <c r="AW277" s="14" t="s">
        <v>33</v>
      </c>
      <c r="AX277" s="14" t="s">
        <v>73</v>
      </c>
      <c r="AY277" s="254" t="s">
        <v>236</v>
      </c>
    </row>
    <row r="278" s="14" customFormat="1">
      <c r="A278" s="14"/>
      <c r="B278" s="244"/>
      <c r="C278" s="245"/>
      <c r="D278" s="235" t="s">
        <v>247</v>
      </c>
      <c r="E278" s="246" t="s">
        <v>19</v>
      </c>
      <c r="F278" s="247" t="s">
        <v>429</v>
      </c>
      <c r="G278" s="245"/>
      <c r="H278" s="248">
        <v>0.14999999999999999</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247</v>
      </c>
      <c r="AU278" s="254" t="s">
        <v>82</v>
      </c>
      <c r="AV278" s="14" t="s">
        <v>82</v>
      </c>
      <c r="AW278" s="14" t="s">
        <v>33</v>
      </c>
      <c r="AX278" s="14" t="s">
        <v>73</v>
      </c>
      <c r="AY278" s="254" t="s">
        <v>236</v>
      </c>
    </row>
    <row r="279" s="14" customFormat="1">
      <c r="A279" s="14"/>
      <c r="B279" s="244"/>
      <c r="C279" s="245"/>
      <c r="D279" s="235" t="s">
        <v>247</v>
      </c>
      <c r="E279" s="246" t="s">
        <v>19</v>
      </c>
      <c r="F279" s="247" t="s">
        <v>430</v>
      </c>
      <c r="G279" s="245"/>
      <c r="H279" s="248">
        <v>1.423</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247</v>
      </c>
      <c r="AU279" s="254" t="s">
        <v>82</v>
      </c>
      <c r="AV279" s="14" t="s">
        <v>82</v>
      </c>
      <c r="AW279" s="14" t="s">
        <v>33</v>
      </c>
      <c r="AX279" s="14" t="s">
        <v>73</v>
      </c>
      <c r="AY279" s="254" t="s">
        <v>236</v>
      </c>
    </row>
    <row r="280" s="14" customFormat="1">
      <c r="A280" s="14"/>
      <c r="B280" s="244"/>
      <c r="C280" s="245"/>
      <c r="D280" s="235" t="s">
        <v>247</v>
      </c>
      <c r="E280" s="246" t="s">
        <v>19</v>
      </c>
      <c r="F280" s="247" t="s">
        <v>431</v>
      </c>
      <c r="G280" s="245"/>
      <c r="H280" s="248">
        <v>0.159</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247</v>
      </c>
      <c r="AU280" s="254" t="s">
        <v>82</v>
      </c>
      <c r="AV280" s="14" t="s">
        <v>82</v>
      </c>
      <c r="AW280" s="14" t="s">
        <v>33</v>
      </c>
      <c r="AX280" s="14" t="s">
        <v>73</v>
      </c>
      <c r="AY280" s="254" t="s">
        <v>236</v>
      </c>
    </row>
    <row r="281" s="14" customFormat="1">
      <c r="A281" s="14"/>
      <c r="B281" s="244"/>
      <c r="C281" s="245"/>
      <c r="D281" s="235" t="s">
        <v>247</v>
      </c>
      <c r="E281" s="246" t="s">
        <v>19</v>
      </c>
      <c r="F281" s="247" t="s">
        <v>432</v>
      </c>
      <c r="G281" s="245"/>
      <c r="H281" s="248">
        <v>0.80900000000000005</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247</v>
      </c>
      <c r="AU281" s="254" t="s">
        <v>82</v>
      </c>
      <c r="AV281" s="14" t="s">
        <v>82</v>
      </c>
      <c r="AW281" s="14" t="s">
        <v>33</v>
      </c>
      <c r="AX281" s="14" t="s">
        <v>73</v>
      </c>
      <c r="AY281" s="254" t="s">
        <v>236</v>
      </c>
    </row>
    <row r="282" s="14" customFormat="1">
      <c r="A282" s="14"/>
      <c r="B282" s="244"/>
      <c r="C282" s="245"/>
      <c r="D282" s="235" t="s">
        <v>247</v>
      </c>
      <c r="E282" s="246" t="s">
        <v>19</v>
      </c>
      <c r="F282" s="247" t="s">
        <v>433</v>
      </c>
      <c r="G282" s="245"/>
      <c r="H282" s="248">
        <v>1.3520000000000001</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247</v>
      </c>
      <c r="AU282" s="254" t="s">
        <v>82</v>
      </c>
      <c r="AV282" s="14" t="s">
        <v>82</v>
      </c>
      <c r="AW282" s="14" t="s">
        <v>33</v>
      </c>
      <c r="AX282" s="14" t="s">
        <v>73</v>
      </c>
      <c r="AY282" s="254" t="s">
        <v>236</v>
      </c>
    </row>
    <row r="283" s="14" customFormat="1">
      <c r="A283" s="14"/>
      <c r="B283" s="244"/>
      <c r="C283" s="245"/>
      <c r="D283" s="235" t="s">
        <v>247</v>
      </c>
      <c r="E283" s="246" t="s">
        <v>19</v>
      </c>
      <c r="F283" s="247" t="s">
        <v>434</v>
      </c>
      <c r="G283" s="245"/>
      <c r="H283" s="248">
        <v>0.20799999999999999</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247</v>
      </c>
      <c r="AU283" s="254" t="s">
        <v>82</v>
      </c>
      <c r="AV283" s="14" t="s">
        <v>82</v>
      </c>
      <c r="AW283" s="14" t="s">
        <v>33</v>
      </c>
      <c r="AX283" s="14" t="s">
        <v>73</v>
      </c>
      <c r="AY283" s="254" t="s">
        <v>236</v>
      </c>
    </row>
    <row r="284" s="16" customFormat="1">
      <c r="A284" s="16"/>
      <c r="B284" s="266"/>
      <c r="C284" s="267"/>
      <c r="D284" s="235" t="s">
        <v>247</v>
      </c>
      <c r="E284" s="268" t="s">
        <v>19</v>
      </c>
      <c r="F284" s="269" t="s">
        <v>367</v>
      </c>
      <c r="G284" s="267"/>
      <c r="H284" s="270">
        <v>4.5510000000000002</v>
      </c>
      <c r="I284" s="271"/>
      <c r="J284" s="267"/>
      <c r="K284" s="267"/>
      <c r="L284" s="272"/>
      <c r="M284" s="273"/>
      <c r="N284" s="274"/>
      <c r="O284" s="274"/>
      <c r="P284" s="274"/>
      <c r="Q284" s="274"/>
      <c r="R284" s="274"/>
      <c r="S284" s="274"/>
      <c r="T284" s="275"/>
      <c r="U284" s="16"/>
      <c r="V284" s="16"/>
      <c r="W284" s="16"/>
      <c r="X284" s="16"/>
      <c r="Y284" s="16"/>
      <c r="Z284" s="16"/>
      <c r="AA284" s="16"/>
      <c r="AB284" s="16"/>
      <c r="AC284" s="16"/>
      <c r="AD284" s="16"/>
      <c r="AE284" s="16"/>
      <c r="AT284" s="276" t="s">
        <v>247</v>
      </c>
      <c r="AU284" s="276" t="s">
        <v>82</v>
      </c>
      <c r="AV284" s="16" t="s">
        <v>128</v>
      </c>
      <c r="AW284" s="16" t="s">
        <v>33</v>
      </c>
      <c r="AX284" s="16" t="s">
        <v>80</v>
      </c>
      <c r="AY284" s="276" t="s">
        <v>236</v>
      </c>
    </row>
    <row r="285" s="2" customFormat="1" ht="16.5" customHeight="1">
      <c r="A285" s="40"/>
      <c r="B285" s="41"/>
      <c r="C285" s="215" t="s">
        <v>435</v>
      </c>
      <c r="D285" s="215" t="s">
        <v>238</v>
      </c>
      <c r="E285" s="216" t="s">
        <v>436</v>
      </c>
      <c r="F285" s="217" t="s">
        <v>437</v>
      </c>
      <c r="G285" s="218" t="s">
        <v>114</v>
      </c>
      <c r="H285" s="219">
        <v>20.311</v>
      </c>
      <c r="I285" s="220"/>
      <c r="J285" s="221">
        <f>ROUND(I285*H285,2)</f>
        <v>0</v>
      </c>
      <c r="K285" s="217" t="s">
        <v>242</v>
      </c>
      <c r="L285" s="46"/>
      <c r="M285" s="222" t="s">
        <v>19</v>
      </c>
      <c r="N285" s="223" t="s">
        <v>44</v>
      </c>
      <c r="O285" s="86"/>
      <c r="P285" s="224">
        <f>O285*H285</f>
        <v>0</v>
      </c>
      <c r="Q285" s="224">
        <v>0.041529999999999997</v>
      </c>
      <c r="R285" s="224">
        <f>Q285*H285</f>
        <v>0.84351582999999997</v>
      </c>
      <c r="S285" s="224">
        <v>0</v>
      </c>
      <c r="T285" s="225">
        <f>S285*H285</f>
        <v>0</v>
      </c>
      <c r="U285" s="40"/>
      <c r="V285" s="40"/>
      <c r="W285" s="40"/>
      <c r="X285" s="40"/>
      <c r="Y285" s="40"/>
      <c r="Z285" s="40"/>
      <c r="AA285" s="40"/>
      <c r="AB285" s="40"/>
      <c r="AC285" s="40"/>
      <c r="AD285" s="40"/>
      <c r="AE285" s="40"/>
      <c r="AR285" s="226" t="s">
        <v>243</v>
      </c>
      <c r="AT285" s="226" t="s">
        <v>238</v>
      </c>
      <c r="AU285" s="226" t="s">
        <v>82</v>
      </c>
      <c r="AY285" s="19" t="s">
        <v>236</v>
      </c>
      <c r="BE285" s="227">
        <f>IF(N285="základní",J285,0)</f>
        <v>0</v>
      </c>
      <c r="BF285" s="227">
        <f>IF(N285="snížená",J285,0)</f>
        <v>0</v>
      </c>
      <c r="BG285" s="227">
        <f>IF(N285="zákl. přenesená",J285,0)</f>
        <v>0</v>
      </c>
      <c r="BH285" s="227">
        <f>IF(N285="sníž. přenesená",J285,0)</f>
        <v>0</v>
      </c>
      <c r="BI285" s="227">
        <f>IF(N285="nulová",J285,0)</f>
        <v>0</v>
      </c>
      <c r="BJ285" s="19" t="s">
        <v>80</v>
      </c>
      <c r="BK285" s="227">
        <f>ROUND(I285*H285,2)</f>
        <v>0</v>
      </c>
      <c r="BL285" s="19" t="s">
        <v>243</v>
      </c>
      <c r="BM285" s="226" t="s">
        <v>438</v>
      </c>
    </row>
    <row r="286" s="2" customFormat="1">
      <c r="A286" s="40"/>
      <c r="B286" s="41"/>
      <c r="C286" s="42"/>
      <c r="D286" s="228" t="s">
        <v>245</v>
      </c>
      <c r="E286" s="42"/>
      <c r="F286" s="229" t="s">
        <v>439</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245</v>
      </c>
      <c r="AU286" s="19" t="s">
        <v>82</v>
      </c>
    </row>
    <row r="287" s="13" customFormat="1">
      <c r="A287" s="13"/>
      <c r="B287" s="233"/>
      <c r="C287" s="234"/>
      <c r="D287" s="235" t="s">
        <v>247</v>
      </c>
      <c r="E287" s="236" t="s">
        <v>19</v>
      </c>
      <c r="F287" s="237" t="s">
        <v>268</v>
      </c>
      <c r="G287" s="234"/>
      <c r="H287" s="236" t="s">
        <v>19</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247</v>
      </c>
      <c r="AU287" s="243" t="s">
        <v>82</v>
      </c>
      <c r="AV287" s="13" t="s">
        <v>80</v>
      </c>
      <c r="AW287" s="13" t="s">
        <v>33</v>
      </c>
      <c r="AX287" s="13" t="s">
        <v>73</v>
      </c>
      <c r="AY287" s="243" t="s">
        <v>236</v>
      </c>
    </row>
    <row r="288" s="13" customFormat="1">
      <c r="A288" s="13"/>
      <c r="B288" s="233"/>
      <c r="C288" s="234"/>
      <c r="D288" s="235" t="s">
        <v>247</v>
      </c>
      <c r="E288" s="236" t="s">
        <v>19</v>
      </c>
      <c r="F288" s="237" t="s">
        <v>269</v>
      </c>
      <c r="G288" s="234"/>
      <c r="H288" s="236" t="s">
        <v>19</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247</v>
      </c>
      <c r="AU288" s="243" t="s">
        <v>82</v>
      </c>
      <c r="AV288" s="13" t="s">
        <v>80</v>
      </c>
      <c r="AW288" s="13" t="s">
        <v>33</v>
      </c>
      <c r="AX288" s="13" t="s">
        <v>73</v>
      </c>
      <c r="AY288" s="243" t="s">
        <v>236</v>
      </c>
    </row>
    <row r="289" s="14" customFormat="1">
      <c r="A289" s="14"/>
      <c r="B289" s="244"/>
      <c r="C289" s="245"/>
      <c r="D289" s="235" t="s">
        <v>247</v>
      </c>
      <c r="E289" s="246" t="s">
        <v>19</v>
      </c>
      <c r="F289" s="247" t="s">
        <v>428</v>
      </c>
      <c r="G289" s="245"/>
      <c r="H289" s="248">
        <v>0.45000000000000001</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247</v>
      </c>
      <c r="AU289" s="254" t="s">
        <v>82</v>
      </c>
      <c r="AV289" s="14" t="s">
        <v>82</v>
      </c>
      <c r="AW289" s="14" t="s">
        <v>33</v>
      </c>
      <c r="AX289" s="14" t="s">
        <v>73</v>
      </c>
      <c r="AY289" s="254" t="s">
        <v>236</v>
      </c>
    </row>
    <row r="290" s="14" customFormat="1">
      <c r="A290" s="14"/>
      <c r="B290" s="244"/>
      <c r="C290" s="245"/>
      <c r="D290" s="235" t="s">
        <v>247</v>
      </c>
      <c r="E290" s="246" t="s">
        <v>19</v>
      </c>
      <c r="F290" s="247" t="s">
        <v>429</v>
      </c>
      <c r="G290" s="245"/>
      <c r="H290" s="248">
        <v>0.14999999999999999</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247</v>
      </c>
      <c r="AU290" s="254" t="s">
        <v>82</v>
      </c>
      <c r="AV290" s="14" t="s">
        <v>82</v>
      </c>
      <c r="AW290" s="14" t="s">
        <v>33</v>
      </c>
      <c r="AX290" s="14" t="s">
        <v>73</v>
      </c>
      <c r="AY290" s="254" t="s">
        <v>236</v>
      </c>
    </row>
    <row r="291" s="14" customFormat="1">
      <c r="A291" s="14"/>
      <c r="B291" s="244"/>
      <c r="C291" s="245"/>
      <c r="D291" s="235" t="s">
        <v>247</v>
      </c>
      <c r="E291" s="246" t="s">
        <v>19</v>
      </c>
      <c r="F291" s="247" t="s">
        <v>430</v>
      </c>
      <c r="G291" s="245"/>
      <c r="H291" s="248">
        <v>1.423</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247</v>
      </c>
      <c r="AU291" s="254" t="s">
        <v>82</v>
      </c>
      <c r="AV291" s="14" t="s">
        <v>82</v>
      </c>
      <c r="AW291" s="14" t="s">
        <v>33</v>
      </c>
      <c r="AX291" s="14" t="s">
        <v>73</v>
      </c>
      <c r="AY291" s="254" t="s">
        <v>236</v>
      </c>
    </row>
    <row r="292" s="14" customFormat="1">
      <c r="A292" s="14"/>
      <c r="B292" s="244"/>
      <c r="C292" s="245"/>
      <c r="D292" s="235" t="s">
        <v>247</v>
      </c>
      <c r="E292" s="246" t="s">
        <v>19</v>
      </c>
      <c r="F292" s="247" t="s">
        <v>431</v>
      </c>
      <c r="G292" s="245"/>
      <c r="H292" s="248">
        <v>0.159</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247</v>
      </c>
      <c r="AU292" s="254" t="s">
        <v>82</v>
      </c>
      <c r="AV292" s="14" t="s">
        <v>82</v>
      </c>
      <c r="AW292" s="14" t="s">
        <v>33</v>
      </c>
      <c r="AX292" s="14" t="s">
        <v>73</v>
      </c>
      <c r="AY292" s="254" t="s">
        <v>236</v>
      </c>
    </row>
    <row r="293" s="14" customFormat="1">
      <c r="A293" s="14"/>
      <c r="B293" s="244"/>
      <c r="C293" s="245"/>
      <c r="D293" s="235" t="s">
        <v>247</v>
      </c>
      <c r="E293" s="246" t="s">
        <v>19</v>
      </c>
      <c r="F293" s="247" t="s">
        <v>432</v>
      </c>
      <c r="G293" s="245"/>
      <c r="H293" s="248">
        <v>0.80900000000000005</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247</v>
      </c>
      <c r="AU293" s="254" t="s">
        <v>82</v>
      </c>
      <c r="AV293" s="14" t="s">
        <v>82</v>
      </c>
      <c r="AW293" s="14" t="s">
        <v>33</v>
      </c>
      <c r="AX293" s="14" t="s">
        <v>73</v>
      </c>
      <c r="AY293" s="254" t="s">
        <v>236</v>
      </c>
    </row>
    <row r="294" s="14" customFormat="1">
      <c r="A294" s="14"/>
      <c r="B294" s="244"/>
      <c r="C294" s="245"/>
      <c r="D294" s="235" t="s">
        <v>247</v>
      </c>
      <c r="E294" s="246" t="s">
        <v>19</v>
      </c>
      <c r="F294" s="247" t="s">
        <v>433</v>
      </c>
      <c r="G294" s="245"/>
      <c r="H294" s="248">
        <v>1.3520000000000001</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247</v>
      </c>
      <c r="AU294" s="254" t="s">
        <v>82</v>
      </c>
      <c r="AV294" s="14" t="s">
        <v>82</v>
      </c>
      <c r="AW294" s="14" t="s">
        <v>33</v>
      </c>
      <c r="AX294" s="14" t="s">
        <v>73</v>
      </c>
      <c r="AY294" s="254" t="s">
        <v>236</v>
      </c>
    </row>
    <row r="295" s="14" customFormat="1">
      <c r="A295" s="14"/>
      <c r="B295" s="244"/>
      <c r="C295" s="245"/>
      <c r="D295" s="235" t="s">
        <v>247</v>
      </c>
      <c r="E295" s="246" t="s">
        <v>19</v>
      </c>
      <c r="F295" s="247" t="s">
        <v>434</v>
      </c>
      <c r="G295" s="245"/>
      <c r="H295" s="248">
        <v>0.20799999999999999</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247</v>
      </c>
      <c r="AU295" s="254" t="s">
        <v>82</v>
      </c>
      <c r="AV295" s="14" t="s">
        <v>82</v>
      </c>
      <c r="AW295" s="14" t="s">
        <v>33</v>
      </c>
      <c r="AX295" s="14" t="s">
        <v>73</v>
      </c>
      <c r="AY295" s="254" t="s">
        <v>236</v>
      </c>
    </row>
    <row r="296" s="16" customFormat="1">
      <c r="A296" s="16"/>
      <c r="B296" s="266"/>
      <c r="C296" s="267"/>
      <c r="D296" s="235" t="s">
        <v>247</v>
      </c>
      <c r="E296" s="268" t="s">
        <v>19</v>
      </c>
      <c r="F296" s="269" t="s">
        <v>367</v>
      </c>
      <c r="G296" s="267"/>
      <c r="H296" s="270">
        <v>4.5510000000000002</v>
      </c>
      <c r="I296" s="271"/>
      <c r="J296" s="267"/>
      <c r="K296" s="267"/>
      <c r="L296" s="272"/>
      <c r="M296" s="273"/>
      <c r="N296" s="274"/>
      <c r="O296" s="274"/>
      <c r="P296" s="274"/>
      <c r="Q296" s="274"/>
      <c r="R296" s="274"/>
      <c r="S296" s="274"/>
      <c r="T296" s="275"/>
      <c r="U296" s="16"/>
      <c r="V296" s="16"/>
      <c r="W296" s="16"/>
      <c r="X296" s="16"/>
      <c r="Y296" s="16"/>
      <c r="Z296" s="16"/>
      <c r="AA296" s="16"/>
      <c r="AB296" s="16"/>
      <c r="AC296" s="16"/>
      <c r="AD296" s="16"/>
      <c r="AE296" s="16"/>
      <c r="AT296" s="276" t="s">
        <v>247</v>
      </c>
      <c r="AU296" s="276" t="s">
        <v>82</v>
      </c>
      <c r="AV296" s="16" t="s">
        <v>128</v>
      </c>
      <c r="AW296" s="16" t="s">
        <v>33</v>
      </c>
      <c r="AX296" s="16" t="s">
        <v>73</v>
      </c>
      <c r="AY296" s="276" t="s">
        <v>236</v>
      </c>
    </row>
    <row r="297" s="13" customFormat="1">
      <c r="A297" s="13"/>
      <c r="B297" s="233"/>
      <c r="C297" s="234"/>
      <c r="D297" s="235" t="s">
        <v>247</v>
      </c>
      <c r="E297" s="236" t="s">
        <v>19</v>
      </c>
      <c r="F297" s="237" t="s">
        <v>333</v>
      </c>
      <c r="G297" s="234"/>
      <c r="H297" s="236" t="s">
        <v>19</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247</v>
      </c>
      <c r="AU297" s="243" t="s">
        <v>82</v>
      </c>
      <c r="AV297" s="13" t="s">
        <v>80</v>
      </c>
      <c r="AW297" s="13" t="s">
        <v>33</v>
      </c>
      <c r="AX297" s="13" t="s">
        <v>73</v>
      </c>
      <c r="AY297" s="243" t="s">
        <v>236</v>
      </c>
    </row>
    <row r="298" s="14" customFormat="1">
      <c r="A298" s="14"/>
      <c r="B298" s="244"/>
      <c r="C298" s="245"/>
      <c r="D298" s="235" t="s">
        <v>247</v>
      </c>
      <c r="E298" s="246" t="s">
        <v>19</v>
      </c>
      <c r="F298" s="247" t="s">
        <v>440</v>
      </c>
      <c r="G298" s="245"/>
      <c r="H298" s="248">
        <v>15.76</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247</v>
      </c>
      <c r="AU298" s="254" t="s">
        <v>82</v>
      </c>
      <c r="AV298" s="14" t="s">
        <v>82</v>
      </c>
      <c r="AW298" s="14" t="s">
        <v>33</v>
      </c>
      <c r="AX298" s="14" t="s">
        <v>73</v>
      </c>
      <c r="AY298" s="254" t="s">
        <v>236</v>
      </c>
    </row>
    <row r="299" s="15" customFormat="1">
      <c r="A299" s="15"/>
      <c r="B299" s="255"/>
      <c r="C299" s="256"/>
      <c r="D299" s="235" t="s">
        <v>247</v>
      </c>
      <c r="E299" s="257" t="s">
        <v>19</v>
      </c>
      <c r="F299" s="258" t="s">
        <v>254</v>
      </c>
      <c r="G299" s="256"/>
      <c r="H299" s="259">
        <v>20.311</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247</v>
      </c>
      <c r="AU299" s="265" t="s">
        <v>82</v>
      </c>
      <c r="AV299" s="15" t="s">
        <v>243</v>
      </c>
      <c r="AW299" s="15" t="s">
        <v>33</v>
      </c>
      <c r="AX299" s="15" t="s">
        <v>80</v>
      </c>
      <c r="AY299" s="265" t="s">
        <v>236</v>
      </c>
    </row>
    <row r="300" s="2" customFormat="1" ht="24.15" customHeight="1">
      <c r="A300" s="40"/>
      <c r="B300" s="41"/>
      <c r="C300" s="215" t="s">
        <v>441</v>
      </c>
      <c r="D300" s="215" t="s">
        <v>238</v>
      </c>
      <c r="E300" s="216" t="s">
        <v>442</v>
      </c>
      <c r="F300" s="217" t="s">
        <v>443</v>
      </c>
      <c r="G300" s="218" t="s">
        <v>114</v>
      </c>
      <c r="H300" s="219">
        <v>764.63</v>
      </c>
      <c r="I300" s="220"/>
      <c r="J300" s="221">
        <f>ROUND(I300*H300,2)</f>
        <v>0</v>
      </c>
      <c r="K300" s="217" t="s">
        <v>242</v>
      </c>
      <c r="L300" s="46"/>
      <c r="M300" s="222" t="s">
        <v>19</v>
      </c>
      <c r="N300" s="223" t="s">
        <v>44</v>
      </c>
      <c r="O300" s="86"/>
      <c r="P300" s="224">
        <f>O300*H300</f>
        <v>0</v>
      </c>
      <c r="Q300" s="224">
        <v>0.0057000000000000002</v>
      </c>
      <c r="R300" s="224">
        <f>Q300*H300</f>
        <v>4.3583910000000001</v>
      </c>
      <c r="S300" s="224">
        <v>0</v>
      </c>
      <c r="T300" s="225">
        <f>S300*H300</f>
        <v>0</v>
      </c>
      <c r="U300" s="40"/>
      <c r="V300" s="40"/>
      <c r="W300" s="40"/>
      <c r="X300" s="40"/>
      <c r="Y300" s="40"/>
      <c r="Z300" s="40"/>
      <c r="AA300" s="40"/>
      <c r="AB300" s="40"/>
      <c r="AC300" s="40"/>
      <c r="AD300" s="40"/>
      <c r="AE300" s="40"/>
      <c r="AR300" s="226" t="s">
        <v>243</v>
      </c>
      <c r="AT300" s="226" t="s">
        <v>238</v>
      </c>
      <c r="AU300" s="226" t="s">
        <v>82</v>
      </c>
      <c r="AY300" s="19" t="s">
        <v>236</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243</v>
      </c>
      <c r="BM300" s="226" t="s">
        <v>444</v>
      </c>
    </row>
    <row r="301" s="2" customFormat="1">
      <c r="A301" s="40"/>
      <c r="B301" s="41"/>
      <c r="C301" s="42"/>
      <c r="D301" s="228" t="s">
        <v>245</v>
      </c>
      <c r="E301" s="42"/>
      <c r="F301" s="229" t="s">
        <v>445</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245</v>
      </c>
      <c r="AU301" s="19" t="s">
        <v>82</v>
      </c>
    </row>
    <row r="302" s="13" customFormat="1">
      <c r="A302" s="13"/>
      <c r="B302" s="233"/>
      <c r="C302" s="234"/>
      <c r="D302" s="235" t="s">
        <v>247</v>
      </c>
      <c r="E302" s="236" t="s">
        <v>19</v>
      </c>
      <c r="F302" s="237" t="s">
        <v>268</v>
      </c>
      <c r="G302" s="234"/>
      <c r="H302" s="236" t="s">
        <v>19</v>
      </c>
      <c r="I302" s="238"/>
      <c r="J302" s="234"/>
      <c r="K302" s="234"/>
      <c r="L302" s="239"/>
      <c r="M302" s="240"/>
      <c r="N302" s="241"/>
      <c r="O302" s="241"/>
      <c r="P302" s="241"/>
      <c r="Q302" s="241"/>
      <c r="R302" s="241"/>
      <c r="S302" s="241"/>
      <c r="T302" s="242"/>
      <c r="U302" s="13"/>
      <c r="V302" s="13"/>
      <c r="W302" s="13"/>
      <c r="X302" s="13"/>
      <c r="Y302" s="13"/>
      <c r="Z302" s="13"/>
      <c r="AA302" s="13"/>
      <c r="AB302" s="13"/>
      <c r="AC302" s="13"/>
      <c r="AD302" s="13"/>
      <c r="AE302" s="13"/>
      <c r="AT302" s="243" t="s">
        <v>247</v>
      </c>
      <c r="AU302" s="243" t="s">
        <v>82</v>
      </c>
      <c r="AV302" s="13" t="s">
        <v>80</v>
      </c>
      <c r="AW302" s="13" t="s">
        <v>33</v>
      </c>
      <c r="AX302" s="13" t="s">
        <v>73</v>
      </c>
      <c r="AY302" s="243" t="s">
        <v>236</v>
      </c>
    </row>
    <row r="303" s="13" customFormat="1">
      <c r="A303" s="13"/>
      <c r="B303" s="233"/>
      <c r="C303" s="234"/>
      <c r="D303" s="235" t="s">
        <v>247</v>
      </c>
      <c r="E303" s="236" t="s">
        <v>19</v>
      </c>
      <c r="F303" s="237" t="s">
        <v>269</v>
      </c>
      <c r="G303" s="234"/>
      <c r="H303" s="236" t="s">
        <v>19</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247</v>
      </c>
      <c r="AU303" s="243" t="s">
        <v>82</v>
      </c>
      <c r="AV303" s="13" t="s">
        <v>80</v>
      </c>
      <c r="AW303" s="13" t="s">
        <v>33</v>
      </c>
      <c r="AX303" s="13" t="s">
        <v>73</v>
      </c>
      <c r="AY303" s="243" t="s">
        <v>236</v>
      </c>
    </row>
    <row r="304" s="14" customFormat="1">
      <c r="A304" s="14"/>
      <c r="B304" s="244"/>
      <c r="C304" s="245"/>
      <c r="D304" s="235" t="s">
        <v>247</v>
      </c>
      <c r="E304" s="246" t="s">
        <v>19</v>
      </c>
      <c r="F304" s="247" t="s">
        <v>446</v>
      </c>
      <c r="G304" s="245"/>
      <c r="H304" s="248">
        <v>9.1999999999999993</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247</v>
      </c>
      <c r="AU304" s="254" t="s">
        <v>82</v>
      </c>
      <c r="AV304" s="14" t="s">
        <v>82</v>
      </c>
      <c r="AW304" s="14" t="s">
        <v>33</v>
      </c>
      <c r="AX304" s="14" t="s">
        <v>73</v>
      </c>
      <c r="AY304" s="254" t="s">
        <v>236</v>
      </c>
    </row>
    <row r="305" s="13" customFormat="1">
      <c r="A305" s="13"/>
      <c r="B305" s="233"/>
      <c r="C305" s="234"/>
      <c r="D305" s="235" t="s">
        <v>247</v>
      </c>
      <c r="E305" s="236" t="s">
        <v>19</v>
      </c>
      <c r="F305" s="237" t="s">
        <v>447</v>
      </c>
      <c r="G305" s="234"/>
      <c r="H305" s="236" t="s">
        <v>19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247</v>
      </c>
      <c r="AU305" s="243" t="s">
        <v>82</v>
      </c>
      <c r="AV305" s="13" t="s">
        <v>80</v>
      </c>
      <c r="AW305" s="13" t="s">
        <v>33</v>
      </c>
      <c r="AX305" s="13" t="s">
        <v>73</v>
      </c>
      <c r="AY305" s="243" t="s">
        <v>236</v>
      </c>
    </row>
    <row r="306" s="14" customFormat="1">
      <c r="A306" s="14"/>
      <c r="B306" s="244"/>
      <c r="C306" s="245"/>
      <c r="D306" s="235" t="s">
        <v>247</v>
      </c>
      <c r="E306" s="246" t="s">
        <v>19</v>
      </c>
      <c r="F306" s="247" t="s">
        <v>448</v>
      </c>
      <c r="G306" s="245"/>
      <c r="H306" s="248">
        <v>18.350000000000001</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247</v>
      </c>
      <c r="AU306" s="254" t="s">
        <v>82</v>
      </c>
      <c r="AV306" s="14" t="s">
        <v>82</v>
      </c>
      <c r="AW306" s="14" t="s">
        <v>33</v>
      </c>
      <c r="AX306" s="14" t="s">
        <v>73</v>
      </c>
      <c r="AY306" s="254" t="s">
        <v>236</v>
      </c>
    </row>
    <row r="307" s="13" customFormat="1">
      <c r="A307" s="13"/>
      <c r="B307" s="233"/>
      <c r="C307" s="234"/>
      <c r="D307" s="235" t="s">
        <v>247</v>
      </c>
      <c r="E307" s="236" t="s">
        <v>19</v>
      </c>
      <c r="F307" s="237" t="s">
        <v>449</v>
      </c>
      <c r="G307" s="234"/>
      <c r="H307" s="236" t="s">
        <v>19</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247</v>
      </c>
      <c r="AU307" s="243" t="s">
        <v>82</v>
      </c>
      <c r="AV307" s="13" t="s">
        <v>80</v>
      </c>
      <c r="AW307" s="13" t="s">
        <v>33</v>
      </c>
      <c r="AX307" s="13" t="s">
        <v>73</v>
      </c>
      <c r="AY307" s="243" t="s">
        <v>236</v>
      </c>
    </row>
    <row r="308" s="14" customFormat="1">
      <c r="A308" s="14"/>
      <c r="B308" s="244"/>
      <c r="C308" s="245"/>
      <c r="D308" s="235" t="s">
        <v>247</v>
      </c>
      <c r="E308" s="246" t="s">
        <v>19</v>
      </c>
      <c r="F308" s="247" t="s">
        <v>450</v>
      </c>
      <c r="G308" s="245"/>
      <c r="H308" s="248">
        <v>3</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247</v>
      </c>
      <c r="AU308" s="254" t="s">
        <v>82</v>
      </c>
      <c r="AV308" s="14" t="s">
        <v>82</v>
      </c>
      <c r="AW308" s="14" t="s">
        <v>33</v>
      </c>
      <c r="AX308" s="14" t="s">
        <v>73</v>
      </c>
      <c r="AY308" s="254" t="s">
        <v>236</v>
      </c>
    </row>
    <row r="309" s="13" customFormat="1">
      <c r="A309" s="13"/>
      <c r="B309" s="233"/>
      <c r="C309" s="234"/>
      <c r="D309" s="235" t="s">
        <v>247</v>
      </c>
      <c r="E309" s="236" t="s">
        <v>19</v>
      </c>
      <c r="F309" s="237" t="s">
        <v>451</v>
      </c>
      <c r="G309" s="234"/>
      <c r="H309" s="236" t="s">
        <v>19</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247</v>
      </c>
      <c r="AU309" s="243" t="s">
        <v>82</v>
      </c>
      <c r="AV309" s="13" t="s">
        <v>80</v>
      </c>
      <c r="AW309" s="13" t="s">
        <v>33</v>
      </c>
      <c r="AX309" s="13" t="s">
        <v>73</v>
      </c>
      <c r="AY309" s="243" t="s">
        <v>236</v>
      </c>
    </row>
    <row r="310" s="14" customFormat="1">
      <c r="A310" s="14"/>
      <c r="B310" s="244"/>
      <c r="C310" s="245"/>
      <c r="D310" s="235" t="s">
        <v>247</v>
      </c>
      <c r="E310" s="246" t="s">
        <v>19</v>
      </c>
      <c r="F310" s="247" t="s">
        <v>452</v>
      </c>
      <c r="G310" s="245"/>
      <c r="H310" s="248">
        <v>1.8400000000000001</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247</v>
      </c>
      <c r="AU310" s="254" t="s">
        <v>82</v>
      </c>
      <c r="AV310" s="14" t="s">
        <v>82</v>
      </c>
      <c r="AW310" s="14" t="s">
        <v>33</v>
      </c>
      <c r="AX310" s="14" t="s">
        <v>73</v>
      </c>
      <c r="AY310" s="254" t="s">
        <v>236</v>
      </c>
    </row>
    <row r="311" s="13" customFormat="1">
      <c r="A311" s="13"/>
      <c r="B311" s="233"/>
      <c r="C311" s="234"/>
      <c r="D311" s="235" t="s">
        <v>247</v>
      </c>
      <c r="E311" s="236" t="s">
        <v>19</v>
      </c>
      <c r="F311" s="237" t="s">
        <v>453</v>
      </c>
      <c r="G311" s="234"/>
      <c r="H311" s="236" t="s">
        <v>19</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247</v>
      </c>
      <c r="AU311" s="243" t="s">
        <v>82</v>
      </c>
      <c r="AV311" s="13" t="s">
        <v>80</v>
      </c>
      <c r="AW311" s="13" t="s">
        <v>33</v>
      </c>
      <c r="AX311" s="13" t="s">
        <v>73</v>
      </c>
      <c r="AY311" s="243" t="s">
        <v>236</v>
      </c>
    </row>
    <row r="312" s="14" customFormat="1">
      <c r="A312" s="14"/>
      <c r="B312" s="244"/>
      <c r="C312" s="245"/>
      <c r="D312" s="235" t="s">
        <v>247</v>
      </c>
      <c r="E312" s="246" t="s">
        <v>19</v>
      </c>
      <c r="F312" s="247" t="s">
        <v>454</v>
      </c>
      <c r="G312" s="245"/>
      <c r="H312" s="248">
        <v>4.0700000000000003</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247</v>
      </c>
      <c r="AU312" s="254" t="s">
        <v>82</v>
      </c>
      <c r="AV312" s="14" t="s">
        <v>82</v>
      </c>
      <c r="AW312" s="14" t="s">
        <v>33</v>
      </c>
      <c r="AX312" s="14" t="s">
        <v>73</v>
      </c>
      <c r="AY312" s="254" t="s">
        <v>236</v>
      </c>
    </row>
    <row r="313" s="13" customFormat="1">
      <c r="A313" s="13"/>
      <c r="B313" s="233"/>
      <c r="C313" s="234"/>
      <c r="D313" s="235" t="s">
        <v>247</v>
      </c>
      <c r="E313" s="236" t="s">
        <v>19</v>
      </c>
      <c r="F313" s="237" t="s">
        <v>455</v>
      </c>
      <c r="G313" s="234"/>
      <c r="H313" s="236" t="s">
        <v>19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247</v>
      </c>
      <c r="AU313" s="243" t="s">
        <v>82</v>
      </c>
      <c r="AV313" s="13" t="s">
        <v>80</v>
      </c>
      <c r="AW313" s="13" t="s">
        <v>33</v>
      </c>
      <c r="AX313" s="13" t="s">
        <v>73</v>
      </c>
      <c r="AY313" s="243" t="s">
        <v>236</v>
      </c>
    </row>
    <row r="314" s="14" customFormat="1">
      <c r="A314" s="14"/>
      <c r="B314" s="244"/>
      <c r="C314" s="245"/>
      <c r="D314" s="235" t="s">
        <v>247</v>
      </c>
      <c r="E314" s="246" t="s">
        <v>19</v>
      </c>
      <c r="F314" s="247" t="s">
        <v>456</v>
      </c>
      <c r="G314" s="245"/>
      <c r="H314" s="248">
        <v>4.9500000000000002</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247</v>
      </c>
      <c r="AU314" s="254" t="s">
        <v>82</v>
      </c>
      <c r="AV314" s="14" t="s">
        <v>82</v>
      </c>
      <c r="AW314" s="14" t="s">
        <v>33</v>
      </c>
      <c r="AX314" s="14" t="s">
        <v>73</v>
      </c>
      <c r="AY314" s="254" t="s">
        <v>236</v>
      </c>
    </row>
    <row r="315" s="13" customFormat="1">
      <c r="A315" s="13"/>
      <c r="B315" s="233"/>
      <c r="C315" s="234"/>
      <c r="D315" s="235" t="s">
        <v>247</v>
      </c>
      <c r="E315" s="236" t="s">
        <v>19</v>
      </c>
      <c r="F315" s="237" t="s">
        <v>457</v>
      </c>
      <c r="G315" s="234"/>
      <c r="H315" s="236" t="s">
        <v>19</v>
      </c>
      <c r="I315" s="238"/>
      <c r="J315" s="234"/>
      <c r="K315" s="234"/>
      <c r="L315" s="239"/>
      <c r="M315" s="240"/>
      <c r="N315" s="241"/>
      <c r="O315" s="241"/>
      <c r="P315" s="241"/>
      <c r="Q315" s="241"/>
      <c r="R315" s="241"/>
      <c r="S315" s="241"/>
      <c r="T315" s="242"/>
      <c r="U315" s="13"/>
      <c r="V315" s="13"/>
      <c r="W315" s="13"/>
      <c r="X315" s="13"/>
      <c r="Y315" s="13"/>
      <c r="Z315" s="13"/>
      <c r="AA315" s="13"/>
      <c r="AB315" s="13"/>
      <c r="AC315" s="13"/>
      <c r="AD315" s="13"/>
      <c r="AE315" s="13"/>
      <c r="AT315" s="243" t="s">
        <v>247</v>
      </c>
      <c r="AU315" s="243" t="s">
        <v>82</v>
      </c>
      <c r="AV315" s="13" t="s">
        <v>80</v>
      </c>
      <c r="AW315" s="13" t="s">
        <v>33</v>
      </c>
      <c r="AX315" s="13" t="s">
        <v>73</v>
      </c>
      <c r="AY315" s="243" t="s">
        <v>236</v>
      </c>
    </row>
    <row r="316" s="14" customFormat="1">
      <c r="A316" s="14"/>
      <c r="B316" s="244"/>
      <c r="C316" s="245"/>
      <c r="D316" s="235" t="s">
        <v>247</v>
      </c>
      <c r="E316" s="246" t="s">
        <v>19</v>
      </c>
      <c r="F316" s="247" t="s">
        <v>458</v>
      </c>
      <c r="G316" s="245"/>
      <c r="H316" s="248">
        <v>1.51</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247</v>
      </c>
      <c r="AU316" s="254" t="s">
        <v>82</v>
      </c>
      <c r="AV316" s="14" t="s">
        <v>82</v>
      </c>
      <c r="AW316" s="14" t="s">
        <v>33</v>
      </c>
      <c r="AX316" s="14" t="s">
        <v>73</v>
      </c>
      <c r="AY316" s="254" t="s">
        <v>236</v>
      </c>
    </row>
    <row r="317" s="13" customFormat="1">
      <c r="A317" s="13"/>
      <c r="B317" s="233"/>
      <c r="C317" s="234"/>
      <c r="D317" s="235" t="s">
        <v>247</v>
      </c>
      <c r="E317" s="236" t="s">
        <v>19</v>
      </c>
      <c r="F317" s="237" t="s">
        <v>459</v>
      </c>
      <c r="G317" s="234"/>
      <c r="H317" s="236" t="s">
        <v>19</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247</v>
      </c>
      <c r="AU317" s="243" t="s">
        <v>82</v>
      </c>
      <c r="AV317" s="13" t="s">
        <v>80</v>
      </c>
      <c r="AW317" s="13" t="s">
        <v>33</v>
      </c>
      <c r="AX317" s="13" t="s">
        <v>73</v>
      </c>
      <c r="AY317" s="243" t="s">
        <v>236</v>
      </c>
    </row>
    <row r="318" s="14" customFormat="1">
      <c r="A318" s="14"/>
      <c r="B318" s="244"/>
      <c r="C318" s="245"/>
      <c r="D318" s="235" t="s">
        <v>247</v>
      </c>
      <c r="E318" s="246" t="s">
        <v>19</v>
      </c>
      <c r="F318" s="247" t="s">
        <v>460</v>
      </c>
      <c r="G318" s="245"/>
      <c r="H318" s="248">
        <v>7.2300000000000004</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247</v>
      </c>
      <c r="AU318" s="254" t="s">
        <v>82</v>
      </c>
      <c r="AV318" s="14" t="s">
        <v>82</v>
      </c>
      <c r="AW318" s="14" t="s">
        <v>33</v>
      </c>
      <c r="AX318" s="14" t="s">
        <v>73</v>
      </c>
      <c r="AY318" s="254" t="s">
        <v>236</v>
      </c>
    </row>
    <row r="319" s="13" customFormat="1">
      <c r="A319" s="13"/>
      <c r="B319" s="233"/>
      <c r="C319" s="234"/>
      <c r="D319" s="235" t="s">
        <v>247</v>
      </c>
      <c r="E319" s="236" t="s">
        <v>19</v>
      </c>
      <c r="F319" s="237" t="s">
        <v>461</v>
      </c>
      <c r="G319" s="234"/>
      <c r="H319" s="236" t="s">
        <v>19</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247</v>
      </c>
      <c r="AU319" s="243" t="s">
        <v>82</v>
      </c>
      <c r="AV319" s="13" t="s">
        <v>80</v>
      </c>
      <c r="AW319" s="13" t="s">
        <v>33</v>
      </c>
      <c r="AX319" s="13" t="s">
        <v>73</v>
      </c>
      <c r="AY319" s="243" t="s">
        <v>236</v>
      </c>
    </row>
    <row r="320" s="14" customFormat="1">
      <c r="A320" s="14"/>
      <c r="B320" s="244"/>
      <c r="C320" s="245"/>
      <c r="D320" s="235" t="s">
        <v>247</v>
      </c>
      <c r="E320" s="246" t="s">
        <v>19</v>
      </c>
      <c r="F320" s="247" t="s">
        <v>462</v>
      </c>
      <c r="G320" s="245"/>
      <c r="H320" s="248">
        <v>8.0899999999999999</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247</v>
      </c>
      <c r="AU320" s="254" t="s">
        <v>82</v>
      </c>
      <c r="AV320" s="14" t="s">
        <v>82</v>
      </c>
      <c r="AW320" s="14" t="s">
        <v>33</v>
      </c>
      <c r="AX320" s="14" t="s">
        <v>73</v>
      </c>
      <c r="AY320" s="254" t="s">
        <v>236</v>
      </c>
    </row>
    <row r="321" s="13" customFormat="1">
      <c r="A321" s="13"/>
      <c r="B321" s="233"/>
      <c r="C321" s="234"/>
      <c r="D321" s="235" t="s">
        <v>247</v>
      </c>
      <c r="E321" s="236" t="s">
        <v>19</v>
      </c>
      <c r="F321" s="237" t="s">
        <v>463</v>
      </c>
      <c r="G321" s="234"/>
      <c r="H321" s="236" t="s">
        <v>19</v>
      </c>
      <c r="I321" s="238"/>
      <c r="J321" s="234"/>
      <c r="K321" s="234"/>
      <c r="L321" s="239"/>
      <c r="M321" s="240"/>
      <c r="N321" s="241"/>
      <c r="O321" s="241"/>
      <c r="P321" s="241"/>
      <c r="Q321" s="241"/>
      <c r="R321" s="241"/>
      <c r="S321" s="241"/>
      <c r="T321" s="242"/>
      <c r="U321" s="13"/>
      <c r="V321" s="13"/>
      <c r="W321" s="13"/>
      <c r="X321" s="13"/>
      <c r="Y321" s="13"/>
      <c r="Z321" s="13"/>
      <c r="AA321" s="13"/>
      <c r="AB321" s="13"/>
      <c r="AC321" s="13"/>
      <c r="AD321" s="13"/>
      <c r="AE321" s="13"/>
      <c r="AT321" s="243" t="s">
        <v>247</v>
      </c>
      <c r="AU321" s="243" t="s">
        <v>82</v>
      </c>
      <c r="AV321" s="13" t="s">
        <v>80</v>
      </c>
      <c r="AW321" s="13" t="s">
        <v>33</v>
      </c>
      <c r="AX321" s="13" t="s">
        <v>73</v>
      </c>
      <c r="AY321" s="243" t="s">
        <v>236</v>
      </c>
    </row>
    <row r="322" s="14" customFormat="1">
      <c r="A322" s="14"/>
      <c r="B322" s="244"/>
      <c r="C322" s="245"/>
      <c r="D322" s="235" t="s">
        <v>247</v>
      </c>
      <c r="E322" s="246" t="s">
        <v>19</v>
      </c>
      <c r="F322" s="247" t="s">
        <v>464</v>
      </c>
      <c r="G322" s="245"/>
      <c r="H322" s="248">
        <v>1.8600000000000001</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247</v>
      </c>
      <c r="AU322" s="254" t="s">
        <v>82</v>
      </c>
      <c r="AV322" s="14" t="s">
        <v>82</v>
      </c>
      <c r="AW322" s="14" t="s">
        <v>33</v>
      </c>
      <c r="AX322" s="14" t="s">
        <v>73</v>
      </c>
      <c r="AY322" s="254" t="s">
        <v>236</v>
      </c>
    </row>
    <row r="323" s="13" customFormat="1">
      <c r="A323" s="13"/>
      <c r="B323" s="233"/>
      <c r="C323" s="234"/>
      <c r="D323" s="235" t="s">
        <v>247</v>
      </c>
      <c r="E323" s="236" t="s">
        <v>19</v>
      </c>
      <c r="F323" s="237" t="s">
        <v>465</v>
      </c>
      <c r="G323" s="234"/>
      <c r="H323" s="236" t="s">
        <v>19</v>
      </c>
      <c r="I323" s="238"/>
      <c r="J323" s="234"/>
      <c r="K323" s="234"/>
      <c r="L323" s="239"/>
      <c r="M323" s="240"/>
      <c r="N323" s="241"/>
      <c r="O323" s="241"/>
      <c r="P323" s="241"/>
      <c r="Q323" s="241"/>
      <c r="R323" s="241"/>
      <c r="S323" s="241"/>
      <c r="T323" s="242"/>
      <c r="U323" s="13"/>
      <c r="V323" s="13"/>
      <c r="W323" s="13"/>
      <c r="X323" s="13"/>
      <c r="Y323" s="13"/>
      <c r="Z323" s="13"/>
      <c r="AA323" s="13"/>
      <c r="AB323" s="13"/>
      <c r="AC323" s="13"/>
      <c r="AD323" s="13"/>
      <c r="AE323" s="13"/>
      <c r="AT323" s="243" t="s">
        <v>247</v>
      </c>
      <c r="AU323" s="243" t="s">
        <v>82</v>
      </c>
      <c r="AV323" s="13" t="s">
        <v>80</v>
      </c>
      <c r="AW323" s="13" t="s">
        <v>33</v>
      </c>
      <c r="AX323" s="13" t="s">
        <v>73</v>
      </c>
      <c r="AY323" s="243" t="s">
        <v>236</v>
      </c>
    </row>
    <row r="324" s="14" customFormat="1">
      <c r="A324" s="14"/>
      <c r="B324" s="244"/>
      <c r="C324" s="245"/>
      <c r="D324" s="235" t="s">
        <v>247</v>
      </c>
      <c r="E324" s="246" t="s">
        <v>19</v>
      </c>
      <c r="F324" s="247" t="s">
        <v>466</v>
      </c>
      <c r="G324" s="245"/>
      <c r="H324" s="248">
        <v>3.27</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247</v>
      </c>
      <c r="AU324" s="254" t="s">
        <v>82</v>
      </c>
      <c r="AV324" s="14" t="s">
        <v>82</v>
      </c>
      <c r="AW324" s="14" t="s">
        <v>33</v>
      </c>
      <c r="AX324" s="14" t="s">
        <v>73</v>
      </c>
      <c r="AY324" s="254" t="s">
        <v>236</v>
      </c>
    </row>
    <row r="325" s="13" customFormat="1">
      <c r="A325" s="13"/>
      <c r="B325" s="233"/>
      <c r="C325" s="234"/>
      <c r="D325" s="235" t="s">
        <v>247</v>
      </c>
      <c r="E325" s="236" t="s">
        <v>19</v>
      </c>
      <c r="F325" s="237" t="s">
        <v>467</v>
      </c>
      <c r="G325" s="234"/>
      <c r="H325" s="236" t="s">
        <v>19</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247</v>
      </c>
      <c r="AU325" s="243" t="s">
        <v>82</v>
      </c>
      <c r="AV325" s="13" t="s">
        <v>80</v>
      </c>
      <c r="AW325" s="13" t="s">
        <v>33</v>
      </c>
      <c r="AX325" s="13" t="s">
        <v>73</v>
      </c>
      <c r="AY325" s="243" t="s">
        <v>236</v>
      </c>
    </row>
    <row r="326" s="14" customFormat="1">
      <c r="A326" s="14"/>
      <c r="B326" s="244"/>
      <c r="C326" s="245"/>
      <c r="D326" s="235" t="s">
        <v>247</v>
      </c>
      <c r="E326" s="246" t="s">
        <v>19</v>
      </c>
      <c r="F326" s="247" t="s">
        <v>468</v>
      </c>
      <c r="G326" s="245"/>
      <c r="H326" s="248">
        <v>2.23</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247</v>
      </c>
      <c r="AU326" s="254" t="s">
        <v>82</v>
      </c>
      <c r="AV326" s="14" t="s">
        <v>82</v>
      </c>
      <c r="AW326" s="14" t="s">
        <v>33</v>
      </c>
      <c r="AX326" s="14" t="s">
        <v>73</v>
      </c>
      <c r="AY326" s="254" t="s">
        <v>236</v>
      </c>
    </row>
    <row r="327" s="13" customFormat="1">
      <c r="A327" s="13"/>
      <c r="B327" s="233"/>
      <c r="C327" s="234"/>
      <c r="D327" s="235" t="s">
        <v>247</v>
      </c>
      <c r="E327" s="236" t="s">
        <v>19</v>
      </c>
      <c r="F327" s="237" t="s">
        <v>469</v>
      </c>
      <c r="G327" s="234"/>
      <c r="H327" s="236" t="s">
        <v>19</v>
      </c>
      <c r="I327" s="238"/>
      <c r="J327" s="234"/>
      <c r="K327" s="234"/>
      <c r="L327" s="239"/>
      <c r="M327" s="240"/>
      <c r="N327" s="241"/>
      <c r="O327" s="241"/>
      <c r="P327" s="241"/>
      <c r="Q327" s="241"/>
      <c r="R327" s="241"/>
      <c r="S327" s="241"/>
      <c r="T327" s="242"/>
      <c r="U327" s="13"/>
      <c r="V327" s="13"/>
      <c r="W327" s="13"/>
      <c r="X327" s="13"/>
      <c r="Y327" s="13"/>
      <c r="Z327" s="13"/>
      <c r="AA327" s="13"/>
      <c r="AB327" s="13"/>
      <c r="AC327" s="13"/>
      <c r="AD327" s="13"/>
      <c r="AE327" s="13"/>
      <c r="AT327" s="243" t="s">
        <v>247</v>
      </c>
      <c r="AU327" s="243" t="s">
        <v>82</v>
      </c>
      <c r="AV327" s="13" t="s">
        <v>80</v>
      </c>
      <c r="AW327" s="13" t="s">
        <v>33</v>
      </c>
      <c r="AX327" s="13" t="s">
        <v>73</v>
      </c>
      <c r="AY327" s="243" t="s">
        <v>236</v>
      </c>
    </row>
    <row r="328" s="14" customFormat="1">
      <c r="A328" s="14"/>
      <c r="B328" s="244"/>
      <c r="C328" s="245"/>
      <c r="D328" s="235" t="s">
        <v>247</v>
      </c>
      <c r="E328" s="246" t="s">
        <v>19</v>
      </c>
      <c r="F328" s="247" t="s">
        <v>470</v>
      </c>
      <c r="G328" s="245"/>
      <c r="H328" s="248">
        <v>25.620000000000001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247</v>
      </c>
      <c r="AU328" s="254" t="s">
        <v>82</v>
      </c>
      <c r="AV328" s="14" t="s">
        <v>82</v>
      </c>
      <c r="AW328" s="14" t="s">
        <v>33</v>
      </c>
      <c r="AX328" s="14" t="s">
        <v>73</v>
      </c>
      <c r="AY328" s="254" t="s">
        <v>236</v>
      </c>
    </row>
    <row r="329" s="13" customFormat="1">
      <c r="A329" s="13"/>
      <c r="B329" s="233"/>
      <c r="C329" s="234"/>
      <c r="D329" s="235" t="s">
        <v>247</v>
      </c>
      <c r="E329" s="236" t="s">
        <v>19</v>
      </c>
      <c r="F329" s="237" t="s">
        <v>471</v>
      </c>
      <c r="G329" s="234"/>
      <c r="H329" s="236" t="s">
        <v>19</v>
      </c>
      <c r="I329" s="238"/>
      <c r="J329" s="234"/>
      <c r="K329" s="234"/>
      <c r="L329" s="239"/>
      <c r="M329" s="240"/>
      <c r="N329" s="241"/>
      <c r="O329" s="241"/>
      <c r="P329" s="241"/>
      <c r="Q329" s="241"/>
      <c r="R329" s="241"/>
      <c r="S329" s="241"/>
      <c r="T329" s="242"/>
      <c r="U329" s="13"/>
      <c r="V329" s="13"/>
      <c r="W329" s="13"/>
      <c r="X329" s="13"/>
      <c r="Y329" s="13"/>
      <c r="Z329" s="13"/>
      <c r="AA329" s="13"/>
      <c r="AB329" s="13"/>
      <c r="AC329" s="13"/>
      <c r="AD329" s="13"/>
      <c r="AE329" s="13"/>
      <c r="AT329" s="243" t="s">
        <v>247</v>
      </c>
      <c r="AU329" s="243" t="s">
        <v>82</v>
      </c>
      <c r="AV329" s="13" t="s">
        <v>80</v>
      </c>
      <c r="AW329" s="13" t="s">
        <v>33</v>
      </c>
      <c r="AX329" s="13" t="s">
        <v>73</v>
      </c>
      <c r="AY329" s="243" t="s">
        <v>236</v>
      </c>
    </row>
    <row r="330" s="14" customFormat="1">
      <c r="A330" s="14"/>
      <c r="B330" s="244"/>
      <c r="C330" s="245"/>
      <c r="D330" s="235" t="s">
        <v>247</v>
      </c>
      <c r="E330" s="246" t="s">
        <v>19</v>
      </c>
      <c r="F330" s="247" t="s">
        <v>472</v>
      </c>
      <c r="G330" s="245"/>
      <c r="H330" s="248">
        <v>6.25</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247</v>
      </c>
      <c r="AU330" s="254" t="s">
        <v>82</v>
      </c>
      <c r="AV330" s="14" t="s">
        <v>82</v>
      </c>
      <c r="AW330" s="14" t="s">
        <v>33</v>
      </c>
      <c r="AX330" s="14" t="s">
        <v>73</v>
      </c>
      <c r="AY330" s="254" t="s">
        <v>236</v>
      </c>
    </row>
    <row r="331" s="13" customFormat="1">
      <c r="A331" s="13"/>
      <c r="B331" s="233"/>
      <c r="C331" s="234"/>
      <c r="D331" s="235" t="s">
        <v>247</v>
      </c>
      <c r="E331" s="236" t="s">
        <v>19</v>
      </c>
      <c r="F331" s="237" t="s">
        <v>473</v>
      </c>
      <c r="G331" s="234"/>
      <c r="H331" s="236" t="s">
        <v>19</v>
      </c>
      <c r="I331" s="238"/>
      <c r="J331" s="234"/>
      <c r="K331" s="234"/>
      <c r="L331" s="239"/>
      <c r="M331" s="240"/>
      <c r="N331" s="241"/>
      <c r="O331" s="241"/>
      <c r="P331" s="241"/>
      <c r="Q331" s="241"/>
      <c r="R331" s="241"/>
      <c r="S331" s="241"/>
      <c r="T331" s="242"/>
      <c r="U331" s="13"/>
      <c r="V331" s="13"/>
      <c r="W331" s="13"/>
      <c r="X331" s="13"/>
      <c r="Y331" s="13"/>
      <c r="Z331" s="13"/>
      <c r="AA331" s="13"/>
      <c r="AB331" s="13"/>
      <c r="AC331" s="13"/>
      <c r="AD331" s="13"/>
      <c r="AE331" s="13"/>
      <c r="AT331" s="243" t="s">
        <v>247</v>
      </c>
      <c r="AU331" s="243" t="s">
        <v>82</v>
      </c>
      <c r="AV331" s="13" t="s">
        <v>80</v>
      </c>
      <c r="AW331" s="13" t="s">
        <v>33</v>
      </c>
      <c r="AX331" s="13" t="s">
        <v>73</v>
      </c>
      <c r="AY331" s="243" t="s">
        <v>236</v>
      </c>
    </row>
    <row r="332" s="14" customFormat="1">
      <c r="A332" s="14"/>
      <c r="B332" s="244"/>
      <c r="C332" s="245"/>
      <c r="D332" s="235" t="s">
        <v>247</v>
      </c>
      <c r="E332" s="246" t="s">
        <v>19</v>
      </c>
      <c r="F332" s="247" t="s">
        <v>474</v>
      </c>
      <c r="G332" s="245"/>
      <c r="H332" s="248">
        <v>3.4300000000000002</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247</v>
      </c>
      <c r="AU332" s="254" t="s">
        <v>82</v>
      </c>
      <c r="AV332" s="14" t="s">
        <v>82</v>
      </c>
      <c r="AW332" s="14" t="s">
        <v>33</v>
      </c>
      <c r="AX332" s="14" t="s">
        <v>73</v>
      </c>
      <c r="AY332" s="254" t="s">
        <v>236</v>
      </c>
    </row>
    <row r="333" s="13" customFormat="1">
      <c r="A333" s="13"/>
      <c r="B333" s="233"/>
      <c r="C333" s="234"/>
      <c r="D333" s="235" t="s">
        <v>247</v>
      </c>
      <c r="E333" s="236" t="s">
        <v>19</v>
      </c>
      <c r="F333" s="237" t="s">
        <v>475</v>
      </c>
      <c r="G333" s="234"/>
      <c r="H333" s="236" t="s">
        <v>19</v>
      </c>
      <c r="I333" s="238"/>
      <c r="J333" s="234"/>
      <c r="K333" s="234"/>
      <c r="L333" s="239"/>
      <c r="M333" s="240"/>
      <c r="N333" s="241"/>
      <c r="O333" s="241"/>
      <c r="P333" s="241"/>
      <c r="Q333" s="241"/>
      <c r="R333" s="241"/>
      <c r="S333" s="241"/>
      <c r="T333" s="242"/>
      <c r="U333" s="13"/>
      <c r="V333" s="13"/>
      <c r="W333" s="13"/>
      <c r="X333" s="13"/>
      <c r="Y333" s="13"/>
      <c r="Z333" s="13"/>
      <c r="AA333" s="13"/>
      <c r="AB333" s="13"/>
      <c r="AC333" s="13"/>
      <c r="AD333" s="13"/>
      <c r="AE333" s="13"/>
      <c r="AT333" s="243" t="s">
        <v>247</v>
      </c>
      <c r="AU333" s="243" t="s">
        <v>82</v>
      </c>
      <c r="AV333" s="13" t="s">
        <v>80</v>
      </c>
      <c r="AW333" s="13" t="s">
        <v>33</v>
      </c>
      <c r="AX333" s="13" t="s">
        <v>73</v>
      </c>
      <c r="AY333" s="243" t="s">
        <v>236</v>
      </c>
    </row>
    <row r="334" s="14" customFormat="1">
      <c r="A334" s="14"/>
      <c r="B334" s="244"/>
      <c r="C334" s="245"/>
      <c r="D334" s="235" t="s">
        <v>247</v>
      </c>
      <c r="E334" s="246" t="s">
        <v>19</v>
      </c>
      <c r="F334" s="247" t="s">
        <v>476</v>
      </c>
      <c r="G334" s="245"/>
      <c r="H334" s="248">
        <v>17.870000000000001</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247</v>
      </c>
      <c r="AU334" s="254" t="s">
        <v>82</v>
      </c>
      <c r="AV334" s="14" t="s">
        <v>82</v>
      </c>
      <c r="AW334" s="14" t="s">
        <v>33</v>
      </c>
      <c r="AX334" s="14" t="s">
        <v>73</v>
      </c>
      <c r="AY334" s="254" t="s">
        <v>236</v>
      </c>
    </row>
    <row r="335" s="13" customFormat="1">
      <c r="A335" s="13"/>
      <c r="B335" s="233"/>
      <c r="C335" s="234"/>
      <c r="D335" s="235" t="s">
        <v>247</v>
      </c>
      <c r="E335" s="236" t="s">
        <v>19</v>
      </c>
      <c r="F335" s="237" t="s">
        <v>477</v>
      </c>
      <c r="G335" s="234"/>
      <c r="H335" s="236" t="s">
        <v>19</v>
      </c>
      <c r="I335" s="238"/>
      <c r="J335" s="234"/>
      <c r="K335" s="234"/>
      <c r="L335" s="239"/>
      <c r="M335" s="240"/>
      <c r="N335" s="241"/>
      <c r="O335" s="241"/>
      <c r="P335" s="241"/>
      <c r="Q335" s="241"/>
      <c r="R335" s="241"/>
      <c r="S335" s="241"/>
      <c r="T335" s="242"/>
      <c r="U335" s="13"/>
      <c r="V335" s="13"/>
      <c r="W335" s="13"/>
      <c r="X335" s="13"/>
      <c r="Y335" s="13"/>
      <c r="Z335" s="13"/>
      <c r="AA335" s="13"/>
      <c r="AB335" s="13"/>
      <c r="AC335" s="13"/>
      <c r="AD335" s="13"/>
      <c r="AE335" s="13"/>
      <c r="AT335" s="243" t="s">
        <v>247</v>
      </c>
      <c r="AU335" s="243" t="s">
        <v>82</v>
      </c>
      <c r="AV335" s="13" t="s">
        <v>80</v>
      </c>
      <c r="AW335" s="13" t="s">
        <v>33</v>
      </c>
      <c r="AX335" s="13" t="s">
        <v>73</v>
      </c>
      <c r="AY335" s="243" t="s">
        <v>236</v>
      </c>
    </row>
    <row r="336" s="14" customFormat="1">
      <c r="A336" s="14"/>
      <c r="B336" s="244"/>
      <c r="C336" s="245"/>
      <c r="D336" s="235" t="s">
        <v>247</v>
      </c>
      <c r="E336" s="246" t="s">
        <v>19</v>
      </c>
      <c r="F336" s="247" t="s">
        <v>478</v>
      </c>
      <c r="G336" s="245"/>
      <c r="H336" s="248">
        <v>16.440000000000001</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247</v>
      </c>
      <c r="AU336" s="254" t="s">
        <v>82</v>
      </c>
      <c r="AV336" s="14" t="s">
        <v>82</v>
      </c>
      <c r="AW336" s="14" t="s">
        <v>33</v>
      </c>
      <c r="AX336" s="14" t="s">
        <v>73</v>
      </c>
      <c r="AY336" s="254" t="s">
        <v>236</v>
      </c>
    </row>
    <row r="337" s="13" customFormat="1">
      <c r="A337" s="13"/>
      <c r="B337" s="233"/>
      <c r="C337" s="234"/>
      <c r="D337" s="235" t="s">
        <v>247</v>
      </c>
      <c r="E337" s="236" t="s">
        <v>19</v>
      </c>
      <c r="F337" s="237" t="s">
        <v>479</v>
      </c>
      <c r="G337" s="234"/>
      <c r="H337" s="236" t="s">
        <v>19</v>
      </c>
      <c r="I337" s="238"/>
      <c r="J337" s="234"/>
      <c r="K337" s="234"/>
      <c r="L337" s="239"/>
      <c r="M337" s="240"/>
      <c r="N337" s="241"/>
      <c r="O337" s="241"/>
      <c r="P337" s="241"/>
      <c r="Q337" s="241"/>
      <c r="R337" s="241"/>
      <c r="S337" s="241"/>
      <c r="T337" s="242"/>
      <c r="U337" s="13"/>
      <c r="V337" s="13"/>
      <c r="W337" s="13"/>
      <c r="X337" s="13"/>
      <c r="Y337" s="13"/>
      <c r="Z337" s="13"/>
      <c r="AA337" s="13"/>
      <c r="AB337" s="13"/>
      <c r="AC337" s="13"/>
      <c r="AD337" s="13"/>
      <c r="AE337" s="13"/>
      <c r="AT337" s="243" t="s">
        <v>247</v>
      </c>
      <c r="AU337" s="243" t="s">
        <v>82</v>
      </c>
      <c r="AV337" s="13" t="s">
        <v>80</v>
      </c>
      <c r="AW337" s="13" t="s">
        <v>33</v>
      </c>
      <c r="AX337" s="13" t="s">
        <v>73</v>
      </c>
      <c r="AY337" s="243" t="s">
        <v>236</v>
      </c>
    </row>
    <row r="338" s="14" customFormat="1">
      <c r="A338" s="14"/>
      <c r="B338" s="244"/>
      <c r="C338" s="245"/>
      <c r="D338" s="235" t="s">
        <v>247</v>
      </c>
      <c r="E338" s="246" t="s">
        <v>19</v>
      </c>
      <c r="F338" s="247" t="s">
        <v>480</v>
      </c>
      <c r="G338" s="245"/>
      <c r="H338" s="248">
        <v>6.8099999999999996</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247</v>
      </c>
      <c r="AU338" s="254" t="s">
        <v>82</v>
      </c>
      <c r="AV338" s="14" t="s">
        <v>82</v>
      </c>
      <c r="AW338" s="14" t="s">
        <v>33</v>
      </c>
      <c r="AX338" s="14" t="s">
        <v>73</v>
      </c>
      <c r="AY338" s="254" t="s">
        <v>236</v>
      </c>
    </row>
    <row r="339" s="13" customFormat="1">
      <c r="A339" s="13"/>
      <c r="B339" s="233"/>
      <c r="C339" s="234"/>
      <c r="D339" s="235" t="s">
        <v>247</v>
      </c>
      <c r="E339" s="236" t="s">
        <v>19</v>
      </c>
      <c r="F339" s="237" t="s">
        <v>481</v>
      </c>
      <c r="G339" s="234"/>
      <c r="H339" s="236" t="s">
        <v>19</v>
      </c>
      <c r="I339" s="238"/>
      <c r="J339" s="234"/>
      <c r="K339" s="234"/>
      <c r="L339" s="239"/>
      <c r="M339" s="240"/>
      <c r="N339" s="241"/>
      <c r="O339" s="241"/>
      <c r="P339" s="241"/>
      <c r="Q339" s="241"/>
      <c r="R339" s="241"/>
      <c r="S339" s="241"/>
      <c r="T339" s="242"/>
      <c r="U339" s="13"/>
      <c r="V339" s="13"/>
      <c r="W339" s="13"/>
      <c r="X339" s="13"/>
      <c r="Y339" s="13"/>
      <c r="Z339" s="13"/>
      <c r="AA339" s="13"/>
      <c r="AB339" s="13"/>
      <c r="AC339" s="13"/>
      <c r="AD339" s="13"/>
      <c r="AE339" s="13"/>
      <c r="AT339" s="243" t="s">
        <v>247</v>
      </c>
      <c r="AU339" s="243" t="s">
        <v>82</v>
      </c>
      <c r="AV339" s="13" t="s">
        <v>80</v>
      </c>
      <c r="AW339" s="13" t="s">
        <v>33</v>
      </c>
      <c r="AX339" s="13" t="s">
        <v>73</v>
      </c>
      <c r="AY339" s="243" t="s">
        <v>236</v>
      </c>
    </row>
    <row r="340" s="14" customFormat="1">
      <c r="A340" s="14"/>
      <c r="B340" s="244"/>
      <c r="C340" s="245"/>
      <c r="D340" s="235" t="s">
        <v>247</v>
      </c>
      <c r="E340" s="246" t="s">
        <v>19</v>
      </c>
      <c r="F340" s="247" t="s">
        <v>482</v>
      </c>
      <c r="G340" s="245"/>
      <c r="H340" s="248">
        <v>29.140000000000001</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247</v>
      </c>
      <c r="AU340" s="254" t="s">
        <v>82</v>
      </c>
      <c r="AV340" s="14" t="s">
        <v>82</v>
      </c>
      <c r="AW340" s="14" t="s">
        <v>33</v>
      </c>
      <c r="AX340" s="14" t="s">
        <v>73</v>
      </c>
      <c r="AY340" s="254" t="s">
        <v>236</v>
      </c>
    </row>
    <row r="341" s="16" customFormat="1">
      <c r="A341" s="16"/>
      <c r="B341" s="266"/>
      <c r="C341" s="267"/>
      <c r="D341" s="235" t="s">
        <v>247</v>
      </c>
      <c r="E341" s="268" t="s">
        <v>19</v>
      </c>
      <c r="F341" s="269" t="s">
        <v>367</v>
      </c>
      <c r="G341" s="267"/>
      <c r="H341" s="270">
        <v>171.16</v>
      </c>
      <c r="I341" s="271"/>
      <c r="J341" s="267"/>
      <c r="K341" s="267"/>
      <c r="L341" s="272"/>
      <c r="M341" s="273"/>
      <c r="N341" s="274"/>
      <c r="O341" s="274"/>
      <c r="P341" s="274"/>
      <c r="Q341" s="274"/>
      <c r="R341" s="274"/>
      <c r="S341" s="274"/>
      <c r="T341" s="275"/>
      <c r="U341" s="16"/>
      <c r="V341" s="16"/>
      <c r="W341" s="16"/>
      <c r="X341" s="16"/>
      <c r="Y341" s="16"/>
      <c r="Z341" s="16"/>
      <c r="AA341" s="16"/>
      <c r="AB341" s="16"/>
      <c r="AC341" s="16"/>
      <c r="AD341" s="16"/>
      <c r="AE341" s="16"/>
      <c r="AT341" s="276" t="s">
        <v>247</v>
      </c>
      <c r="AU341" s="276" t="s">
        <v>82</v>
      </c>
      <c r="AV341" s="16" t="s">
        <v>128</v>
      </c>
      <c r="AW341" s="16" t="s">
        <v>33</v>
      </c>
      <c r="AX341" s="16" t="s">
        <v>73</v>
      </c>
      <c r="AY341" s="276" t="s">
        <v>236</v>
      </c>
    </row>
    <row r="342" s="13" customFormat="1">
      <c r="A342" s="13"/>
      <c r="B342" s="233"/>
      <c r="C342" s="234"/>
      <c r="D342" s="235" t="s">
        <v>247</v>
      </c>
      <c r="E342" s="236" t="s">
        <v>19</v>
      </c>
      <c r="F342" s="237" t="s">
        <v>276</v>
      </c>
      <c r="G342" s="234"/>
      <c r="H342" s="236" t="s">
        <v>19</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247</v>
      </c>
      <c r="AU342" s="243" t="s">
        <v>82</v>
      </c>
      <c r="AV342" s="13" t="s">
        <v>80</v>
      </c>
      <c r="AW342" s="13" t="s">
        <v>33</v>
      </c>
      <c r="AX342" s="13" t="s">
        <v>73</v>
      </c>
      <c r="AY342" s="243" t="s">
        <v>236</v>
      </c>
    </row>
    <row r="343" s="13" customFormat="1">
      <c r="A343" s="13"/>
      <c r="B343" s="233"/>
      <c r="C343" s="234"/>
      <c r="D343" s="235" t="s">
        <v>247</v>
      </c>
      <c r="E343" s="236" t="s">
        <v>19</v>
      </c>
      <c r="F343" s="237" t="s">
        <v>483</v>
      </c>
      <c r="G343" s="234"/>
      <c r="H343" s="236" t="s">
        <v>19</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247</v>
      </c>
      <c r="AU343" s="243" t="s">
        <v>82</v>
      </c>
      <c r="AV343" s="13" t="s">
        <v>80</v>
      </c>
      <c r="AW343" s="13" t="s">
        <v>33</v>
      </c>
      <c r="AX343" s="13" t="s">
        <v>73</v>
      </c>
      <c r="AY343" s="243" t="s">
        <v>236</v>
      </c>
    </row>
    <row r="344" s="14" customFormat="1">
      <c r="A344" s="14"/>
      <c r="B344" s="244"/>
      <c r="C344" s="245"/>
      <c r="D344" s="235" t="s">
        <v>247</v>
      </c>
      <c r="E344" s="246" t="s">
        <v>19</v>
      </c>
      <c r="F344" s="247" t="s">
        <v>484</v>
      </c>
      <c r="G344" s="245"/>
      <c r="H344" s="248">
        <v>201.61000000000001</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247</v>
      </c>
      <c r="AU344" s="254" t="s">
        <v>82</v>
      </c>
      <c r="AV344" s="14" t="s">
        <v>82</v>
      </c>
      <c r="AW344" s="14" t="s">
        <v>33</v>
      </c>
      <c r="AX344" s="14" t="s">
        <v>73</v>
      </c>
      <c r="AY344" s="254" t="s">
        <v>236</v>
      </c>
    </row>
    <row r="345" s="13" customFormat="1">
      <c r="A345" s="13"/>
      <c r="B345" s="233"/>
      <c r="C345" s="234"/>
      <c r="D345" s="235" t="s">
        <v>247</v>
      </c>
      <c r="E345" s="236" t="s">
        <v>19</v>
      </c>
      <c r="F345" s="237" t="s">
        <v>485</v>
      </c>
      <c r="G345" s="234"/>
      <c r="H345" s="236" t="s">
        <v>19</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247</v>
      </c>
      <c r="AU345" s="243" t="s">
        <v>82</v>
      </c>
      <c r="AV345" s="13" t="s">
        <v>80</v>
      </c>
      <c r="AW345" s="13" t="s">
        <v>33</v>
      </c>
      <c r="AX345" s="13" t="s">
        <v>73</v>
      </c>
      <c r="AY345" s="243" t="s">
        <v>236</v>
      </c>
    </row>
    <row r="346" s="14" customFormat="1">
      <c r="A346" s="14"/>
      <c r="B346" s="244"/>
      <c r="C346" s="245"/>
      <c r="D346" s="235" t="s">
        <v>247</v>
      </c>
      <c r="E346" s="246" t="s">
        <v>19</v>
      </c>
      <c r="F346" s="247" t="s">
        <v>486</v>
      </c>
      <c r="G346" s="245"/>
      <c r="H346" s="248">
        <v>57</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247</v>
      </c>
      <c r="AU346" s="254" t="s">
        <v>82</v>
      </c>
      <c r="AV346" s="14" t="s">
        <v>82</v>
      </c>
      <c r="AW346" s="14" t="s">
        <v>33</v>
      </c>
      <c r="AX346" s="14" t="s">
        <v>73</v>
      </c>
      <c r="AY346" s="254" t="s">
        <v>236</v>
      </c>
    </row>
    <row r="347" s="13" customFormat="1">
      <c r="A347" s="13"/>
      <c r="B347" s="233"/>
      <c r="C347" s="234"/>
      <c r="D347" s="235" t="s">
        <v>247</v>
      </c>
      <c r="E347" s="236" t="s">
        <v>19</v>
      </c>
      <c r="F347" s="237" t="s">
        <v>487</v>
      </c>
      <c r="G347" s="234"/>
      <c r="H347" s="236" t="s">
        <v>19</v>
      </c>
      <c r="I347" s="238"/>
      <c r="J347" s="234"/>
      <c r="K347" s="234"/>
      <c r="L347" s="239"/>
      <c r="M347" s="240"/>
      <c r="N347" s="241"/>
      <c r="O347" s="241"/>
      <c r="P347" s="241"/>
      <c r="Q347" s="241"/>
      <c r="R347" s="241"/>
      <c r="S347" s="241"/>
      <c r="T347" s="242"/>
      <c r="U347" s="13"/>
      <c r="V347" s="13"/>
      <c r="W347" s="13"/>
      <c r="X347" s="13"/>
      <c r="Y347" s="13"/>
      <c r="Z347" s="13"/>
      <c r="AA347" s="13"/>
      <c r="AB347" s="13"/>
      <c r="AC347" s="13"/>
      <c r="AD347" s="13"/>
      <c r="AE347" s="13"/>
      <c r="AT347" s="243" t="s">
        <v>247</v>
      </c>
      <c r="AU347" s="243" t="s">
        <v>82</v>
      </c>
      <c r="AV347" s="13" t="s">
        <v>80</v>
      </c>
      <c r="AW347" s="13" t="s">
        <v>33</v>
      </c>
      <c r="AX347" s="13" t="s">
        <v>73</v>
      </c>
      <c r="AY347" s="243" t="s">
        <v>236</v>
      </c>
    </row>
    <row r="348" s="14" customFormat="1">
      <c r="A348" s="14"/>
      <c r="B348" s="244"/>
      <c r="C348" s="245"/>
      <c r="D348" s="235" t="s">
        <v>247</v>
      </c>
      <c r="E348" s="246" t="s">
        <v>19</v>
      </c>
      <c r="F348" s="247" t="s">
        <v>488</v>
      </c>
      <c r="G348" s="245"/>
      <c r="H348" s="248">
        <v>46.799999999999997</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247</v>
      </c>
      <c r="AU348" s="254" t="s">
        <v>82</v>
      </c>
      <c r="AV348" s="14" t="s">
        <v>82</v>
      </c>
      <c r="AW348" s="14" t="s">
        <v>33</v>
      </c>
      <c r="AX348" s="14" t="s">
        <v>73</v>
      </c>
      <c r="AY348" s="254" t="s">
        <v>236</v>
      </c>
    </row>
    <row r="349" s="13" customFormat="1">
      <c r="A349" s="13"/>
      <c r="B349" s="233"/>
      <c r="C349" s="234"/>
      <c r="D349" s="235" t="s">
        <v>247</v>
      </c>
      <c r="E349" s="236" t="s">
        <v>19</v>
      </c>
      <c r="F349" s="237" t="s">
        <v>489</v>
      </c>
      <c r="G349" s="234"/>
      <c r="H349" s="236" t="s">
        <v>19</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247</v>
      </c>
      <c r="AU349" s="243" t="s">
        <v>82</v>
      </c>
      <c r="AV349" s="13" t="s">
        <v>80</v>
      </c>
      <c r="AW349" s="13" t="s">
        <v>33</v>
      </c>
      <c r="AX349" s="13" t="s">
        <v>73</v>
      </c>
      <c r="AY349" s="243" t="s">
        <v>236</v>
      </c>
    </row>
    <row r="350" s="14" customFormat="1">
      <c r="A350" s="14"/>
      <c r="B350" s="244"/>
      <c r="C350" s="245"/>
      <c r="D350" s="235" t="s">
        <v>247</v>
      </c>
      <c r="E350" s="246" t="s">
        <v>19</v>
      </c>
      <c r="F350" s="247" t="s">
        <v>490</v>
      </c>
      <c r="G350" s="245"/>
      <c r="H350" s="248">
        <v>18.829999999999998</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247</v>
      </c>
      <c r="AU350" s="254" t="s">
        <v>82</v>
      </c>
      <c r="AV350" s="14" t="s">
        <v>82</v>
      </c>
      <c r="AW350" s="14" t="s">
        <v>33</v>
      </c>
      <c r="AX350" s="14" t="s">
        <v>73</v>
      </c>
      <c r="AY350" s="254" t="s">
        <v>236</v>
      </c>
    </row>
    <row r="351" s="16" customFormat="1">
      <c r="A351" s="16"/>
      <c r="B351" s="266"/>
      <c r="C351" s="267"/>
      <c r="D351" s="235" t="s">
        <v>247</v>
      </c>
      <c r="E351" s="268" t="s">
        <v>19</v>
      </c>
      <c r="F351" s="269" t="s">
        <v>367</v>
      </c>
      <c r="G351" s="267"/>
      <c r="H351" s="270">
        <v>324.24000000000001</v>
      </c>
      <c r="I351" s="271"/>
      <c r="J351" s="267"/>
      <c r="K351" s="267"/>
      <c r="L351" s="272"/>
      <c r="M351" s="273"/>
      <c r="N351" s="274"/>
      <c r="O351" s="274"/>
      <c r="P351" s="274"/>
      <c r="Q351" s="274"/>
      <c r="R351" s="274"/>
      <c r="S351" s="274"/>
      <c r="T351" s="275"/>
      <c r="U351" s="16"/>
      <c r="V351" s="16"/>
      <c r="W351" s="16"/>
      <c r="X351" s="16"/>
      <c r="Y351" s="16"/>
      <c r="Z351" s="16"/>
      <c r="AA351" s="16"/>
      <c r="AB351" s="16"/>
      <c r="AC351" s="16"/>
      <c r="AD351" s="16"/>
      <c r="AE351" s="16"/>
      <c r="AT351" s="276" t="s">
        <v>247</v>
      </c>
      <c r="AU351" s="276" t="s">
        <v>82</v>
      </c>
      <c r="AV351" s="16" t="s">
        <v>128</v>
      </c>
      <c r="AW351" s="16" t="s">
        <v>33</v>
      </c>
      <c r="AX351" s="16" t="s">
        <v>73</v>
      </c>
      <c r="AY351" s="276" t="s">
        <v>236</v>
      </c>
    </row>
    <row r="352" s="13" customFormat="1">
      <c r="A352" s="13"/>
      <c r="B352" s="233"/>
      <c r="C352" s="234"/>
      <c r="D352" s="235" t="s">
        <v>247</v>
      </c>
      <c r="E352" s="236" t="s">
        <v>19</v>
      </c>
      <c r="F352" s="237" t="s">
        <v>268</v>
      </c>
      <c r="G352" s="234"/>
      <c r="H352" s="236" t="s">
        <v>19</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247</v>
      </c>
      <c r="AU352" s="243" t="s">
        <v>82</v>
      </c>
      <c r="AV352" s="13" t="s">
        <v>80</v>
      </c>
      <c r="AW352" s="13" t="s">
        <v>33</v>
      </c>
      <c r="AX352" s="13" t="s">
        <v>73</v>
      </c>
      <c r="AY352" s="243" t="s">
        <v>236</v>
      </c>
    </row>
    <row r="353" s="13" customFormat="1">
      <c r="A353" s="13"/>
      <c r="B353" s="233"/>
      <c r="C353" s="234"/>
      <c r="D353" s="235" t="s">
        <v>247</v>
      </c>
      <c r="E353" s="236" t="s">
        <v>19</v>
      </c>
      <c r="F353" s="237" t="s">
        <v>333</v>
      </c>
      <c r="G353" s="234"/>
      <c r="H353" s="236" t="s">
        <v>19</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247</v>
      </c>
      <c r="AU353" s="243" t="s">
        <v>82</v>
      </c>
      <c r="AV353" s="13" t="s">
        <v>80</v>
      </c>
      <c r="AW353" s="13" t="s">
        <v>33</v>
      </c>
      <c r="AX353" s="13" t="s">
        <v>73</v>
      </c>
      <c r="AY353" s="243" t="s">
        <v>236</v>
      </c>
    </row>
    <row r="354" s="13" customFormat="1">
      <c r="A354" s="13"/>
      <c r="B354" s="233"/>
      <c r="C354" s="234"/>
      <c r="D354" s="235" t="s">
        <v>247</v>
      </c>
      <c r="E354" s="236" t="s">
        <v>19</v>
      </c>
      <c r="F354" s="237" t="s">
        <v>491</v>
      </c>
      <c r="G354" s="234"/>
      <c r="H354" s="236" t="s">
        <v>19</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247</v>
      </c>
      <c r="AU354" s="243" t="s">
        <v>82</v>
      </c>
      <c r="AV354" s="13" t="s">
        <v>80</v>
      </c>
      <c r="AW354" s="13" t="s">
        <v>33</v>
      </c>
      <c r="AX354" s="13" t="s">
        <v>73</v>
      </c>
      <c r="AY354" s="243" t="s">
        <v>236</v>
      </c>
    </row>
    <row r="355" s="14" customFormat="1">
      <c r="A355" s="14"/>
      <c r="B355" s="244"/>
      <c r="C355" s="245"/>
      <c r="D355" s="235" t="s">
        <v>247</v>
      </c>
      <c r="E355" s="246" t="s">
        <v>19</v>
      </c>
      <c r="F355" s="247" t="s">
        <v>492</v>
      </c>
      <c r="G355" s="245"/>
      <c r="H355" s="248">
        <v>11.369999999999999</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247</v>
      </c>
      <c r="AU355" s="254" t="s">
        <v>82</v>
      </c>
      <c r="AV355" s="14" t="s">
        <v>82</v>
      </c>
      <c r="AW355" s="14" t="s">
        <v>33</v>
      </c>
      <c r="AX355" s="14" t="s">
        <v>73</v>
      </c>
      <c r="AY355" s="254" t="s">
        <v>236</v>
      </c>
    </row>
    <row r="356" s="13" customFormat="1">
      <c r="A356" s="13"/>
      <c r="B356" s="233"/>
      <c r="C356" s="234"/>
      <c r="D356" s="235" t="s">
        <v>247</v>
      </c>
      <c r="E356" s="236" t="s">
        <v>19</v>
      </c>
      <c r="F356" s="237" t="s">
        <v>493</v>
      </c>
      <c r="G356" s="234"/>
      <c r="H356" s="236" t="s">
        <v>19</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247</v>
      </c>
      <c r="AU356" s="243" t="s">
        <v>82</v>
      </c>
      <c r="AV356" s="13" t="s">
        <v>80</v>
      </c>
      <c r="AW356" s="13" t="s">
        <v>33</v>
      </c>
      <c r="AX356" s="13" t="s">
        <v>73</v>
      </c>
      <c r="AY356" s="243" t="s">
        <v>236</v>
      </c>
    </row>
    <row r="357" s="14" customFormat="1">
      <c r="A357" s="14"/>
      <c r="B357" s="244"/>
      <c r="C357" s="245"/>
      <c r="D357" s="235" t="s">
        <v>247</v>
      </c>
      <c r="E357" s="246" t="s">
        <v>19</v>
      </c>
      <c r="F357" s="247" t="s">
        <v>494</v>
      </c>
      <c r="G357" s="245"/>
      <c r="H357" s="248">
        <v>15.789999999999999</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247</v>
      </c>
      <c r="AU357" s="254" t="s">
        <v>82</v>
      </c>
      <c r="AV357" s="14" t="s">
        <v>82</v>
      </c>
      <c r="AW357" s="14" t="s">
        <v>33</v>
      </c>
      <c r="AX357" s="14" t="s">
        <v>73</v>
      </c>
      <c r="AY357" s="254" t="s">
        <v>236</v>
      </c>
    </row>
    <row r="358" s="13" customFormat="1">
      <c r="A358" s="13"/>
      <c r="B358" s="233"/>
      <c r="C358" s="234"/>
      <c r="D358" s="235" t="s">
        <v>247</v>
      </c>
      <c r="E358" s="236" t="s">
        <v>19</v>
      </c>
      <c r="F358" s="237" t="s">
        <v>495</v>
      </c>
      <c r="G358" s="234"/>
      <c r="H358" s="236" t="s">
        <v>19</v>
      </c>
      <c r="I358" s="238"/>
      <c r="J358" s="234"/>
      <c r="K358" s="234"/>
      <c r="L358" s="239"/>
      <c r="M358" s="240"/>
      <c r="N358" s="241"/>
      <c r="O358" s="241"/>
      <c r="P358" s="241"/>
      <c r="Q358" s="241"/>
      <c r="R358" s="241"/>
      <c r="S358" s="241"/>
      <c r="T358" s="242"/>
      <c r="U358" s="13"/>
      <c r="V358" s="13"/>
      <c r="W358" s="13"/>
      <c r="X358" s="13"/>
      <c r="Y358" s="13"/>
      <c r="Z358" s="13"/>
      <c r="AA358" s="13"/>
      <c r="AB358" s="13"/>
      <c r="AC358" s="13"/>
      <c r="AD358" s="13"/>
      <c r="AE358" s="13"/>
      <c r="AT358" s="243" t="s">
        <v>247</v>
      </c>
      <c r="AU358" s="243" t="s">
        <v>82</v>
      </c>
      <c r="AV358" s="13" t="s">
        <v>80</v>
      </c>
      <c r="AW358" s="13" t="s">
        <v>33</v>
      </c>
      <c r="AX358" s="13" t="s">
        <v>73</v>
      </c>
      <c r="AY358" s="243" t="s">
        <v>236</v>
      </c>
    </row>
    <row r="359" s="14" customFormat="1">
      <c r="A359" s="14"/>
      <c r="B359" s="244"/>
      <c r="C359" s="245"/>
      <c r="D359" s="235" t="s">
        <v>247</v>
      </c>
      <c r="E359" s="246" t="s">
        <v>19</v>
      </c>
      <c r="F359" s="247" t="s">
        <v>496</v>
      </c>
      <c r="G359" s="245"/>
      <c r="H359" s="248">
        <v>33.869999999999997</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247</v>
      </c>
      <c r="AU359" s="254" t="s">
        <v>82</v>
      </c>
      <c r="AV359" s="14" t="s">
        <v>82</v>
      </c>
      <c r="AW359" s="14" t="s">
        <v>33</v>
      </c>
      <c r="AX359" s="14" t="s">
        <v>73</v>
      </c>
      <c r="AY359" s="254" t="s">
        <v>236</v>
      </c>
    </row>
    <row r="360" s="13" customFormat="1">
      <c r="A360" s="13"/>
      <c r="B360" s="233"/>
      <c r="C360" s="234"/>
      <c r="D360" s="235" t="s">
        <v>247</v>
      </c>
      <c r="E360" s="236" t="s">
        <v>19</v>
      </c>
      <c r="F360" s="237" t="s">
        <v>497</v>
      </c>
      <c r="G360" s="234"/>
      <c r="H360" s="236" t="s">
        <v>19</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247</v>
      </c>
      <c r="AU360" s="243" t="s">
        <v>82</v>
      </c>
      <c r="AV360" s="13" t="s">
        <v>80</v>
      </c>
      <c r="AW360" s="13" t="s">
        <v>33</v>
      </c>
      <c r="AX360" s="13" t="s">
        <v>73</v>
      </c>
      <c r="AY360" s="243" t="s">
        <v>236</v>
      </c>
    </row>
    <row r="361" s="14" customFormat="1">
      <c r="A361" s="14"/>
      <c r="B361" s="244"/>
      <c r="C361" s="245"/>
      <c r="D361" s="235" t="s">
        <v>247</v>
      </c>
      <c r="E361" s="246" t="s">
        <v>19</v>
      </c>
      <c r="F361" s="247" t="s">
        <v>498</v>
      </c>
      <c r="G361" s="245"/>
      <c r="H361" s="248">
        <v>16.350000000000001</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247</v>
      </c>
      <c r="AU361" s="254" t="s">
        <v>82</v>
      </c>
      <c r="AV361" s="14" t="s">
        <v>82</v>
      </c>
      <c r="AW361" s="14" t="s">
        <v>33</v>
      </c>
      <c r="AX361" s="14" t="s">
        <v>73</v>
      </c>
      <c r="AY361" s="254" t="s">
        <v>236</v>
      </c>
    </row>
    <row r="362" s="13" customFormat="1">
      <c r="A362" s="13"/>
      <c r="B362" s="233"/>
      <c r="C362" s="234"/>
      <c r="D362" s="235" t="s">
        <v>247</v>
      </c>
      <c r="E362" s="236" t="s">
        <v>19</v>
      </c>
      <c r="F362" s="237" t="s">
        <v>499</v>
      </c>
      <c r="G362" s="234"/>
      <c r="H362" s="236" t="s">
        <v>19</v>
      </c>
      <c r="I362" s="238"/>
      <c r="J362" s="234"/>
      <c r="K362" s="234"/>
      <c r="L362" s="239"/>
      <c r="M362" s="240"/>
      <c r="N362" s="241"/>
      <c r="O362" s="241"/>
      <c r="P362" s="241"/>
      <c r="Q362" s="241"/>
      <c r="R362" s="241"/>
      <c r="S362" s="241"/>
      <c r="T362" s="242"/>
      <c r="U362" s="13"/>
      <c r="V362" s="13"/>
      <c r="W362" s="13"/>
      <c r="X362" s="13"/>
      <c r="Y362" s="13"/>
      <c r="Z362" s="13"/>
      <c r="AA362" s="13"/>
      <c r="AB362" s="13"/>
      <c r="AC362" s="13"/>
      <c r="AD362" s="13"/>
      <c r="AE362" s="13"/>
      <c r="AT362" s="243" t="s">
        <v>247</v>
      </c>
      <c r="AU362" s="243" t="s">
        <v>82</v>
      </c>
      <c r="AV362" s="13" t="s">
        <v>80</v>
      </c>
      <c r="AW362" s="13" t="s">
        <v>33</v>
      </c>
      <c r="AX362" s="13" t="s">
        <v>73</v>
      </c>
      <c r="AY362" s="243" t="s">
        <v>236</v>
      </c>
    </row>
    <row r="363" s="14" customFormat="1">
      <c r="A363" s="14"/>
      <c r="B363" s="244"/>
      <c r="C363" s="245"/>
      <c r="D363" s="235" t="s">
        <v>247</v>
      </c>
      <c r="E363" s="246" t="s">
        <v>19</v>
      </c>
      <c r="F363" s="247" t="s">
        <v>500</v>
      </c>
      <c r="G363" s="245"/>
      <c r="H363" s="248">
        <v>16.120000000000001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247</v>
      </c>
      <c r="AU363" s="254" t="s">
        <v>82</v>
      </c>
      <c r="AV363" s="14" t="s">
        <v>82</v>
      </c>
      <c r="AW363" s="14" t="s">
        <v>33</v>
      </c>
      <c r="AX363" s="14" t="s">
        <v>73</v>
      </c>
      <c r="AY363" s="254" t="s">
        <v>236</v>
      </c>
    </row>
    <row r="364" s="13" customFormat="1">
      <c r="A364" s="13"/>
      <c r="B364" s="233"/>
      <c r="C364" s="234"/>
      <c r="D364" s="235" t="s">
        <v>247</v>
      </c>
      <c r="E364" s="236" t="s">
        <v>19</v>
      </c>
      <c r="F364" s="237" t="s">
        <v>501</v>
      </c>
      <c r="G364" s="234"/>
      <c r="H364" s="236" t="s">
        <v>19</v>
      </c>
      <c r="I364" s="238"/>
      <c r="J364" s="234"/>
      <c r="K364" s="234"/>
      <c r="L364" s="239"/>
      <c r="M364" s="240"/>
      <c r="N364" s="241"/>
      <c r="O364" s="241"/>
      <c r="P364" s="241"/>
      <c r="Q364" s="241"/>
      <c r="R364" s="241"/>
      <c r="S364" s="241"/>
      <c r="T364" s="242"/>
      <c r="U364" s="13"/>
      <c r="V364" s="13"/>
      <c r="W364" s="13"/>
      <c r="X364" s="13"/>
      <c r="Y364" s="13"/>
      <c r="Z364" s="13"/>
      <c r="AA364" s="13"/>
      <c r="AB364" s="13"/>
      <c r="AC364" s="13"/>
      <c r="AD364" s="13"/>
      <c r="AE364" s="13"/>
      <c r="AT364" s="243" t="s">
        <v>247</v>
      </c>
      <c r="AU364" s="243" t="s">
        <v>82</v>
      </c>
      <c r="AV364" s="13" t="s">
        <v>80</v>
      </c>
      <c r="AW364" s="13" t="s">
        <v>33</v>
      </c>
      <c r="AX364" s="13" t="s">
        <v>73</v>
      </c>
      <c r="AY364" s="243" t="s">
        <v>236</v>
      </c>
    </row>
    <row r="365" s="14" customFormat="1">
      <c r="A365" s="14"/>
      <c r="B365" s="244"/>
      <c r="C365" s="245"/>
      <c r="D365" s="235" t="s">
        <v>247</v>
      </c>
      <c r="E365" s="246" t="s">
        <v>19</v>
      </c>
      <c r="F365" s="247" t="s">
        <v>502</v>
      </c>
      <c r="G365" s="245"/>
      <c r="H365" s="248">
        <v>3.7000000000000002</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247</v>
      </c>
      <c r="AU365" s="254" t="s">
        <v>82</v>
      </c>
      <c r="AV365" s="14" t="s">
        <v>82</v>
      </c>
      <c r="AW365" s="14" t="s">
        <v>33</v>
      </c>
      <c r="AX365" s="14" t="s">
        <v>73</v>
      </c>
      <c r="AY365" s="254" t="s">
        <v>236</v>
      </c>
    </row>
    <row r="366" s="13" customFormat="1">
      <c r="A366" s="13"/>
      <c r="B366" s="233"/>
      <c r="C366" s="234"/>
      <c r="D366" s="235" t="s">
        <v>247</v>
      </c>
      <c r="E366" s="236" t="s">
        <v>19</v>
      </c>
      <c r="F366" s="237" t="s">
        <v>503</v>
      </c>
      <c r="G366" s="234"/>
      <c r="H366" s="236" t="s">
        <v>19</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247</v>
      </c>
      <c r="AU366" s="243" t="s">
        <v>82</v>
      </c>
      <c r="AV366" s="13" t="s">
        <v>80</v>
      </c>
      <c r="AW366" s="13" t="s">
        <v>33</v>
      </c>
      <c r="AX366" s="13" t="s">
        <v>73</v>
      </c>
      <c r="AY366" s="243" t="s">
        <v>236</v>
      </c>
    </row>
    <row r="367" s="14" customFormat="1">
      <c r="A367" s="14"/>
      <c r="B367" s="244"/>
      <c r="C367" s="245"/>
      <c r="D367" s="235" t="s">
        <v>247</v>
      </c>
      <c r="E367" s="246" t="s">
        <v>19</v>
      </c>
      <c r="F367" s="247" t="s">
        <v>504</v>
      </c>
      <c r="G367" s="245"/>
      <c r="H367" s="248">
        <v>2.54</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247</v>
      </c>
      <c r="AU367" s="254" t="s">
        <v>82</v>
      </c>
      <c r="AV367" s="14" t="s">
        <v>82</v>
      </c>
      <c r="AW367" s="14" t="s">
        <v>33</v>
      </c>
      <c r="AX367" s="14" t="s">
        <v>73</v>
      </c>
      <c r="AY367" s="254" t="s">
        <v>236</v>
      </c>
    </row>
    <row r="368" s="13" customFormat="1">
      <c r="A368" s="13"/>
      <c r="B368" s="233"/>
      <c r="C368" s="234"/>
      <c r="D368" s="235" t="s">
        <v>247</v>
      </c>
      <c r="E368" s="236" t="s">
        <v>19</v>
      </c>
      <c r="F368" s="237" t="s">
        <v>505</v>
      </c>
      <c r="G368" s="234"/>
      <c r="H368" s="236" t="s">
        <v>19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247</v>
      </c>
      <c r="AU368" s="243" t="s">
        <v>82</v>
      </c>
      <c r="AV368" s="13" t="s">
        <v>80</v>
      </c>
      <c r="AW368" s="13" t="s">
        <v>33</v>
      </c>
      <c r="AX368" s="13" t="s">
        <v>73</v>
      </c>
      <c r="AY368" s="243" t="s">
        <v>236</v>
      </c>
    </row>
    <row r="369" s="14" customFormat="1">
      <c r="A369" s="14"/>
      <c r="B369" s="244"/>
      <c r="C369" s="245"/>
      <c r="D369" s="235" t="s">
        <v>247</v>
      </c>
      <c r="E369" s="246" t="s">
        <v>19</v>
      </c>
      <c r="F369" s="247" t="s">
        <v>506</v>
      </c>
      <c r="G369" s="245"/>
      <c r="H369" s="248">
        <v>4.9800000000000004</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247</v>
      </c>
      <c r="AU369" s="254" t="s">
        <v>82</v>
      </c>
      <c r="AV369" s="14" t="s">
        <v>82</v>
      </c>
      <c r="AW369" s="14" t="s">
        <v>33</v>
      </c>
      <c r="AX369" s="14" t="s">
        <v>73</v>
      </c>
      <c r="AY369" s="254" t="s">
        <v>236</v>
      </c>
    </row>
    <row r="370" s="13" customFormat="1">
      <c r="A370" s="13"/>
      <c r="B370" s="233"/>
      <c r="C370" s="234"/>
      <c r="D370" s="235" t="s">
        <v>247</v>
      </c>
      <c r="E370" s="236" t="s">
        <v>19</v>
      </c>
      <c r="F370" s="237" t="s">
        <v>507</v>
      </c>
      <c r="G370" s="234"/>
      <c r="H370" s="236" t="s">
        <v>19</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247</v>
      </c>
      <c r="AU370" s="243" t="s">
        <v>82</v>
      </c>
      <c r="AV370" s="13" t="s">
        <v>80</v>
      </c>
      <c r="AW370" s="13" t="s">
        <v>33</v>
      </c>
      <c r="AX370" s="13" t="s">
        <v>73</v>
      </c>
      <c r="AY370" s="243" t="s">
        <v>236</v>
      </c>
    </row>
    <row r="371" s="14" customFormat="1">
      <c r="A371" s="14"/>
      <c r="B371" s="244"/>
      <c r="C371" s="245"/>
      <c r="D371" s="235" t="s">
        <v>247</v>
      </c>
      <c r="E371" s="246" t="s">
        <v>19</v>
      </c>
      <c r="F371" s="247" t="s">
        <v>508</v>
      </c>
      <c r="G371" s="245"/>
      <c r="H371" s="248">
        <v>24.699999999999999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247</v>
      </c>
      <c r="AU371" s="254" t="s">
        <v>82</v>
      </c>
      <c r="AV371" s="14" t="s">
        <v>82</v>
      </c>
      <c r="AW371" s="14" t="s">
        <v>33</v>
      </c>
      <c r="AX371" s="14" t="s">
        <v>73</v>
      </c>
      <c r="AY371" s="254" t="s">
        <v>236</v>
      </c>
    </row>
    <row r="372" s="13" customFormat="1">
      <c r="A372" s="13"/>
      <c r="B372" s="233"/>
      <c r="C372" s="234"/>
      <c r="D372" s="235" t="s">
        <v>247</v>
      </c>
      <c r="E372" s="236" t="s">
        <v>19</v>
      </c>
      <c r="F372" s="237" t="s">
        <v>509</v>
      </c>
      <c r="G372" s="234"/>
      <c r="H372" s="236" t="s">
        <v>19</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247</v>
      </c>
      <c r="AU372" s="243" t="s">
        <v>82</v>
      </c>
      <c r="AV372" s="13" t="s">
        <v>80</v>
      </c>
      <c r="AW372" s="13" t="s">
        <v>33</v>
      </c>
      <c r="AX372" s="13" t="s">
        <v>73</v>
      </c>
      <c r="AY372" s="243" t="s">
        <v>236</v>
      </c>
    </row>
    <row r="373" s="14" customFormat="1">
      <c r="A373" s="14"/>
      <c r="B373" s="244"/>
      <c r="C373" s="245"/>
      <c r="D373" s="235" t="s">
        <v>247</v>
      </c>
      <c r="E373" s="246" t="s">
        <v>19</v>
      </c>
      <c r="F373" s="247" t="s">
        <v>510</v>
      </c>
      <c r="G373" s="245"/>
      <c r="H373" s="248">
        <v>23.899999999999999</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247</v>
      </c>
      <c r="AU373" s="254" t="s">
        <v>82</v>
      </c>
      <c r="AV373" s="14" t="s">
        <v>82</v>
      </c>
      <c r="AW373" s="14" t="s">
        <v>33</v>
      </c>
      <c r="AX373" s="14" t="s">
        <v>73</v>
      </c>
      <c r="AY373" s="254" t="s">
        <v>236</v>
      </c>
    </row>
    <row r="374" s="13" customFormat="1">
      <c r="A374" s="13"/>
      <c r="B374" s="233"/>
      <c r="C374" s="234"/>
      <c r="D374" s="235" t="s">
        <v>247</v>
      </c>
      <c r="E374" s="236" t="s">
        <v>19</v>
      </c>
      <c r="F374" s="237" t="s">
        <v>511</v>
      </c>
      <c r="G374" s="234"/>
      <c r="H374" s="236" t="s">
        <v>19</v>
      </c>
      <c r="I374" s="238"/>
      <c r="J374" s="234"/>
      <c r="K374" s="234"/>
      <c r="L374" s="239"/>
      <c r="M374" s="240"/>
      <c r="N374" s="241"/>
      <c r="O374" s="241"/>
      <c r="P374" s="241"/>
      <c r="Q374" s="241"/>
      <c r="R374" s="241"/>
      <c r="S374" s="241"/>
      <c r="T374" s="242"/>
      <c r="U374" s="13"/>
      <c r="V374" s="13"/>
      <c r="W374" s="13"/>
      <c r="X374" s="13"/>
      <c r="Y374" s="13"/>
      <c r="Z374" s="13"/>
      <c r="AA374" s="13"/>
      <c r="AB374" s="13"/>
      <c r="AC374" s="13"/>
      <c r="AD374" s="13"/>
      <c r="AE374" s="13"/>
      <c r="AT374" s="243" t="s">
        <v>247</v>
      </c>
      <c r="AU374" s="243" t="s">
        <v>82</v>
      </c>
      <c r="AV374" s="13" t="s">
        <v>80</v>
      </c>
      <c r="AW374" s="13" t="s">
        <v>33</v>
      </c>
      <c r="AX374" s="13" t="s">
        <v>73</v>
      </c>
      <c r="AY374" s="243" t="s">
        <v>236</v>
      </c>
    </row>
    <row r="375" s="14" customFormat="1">
      <c r="A375" s="14"/>
      <c r="B375" s="244"/>
      <c r="C375" s="245"/>
      <c r="D375" s="235" t="s">
        <v>247</v>
      </c>
      <c r="E375" s="246" t="s">
        <v>19</v>
      </c>
      <c r="F375" s="247" t="s">
        <v>512</v>
      </c>
      <c r="G375" s="245"/>
      <c r="H375" s="248">
        <v>14.58</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247</v>
      </c>
      <c r="AU375" s="254" t="s">
        <v>82</v>
      </c>
      <c r="AV375" s="14" t="s">
        <v>82</v>
      </c>
      <c r="AW375" s="14" t="s">
        <v>33</v>
      </c>
      <c r="AX375" s="14" t="s">
        <v>73</v>
      </c>
      <c r="AY375" s="254" t="s">
        <v>236</v>
      </c>
    </row>
    <row r="376" s="13" customFormat="1">
      <c r="A376" s="13"/>
      <c r="B376" s="233"/>
      <c r="C376" s="234"/>
      <c r="D376" s="235" t="s">
        <v>247</v>
      </c>
      <c r="E376" s="236" t="s">
        <v>19</v>
      </c>
      <c r="F376" s="237" t="s">
        <v>513</v>
      </c>
      <c r="G376" s="234"/>
      <c r="H376" s="236" t="s">
        <v>19</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247</v>
      </c>
      <c r="AU376" s="243" t="s">
        <v>82</v>
      </c>
      <c r="AV376" s="13" t="s">
        <v>80</v>
      </c>
      <c r="AW376" s="13" t="s">
        <v>33</v>
      </c>
      <c r="AX376" s="13" t="s">
        <v>73</v>
      </c>
      <c r="AY376" s="243" t="s">
        <v>236</v>
      </c>
    </row>
    <row r="377" s="14" customFormat="1">
      <c r="A377" s="14"/>
      <c r="B377" s="244"/>
      <c r="C377" s="245"/>
      <c r="D377" s="235" t="s">
        <v>247</v>
      </c>
      <c r="E377" s="246" t="s">
        <v>19</v>
      </c>
      <c r="F377" s="247" t="s">
        <v>514</v>
      </c>
      <c r="G377" s="245"/>
      <c r="H377" s="248">
        <v>18.329999999999998</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247</v>
      </c>
      <c r="AU377" s="254" t="s">
        <v>82</v>
      </c>
      <c r="AV377" s="14" t="s">
        <v>82</v>
      </c>
      <c r="AW377" s="14" t="s">
        <v>33</v>
      </c>
      <c r="AX377" s="14" t="s">
        <v>73</v>
      </c>
      <c r="AY377" s="254" t="s">
        <v>236</v>
      </c>
    </row>
    <row r="378" s="13" customFormat="1">
      <c r="A378" s="13"/>
      <c r="B378" s="233"/>
      <c r="C378" s="234"/>
      <c r="D378" s="235" t="s">
        <v>247</v>
      </c>
      <c r="E378" s="236" t="s">
        <v>19</v>
      </c>
      <c r="F378" s="237" t="s">
        <v>515</v>
      </c>
      <c r="G378" s="234"/>
      <c r="H378" s="236" t="s">
        <v>19</v>
      </c>
      <c r="I378" s="238"/>
      <c r="J378" s="234"/>
      <c r="K378" s="234"/>
      <c r="L378" s="239"/>
      <c r="M378" s="240"/>
      <c r="N378" s="241"/>
      <c r="O378" s="241"/>
      <c r="P378" s="241"/>
      <c r="Q378" s="241"/>
      <c r="R378" s="241"/>
      <c r="S378" s="241"/>
      <c r="T378" s="242"/>
      <c r="U378" s="13"/>
      <c r="V378" s="13"/>
      <c r="W378" s="13"/>
      <c r="X378" s="13"/>
      <c r="Y378" s="13"/>
      <c r="Z378" s="13"/>
      <c r="AA378" s="13"/>
      <c r="AB378" s="13"/>
      <c r="AC378" s="13"/>
      <c r="AD378" s="13"/>
      <c r="AE378" s="13"/>
      <c r="AT378" s="243" t="s">
        <v>247</v>
      </c>
      <c r="AU378" s="243" t="s">
        <v>82</v>
      </c>
      <c r="AV378" s="13" t="s">
        <v>80</v>
      </c>
      <c r="AW378" s="13" t="s">
        <v>33</v>
      </c>
      <c r="AX378" s="13" t="s">
        <v>73</v>
      </c>
      <c r="AY378" s="243" t="s">
        <v>236</v>
      </c>
    </row>
    <row r="379" s="14" customFormat="1">
      <c r="A379" s="14"/>
      <c r="B379" s="244"/>
      <c r="C379" s="245"/>
      <c r="D379" s="235" t="s">
        <v>247</v>
      </c>
      <c r="E379" s="246" t="s">
        <v>19</v>
      </c>
      <c r="F379" s="247" t="s">
        <v>516</v>
      </c>
      <c r="G379" s="245"/>
      <c r="H379" s="248">
        <v>23.579999999999998</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247</v>
      </c>
      <c r="AU379" s="254" t="s">
        <v>82</v>
      </c>
      <c r="AV379" s="14" t="s">
        <v>82</v>
      </c>
      <c r="AW379" s="14" t="s">
        <v>33</v>
      </c>
      <c r="AX379" s="14" t="s">
        <v>73</v>
      </c>
      <c r="AY379" s="254" t="s">
        <v>236</v>
      </c>
    </row>
    <row r="380" s="13" customFormat="1">
      <c r="A380" s="13"/>
      <c r="B380" s="233"/>
      <c r="C380" s="234"/>
      <c r="D380" s="235" t="s">
        <v>247</v>
      </c>
      <c r="E380" s="236" t="s">
        <v>19</v>
      </c>
      <c r="F380" s="237" t="s">
        <v>517</v>
      </c>
      <c r="G380" s="234"/>
      <c r="H380" s="236" t="s">
        <v>19</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247</v>
      </c>
      <c r="AU380" s="243" t="s">
        <v>82</v>
      </c>
      <c r="AV380" s="13" t="s">
        <v>80</v>
      </c>
      <c r="AW380" s="13" t="s">
        <v>33</v>
      </c>
      <c r="AX380" s="13" t="s">
        <v>73</v>
      </c>
      <c r="AY380" s="243" t="s">
        <v>236</v>
      </c>
    </row>
    <row r="381" s="14" customFormat="1">
      <c r="A381" s="14"/>
      <c r="B381" s="244"/>
      <c r="C381" s="245"/>
      <c r="D381" s="235" t="s">
        <v>247</v>
      </c>
      <c r="E381" s="246" t="s">
        <v>19</v>
      </c>
      <c r="F381" s="247" t="s">
        <v>518</v>
      </c>
      <c r="G381" s="245"/>
      <c r="H381" s="248">
        <v>13.07</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247</v>
      </c>
      <c r="AU381" s="254" t="s">
        <v>82</v>
      </c>
      <c r="AV381" s="14" t="s">
        <v>82</v>
      </c>
      <c r="AW381" s="14" t="s">
        <v>33</v>
      </c>
      <c r="AX381" s="14" t="s">
        <v>73</v>
      </c>
      <c r="AY381" s="254" t="s">
        <v>236</v>
      </c>
    </row>
    <row r="382" s="13" customFormat="1">
      <c r="A382" s="13"/>
      <c r="B382" s="233"/>
      <c r="C382" s="234"/>
      <c r="D382" s="235" t="s">
        <v>247</v>
      </c>
      <c r="E382" s="236" t="s">
        <v>19</v>
      </c>
      <c r="F382" s="237" t="s">
        <v>519</v>
      </c>
      <c r="G382" s="234"/>
      <c r="H382" s="236" t="s">
        <v>19</v>
      </c>
      <c r="I382" s="238"/>
      <c r="J382" s="234"/>
      <c r="K382" s="234"/>
      <c r="L382" s="239"/>
      <c r="M382" s="240"/>
      <c r="N382" s="241"/>
      <c r="O382" s="241"/>
      <c r="P382" s="241"/>
      <c r="Q382" s="241"/>
      <c r="R382" s="241"/>
      <c r="S382" s="241"/>
      <c r="T382" s="242"/>
      <c r="U382" s="13"/>
      <c r="V382" s="13"/>
      <c r="W382" s="13"/>
      <c r="X382" s="13"/>
      <c r="Y382" s="13"/>
      <c r="Z382" s="13"/>
      <c r="AA382" s="13"/>
      <c r="AB382" s="13"/>
      <c r="AC382" s="13"/>
      <c r="AD382" s="13"/>
      <c r="AE382" s="13"/>
      <c r="AT382" s="243" t="s">
        <v>247</v>
      </c>
      <c r="AU382" s="243" t="s">
        <v>82</v>
      </c>
      <c r="AV382" s="13" t="s">
        <v>80</v>
      </c>
      <c r="AW382" s="13" t="s">
        <v>33</v>
      </c>
      <c r="AX382" s="13" t="s">
        <v>73</v>
      </c>
      <c r="AY382" s="243" t="s">
        <v>236</v>
      </c>
    </row>
    <row r="383" s="14" customFormat="1">
      <c r="A383" s="14"/>
      <c r="B383" s="244"/>
      <c r="C383" s="245"/>
      <c r="D383" s="235" t="s">
        <v>247</v>
      </c>
      <c r="E383" s="246" t="s">
        <v>19</v>
      </c>
      <c r="F383" s="247" t="s">
        <v>520</v>
      </c>
      <c r="G383" s="245"/>
      <c r="H383" s="248">
        <v>2.29</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247</v>
      </c>
      <c r="AU383" s="254" t="s">
        <v>82</v>
      </c>
      <c r="AV383" s="14" t="s">
        <v>82</v>
      </c>
      <c r="AW383" s="14" t="s">
        <v>33</v>
      </c>
      <c r="AX383" s="14" t="s">
        <v>73</v>
      </c>
      <c r="AY383" s="254" t="s">
        <v>236</v>
      </c>
    </row>
    <row r="384" s="13" customFormat="1">
      <c r="A384" s="13"/>
      <c r="B384" s="233"/>
      <c r="C384" s="234"/>
      <c r="D384" s="235" t="s">
        <v>247</v>
      </c>
      <c r="E384" s="236" t="s">
        <v>19</v>
      </c>
      <c r="F384" s="237" t="s">
        <v>521</v>
      </c>
      <c r="G384" s="234"/>
      <c r="H384" s="236" t="s">
        <v>19</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247</v>
      </c>
      <c r="AU384" s="243" t="s">
        <v>82</v>
      </c>
      <c r="AV384" s="13" t="s">
        <v>80</v>
      </c>
      <c r="AW384" s="13" t="s">
        <v>33</v>
      </c>
      <c r="AX384" s="13" t="s">
        <v>73</v>
      </c>
      <c r="AY384" s="243" t="s">
        <v>236</v>
      </c>
    </row>
    <row r="385" s="14" customFormat="1">
      <c r="A385" s="14"/>
      <c r="B385" s="244"/>
      <c r="C385" s="245"/>
      <c r="D385" s="235" t="s">
        <v>247</v>
      </c>
      <c r="E385" s="246" t="s">
        <v>19</v>
      </c>
      <c r="F385" s="247" t="s">
        <v>522</v>
      </c>
      <c r="G385" s="245"/>
      <c r="H385" s="248">
        <v>5.7800000000000002</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247</v>
      </c>
      <c r="AU385" s="254" t="s">
        <v>82</v>
      </c>
      <c r="AV385" s="14" t="s">
        <v>82</v>
      </c>
      <c r="AW385" s="14" t="s">
        <v>33</v>
      </c>
      <c r="AX385" s="14" t="s">
        <v>73</v>
      </c>
      <c r="AY385" s="254" t="s">
        <v>236</v>
      </c>
    </row>
    <row r="386" s="13" customFormat="1">
      <c r="A386" s="13"/>
      <c r="B386" s="233"/>
      <c r="C386" s="234"/>
      <c r="D386" s="235" t="s">
        <v>247</v>
      </c>
      <c r="E386" s="236" t="s">
        <v>19</v>
      </c>
      <c r="F386" s="237" t="s">
        <v>523</v>
      </c>
      <c r="G386" s="234"/>
      <c r="H386" s="236" t="s">
        <v>19</v>
      </c>
      <c r="I386" s="238"/>
      <c r="J386" s="234"/>
      <c r="K386" s="234"/>
      <c r="L386" s="239"/>
      <c r="M386" s="240"/>
      <c r="N386" s="241"/>
      <c r="O386" s="241"/>
      <c r="P386" s="241"/>
      <c r="Q386" s="241"/>
      <c r="R386" s="241"/>
      <c r="S386" s="241"/>
      <c r="T386" s="242"/>
      <c r="U386" s="13"/>
      <c r="V386" s="13"/>
      <c r="W386" s="13"/>
      <c r="X386" s="13"/>
      <c r="Y386" s="13"/>
      <c r="Z386" s="13"/>
      <c r="AA386" s="13"/>
      <c r="AB386" s="13"/>
      <c r="AC386" s="13"/>
      <c r="AD386" s="13"/>
      <c r="AE386" s="13"/>
      <c r="AT386" s="243" t="s">
        <v>247</v>
      </c>
      <c r="AU386" s="243" t="s">
        <v>82</v>
      </c>
      <c r="AV386" s="13" t="s">
        <v>80</v>
      </c>
      <c r="AW386" s="13" t="s">
        <v>33</v>
      </c>
      <c r="AX386" s="13" t="s">
        <v>73</v>
      </c>
      <c r="AY386" s="243" t="s">
        <v>236</v>
      </c>
    </row>
    <row r="387" s="14" customFormat="1">
      <c r="A387" s="14"/>
      <c r="B387" s="244"/>
      <c r="C387" s="245"/>
      <c r="D387" s="235" t="s">
        <v>247</v>
      </c>
      <c r="E387" s="246" t="s">
        <v>19</v>
      </c>
      <c r="F387" s="247" t="s">
        <v>524</v>
      </c>
      <c r="G387" s="245"/>
      <c r="H387" s="248">
        <v>4.4500000000000002</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247</v>
      </c>
      <c r="AU387" s="254" t="s">
        <v>82</v>
      </c>
      <c r="AV387" s="14" t="s">
        <v>82</v>
      </c>
      <c r="AW387" s="14" t="s">
        <v>33</v>
      </c>
      <c r="AX387" s="14" t="s">
        <v>73</v>
      </c>
      <c r="AY387" s="254" t="s">
        <v>236</v>
      </c>
    </row>
    <row r="388" s="13" customFormat="1">
      <c r="A388" s="13"/>
      <c r="B388" s="233"/>
      <c r="C388" s="234"/>
      <c r="D388" s="235" t="s">
        <v>247</v>
      </c>
      <c r="E388" s="236" t="s">
        <v>19</v>
      </c>
      <c r="F388" s="237" t="s">
        <v>525</v>
      </c>
      <c r="G388" s="234"/>
      <c r="H388" s="236" t="s">
        <v>19</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247</v>
      </c>
      <c r="AU388" s="243" t="s">
        <v>82</v>
      </c>
      <c r="AV388" s="13" t="s">
        <v>80</v>
      </c>
      <c r="AW388" s="13" t="s">
        <v>33</v>
      </c>
      <c r="AX388" s="13" t="s">
        <v>73</v>
      </c>
      <c r="AY388" s="243" t="s">
        <v>236</v>
      </c>
    </row>
    <row r="389" s="14" customFormat="1">
      <c r="A389" s="14"/>
      <c r="B389" s="244"/>
      <c r="C389" s="245"/>
      <c r="D389" s="235" t="s">
        <v>247</v>
      </c>
      <c r="E389" s="246" t="s">
        <v>19</v>
      </c>
      <c r="F389" s="247" t="s">
        <v>526</v>
      </c>
      <c r="G389" s="245"/>
      <c r="H389" s="248">
        <v>15</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247</v>
      </c>
      <c r="AU389" s="254" t="s">
        <v>82</v>
      </c>
      <c r="AV389" s="14" t="s">
        <v>82</v>
      </c>
      <c r="AW389" s="14" t="s">
        <v>33</v>
      </c>
      <c r="AX389" s="14" t="s">
        <v>73</v>
      </c>
      <c r="AY389" s="254" t="s">
        <v>236</v>
      </c>
    </row>
    <row r="390" s="13" customFormat="1">
      <c r="A390" s="13"/>
      <c r="B390" s="233"/>
      <c r="C390" s="234"/>
      <c r="D390" s="235" t="s">
        <v>247</v>
      </c>
      <c r="E390" s="236" t="s">
        <v>19</v>
      </c>
      <c r="F390" s="237" t="s">
        <v>527</v>
      </c>
      <c r="G390" s="234"/>
      <c r="H390" s="236" t="s">
        <v>19</v>
      </c>
      <c r="I390" s="238"/>
      <c r="J390" s="234"/>
      <c r="K390" s="234"/>
      <c r="L390" s="239"/>
      <c r="M390" s="240"/>
      <c r="N390" s="241"/>
      <c r="O390" s="241"/>
      <c r="P390" s="241"/>
      <c r="Q390" s="241"/>
      <c r="R390" s="241"/>
      <c r="S390" s="241"/>
      <c r="T390" s="242"/>
      <c r="U390" s="13"/>
      <c r="V390" s="13"/>
      <c r="W390" s="13"/>
      <c r="X390" s="13"/>
      <c r="Y390" s="13"/>
      <c r="Z390" s="13"/>
      <c r="AA390" s="13"/>
      <c r="AB390" s="13"/>
      <c r="AC390" s="13"/>
      <c r="AD390" s="13"/>
      <c r="AE390" s="13"/>
      <c r="AT390" s="243" t="s">
        <v>247</v>
      </c>
      <c r="AU390" s="243" t="s">
        <v>82</v>
      </c>
      <c r="AV390" s="13" t="s">
        <v>80</v>
      </c>
      <c r="AW390" s="13" t="s">
        <v>33</v>
      </c>
      <c r="AX390" s="13" t="s">
        <v>73</v>
      </c>
      <c r="AY390" s="243" t="s">
        <v>236</v>
      </c>
    </row>
    <row r="391" s="14" customFormat="1">
      <c r="A391" s="14"/>
      <c r="B391" s="244"/>
      <c r="C391" s="245"/>
      <c r="D391" s="235" t="s">
        <v>247</v>
      </c>
      <c r="E391" s="246" t="s">
        <v>19</v>
      </c>
      <c r="F391" s="247" t="s">
        <v>528</v>
      </c>
      <c r="G391" s="245"/>
      <c r="H391" s="248">
        <v>4.6600000000000001</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247</v>
      </c>
      <c r="AU391" s="254" t="s">
        <v>82</v>
      </c>
      <c r="AV391" s="14" t="s">
        <v>82</v>
      </c>
      <c r="AW391" s="14" t="s">
        <v>33</v>
      </c>
      <c r="AX391" s="14" t="s">
        <v>73</v>
      </c>
      <c r="AY391" s="254" t="s">
        <v>236</v>
      </c>
    </row>
    <row r="392" s="13" customFormat="1">
      <c r="A392" s="13"/>
      <c r="B392" s="233"/>
      <c r="C392" s="234"/>
      <c r="D392" s="235" t="s">
        <v>247</v>
      </c>
      <c r="E392" s="236" t="s">
        <v>19</v>
      </c>
      <c r="F392" s="237" t="s">
        <v>529</v>
      </c>
      <c r="G392" s="234"/>
      <c r="H392" s="236" t="s">
        <v>19</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247</v>
      </c>
      <c r="AU392" s="243" t="s">
        <v>82</v>
      </c>
      <c r="AV392" s="13" t="s">
        <v>80</v>
      </c>
      <c r="AW392" s="13" t="s">
        <v>33</v>
      </c>
      <c r="AX392" s="13" t="s">
        <v>73</v>
      </c>
      <c r="AY392" s="243" t="s">
        <v>236</v>
      </c>
    </row>
    <row r="393" s="14" customFormat="1">
      <c r="A393" s="14"/>
      <c r="B393" s="244"/>
      <c r="C393" s="245"/>
      <c r="D393" s="235" t="s">
        <v>247</v>
      </c>
      <c r="E393" s="246" t="s">
        <v>19</v>
      </c>
      <c r="F393" s="247" t="s">
        <v>530</v>
      </c>
      <c r="G393" s="245"/>
      <c r="H393" s="248">
        <v>14.17</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247</v>
      </c>
      <c r="AU393" s="254" t="s">
        <v>82</v>
      </c>
      <c r="AV393" s="14" t="s">
        <v>82</v>
      </c>
      <c r="AW393" s="14" t="s">
        <v>33</v>
      </c>
      <c r="AX393" s="14" t="s">
        <v>73</v>
      </c>
      <c r="AY393" s="254" t="s">
        <v>236</v>
      </c>
    </row>
    <row r="394" s="16" customFormat="1">
      <c r="A394" s="16"/>
      <c r="B394" s="266"/>
      <c r="C394" s="267"/>
      <c r="D394" s="235" t="s">
        <v>247</v>
      </c>
      <c r="E394" s="268" t="s">
        <v>19</v>
      </c>
      <c r="F394" s="269" t="s">
        <v>367</v>
      </c>
      <c r="G394" s="267"/>
      <c r="H394" s="270">
        <v>269.23000000000002</v>
      </c>
      <c r="I394" s="271"/>
      <c r="J394" s="267"/>
      <c r="K394" s="267"/>
      <c r="L394" s="272"/>
      <c r="M394" s="273"/>
      <c r="N394" s="274"/>
      <c r="O394" s="274"/>
      <c r="P394" s="274"/>
      <c r="Q394" s="274"/>
      <c r="R394" s="274"/>
      <c r="S394" s="274"/>
      <c r="T394" s="275"/>
      <c r="U394" s="16"/>
      <c r="V394" s="16"/>
      <c r="W394" s="16"/>
      <c r="X394" s="16"/>
      <c r="Y394" s="16"/>
      <c r="Z394" s="16"/>
      <c r="AA394" s="16"/>
      <c r="AB394" s="16"/>
      <c r="AC394" s="16"/>
      <c r="AD394" s="16"/>
      <c r="AE394" s="16"/>
      <c r="AT394" s="276" t="s">
        <v>247</v>
      </c>
      <c r="AU394" s="276" t="s">
        <v>82</v>
      </c>
      <c r="AV394" s="16" t="s">
        <v>128</v>
      </c>
      <c r="AW394" s="16" t="s">
        <v>33</v>
      </c>
      <c r="AX394" s="16" t="s">
        <v>73</v>
      </c>
      <c r="AY394" s="276" t="s">
        <v>236</v>
      </c>
    </row>
    <row r="395" s="15" customFormat="1">
      <c r="A395" s="15"/>
      <c r="B395" s="255"/>
      <c r="C395" s="256"/>
      <c r="D395" s="235" t="s">
        <v>247</v>
      </c>
      <c r="E395" s="257" t="s">
        <v>19</v>
      </c>
      <c r="F395" s="258" t="s">
        <v>254</v>
      </c>
      <c r="G395" s="256"/>
      <c r="H395" s="259">
        <v>764.63</v>
      </c>
      <c r="I395" s="260"/>
      <c r="J395" s="256"/>
      <c r="K395" s="256"/>
      <c r="L395" s="261"/>
      <c r="M395" s="262"/>
      <c r="N395" s="263"/>
      <c r="O395" s="263"/>
      <c r="P395" s="263"/>
      <c r="Q395" s="263"/>
      <c r="R395" s="263"/>
      <c r="S395" s="263"/>
      <c r="T395" s="264"/>
      <c r="U395" s="15"/>
      <c r="V395" s="15"/>
      <c r="W395" s="15"/>
      <c r="X395" s="15"/>
      <c r="Y395" s="15"/>
      <c r="Z395" s="15"/>
      <c r="AA395" s="15"/>
      <c r="AB395" s="15"/>
      <c r="AC395" s="15"/>
      <c r="AD395" s="15"/>
      <c r="AE395" s="15"/>
      <c r="AT395" s="265" t="s">
        <v>247</v>
      </c>
      <c r="AU395" s="265" t="s">
        <v>82</v>
      </c>
      <c r="AV395" s="15" t="s">
        <v>243</v>
      </c>
      <c r="AW395" s="15" t="s">
        <v>33</v>
      </c>
      <c r="AX395" s="15" t="s">
        <v>80</v>
      </c>
      <c r="AY395" s="265" t="s">
        <v>236</v>
      </c>
    </row>
    <row r="396" s="2" customFormat="1" ht="16.5" customHeight="1">
      <c r="A396" s="40"/>
      <c r="B396" s="41"/>
      <c r="C396" s="215" t="s">
        <v>531</v>
      </c>
      <c r="D396" s="215" t="s">
        <v>238</v>
      </c>
      <c r="E396" s="216" t="s">
        <v>532</v>
      </c>
      <c r="F396" s="217" t="s">
        <v>533</v>
      </c>
      <c r="G396" s="218" t="s">
        <v>114</v>
      </c>
      <c r="H396" s="219">
        <v>11.656000000000001</v>
      </c>
      <c r="I396" s="220"/>
      <c r="J396" s="221">
        <f>ROUND(I396*H396,2)</f>
        <v>0</v>
      </c>
      <c r="K396" s="217" t="s">
        <v>242</v>
      </c>
      <c r="L396" s="46"/>
      <c r="M396" s="222" t="s">
        <v>19</v>
      </c>
      <c r="N396" s="223" t="s">
        <v>44</v>
      </c>
      <c r="O396" s="86"/>
      <c r="P396" s="224">
        <f>O396*H396</f>
        <v>0</v>
      </c>
      <c r="Q396" s="224">
        <v>0.056000000000000001</v>
      </c>
      <c r="R396" s="224">
        <f>Q396*H396</f>
        <v>0.65273600000000009</v>
      </c>
      <c r="S396" s="224">
        <v>0</v>
      </c>
      <c r="T396" s="225">
        <f>S396*H396</f>
        <v>0</v>
      </c>
      <c r="U396" s="40"/>
      <c r="V396" s="40"/>
      <c r="W396" s="40"/>
      <c r="X396" s="40"/>
      <c r="Y396" s="40"/>
      <c r="Z396" s="40"/>
      <c r="AA396" s="40"/>
      <c r="AB396" s="40"/>
      <c r="AC396" s="40"/>
      <c r="AD396" s="40"/>
      <c r="AE396" s="40"/>
      <c r="AR396" s="226" t="s">
        <v>243</v>
      </c>
      <c r="AT396" s="226" t="s">
        <v>238</v>
      </c>
      <c r="AU396" s="226" t="s">
        <v>82</v>
      </c>
      <c r="AY396" s="19" t="s">
        <v>236</v>
      </c>
      <c r="BE396" s="227">
        <f>IF(N396="základní",J396,0)</f>
        <v>0</v>
      </c>
      <c r="BF396" s="227">
        <f>IF(N396="snížená",J396,0)</f>
        <v>0</v>
      </c>
      <c r="BG396" s="227">
        <f>IF(N396="zákl. přenesená",J396,0)</f>
        <v>0</v>
      </c>
      <c r="BH396" s="227">
        <f>IF(N396="sníž. přenesená",J396,0)</f>
        <v>0</v>
      </c>
      <c r="BI396" s="227">
        <f>IF(N396="nulová",J396,0)</f>
        <v>0</v>
      </c>
      <c r="BJ396" s="19" t="s">
        <v>80</v>
      </c>
      <c r="BK396" s="227">
        <f>ROUND(I396*H396,2)</f>
        <v>0</v>
      </c>
      <c r="BL396" s="19" t="s">
        <v>243</v>
      </c>
      <c r="BM396" s="226" t="s">
        <v>534</v>
      </c>
    </row>
    <row r="397" s="2" customFormat="1">
      <c r="A397" s="40"/>
      <c r="B397" s="41"/>
      <c r="C397" s="42"/>
      <c r="D397" s="228" t="s">
        <v>245</v>
      </c>
      <c r="E397" s="42"/>
      <c r="F397" s="229" t="s">
        <v>535</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245</v>
      </c>
      <c r="AU397" s="19" t="s">
        <v>82</v>
      </c>
    </row>
    <row r="398" s="13" customFormat="1">
      <c r="A398" s="13"/>
      <c r="B398" s="233"/>
      <c r="C398" s="234"/>
      <c r="D398" s="235" t="s">
        <v>247</v>
      </c>
      <c r="E398" s="236" t="s">
        <v>19</v>
      </c>
      <c r="F398" s="237" t="s">
        <v>268</v>
      </c>
      <c r="G398" s="234"/>
      <c r="H398" s="236" t="s">
        <v>19</v>
      </c>
      <c r="I398" s="238"/>
      <c r="J398" s="234"/>
      <c r="K398" s="234"/>
      <c r="L398" s="239"/>
      <c r="M398" s="240"/>
      <c r="N398" s="241"/>
      <c r="O398" s="241"/>
      <c r="P398" s="241"/>
      <c r="Q398" s="241"/>
      <c r="R398" s="241"/>
      <c r="S398" s="241"/>
      <c r="T398" s="242"/>
      <c r="U398" s="13"/>
      <c r="V398" s="13"/>
      <c r="W398" s="13"/>
      <c r="X398" s="13"/>
      <c r="Y398" s="13"/>
      <c r="Z398" s="13"/>
      <c r="AA398" s="13"/>
      <c r="AB398" s="13"/>
      <c r="AC398" s="13"/>
      <c r="AD398" s="13"/>
      <c r="AE398" s="13"/>
      <c r="AT398" s="243" t="s">
        <v>247</v>
      </c>
      <c r="AU398" s="243" t="s">
        <v>82</v>
      </c>
      <c r="AV398" s="13" t="s">
        <v>80</v>
      </c>
      <c r="AW398" s="13" t="s">
        <v>33</v>
      </c>
      <c r="AX398" s="13" t="s">
        <v>73</v>
      </c>
      <c r="AY398" s="243" t="s">
        <v>236</v>
      </c>
    </row>
    <row r="399" s="13" customFormat="1">
      <c r="A399" s="13"/>
      <c r="B399" s="233"/>
      <c r="C399" s="234"/>
      <c r="D399" s="235" t="s">
        <v>247</v>
      </c>
      <c r="E399" s="236" t="s">
        <v>19</v>
      </c>
      <c r="F399" s="237" t="s">
        <v>269</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247</v>
      </c>
      <c r="AU399" s="243" t="s">
        <v>82</v>
      </c>
      <c r="AV399" s="13" t="s">
        <v>80</v>
      </c>
      <c r="AW399" s="13" t="s">
        <v>33</v>
      </c>
      <c r="AX399" s="13" t="s">
        <v>73</v>
      </c>
      <c r="AY399" s="243" t="s">
        <v>236</v>
      </c>
    </row>
    <row r="400" s="14" customFormat="1">
      <c r="A400" s="14"/>
      <c r="B400" s="244"/>
      <c r="C400" s="245"/>
      <c r="D400" s="235" t="s">
        <v>247</v>
      </c>
      <c r="E400" s="246" t="s">
        <v>19</v>
      </c>
      <c r="F400" s="247" t="s">
        <v>536</v>
      </c>
      <c r="G400" s="245"/>
      <c r="H400" s="248">
        <v>0.91500000000000004</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247</v>
      </c>
      <c r="AU400" s="254" t="s">
        <v>82</v>
      </c>
      <c r="AV400" s="14" t="s">
        <v>82</v>
      </c>
      <c r="AW400" s="14" t="s">
        <v>33</v>
      </c>
      <c r="AX400" s="14" t="s">
        <v>73</v>
      </c>
      <c r="AY400" s="254" t="s">
        <v>236</v>
      </c>
    </row>
    <row r="401" s="14" customFormat="1">
      <c r="A401" s="14"/>
      <c r="B401" s="244"/>
      <c r="C401" s="245"/>
      <c r="D401" s="235" t="s">
        <v>247</v>
      </c>
      <c r="E401" s="246" t="s">
        <v>19</v>
      </c>
      <c r="F401" s="247" t="s">
        <v>537</v>
      </c>
      <c r="G401" s="245"/>
      <c r="H401" s="248">
        <v>0.63</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247</v>
      </c>
      <c r="AU401" s="254" t="s">
        <v>82</v>
      </c>
      <c r="AV401" s="14" t="s">
        <v>82</v>
      </c>
      <c r="AW401" s="14" t="s">
        <v>33</v>
      </c>
      <c r="AX401" s="14" t="s">
        <v>73</v>
      </c>
      <c r="AY401" s="254" t="s">
        <v>236</v>
      </c>
    </row>
    <row r="402" s="14" customFormat="1">
      <c r="A402" s="14"/>
      <c r="B402" s="244"/>
      <c r="C402" s="245"/>
      <c r="D402" s="235" t="s">
        <v>247</v>
      </c>
      <c r="E402" s="246" t="s">
        <v>19</v>
      </c>
      <c r="F402" s="247" t="s">
        <v>538</v>
      </c>
      <c r="G402" s="245"/>
      <c r="H402" s="248">
        <v>1.5249999999999999</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247</v>
      </c>
      <c r="AU402" s="254" t="s">
        <v>82</v>
      </c>
      <c r="AV402" s="14" t="s">
        <v>82</v>
      </c>
      <c r="AW402" s="14" t="s">
        <v>33</v>
      </c>
      <c r="AX402" s="14" t="s">
        <v>73</v>
      </c>
      <c r="AY402" s="254" t="s">
        <v>236</v>
      </c>
    </row>
    <row r="403" s="14" customFormat="1">
      <c r="A403" s="14"/>
      <c r="B403" s="244"/>
      <c r="C403" s="245"/>
      <c r="D403" s="235" t="s">
        <v>247</v>
      </c>
      <c r="E403" s="246" t="s">
        <v>19</v>
      </c>
      <c r="F403" s="247" t="s">
        <v>539</v>
      </c>
      <c r="G403" s="245"/>
      <c r="H403" s="248">
        <v>0.91500000000000004</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247</v>
      </c>
      <c r="AU403" s="254" t="s">
        <v>82</v>
      </c>
      <c r="AV403" s="14" t="s">
        <v>82</v>
      </c>
      <c r="AW403" s="14" t="s">
        <v>33</v>
      </c>
      <c r="AX403" s="14" t="s">
        <v>73</v>
      </c>
      <c r="AY403" s="254" t="s">
        <v>236</v>
      </c>
    </row>
    <row r="404" s="14" customFormat="1">
      <c r="A404" s="14"/>
      <c r="B404" s="244"/>
      <c r="C404" s="245"/>
      <c r="D404" s="235" t="s">
        <v>247</v>
      </c>
      <c r="E404" s="246" t="s">
        <v>19</v>
      </c>
      <c r="F404" s="247" t="s">
        <v>540</v>
      </c>
      <c r="G404" s="245"/>
      <c r="H404" s="248">
        <v>1.22</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247</v>
      </c>
      <c r="AU404" s="254" t="s">
        <v>82</v>
      </c>
      <c r="AV404" s="14" t="s">
        <v>82</v>
      </c>
      <c r="AW404" s="14" t="s">
        <v>33</v>
      </c>
      <c r="AX404" s="14" t="s">
        <v>73</v>
      </c>
      <c r="AY404" s="254" t="s">
        <v>236</v>
      </c>
    </row>
    <row r="405" s="14" customFormat="1">
      <c r="A405" s="14"/>
      <c r="B405" s="244"/>
      <c r="C405" s="245"/>
      <c r="D405" s="235" t="s">
        <v>247</v>
      </c>
      <c r="E405" s="246" t="s">
        <v>19</v>
      </c>
      <c r="F405" s="247" t="s">
        <v>541</v>
      </c>
      <c r="G405" s="245"/>
      <c r="H405" s="248">
        <v>0.91500000000000004</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247</v>
      </c>
      <c r="AU405" s="254" t="s">
        <v>82</v>
      </c>
      <c r="AV405" s="14" t="s">
        <v>82</v>
      </c>
      <c r="AW405" s="14" t="s">
        <v>33</v>
      </c>
      <c r="AX405" s="14" t="s">
        <v>73</v>
      </c>
      <c r="AY405" s="254" t="s">
        <v>236</v>
      </c>
    </row>
    <row r="406" s="14" customFormat="1">
      <c r="A406" s="14"/>
      <c r="B406" s="244"/>
      <c r="C406" s="245"/>
      <c r="D406" s="235" t="s">
        <v>247</v>
      </c>
      <c r="E406" s="246" t="s">
        <v>19</v>
      </c>
      <c r="F406" s="247" t="s">
        <v>542</v>
      </c>
      <c r="G406" s="245"/>
      <c r="H406" s="248">
        <v>0.60999999999999999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247</v>
      </c>
      <c r="AU406" s="254" t="s">
        <v>82</v>
      </c>
      <c r="AV406" s="14" t="s">
        <v>82</v>
      </c>
      <c r="AW406" s="14" t="s">
        <v>33</v>
      </c>
      <c r="AX406" s="14" t="s">
        <v>73</v>
      </c>
      <c r="AY406" s="254" t="s">
        <v>236</v>
      </c>
    </row>
    <row r="407" s="14" customFormat="1">
      <c r="A407" s="14"/>
      <c r="B407" s="244"/>
      <c r="C407" s="245"/>
      <c r="D407" s="235" t="s">
        <v>247</v>
      </c>
      <c r="E407" s="246" t="s">
        <v>19</v>
      </c>
      <c r="F407" s="247" t="s">
        <v>543</v>
      </c>
      <c r="G407" s="245"/>
      <c r="H407" s="248">
        <v>3.456</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247</v>
      </c>
      <c r="AU407" s="254" t="s">
        <v>82</v>
      </c>
      <c r="AV407" s="14" t="s">
        <v>82</v>
      </c>
      <c r="AW407" s="14" t="s">
        <v>33</v>
      </c>
      <c r="AX407" s="14" t="s">
        <v>73</v>
      </c>
      <c r="AY407" s="254" t="s">
        <v>236</v>
      </c>
    </row>
    <row r="408" s="16" customFormat="1">
      <c r="A408" s="16"/>
      <c r="B408" s="266"/>
      <c r="C408" s="267"/>
      <c r="D408" s="235" t="s">
        <v>247</v>
      </c>
      <c r="E408" s="268" t="s">
        <v>19</v>
      </c>
      <c r="F408" s="269" t="s">
        <v>367</v>
      </c>
      <c r="G408" s="267"/>
      <c r="H408" s="270">
        <v>10.186</v>
      </c>
      <c r="I408" s="271"/>
      <c r="J408" s="267"/>
      <c r="K408" s="267"/>
      <c r="L408" s="272"/>
      <c r="M408" s="273"/>
      <c r="N408" s="274"/>
      <c r="O408" s="274"/>
      <c r="P408" s="274"/>
      <c r="Q408" s="274"/>
      <c r="R408" s="274"/>
      <c r="S408" s="274"/>
      <c r="T408" s="275"/>
      <c r="U408" s="16"/>
      <c r="V408" s="16"/>
      <c r="W408" s="16"/>
      <c r="X408" s="16"/>
      <c r="Y408" s="16"/>
      <c r="Z408" s="16"/>
      <c r="AA408" s="16"/>
      <c r="AB408" s="16"/>
      <c r="AC408" s="16"/>
      <c r="AD408" s="16"/>
      <c r="AE408" s="16"/>
      <c r="AT408" s="276" t="s">
        <v>247</v>
      </c>
      <c r="AU408" s="276" t="s">
        <v>82</v>
      </c>
      <c r="AV408" s="16" t="s">
        <v>128</v>
      </c>
      <c r="AW408" s="16" t="s">
        <v>33</v>
      </c>
      <c r="AX408" s="16" t="s">
        <v>73</v>
      </c>
      <c r="AY408" s="276" t="s">
        <v>236</v>
      </c>
    </row>
    <row r="409" s="13" customFormat="1">
      <c r="A409" s="13"/>
      <c r="B409" s="233"/>
      <c r="C409" s="234"/>
      <c r="D409" s="235" t="s">
        <v>247</v>
      </c>
      <c r="E409" s="236" t="s">
        <v>19</v>
      </c>
      <c r="F409" s="237" t="s">
        <v>276</v>
      </c>
      <c r="G409" s="234"/>
      <c r="H409" s="236" t="s">
        <v>19</v>
      </c>
      <c r="I409" s="238"/>
      <c r="J409" s="234"/>
      <c r="K409" s="234"/>
      <c r="L409" s="239"/>
      <c r="M409" s="240"/>
      <c r="N409" s="241"/>
      <c r="O409" s="241"/>
      <c r="P409" s="241"/>
      <c r="Q409" s="241"/>
      <c r="R409" s="241"/>
      <c r="S409" s="241"/>
      <c r="T409" s="242"/>
      <c r="U409" s="13"/>
      <c r="V409" s="13"/>
      <c r="W409" s="13"/>
      <c r="X409" s="13"/>
      <c r="Y409" s="13"/>
      <c r="Z409" s="13"/>
      <c r="AA409" s="13"/>
      <c r="AB409" s="13"/>
      <c r="AC409" s="13"/>
      <c r="AD409" s="13"/>
      <c r="AE409" s="13"/>
      <c r="AT409" s="243" t="s">
        <v>247</v>
      </c>
      <c r="AU409" s="243" t="s">
        <v>82</v>
      </c>
      <c r="AV409" s="13" t="s">
        <v>80</v>
      </c>
      <c r="AW409" s="13" t="s">
        <v>33</v>
      </c>
      <c r="AX409" s="13" t="s">
        <v>73</v>
      </c>
      <c r="AY409" s="243" t="s">
        <v>236</v>
      </c>
    </row>
    <row r="410" s="14" customFormat="1">
      <c r="A410" s="14"/>
      <c r="B410" s="244"/>
      <c r="C410" s="245"/>
      <c r="D410" s="235" t="s">
        <v>247</v>
      </c>
      <c r="E410" s="246" t="s">
        <v>19</v>
      </c>
      <c r="F410" s="247" t="s">
        <v>544</v>
      </c>
      <c r="G410" s="245"/>
      <c r="H410" s="248">
        <v>1.47</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247</v>
      </c>
      <c r="AU410" s="254" t="s">
        <v>82</v>
      </c>
      <c r="AV410" s="14" t="s">
        <v>82</v>
      </c>
      <c r="AW410" s="14" t="s">
        <v>33</v>
      </c>
      <c r="AX410" s="14" t="s">
        <v>73</v>
      </c>
      <c r="AY410" s="254" t="s">
        <v>236</v>
      </c>
    </row>
    <row r="411" s="15" customFormat="1">
      <c r="A411" s="15"/>
      <c r="B411" s="255"/>
      <c r="C411" s="256"/>
      <c r="D411" s="235" t="s">
        <v>247</v>
      </c>
      <c r="E411" s="257" t="s">
        <v>19</v>
      </c>
      <c r="F411" s="258" t="s">
        <v>254</v>
      </c>
      <c r="G411" s="256"/>
      <c r="H411" s="259">
        <v>11.656000000000001</v>
      </c>
      <c r="I411" s="260"/>
      <c r="J411" s="256"/>
      <c r="K411" s="256"/>
      <c r="L411" s="261"/>
      <c r="M411" s="262"/>
      <c r="N411" s="263"/>
      <c r="O411" s="263"/>
      <c r="P411" s="263"/>
      <c r="Q411" s="263"/>
      <c r="R411" s="263"/>
      <c r="S411" s="263"/>
      <c r="T411" s="264"/>
      <c r="U411" s="15"/>
      <c r="V411" s="15"/>
      <c r="W411" s="15"/>
      <c r="X411" s="15"/>
      <c r="Y411" s="15"/>
      <c r="Z411" s="15"/>
      <c r="AA411" s="15"/>
      <c r="AB411" s="15"/>
      <c r="AC411" s="15"/>
      <c r="AD411" s="15"/>
      <c r="AE411" s="15"/>
      <c r="AT411" s="265" t="s">
        <v>247</v>
      </c>
      <c r="AU411" s="265" t="s">
        <v>82</v>
      </c>
      <c r="AV411" s="15" t="s">
        <v>243</v>
      </c>
      <c r="AW411" s="15" t="s">
        <v>33</v>
      </c>
      <c r="AX411" s="15" t="s">
        <v>80</v>
      </c>
      <c r="AY411" s="265" t="s">
        <v>236</v>
      </c>
    </row>
    <row r="412" s="2" customFormat="1" ht="24.15" customHeight="1">
      <c r="A412" s="40"/>
      <c r="B412" s="41"/>
      <c r="C412" s="215" t="s">
        <v>545</v>
      </c>
      <c r="D412" s="215" t="s">
        <v>238</v>
      </c>
      <c r="E412" s="216" t="s">
        <v>546</v>
      </c>
      <c r="F412" s="217" t="s">
        <v>547</v>
      </c>
      <c r="G412" s="218" t="s">
        <v>114</v>
      </c>
      <c r="H412" s="219">
        <v>3.8330000000000002</v>
      </c>
      <c r="I412" s="220"/>
      <c r="J412" s="221">
        <f>ROUND(I412*H412,2)</f>
        <v>0</v>
      </c>
      <c r="K412" s="217" t="s">
        <v>242</v>
      </c>
      <c r="L412" s="46"/>
      <c r="M412" s="222" t="s">
        <v>19</v>
      </c>
      <c r="N412" s="223" t="s">
        <v>44</v>
      </c>
      <c r="O412" s="86"/>
      <c r="P412" s="224">
        <f>O412*H412</f>
        <v>0</v>
      </c>
      <c r="Q412" s="224">
        <v>0.0043800000000000002</v>
      </c>
      <c r="R412" s="224">
        <f>Q412*H412</f>
        <v>0.016788540000000001</v>
      </c>
      <c r="S412" s="224">
        <v>0</v>
      </c>
      <c r="T412" s="225">
        <f>S412*H412</f>
        <v>0</v>
      </c>
      <c r="U412" s="40"/>
      <c r="V412" s="40"/>
      <c r="W412" s="40"/>
      <c r="X412" s="40"/>
      <c r="Y412" s="40"/>
      <c r="Z412" s="40"/>
      <c r="AA412" s="40"/>
      <c r="AB412" s="40"/>
      <c r="AC412" s="40"/>
      <c r="AD412" s="40"/>
      <c r="AE412" s="40"/>
      <c r="AR412" s="226" t="s">
        <v>243</v>
      </c>
      <c r="AT412" s="226" t="s">
        <v>238</v>
      </c>
      <c r="AU412" s="226" t="s">
        <v>82</v>
      </c>
      <c r="AY412" s="19" t="s">
        <v>236</v>
      </c>
      <c r="BE412" s="227">
        <f>IF(N412="základní",J412,0)</f>
        <v>0</v>
      </c>
      <c r="BF412" s="227">
        <f>IF(N412="snížená",J412,0)</f>
        <v>0</v>
      </c>
      <c r="BG412" s="227">
        <f>IF(N412="zákl. přenesená",J412,0)</f>
        <v>0</v>
      </c>
      <c r="BH412" s="227">
        <f>IF(N412="sníž. přenesená",J412,0)</f>
        <v>0</v>
      </c>
      <c r="BI412" s="227">
        <f>IF(N412="nulová",J412,0)</f>
        <v>0</v>
      </c>
      <c r="BJ412" s="19" t="s">
        <v>80</v>
      </c>
      <c r="BK412" s="227">
        <f>ROUND(I412*H412,2)</f>
        <v>0</v>
      </c>
      <c r="BL412" s="19" t="s">
        <v>243</v>
      </c>
      <c r="BM412" s="226" t="s">
        <v>548</v>
      </c>
    </row>
    <row r="413" s="2" customFormat="1">
      <c r="A413" s="40"/>
      <c r="B413" s="41"/>
      <c r="C413" s="42"/>
      <c r="D413" s="228" t="s">
        <v>245</v>
      </c>
      <c r="E413" s="42"/>
      <c r="F413" s="229" t="s">
        <v>549</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245</v>
      </c>
      <c r="AU413" s="19" t="s">
        <v>82</v>
      </c>
    </row>
    <row r="414" s="13" customFormat="1">
      <c r="A414" s="13"/>
      <c r="B414" s="233"/>
      <c r="C414" s="234"/>
      <c r="D414" s="235" t="s">
        <v>247</v>
      </c>
      <c r="E414" s="236" t="s">
        <v>19</v>
      </c>
      <c r="F414" s="237" t="s">
        <v>282</v>
      </c>
      <c r="G414" s="234"/>
      <c r="H414" s="236" t="s">
        <v>19</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247</v>
      </c>
      <c r="AU414" s="243" t="s">
        <v>82</v>
      </c>
      <c r="AV414" s="13" t="s">
        <v>80</v>
      </c>
      <c r="AW414" s="13" t="s">
        <v>33</v>
      </c>
      <c r="AX414" s="13" t="s">
        <v>73</v>
      </c>
      <c r="AY414" s="243" t="s">
        <v>236</v>
      </c>
    </row>
    <row r="415" s="13" customFormat="1">
      <c r="A415" s="13"/>
      <c r="B415" s="233"/>
      <c r="C415" s="234"/>
      <c r="D415" s="235" t="s">
        <v>247</v>
      </c>
      <c r="E415" s="236" t="s">
        <v>19</v>
      </c>
      <c r="F415" s="237" t="s">
        <v>269</v>
      </c>
      <c r="G415" s="234"/>
      <c r="H415" s="236" t="s">
        <v>19</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247</v>
      </c>
      <c r="AU415" s="243" t="s">
        <v>82</v>
      </c>
      <c r="AV415" s="13" t="s">
        <v>80</v>
      </c>
      <c r="AW415" s="13" t="s">
        <v>33</v>
      </c>
      <c r="AX415" s="13" t="s">
        <v>73</v>
      </c>
      <c r="AY415" s="243" t="s">
        <v>236</v>
      </c>
    </row>
    <row r="416" s="14" customFormat="1">
      <c r="A416" s="14"/>
      <c r="B416" s="244"/>
      <c r="C416" s="245"/>
      <c r="D416" s="235" t="s">
        <v>247</v>
      </c>
      <c r="E416" s="246" t="s">
        <v>19</v>
      </c>
      <c r="F416" s="247" t="s">
        <v>397</v>
      </c>
      <c r="G416" s="245"/>
      <c r="H416" s="248">
        <v>1.022</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247</v>
      </c>
      <c r="AU416" s="254" t="s">
        <v>82</v>
      </c>
      <c r="AV416" s="14" t="s">
        <v>82</v>
      </c>
      <c r="AW416" s="14" t="s">
        <v>33</v>
      </c>
      <c r="AX416" s="14" t="s">
        <v>73</v>
      </c>
      <c r="AY416" s="254" t="s">
        <v>236</v>
      </c>
    </row>
    <row r="417" s="14" customFormat="1">
      <c r="A417" s="14"/>
      <c r="B417" s="244"/>
      <c r="C417" s="245"/>
      <c r="D417" s="235" t="s">
        <v>247</v>
      </c>
      <c r="E417" s="246" t="s">
        <v>19</v>
      </c>
      <c r="F417" s="247" t="s">
        <v>398</v>
      </c>
      <c r="G417" s="245"/>
      <c r="H417" s="248">
        <v>1.022</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247</v>
      </c>
      <c r="AU417" s="254" t="s">
        <v>82</v>
      </c>
      <c r="AV417" s="14" t="s">
        <v>82</v>
      </c>
      <c r="AW417" s="14" t="s">
        <v>33</v>
      </c>
      <c r="AX417" s="14" t="s">
        <v>73</v>
      </c>
      <c r="AY417" s="254" t="s">
        <v>236</v>
      </c>
    </row>
    <row r="418" s="14" customFormat="1">
      <c r="A418" s="14"/>
      <c r="B418" s="244"/>
      <c r="C418" s="245"/>
      <c r="D418" s="235" t="s">
        <v>247</v>
      </c>
      <c r="E418" s="246" t="s">
        <v>19</v>
      </c>
      <c r="F418" s="247" t="s">
        <v>399</v>
      </c>
      <c r="G418" s="245"/>
      <c r="H418" s="248">
        <v>1.3520000000000001</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247</v>
      </c>
      <c r="AU418" s="254" t="s">
        <v>82</v>
      </c>
      <c r="AV418" s="14" t="s">
        <v>82</v>
      </c>
      <c r="AW418" s="14" t="s">
        <v>33</v>
      </c>
      <c r="AX418" s="14" t="s">
        <v>73</v>
      </c>
      <c r="AY418" s="254" t="s">
        <v>236</v>
      </c>
    </row>
    <row r="419" s="14" customFormat="1">
      <c r="A419" s="14"/>
      <c r="B419" s="244"/>
      <c r="C419" s="245"/>
      <c r="D419" s="235" t="s">
        <v>247</v>
      </c>
      <c r="E419" s="246" t="s">
        <v>19</v>
      </c>
      <c r="F419" s="247" t="s">
        <v>400</v>
      </c>
      <c r="G419" s="245"/>
      <c r="H419" s="248">
        <v>0.20899999999999999</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247</v>
      </c>
      <c r="AU419" s="254" t="s">
        <v>82</v>
      </c>
      <c r="AV419" s="14" t="s">
        <v>82</v>
      </c>
      <c r="AW419" s="14" t="s">
        <v>33</v>
      </c>
      <c r="AX419" s="14" t="s">
        <v>73</v>
      </c>
      <c r="AY419" s="254" t="s">
        <v>236</v>
      </c>
    </row>
    <row r="420" s="13" customFormat="1">
      <c r="A420" s="13"/>
      <c r="B420" s="233"/>
      <c r="C420" s="234"/>
      <c r="D420" s="235" t="s">
        <v>247</v>
      </c>
      <c r="E420" s="236" t="s">
        <v>19</v>
      </c>
      <c r="F420" s="237" t="s">
        <v>333</v>
      </c>
      <c r="G420" s="234"/>
      <c r="H420" s="236" t="s">
        <v>19</v>
      </c>
      <c r="I420" s="238"/>
      <c r="J420" s="234"/>
      <c r="K420" s="234"/>
      <c r="L420" s="239"/>
      <c r="M420" s="240"/>
      <c r="N420" s="241"/>
      <c r="O420" s="241"/>
      <c r="P420" s="241"/>
      <c r="Q420" s="241"/>
      <c r="R420" s="241"/>
      <c r="S420" s="241"/>
      <c r="T420" s="242"/>
      <c r="U420" s="13"/>
      <c r="V420" s="13"/>
      <c r="W420" s="13"/>
      <c r="X420" s="13"/>
      <c r="Y420" s="13"/>
      <c r="Z420" s="13"/>
      <c r="AA420" s="13"/>
      <c r="AB420" s="13"/>
      <c r="AC420" s="13"/>
      <c r="AD420" s="13"/>
      <c r="AE420" s="13"/>
      <c r="AT420" s="243" t="s">
        <v>247</v>
      </c>
      <c r="AU420" s="243" t="s">
        <v>82</v>
      </c>
      <c r="AV420" s="13" t="s">
        <v>80</v>
      </c>
      <c r="AW420" s="13" t="s">
        <v>33</v>
      </c>
      <c r="AX420" s="13" t="s">
        <v>73</v>
      </c>
      <c r="AY420" s="243" t="s">
        <v>236</v>
      </c>
    </row>
    <row r="421" s="14" customFormat="1">
      <c r="A421" s="14"/>
      <c r="B421" s="244"/>
      <c r="C421" s="245"/>
      <c r="D421" s="235" t="s">
        <v>247</v>
      </c>
      <c r="E421" s="246" t="s">
        <v>19</v>
      </c>
      <c r="F421" s="247" t="s">
        <v>401</v>
      </c>
      <c r="G421" s="245"/>
      <c r="H421" s="248">
        <v>0.22800000000000001</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247</v>
      </c>
      <c r="AU421" s="254" t="s">
        <v>82</v>
      </c>
      <c r="AV421" s="14" t="s">
        <v>82</v>
      </c>
      <c r="AW421" s="14" t="s">
        <v>33</v>
      </c>
      <c r="AX421" s="14" t="s">
        <v>73</v>
      </c>
      <c r="AY421" s="254" t="s">
        <v>236</v>
      </c>
    </row>
    <row r="422" s="15" customFormat="1">
      <c r="A422" s="15"/>
      <c r="B422" s="255"/>
      <c r="C422" s="256"/>
      <c r="D422" s="235" t="s">
        <v>247</v>
      </c>
      <c r="E422" s="257" t="s">
        <v>19</v>
      </c>
      <c r="F422" s="258" t="s">
        <v>254</v>
      </c>
      <c r="G422" s="256"/>
      <c r="H422" s="259">
        <v>3.8330000000000002</v>
      </c>
      <c r="I422" s="260"/>
      <c r="J422" s="256"/>
      <c r="K422" s="256"/>
      <c r="L422" s="261"/>
      <c r="M422" s="262"/>
      <c r="N422" s="263"/>
      <c r="O422" s="263"/>
      <c r="P422" s="263"/>
      <c r="Q422" s="263"/>
      <c r="R422" s="263"/>
      <c r="S422" s="263"/>
      <c r="T422" s="264"/>
      <c r="U422" s="15"/>
      <c r="V422" s="15"/>
      <c r="W422" s="15"/>
      <c r="X422" s="15"/>
      <c r="Y422" s="15"/>
      <c r="Z422" s="15"/>
      <c r="AA422" s="15"/>
      <c r="AB422" s="15"/>
      <c r="AC422" s="15"/>
      <c r="AD422" s="15"/>
      <c r="AE422" s="15"/>
      <c r="AT422" s="265" t="s">
        <v>247</v>
      </c>
      <c r="AU422" s="265" t="s">
        <v>82</v>
      </c>
      <c r="AV422" s="15" t="s">
        <v>243</v>
      </c>
      <c r="AW422" s="15" t="s">
        <v>33</v>
      </c>
      <c r="AX422" s="15" t="s">
        <v>80</v>
      </c>
      <c r="AY422" s="265" t="s">
        <v>236</v>
      </c>
    </row>
    <row r="423" s="2" customFormat="1" ht="24.15" customHeight="1">
      <c r="A423" s="40"/>
      <c r="B423" s="41"/>
      <c r="C423" s="215" t="s">
        <v>550</v>
      </c>
      <c r="D423" s="215" t="s">
        <v>238</v>
      </c>
      <c r="E423" s="216" t="s">
        <v>551</v>
      </c>
      <c r="F423" s="217" t="s">
        <v>552</v>
      </c>
      <c r="G423" s="218" t="s">
        <v>114</v>
      </c>
      <c r="H423" s="219">
        <v>439.37799999999999</v>
      </c>
      <c r="I423" s="220"/>
      <c r="J423" s="221">
        <f>ROUND(I423*H423,2)</f>
        <v>0</v>
      </c>
      <c r="K423" s="217" t="s">
        <v>242</v>
      </c>
      <c r="L423" s="46"/>
      <c r="M423" s="222" t="s">
        <v>19</v>
      </c>
      <c r="N423" s="223" t="s">
        <v>44</v>
      </c>
      <c r="O423" s="86"/>
      <c r="P423" s="224">
        <f>O423*H423</f>
        <v>0</v>
      </c>
      <c r="Q423" s="224">
        <v>0.018380000000000001</v>
      </c>
      <c r="R423" s="224">
        <f>Q423*H423</f>
        <v>8.0757676400000005</v>
      </c>
      <c r="S423" s="224">
        <v>0</v>
      </c>
      <c r="T423" s="225">
        <f>S423*H423</f>
        <v>0</v>
      </c>
      <c r="U423" s="40"/>
      <c r="V423" s="40"/>
      <c r="W423" s="40"/>
      <c r="X423" s="40"/>
      <c r="Y423" s="40"/>
      <c r="Z423" s="40"/>
      <c r="AA423" s="40"/>
      <c r="AB423" s="40"/>
      <c r="AC423" s="40"/>
      <c r="AD423" s="40"/>
      <c r="AE423" s="40"/>
      <c r="AR423" s="226" t="s">
        <v>243</v>
      </c>
      <c r="AT423" s="226" t="s">
        <v>238</v>
      </c>
      <c r="AU423" s="226" t="s">
        <v>82</v>
      </c>
      <c r="AY423" s="19" t="s">
        <v>236</v>
      </c>
      <c r="BE423" s="227">
        <f>IF(N423="základní",J423,0)</f>
        <v>0</v>
      </c>
      <c r="BF423" s="227">
        <f>IF(N423="snížená",J423,0)</f>
        <v>0</v>
      </c>
      <c r="BG423" s="227">
        <f>IF(N423="zákl. přenesená",J423,0)</f>
        <v>0</v>
      </c>
      <c r="BH423" s="227">
        <f>IF(N423="sníž. přenesená",J423,0)</f>
        <v>0</v>
      </c>
      <c r="BI423" s="227">
        <f>IF(N423="nulová",J423,0)</f>
        <v>0</v>
      </c>
      <c r="BJ423" s="19" t="s">
        <v>80</v>
      </c>
      <c r="BK423" s="227">
        <f>ROUND(I423*H423,2)</f>
        <v>0</v>
      </c>
      <c r="BL423" s="19" t="s">
        <v>243</v>
      </c>
      <c r="BM423" s="226" t="s">
        <v>553</v>
      </c>
    </row>
    <row r="424" s="2" customFormat="1">
      <c r="A424" s="40"/>
      <c r="B424" s="41"/>
      <c r="C424" s="42"/>
      <c r="D424" s="228" t="s">
        <v>245</v>
      </c>
      <c r="E424" s="42"/>
      <c r="F424" s="229" t="s">
        <v>554</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245</v>
      </c>
      <c r="AU424" s="19" t="s">
        <v>82</v>
      </c>
    </row>
    <row r="425" s="13" customFormat="1">
      <c r="A425" s="13"/>
      <c r="B425" s="233"/>
      <c r="C425" s="234"/>
      <c r="D425" s="235" t="s">
        <v>247</v>
      </c>
      <c r="E425" s="236" t="s">
        <v>19</v>
      </c>
      <c r="F425" s="237" t="s">
        <v>268</v>
      </c>
      <c r="G425" s="234"/>
      <c r="H425" s="236" t="s">
        <v>19</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247</v>
      </c>
      <c r="AU425" s="243" t="s">
        <v>82</v>
      </c>
      <c r="AV425" s="13" t="s">
        <v>80</v>
      </c>
      <c r="AW425" s="13" t="s">
        <v>33</v>
      </c>
      <c r="AX425" s="13" t="s">
        <v>73</v>
      </c>
      <c r="AY425" s="243" t="s">
        <v>236</v>
      </c>
    </row>
    <row r="426" s="13" customFormat="1">
      <c r="A426" s="13"/>
      <c r="B426" s="233"/>
      <c r="C426" s="234"/>
      <c r="D426" s="235" t="s">
        <v>247</v>
      </c>
      <c r="E426" s="236" t="s">
        <v>19</v>
      </c>
      <c r="F426" s="237" t="s">
        <v>269</v>
      </c>
      <c r="G426" s="234"/>
      <c r="H426" s="236" t="s">
        <v>19</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247</v>
      </c>
      <c r="AU426" s="243" t="s">
        <v>82</v>
      </c>
      <c r="AV426" s="13" t="s">
        <v>80</v>
      </c>
      <c r="AW426" s="13" t="s">
        <v>33</v>
      </c>
      <c r="AX426" s="13" t="s">
        <v>73</v>
      </c>
      <c r="AY426" s="243" t="s">
        <v>236</v>
      </c>
    </row>
    <row r="427" s="14" customFormat="1">
      <c r="A427" s="14"/>
      <c r="B427" s="244"/>
      <c r="C427" s="245"/>
      <c r="D427" s="235" t="s">
        <v>247</v>
      </c>
      <c r="E427" s="246" t="s">
        <v>19</v>
      </c>
      <c r="F427" s="247" t="s">
        <v>555</v>
      </c>
      <c r="G427" s="245"/>
      <c r="H427" s="248">
        <v>3.3599999999999999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247</v>
      </c>
      <c r="AU427" s="254" t="s">
        <v>82</v>
      </c>
      <c r="AV427" s="14" t="s">
        <v>82</v>
      </c>
      <c r="AW427" s="14" t="s">
        <v>33</v>
      </c>
      <c r="AX427" s="14" t="s">
        <v>73</v>
      </c>
      <c r="AY427" s="254" t="s">
        <v>236</v>
      </c>
    </row>
    <row r="428" s="14" customFormat="1">
      <c r="A428" s="14"/>
      <c r="B428" s="244"/>
      <c r="C428" s="245"/>
      <c r="D428" s="235" t="s">
        <v>247</v>
      </c>
      <c r="E428" s="246" t="s">
        <v>19</v>
      </c>
      <c r="F428" s="247" t="s">
        <v>556</v>
      </c>
      <c r="G428" s="245"/>
      <c r="H428" s="248">
        <v>5.7999999999999998</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247</v>
      </c>
      <c r="AU428" s="254" t="s">
        <v>82</v>
      </c>
      <c r="AV428" s="14" t="s">
        <v>82</v>
      </c>
      <c r="AW428" s="14" t="s">
        <v>33</v>
      </c>
      <c r="AX428" s="14" t="s">
        <v>73</v>
      </c>
      <c r="AY428" s="254" t="s">
        <v>236</v>
      </c>
    </row>
    <row r="429" s="14" customFormat="1">
      <c r="A429" s="14"/>
      <c r="B429" s="244"/>
      <c r="C429" s="245"/>
      <c r="D429" s="235" t="s">
        <v>247</v>
      </c>
      <c r="E429" s="246" t="s">
        <v>19</v>
      </c>
      <c r="F429" s="247" t="s">
        <v>557</v>
      </c>
      <c r="G429" s="245"/>
      <c r="H429" s="248">
        <v>85.626000000000005</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247</v>
      </c>
      <c r="AU429" s="254" t="s">
        <v>82</v>
      </c>
      <c r="AV429" s="14" t="s">
        <v>82</v>
      </c>
      <c r="AW429" s="14" t="s">
        <v>33</v>
      </c>
      <c r="AX429" s="14" t="s">
        <v>73</v>
      </c>
      <c r="AY429" s="254" t="s">
        <v>236</v>
      </c>
    </row>
    <row r="430" s="14" customFormat="1">
      <c r="A430" s="14"/>
      <c r="B430" s="244"/>
      <c r="C430" s="245"/>
      <c r="D430" s="235" t="s">
        <v>247</v>
      </c>
      <c r="E430" s="246" t="s">
        <v>19</v>
      </c>
      <c r="F430" s="247" t="s">
        <v>558</v>
      </c>
      <c r="G430" s="245"/>
      <c r="H430" s="248">
        <v>59.966000000000001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247</v>
      </c>
      <c r="AU430" s="254" t="s">
        <v>82</v>
      </c>
      <c r="AV430" s="14" t="s">
        <v>82</v>
      </c>
      <c r="AW430" s="14" t="s">
        <v>33</v>
      </c>
      <c r="AX430" s="14" t="s">
        <v>73</v>
      </c>
      <c r="AY430" s="254" t="s">
        <v>236</v>
      </c>
    </row>
    <row r="431" s="14" customFormat="1">
      <c r="A431" s="14"/>
      <c r="B431" s="244"/>
      <c r="C431" s="245"/>
      <c r="D431" s="235" t="s">
        <v>247</v>
      </c>
      <c r="E431" s="246" t="s">
        <v>19</v>
      </c>
      <c r="F431" s="247" t="s">
        <v>559</v>
      </c>
      <c r="G431" s="245"/>
      <c r="H431" s="248">
        <v>9.5760000000000005</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247</v>
      </c>
      <c r="AU431" s="254" t="s">
        <v>82</v>
      </c>
      <c r="AV431" s="14" t="s">
        <v>82</v>
      </c>
      <c r="AW431" s="14" t="s">
        <v>33</v>
      </c>
      <c r="AX431" s="14" t="s">
        <v>73</v>
      </c>
      <c r="AY431" s="254" t="s">
        <v>236</v>
      </c>
    </row>
    <row r="432" s="14" customFormat="1">
      <c r="A432" s="14"/>
      <c r="B432" s="244"/>
      <c r="C432" s="245"/>
      <c r="D432" s="235" t="s">
        <v>247</v>
      </c>
      <c r="E432" s="246" t="s">
        <v>19</v>
      </c>
      <c r="F432" s="247" t="s">
        <v>560</v>
      </c>
      <c r="G432" s="245"/>
      <c r="H432" s="248">
        <v>1.3799999999999999</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247</v>
      </c>
      <c r="AU432" s="254" t="s">
        <v>82</v>
      </c>
      <c r="AV432" s="14" t="s">
        <v>82</v>
      </c>
      <c r="AW432" s="14" t="s">
        <v>33</v>
      </c>
      <c r="AX432" s="14" t="s">
        <v>73</v>
      </c>
      <c r="AY432" s="254" t="s">
        <v>236</v>
      </c>
    </row>
    <row r="433" s="14" customFormat="1">
      <c r="A433" s="14"/>
      <c r="B433" s="244"/>
      <c r="C433" s="245"/>
      <c r="D433" s="235" t="s">
        <v>247</v>
      </c>
      <c r="E433" s="246" t="s">
        <v>19</v>
      </c>
      <c r="F433" s="247" t="s">
        <v>561</v>
      </c>
      <c r="G433" s="245"/>
      <c r="H433" s="248">
        <v>4.2720000000000002</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247</v>
      </c>
      <c r="AU433" s="254" t="s">
        <v>82</v>
      </c>
      <c r="AV433" s="14" t="s">
        <v>82</v>
      </c>
      <c r="AW433" s="14" t="s">
        <v>33</v>
      </c>
      <c r="AX433" s="14" t="s">
        <v>73</v>
      </c>
      <c r="AY433" s="254" t="s">
        <v>236</v>
      </c>
    </row>
    <row r="434" s="14" customFormat="1">
      <c r="A434" s="14"/>
      <c r="B434" s="244"/>
      <c r="C434" s="245"/>
      <c r="D434" s="235" t="s">
        <v>247</v>
      </c>
      <c r="E434" s="246" t="s">
        <v>19</v>
      </c>
      <c r="F434" s="247" t="s">
        <v>562</v>
      </c>
      <c r="G434" s="245"/>
      <c r="H434" s="248">
        <v>5.8499999999999996</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247</v>
      </c>
      <c r="AU434" s="254" t="s">
        <v>82</v>
      </c>
      <c r="AV434" s="14" t="s">
        <v>82</v>
      </c>
      <c r="AW434" s="14" t="s">
        <v>33</v>
      </c>
      <c r="AX434" s="14" t="s">
        <v>73</v>
      </c>
      <c r="AY434" s="254" t="s">
        <v>236</v>
      </c>
    </row>
    <row r="435" s="14" customFormat="1">
      <c r="A435" s="14"/>
      <c r="B435" s="244"/>
      <c r="C435" s="245"/>
      <c r="D435" s="235" t="s">
        <v>247</v>
      </c>
      <c r="E435" s="246" t="s">
        <v>19</v>
      </c>
      <c r="F435" s="247" t="s">
        <v>563</v>
      </c>
      <c r="G435" s="245"/>
      <c r="H435" s="248">
        <v>4.3230000000000004</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247</v>
      </c>
      <c r="AU435" s="254" t="s">
        <v>82</v>
      </c>
      <c r="AV435" s="14" t="s">
        <v>82</v>
      </c>
      <c r="AW435" s="14" t="s">
        <v>33</v>
      </c>
      <c r="AX435" s="14" t="s">
        <v>73</v>
      </c>
      <c r="AY435" s="254" t="s">
        <v>236</v>
      </c>
    </row>
    <row r="436" s="14" customFormat="1">
      <c r="A436" s="14"/>
      <c r="B436" s="244"/>
      <c r="C436" s="245"/>
      <c r="D436" s="235" t="s">
        <v>247</v>
      </c>
      <c r="E436" s="246" t="s">
        <v>19</v>
      </c>
      <c r="F436" s="247" t="s">
        <v>564</v>
      </c>
      <c r="G436" s="245"/>
      <c r="H436" s="248">
        <v>14.138</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247</v>
      </c>
      <c r="AU436" s="254" t="s">
        <v>82</v>
      </c>
      <c r="AV436" s="14" t="s">
        <v>82</v>
      </c>
      <c r="AW436" s="14" t="s">
        <v>33</v>
      </c>
      <c r="AX436" s="14" t="s">
        <v>73</v>
      </c>
      <c r="AY436" s="254" t="s">
        <v>236</v>
      </c>
    </row>
    <row r="437" s="14" customFormat="1">
      <c r="A437" s="14"/>
      <c r="B437" s="244"/>
      <c r="C437" s="245"/>
      <c r="D437" s="235" t="s">
        <v>247</v>
      </c>
      <c r="E437" s="246" t="s">
        <v>19</v>
      </c>
      <c r="F437" s="247" t="s">
        <v>565</v>
      </c>
      <c r="G437" s="245"/>
      <c r="H437" s="248">
        <v>163.678</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247</v>
      </c>
      <c r="AU437" s="254" t="s">
        <v>82</v>
      </c>
      <c r="AV437" s="14" t="s">
        <v>82</v>
      </c>
      <c r="AW437" s="14" t="s">
        <v>33</v>
      </c>
      <c r="AX437" s="14" t="s">
        <v>73</v>
      </c>
      <c r="AY437" s="254" t="s">
        <v>236</v>
      </c>
    </row>
    <row r="438" s="14" customFormat="1">
      <c r="A438" s="14"/>
      <c r="B438" s="244"/>
      <c r="C438" s="245"/>
      <c r="D438" s="235" t="s">
        <v>247</v>
      </c>
      <c r="E438" s="246" t="s">
        <v>19</v>
      </c>
      <c r="F438" s="247" t="s">
        <v>566</v>
      </c>
      <c r="G438" s="245"/>
      <c r="H438" s="248">
        <v>9.3019999999999996</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247</v>
      </c>
      <c r="AU438" s="254" t="s">
        <v>82</v>
      </c>
      <c r="AV438" s="14" t="s">
        <v>82</v>
      </c>
      <c r="AW438" s="14" t="s">
        <v>33</v>
      </c>
      <c r="AX438" s="14" t="s">
        <v>73</v>
      </c>
      <c r="AY438" s="254" t="s">
        <v>236</v>
      </c>
    </row>
    <row r="439" s="16" customFormat="1">
      <c r="A439" s="16"/>
      <c r="B439" s="266"/>
      <c r="C439" s="267"/>
      <c r="D439" s="235" t="s">
        <v>247</v>
      </c>
      <c r="E439" s="268" t="s">
        <v>19</v>
      </c>
      <c r="F439" s="269" t="s">
        <v>367</v>
      </c>
      <c r="G439" s="267"/>
      <c r="H439" s="270">
        <v>367.27100000000002</v>
      </c>
      <c r="I439" s="271"/>
      <c r="J439" s="267"/>
      <c r="K439" s="267"/>
      <c r="L439" s="272"/>
      <c r="M439" s="273"/>
      <c r="N439" s="274"/>
      <c r="O439" s="274"/>
      <c r="P439" s="274"/>
      <c r="Q439" s="274"/>
      <c r="R439" s="274"/>
      <c r="S439" s="274"/>
      <c r="T439" s="275"/>
      <c r="U439" s="16"/>
      <c r="V439" s="16"/>
      <c r="W439" s="16"/>
      <c r="X439" s="16"/>
      <c r="Y439" s="16"/>
      <c r="Z439" s="16"/>
      <c r="AA439" s="16"/>
      <c r="AB439" s="16"/>
      <c r="AC439" s="16"/>
      <c r="AD439" s="16"/>
      <c r="AE439" s="16"/>
      <c r="AT439" s="276" t="s">
        <v>247</v>
      </c>
      <c r="AU439" s="276" t="s">
        <v>82</v>
      </c>
      <c r="AV439" s="16" t="s">
        <v>128</v>
      </c>
      <c r="AW439" s="16" t="s">
        <v>33</v>
      </c>
      <c r="AX439" s="16" t="s">
        <v>73</v>
      </c>
      <c r="AY439" s="276" t="s">
        <v>236</v>
      </c>
    </row>
    <row r="440" s="13" customFormat="1">
      <c r="A440" s="13"/>
      <c r="B440" s="233"/>
      <c r="C440" s="234"/>
      <c r="D440" s="235" t="s">
        <v>247</v>
      </c>
      <c r="E440" s="236" t="s">
        <v>19</v>
      </c>
      <c r="F440" s="237" t="s">
        <v>276</v>
      </c>
      <c r="G440" s="234"/>
      <c r="H440" s="236" t="s">
        <v>19</v>
      </c>
      <c r="I440" s="238"/>
      <c r="J440" s="234"/>
      <c r="K440" s="234"/>
      <c r="L440" s="239"/>
      <c r="M440" s="240"/>
      <c r="N440" s="241"/>
      <c r="O440" s="241"/>
      <c r="P440" s="241"/>
      <c r="Q440" s="241"/>
      <c r="R440" s="241"/>
      <c r="S440" s="241"/>
      <c r="T440" s="242"/>
      <c r="U440" s="13"/>
      <c r="V440" s="13"/>
      <c r="W440" s="13"/>
      <c r="X440" s="13"/>
      <c r="Y440" s="13"/>
      <c r="Z440" s="13"/>
      <c r="AA440" s="13"/>
      <c r="AB440" s="13"/>
      <c r="AC440" s="13"/>
      <c r="AD440" s="13"/>
      <c r="AE440" s="13"/>
      <c r="AT440" s="243" t="s">
        <v>247</v>
      </c>
      <c r="AU440" s="243" t="s">
        <v>82</v>
      </c>
      <c r="AV440" s="13" t="s">
        <v>80</v>
      </c>
      <c r="AW440" s="13" t="s">
        <v>33</v>
      </c>
      <c r="AX440" s="13" t="s">
        <v>73</v>
      </c>
      <c r="AY440" s="243" t="s">
        <v>236</v>
      </c>
    </row>
    <row r="441" s="14" customFormat="1">
      <c r="A441" s="14"/>
      <c r="B441" s="244"/>
      <c r="C441" s="245"/>
      <c r="D441" s="235" t="s">
        <v>247</v>
      </c>
      <c r="E441" s="246" t="s">
        <v>19</v>
      </c>
      <c r="F441" s="247" t="s">
        <v>567</v>
      </c>
      <c r="G441" s="245"/>
      <c r="H441" s="248">
        <v>3</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247</v>
      </c>
      <c r="AU441" s="254" t="s">
        <v>82</v>
      </c>
      <c r="AV441" s="14" t="s">
        <v>82</v>
      </c>
      <c r="AW441" s="14" t="s">
        <v>33</v>
      </c>
      <c r="AX441" s="14" t="s">
        <v>73</v>
      </c>
      <c r="AY441" s="254" t="s">
        <v>236</v>
      </c>
    </row>
    <row r="442" s="16" customFormat="1">
      <c r="A442" s="16"/>
      <c r="B442" s="266"/>
      <c r="C442" s="267"/>
      <c r="D442" s="235" t="s">
        <v>247</v>
      </c>
      <c r="E442" s="268" t="s">
        <v>19</v>
      </c>
      <c r="F442" s="269" t="s">
        <v>367</v>
      </c>
      <c r="G442" s="267"/>
      <c r="H442" s="270">
        <v>3</v>
      </c>
      <c r="I442" s="271"/>
      <c r="J442" s="267"/>
      <c r="K442" s="267"/>
      <c r="L442" s="272"/>
      <c r="M442" s="273"/>
      <c r="N442" s="274"/>
      <c r="O442" s="274"/>
      <c r="P442" s="274"/>
      <c r="Q442" s="274"/>
      <c r="R442" s="274"/>
      <c r="S442" s="274"/>
      <c r="T442" s="275"/>
      <c r="U442" s="16"/>
      <c r="V442" s="16"/>
      <c r="W442" s="16"/>
      <c r="X442" s="16"/>
      <c r="Y442" s="16"/>
      <c r="Z442" s="16"/>
      <c r="AA442" s="16"/>
      <c r="AB442" s="16"/>
      <c r="AC442" s="16"/>
      <c r="AD442" s="16"/>
      <c r="AE442" s="16"/>
      <c r="AT442" s="276" t="s">
        <v>247</v>
      </c>
      <c r="AU442" s="276" t="s">
        <v>82</v>
      </c>
      <c r="AV442" s="16" t="s">
        <v>128</v>
      </c>
      <c r="AW442" s="16" t="s">
        <v>33</v>
      </c>
      <c r="AX442" s="16" t="s">
        <v>73</v>
      </c>
      <c r="AY442" s="276" t="s">
        <v>236</v>
      </c>
    </row>
    <row r="443" s="13" customFormat="1">
      <c r="A443" s="13"/>
      <c r="B443" s="233"/>
      <c r="C443" s="234"/>
      <c r="D443" s="235" t="s">
        <v>247</v>
      </c>
      <c r="E443" s="236" t="s">
        <v>19</v>
      </c>
      <c r="F443" s="237" t="s">
        <v>268</v>
      </c>
      <c r="G443" s="234"/>
      <c r="H443" s="236" t="s">
        <v>19</v>
      </c>
      <c r="I443" s="238"/>
      <c r="J443" s="234"/>
      <c r="K443" s="234"/>
      <c r="L443" s="239"/>
      <c r="M443" s="240"/>
      <c r="N443" s="241"/>
      <c r="O443" s="241"/>
      <c r="P443" s="241"/>
      <c r="Q443" s="241"/>
      <c r="R443" s="241"/>
      <c r="S443" s="241"/>
      <c r="T443" s="242"/>
      <c r="U443" s="13"/>
      <c r="V443" s="13"/>
      <c r="W443" s="13"/>
      <c r="X443" s="13"/>
      <c r="Y443" s="13"/>
      <c r="Z443" s="13"/>
      <c r="AA443" s="13"/>
      <c r="AB443" s="13"/>
      <c r="AC443" s="13"/>
      <c r="AD443" s="13"/>
      <c r="AE443" s="13"/>
      <c r="AT443" s="243" t="s">
        <v>247</v>
      </c>
      <c r="AU443" s="243" t="s">
        <v>82</v>
      </c>
      <c r="AV443" s="13" t="s">
        <v>80</v>
      </c>
      <c r="AW443" s="13" t="s">
        <v>33</v>
      </c>
      <c r="AX443" s="13" t="s">
        <v>73</v>
      </c>
      <c r="AY443" s="243" t="s">
        <v>236</v>
      </c>
    </row>
    <row r="444" s="13" customFormat="1">
      <c r="A444" s="13"/>
      <c r="B444" s="233"/>
      <c r="C444" s="234"/>
      <c r="D444" s="235" t="s">
        <v>247</v>
      </c>
      <c r="E444" s="236" t="s">
        <v>19</v>
      </c>
      <c r="F444" s="237" t="s">
        <v>333</v>
      </c>
      <c r="G444" s="234"/>
      <c r="H444" s="236" t="s">
        <v>19</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247</v>
      </c>
      <c r="AU444" s="243" t="s">
        <v>82</v>
      </c>
      <c r="AV444" s="13" t="s">
        <v>80</v>
      </c>
      <c r="AW444" s="13" t="s">
        <v>33</v>
      </c>
      <c r="AX444" s="13" t="s">
        <v>73</v>
      </c>
      <c r="AY444" s="243" t="s">
        <v>236</v>
      </c>
    </row>
    <row r="445" s="14" customFormat="1">
      <c r="A445" s="14"/>
      <c r="B445" s="244"/>
      <c r="C445" s="245"/>
      <c r="D445" s="235" t="s">
        <v>247</v>
      </c>
      <c r="E445" s="246" t="s">
        <v>19</v>
      </c>
      <c r="F445" s="247" t="s">
        <v>568</v>
      </c>
      <c r="G445" s="245"/>
      <c r="H445" s="248">
        <v>47.125</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247</v>
      </c>
      <c r="AU445" s="254" t="s">
        <v>82</v>
      </c>
      <c r="AV445" s="14" t="s">
        <v>82</v>
      </c>
      <c r="AW445" s="14" t="s">
        <v>33</v>
      </c>
      <c r="AX445" s="14" t="s">
        <v>73</v>
      </c>
      <c r="AY445" s="254" t="s">
        <v>236</v>
      </c>
    </row>
    <row r="446" s="14" customFormat="1">
      <c r="A446" s="14"/>
      <c r="B446" s="244"/>
      <c r="C446" s="245"/>
      <c r="D446" s="235" t="s">
        <v>247</v>
      </c>
      <c r="E446" s="246" t="s">
        <v>19</v>
      </c>
      <c r="F446" s="247" t="s">
        <v>414</v>
      </c>
      <c r="G446" s="245"/>
      <c r="H446" s="248">
        <v>12.955</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247</v>
      </c>
      <c r="AU446" s="254" t="s">
        <v>82</v>
      </c>
      <c r="AV446" s="14" t="s">
        <v>82</v>
      </c>
      <c r="AW446" s="14" t="s">
        <v>33</v>
      </c>
      <c r="AX446" s="14" t="s">
        <v>73</v>
      </c>
      <c r="AY446" s="254" t="s">
        <v>236</v>
      </c>
    </row>
    <row r="447" s="14" customFormat="1">
      <c r="A447" s="14"/>
      <c r="B447" s="244"/>
      <c r="C447" s="245"/>
      <c r="D447" s="235" t="s">
        <v>247</v>
      </c>
      <c r="E447" s="246" t="s">
        <v>19</v>
      </c>
      <c r="F447" s="247" t="s">
        <v>569</v>
      </c>
      <c r="G447" s="245"/>
      <c r="H447" s="248">
        <v>1.482</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247</v>
      </c>
      <c r="AU447" s="254" t="s">
        <v>82</v>
      </c>
      <c r="AV447" s="14" t="s">
        <v>82</v>
      </c>
      <c r="AW447" s="14" t="s">
        <v>33</v>
      </c>
      <c r="AX447" s="14" t="s">
        <v>73</v>
      </c>
      <c r="AY447" s="254" t="s">
        <v>236</v>
      </c>
    </row>
    <row r="448" s="14" customFormat="1">
      <c r="A448" s="14"/>
      <c r="B448" s="244"/>
      <c r="C448" s="245"/>
      <c r="D448" s="235" t="s">
        <v>247</v>
      </c>
      <c r="E448" s="246" t="s">
        <v>19</v>
      </c>
      <c r="F448" s="247" t="s">
        <v>570</v>
      </c>
      <c r="G448" s="245"/>
      <c r="H448" s="248">
        <v>0.58499999999999996</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247</v>
      </c>
      <c r="AU448" s="254" t="s">
        <v>82</v>
      </c>
      <c r="AV448" s="14" t="s">
        <v>82</v>
      </c>
      <c r="AW448" s="14" t="s">
        <v>33</v>
      </c>
      <c r="AX448" s="14" t="s">
        <v>73</v>
      </c>
      <c r="AY448" s="254" t="s">
        <v>236</v>
      </c>
    </row>
    <row r="449" s="14" customFormat="1">
      <c r="A449" s="14"/>
      <c r="B449" s="244"/>
      <c r="C449" s="245"/>
      <c r="D449" s="235" t="s">
        <v>247</v>
      </c>
      <c r="E449" s="246" t="s">
        <v>19</v>
      </c>
      <c r="F449" s="247" t="s">
        <v>571</v>
      </c>
      <c r="G449" s="245"/>
      <c r="H449" s="248">
        <v>6.96</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247</v>
      </c>
      <c r="AU449" s="254" t="s">
        <v>82</v>
      </c>
      <c r="AV449" s="14" t="s">
        <v>82</v>
      </c>
      <c r="AW449" s="14" t="s">
        <v>33</v>
      </c>
      <c r="AX449" s="14" t="s">
        <v>73</v>
      </c>
      <c r="AY449" s="254" t="s">
        <v>236</v>
      </c>
    </row>
    <row r="450" s="16" customFormat="1">
      <c r="A450" s="16"/>
      <c r="B450" s="266"/>
      <c r="C450" s="267"/>
      <c r="D450" s="235" t="s">
        <v>247</v>
      </c>
      <c r="E450" s="268" t="s">
        <v>19</v>
      </c>
      <c r="F450" s="269" t="s">
        <v>367</v>
      </c>
      <c r="G450" s="267"/>
      <c r="H450" s="270">
        <v>69.106999999999999</v>
      </c>
      <c r="I450" s="271"/>
      <c r="J450" s="267"/>
      <c r="K450" s="267"/>
      <c r="L450" s="272"/>
      <c r="M450" s="273"/>
      <c r="N450" s="274"/>
      <c r="O450" s="274"/>
      <c r="P450" s="274"/>
      <c r="Q450" s="274"/>
      <c r="R450" s="274"/>
      <c r="S450" s="274"/>
      <c r="T450" s="275"/>
      <c r="U450" s="16"/>
      <c r="V450" s="16"/>
      <c r="W450" s="16"/>
      <c r="X450" s="16"/>
      <c r="Y450" s="16"/>
      <c r="Z450" s="16"/>
      <c r="AA450" s="16"/>
      <c r="AB450" s="16"/>
      <c r="AC450" s="16"/>
      <c r="AD450" s="16"/>
      <c r="AE450" s="16"/>
      <c r="AT450" s="276" t="s">
        <v>247</v>
      </c>
      <c r="AU450" s="276" t="s">
        <v>82</v>
      </c>
      <c r="AV450" s="16" t="s">
        <v>128</v>
      </c>
      <c r="AW450" s="16" t="s">
        <v>33</v>
      </c>
      <c r="AX450" s="16" t="s">
        <v>73</v>
      </c>
      <c r="AY450" s="276" t="s">
        <v>236</v>
      </c>
    </row>
    <row r="451" s="15" customFormat="1">
      <c r="A451" s="15"/>
      <c r="B451" s="255"/>
      <c r="C451" s="256"/>
      <c r="D451" s="235" t="s">
        <v>247</v>
      </c>
      <c r="E451" s="257" t="s">
        <v>19</v>
      </c>
      <c r="F451" s="258" t="s">
        <v>254</v>
      </c>
      <c r="G451" s="256"/>
      <c r="H451" s="259">
        <v>439.37799999999999</v>
      </c>
      <c r="I451" s="260"/>
      <c r="J451" s="256"/>
      <c r="K451" s="256"/>
      <c r="L451" s="261"/>
      <c r="M451" s="262"/>
      <c r="N451" s="263"/>
      <c r="O451" s="263"/>
      <c r="P451" s="263"/>
      <c r="Q451" s="263"/>
      <c r="R451" s="263"/>
      <c r="S451" s="263"/>
      <c r="T451" s="264"/>
      <c r="U451" s="15"/>
      <c r="V451" s="15"/>
      <c r="W451" s="15"/>
      <c r="X451" s="15"/>
      <c r="Y451" s="15"/>
      <c r="Z451" s="15"/>
      <c r="AA451" s="15"/>
      <c r="AB451" s="15"/>
      <c r="AC451" s="15"/>
      <c r="AD451" s="15"/>
      <c r="AE451" s="15"/>
      <c r="AT451" s="265" t="s">
        <v>247</v>
      </c>
      <c r="AU451" s="265" t="s">
        <v>82</v>
      </c>
      <c r="AV451" s="15" t="s">
        <v>243</v>
      </c>
      <c r="AW451" s="15" t="s">
        <v>33</v>
      </c>
      <c r="AX451" s="15" t="s">
        <v>80</v>
      </c>
      <c r="AY451" s="265" t="s">
        <v>236</v>
      </c>
    </row>
    <row r="452" s="2" customFormat="1" ht="16.5" customHeight="1">
      <c r="A452" s="40"/>
      <c r="B452" s="41"/>
      <c r="C452" s="215" t="s">
        <v>572</v>
      </c>
      <c r="D452" s="215" t="s">
        <v>238</v>
      </c>
      <c r="E452" s="216" t="s">
        <v>573</v>
      </c>
      <c r="F452" s="217" t="s">
        <v>574</v>
      </c>
      <c r="G452" s="218" t="s">
        <v>114</v>
      </c>
      <c r="H452" s="219">
        <v>11.656000000000001</v>
      </c>
      <c r="I452" s="220"/>
      <c r="J452" s="221">
        <f>ROUND(I452*H452,2)</f>
        <v>0</v>
      </c>
      <c r="K452" s="217" t="s">
        <v>242</v>
      </c>
      <c r="L452" s="46"/>
      <c r="M452" s="222" t="s">
        <v>19</v>
      </c>
      <c r="N452" s="223" t="s">
        <v>44</v>
      </c>
      <c r="O452" s="86"/>
      <c r="P452" s="224">
        <f>O452*H452</f>
        <v>0</v>
      </c>
      <c r="Q452" s="224">
        <v>0.041529999999999997</v>
      </c>
      <c r="R452" s="224">
        <f>Q452*H452</f>
        <v>0.48407368000000001</v>
      </c>
      <c r="S452" s="224">
        <v>0</v>
      </c>
      <c r="T452" s="225">
        <f>S452*H452</f>
        <v>0</v>
      </c>
      <c r="U452" s="40"/>
      <c r="V452" s="40"/>
      <c r="W452" s="40"/>
      <c r="X452" s="40"/>
      <c r="Y452" s="40"/>
      <c r="Z452" s="40"/>
      <c r="AA452" s="40"/>
      <c r="AB452" s="40"/>
      <c r="AC452" s="40"/>
      <c r="AD452" s="40"/>
      <c r="AE452" s="40"/>
      <c r="AR452" s="226" t="s">
        <v>243</v>
      </c>
      <c r="AT452" s="226" t="s">
        <v>238</v>
      </c>
      <c r="AU452" s="226" t="s">
        <v>82</v>
      </c>
      <c r="AY452" s="19" t="s">
        <v>236</v>
      </c>
      <c r="BE452" s="227">
        <f>IF(N452="základní",J452,0)</f>
        <v>0</v>
      </c>
      <c r="BF452" s="227">
        <f>IF(N452="snížená",J452,0)</f>
        <v>0</v>
      </c>
      <c r="BG452" s="227">
        <f>IF(N452="zákl. přenesená",J452,0)</f>
        <v>0</v>
      </c>
      <c r="BH452" s="227">
        <f>IF(N452="sníž. přenesená",J452,0)</f>
        <v>0</v>
      </c>
      <c r="BI452" s="227">
        <f>IF(N452="nulová",J452,0)</f>
        <v>0</v>
      </c>
      <c r="BJ452" s="19" t="s">
        <v>80</v>
      </c>
      <c r="BK452" s="227">
        <f>ROUND(I452*H452,2)</f>
        <v>0</v>
      </c>
      <c r="BL452" s="19" t="s">
        <v>243</v>
      </c>
      <c r="BM452" s="226" t="s">
        <v>575</v>
      </c>
    </row>
    <row r="453" s="2" customFormat="1">
      <c r="A453" s="40"/>
      <c r="B453" s="41"/>
      <c r="C453" s="42"/>
      <c r="D453" s="228" t="s">
        <v>245</v>
      </c>
      <c r="E453" s="42"/>
      <c r="F453" s="229" t="s">
        <v>576</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245</v>
      </c>
      <c r="AU453" s="19" t="s">
        <v>82</v>
      </c>
    </row>
    <row r="454" s="13" customFormat="1">
      <c r="A454" s="13"/>
      <c r="B454" s="233"/>
      <c r="C454" s="234"/>
      <c r="D454" s="235" t="s">
        <v>247</v>
      </c>
      <c r="E454" s="236" t="s">
        <v>19</v>
      </c>
      <c r="F454" s="237" t="s">
        <v>268</v>
      </c>
      <c r="G454" s="234"/>
      <c r="H454" s="236" t="s">
        <v>19</v>
      </c>
      <c r="I454" s="238"/>
      <c r="J454" s="234"/>
      <c r="K454" s="234"/>
      <c r="L454" s="239"/>
      <c r="M454" s="240"/>
      <c r="N454" s="241"/>
      <c r="O454" s="241"/>
      <c r="P454" s="241"/>
      <c r="Q454" s="241"/>
      <c r="R454" s="241"/>
      <c r="S454" s="241"/>
      <c r="T454" s="242"/>
      <c r="U454" s="13"/>
      <c r="V454" s="13"/>
      <c r="W454" s="13"/>
      <c r="X454" s="13"/>
      <c r="Y454" s="13"/>
      <c r="Z454" s="13"/>
      <c r="AA454" s="13"/>
      <c r="AB454" s="13"/>
      <c r="AC454" s="13"/>
      <c r="AD454" s="13"/>
      <c r="AE454" s="13"/>
      <c r="AT454" s="243" t="s">
        <v>247</v>
      </c>
      <c r="AU454" s="243" t="s">
        <v>82</v>
      </c>
      <c r="AV454" s="13" t="s">
        <v>80</v>
      </c>
      <c r="AW454" s="13" t="s">
        <v>33</v>
      </c>
      <c r="AX454" s="13" t="s">
        <v>73</v>
      </c>
      <c r="AY454" s="243" t="s">
        <v>236</v>
      </c>
    </row>
    <row r="455" s="13" customFormat="1">
      <c r="A455" s="13"/>
      <c r="B455" s="233"/>
      <c r="C455" s="234"/>
      <c r="D455" s="235" t="s">
        <v>247</v>
      </c>
      <c r="E455" s="236" t="s">
        <v>19</v>
      </c>
      <c r="F455" s="237" t="s">
        <v>269</v>
      </c>
      <c r="G455" s="234"/>
      <c r="H455" s="236" t="s">
        <v>19</v>
      </c>
      <c r="I455" s="238"/>
      <c r="J455" s="234"/>
      <c r="K455" s="234"/>
      <c r="L455" s="239"/>
      <c r="M455" s="240"/>
      <c r="N455" s="241"/>
      <c r="O455" s="241"/>
      <c r="P455" s="241"/>
      <c r="Q455" s="241"/>
      <c r="R455" s="241"/>
      <c r="S455" s="241"/>
      <c r="T455" s="242"/>
      <c r="U455" s="13"/>
      <c r="V455" s="13"/>
      <c r="W455" s="13"/>
      <c r="X455" s="13"/>
      <c r="Y455" s="13"/>
      <c r="Z455" s="13"/>
      <c r="AA455" s="13"/>
      <c r="AB455" s="13"/>
      <c r="AC455" s="13"/>
      <c r="AD455" s="13"/>
      <c r="AE455" s="13"/>
      <c r="AT455" s="243" t="s">
        <v>247</v>
      </c>
      <c r="AU455" s="243" t="s">
        <v>82</v>
      </c>
      <c r="AV455" s="13" t="s">
        <v>80</v>
      </c>
      <c r="AW455" s="13" t="s">
        <v>33</v>
      </c>
      <c r="AX455" s="13" t="s">
        <v>73</v>
      </c>
      <c r="AY455" s="243" t="s">
        <v>236</v>
      </c>
    </row>
    <row r="456" s="14" customFormat="1">
      <c r="A456" s="14"/>
      <c r="B456" s="244"/>
      <c r="C456" s="245"/>
      <c r="D456" s="235" t="s">
        <v>247</v>
      </c>
      <c r="E456" s="246" t="s">
        <v>19</v>
      </c>
      <c r="F456" s="247" t="s">
        <v>536</v>
      </c>
      <c r="G456" s="245"/>
      <c r="H456" s="248">
        <v>0.91500000000000004</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247</v>
      </c>
      <c r="AU456" s="254" t="s">
        <v>82</v>
      </c>
      <c r="AV456" s="14" t="s">
        <v>82</v>
      </c>
      <c r="AW456" s="14" t="s">
        <v>33</v>
      </c>
      <c r="AX456" s="14" t="s">
        <v>73</v>
      </c>
      <c r="AY456" s="254" t="s">
        <v>236</v>
      </c>
    </row>
    <row r="457" s="14" customFormat="1">
      <c r="A457" s="14"/>
      <c r="B457" s="244"/>
      <c r="C457" s="245"/>
      <c r="D457" s="235" t="s">
        <v>247</v>
      </c>
      <c r="E457" s="246" t="s">
        <v>19</v>
      </c>
      <c r="F457" s="247" t="s">
        <v>537</v>
      </c>
      <c r="G457" s="245"/>
      <c r="H457" s="248">
        <v>0.63</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247</v>
      </c>
      <c r="AU457" s="254" t="s">
        <v>82</v>
      </c>
      <c r="AV457" s="14" t="s">
        <v>82</v>
      </c>
      <c r="AW457" s="14" t="s">
        <v>33</v>
      </c>
      <c r="AX457" s="14" t="s">
        <v>73</v>
      </c>
      <c r="AY457" s="254" t="s">
        <v>236</v>
      </c>
    </row>
    <row r="458" s="14" customFormat="1">
      <c r="A458" s="14"/>
      <c r="B458" s="244"/>
      <c r="C458" s="245"/>
      <c r="D458" s="235" t="s">
        <v>247</v>
      </c>
      <c r="E458" s="246" t="s">
        <v>19</v>
      </c>
      <c r="F458" s="247" t="s">
        <v>538</v>
      </c>
      <c r="G458" s="245"/>
      <c r="H458" s="248">
        <v>1.5249999999999999</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247</v>
      </c>
      <c r="AU458" s="254" t="s">
        <v>82</v>
      </c>
      <c r="AV458" s="14" t="s">
        <v>82</v>
      </c>
      <c r="AW458" s="14" t="s">
        <v>33</v>
      </c>
      <c r="AX458" s="14" t="s">
        <v>73</v>
      </c>
      <c r="AY458" s="254" t="s">
        <v>236</v>
      </c>
    </row>
    <row r="459" s="14" customFormat="1">
      <c r="A459" s="14"/>
      <c r="B459" s="244"/>
      <c r="C459" s="245"/>
      <c r="D459" s="235" t="s">
        <v>247</v>
      </c>
      <c r="E459" s="246" t="s">
        <v>19</v>
      </c>
      <c r="F459" s="247" t="s">
        <v>539</v>
      </c>
      <c r="G459" s="245"/>
      <c r="H459" s="248">
        <v>0.91500000000000004</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247</v>
      </c>
      <c r="AU459" s="254" t="s">
        <v>82</v>
      </c>
      <c r="AV459" s="14" t="s">
        <v>82</v>
      </c>
      <c r="AW459" s="14" t="s">
        <v>33</v>
      </c>
      <c r="AX459" s="14" t="s">
        <v>73</v>
      </c>
      <c r="AY459" s="254" t="s">
        <v>236</v>
      </c>
    </row>
    <row r="460" s="14" customFormat="1">
      <c r="A460" s="14"/>
      <c r="B460" s="244"/>
      <c r="C460" s="245"/>
      <c r="D460" s="235" t="s">
        <v>247</v>
      </c>
      <c r="E460" s="246" t="s">
        <v>19</v>
      </c>
      <c r="F460" s="247" t="s">
        <v>540</v>
      </c>
      <c r="G460" s="245"/>
      <c r="H460" s="248">
        <v>1.22</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247</v>
      </c>
      <c r="AU460" s="254" t="s">
        <v>82</v>
      </c>
      <c r="AV460" s="14" t="s">
        <v>82</v>
      </c>
      <c r="AW460" s="14" t="s">
        <v>33</v>
      </c>
      <c r="AX460" s="14" t="s">
        <v>73</v>
      </c>
      <c r="AY460" s="254" t="s">
        <v>236</v>
      </c>
    </row>
    <row r="461" s="14" customFormat="1">
      <c r="A461" s="14"/>
      <c r="B461" s="244"/>
      <c r="C461" s="245"/>
      <c r="D461" s="235" t="s">
        <v>247</v>
      </c>
      <c r="E461" s="246" t="s">
        <v>19</v>
      </c>
      <c r="F461" s="247" t="s">
        <v>541</v>
      </c>
      <c r="G461" s="245"/>
      <c r="H461" s="248">
        <v>0.91500000000000004</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247</v>
      </c>
      <c r="AU461" s="254" t="s">
        <v>82</v>
      </c>
      <c r="AV461" s="14" t="s">
        <v>82</v>
      </c>
      <c r="AW461" s="14" t="s">
        <v>33</v>
      </c>
      <c r="AX461" s="14" t="s">
        <v>73</v>
      </c>
      <c r="AY461" s="254" t="s">
        <v>236</v>
      </c>
    </row>
    <row r="462" s="14" customFormat="1">
      <c r="A462" s="14"/>
      <c r="B462" s="244"/>
      <c r="C462" s="245"/>
      <c r="D462" s="235" t="s">
        <v>247</v>
      </c>
      <c r="E462" s="246" t="s">
        <v>19</v>
      </c>
      <c r="F462" s="247" t="s">
        <v>542</v>
      </c>
      <c r="G462" s="245"/>
      <c r="H462" s="248">
        <v>0.60999999999999999</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247</v>
      </c>
      <c r="AU462" s="254" t="s">
        <v>82</v>
      </c>
      <c r="AV462" s="14" t="s">
        <v>82</v>
      </c>
      <c r="AW462" s="14" t="s">
        <v>33</v>
      </c>
      <c r="AX462" s="14" t="s">
        <v>73</v>
      </c>
      <c r="AY462" s="254" t="s">
        <v>236</v>
      </c>
    </row>
    <row r="463" s="14" customFormat="1">
      <c r="A463" s="14"/>
      <c r="B463" s="244"/>
      <c r="C463" s="245"/>
      <c r="D463" s="235" t="s">
        <v>247</v>
      </c>
      <c r="E463" s="246" t="s">
        <v>19</v>
      </c>
      <c r="F463" s="247" t="s">
        <v>543</v>
      </c>
      <c r="G463" s="245"/>
      <c r="H463" s="248">
        <v>3.456</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247</v>
      </c>
      <c r="AU463" s="254" t="s">
        <v>82</v>
      </c>
      <c r="AV463" s="14" t="s">
        <v>82</v>
      </c>
      <c r="AW463" s="14" t="s">
        <v>33</v>
      </c>
      <c r="AX463" s="14" t="s">
        <v>73</v>
      </c>
      <c r="AY463" s="254" t="s">
        <v>236</v>
      </c>
    </row>
    <row r="464" s="16" customFormat="1">
      <c r="A464" s="16"/>
      <c r="B464" s="266"/>
      <c r="C464" s="267"/>
      <c r="D464" s="235" t="s">
        <v>247</v>
      </c>
      <c r="E464" s="268" t="s">
        <v>19</v>
      </c>
      <c r="F464" s="269" t="s">
        <v>367</v>
      </c>
      <c r="G464" s="267"/>
      <c r="H464" s="270">
        <v>10.186</v>
      </c>
      <c r="I464" s="271"/>
      <c r="J464" s="267"/>
      <c r="K464" s="267"/>
      <c r="L464" s="272"/>
      <c r="M464" s="273"/>
      <c r="N464" s="274"/>
      <c r="O464" s="274"/>
      <c r="P464" s="274"/>
      <c r="Q464" s="274"/>
      <c r="R464" s="274"/>
      <c r="S464" s="274"/>
      <c r="T464" s="275"/>
      <c r="U464" s="16"/>
      <c r="V464" s="16"/>
      <c r="W464" s="16"/>
      <c r="X464" s="16"/>
      <c r="Y464" s="16"/>
      <c r="Z464" s="16"/>
      <c r="AA464" s="16"/>
      <c r="AB464" s="16"/>
      <c r="AC464" s="16"/>
      <c r="AD464" s="16"/>
      <c r="AE464" s="16"/>
      <c r="AT464" s="276" t="s">
        <v>247</v>
      </c>
      <c r="AU464" s="276" t="s">
        <v>82</v>
      </c>
      <c r="AV464" s="16" t="s">
        <v>128</v>
      </c>
      <c r="AW464" s="16" t="s">
        <v>33</v>
      </c>
      <c r="AX464" s="16" t="s">
        <v>73</v>
      </c>
      <c r="AY464" s="276" t="s">
        <v>236</v>
      </c>
    </row>
    <row r="465" s="13" customFormat="1">
      <c r="A465" s="13"/>
      <c r="B465" s="233"/>
      <c r="C465" s="234"/>
      <c r="D465" s="235" t="s">
        <v>247</v>
      </c>
      <c r="E465" s="236" t="s">
        <v>19</v>
      </c>
      <c r="F465" s="237" t="s">
        <v>276</v>
      </c>
      <c r="G465" s="234"/>
      <c r="H465" s="236" t="s">
        <v>19</v>
      </c>
      <c r="I465" s="238"/>
      <c r="J465" s="234"/>
      <c r="K465" s="234"/>
      <c r="L465" s="239"/>
      <c r="M465" s="240"/>
      <c r="N465" s="241"/>
      <c r="O465" s="241"/>
      <c r="P465" s="241"/>
      <c r="Q465" s="241"/>
      <c r="R465" s="241"/>
      <c r="S465" s="241"/>
      <c r="T465" s="242"/>
      <c r="U465" s="13"/>
      <c r="V465" s="13"/>
      <c r="W465" s="13"/>
      <c r="X465" s="13"/>
      <c r="Y465" s="13"/>
      <c r="Z465" s="13"/>
      <c r="AA465" s="13"/>
      <c r="AB465" s="13"/>
      <c r="AC465" s="13"/>
      <c r="AD465" s="13"/>
      <c r="AE465" s="13"/>
      <c r="AT465" s="243" t="s">
        <v>247</v>
      </c>
      <c r="AU465" s="243" t="s">
        <v>82</v>
      </c>
      <c r="AV465" s="13" t="s">
        <v>80</v>
      </c>
      <c r="AW465" s="13" t="s">
        <v>33</v>
      </c>
      <c r="AX465" s="13" t="s">
        <v>73</v>
      </c>
      <c r="AY465" s="243" t="s">
        <v>236</v>
      </c>
    </row>
    <row r="466" s="14" customFormat="1">
      <c r="A466" s="14"/>
      <c r="B466" s="244"/>
      <c r="C466" s="245"/>
      <c r="D466" s="235" t="s">
        <v>247</v>
      </c>
      <c r="E466" s="246" t="s">
        <v>19</v>
      </c>
      <c r="F466" s="247" t="s">
        <v>544</v>
      </c>
      <c r="G466" s="245"/>
      <c r="H466" s="248">
        <v>1.47</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247</v>
      </c>
      <c r="AU466" s="254" t="s">
        <v>82</v>
      </c>
      <c r="AV466" s="14" t="s">
        <v>82</v>
      </c>
      <c r="AW466" s="14" t="s">
        <v>33</v>
      </c>
      <c r="AX466" s="14" t="s">
        <v>73</v>
      </c>
      <c r="AY466" s="254" t="s">
        <v>236</v>
      </c>
    </row>
    <row r="467" s="15" customFormat="1">
      <c r="A467" s="15"/>
      <c r="B467" s="255"/>
      <c r="C467" s="256"/>
      <c r="D467" s="235" t="s">
        <v>247</v>
      </c>
      <c r="E467" s="257" t="s">
        <v>19</v>
      </c>
      <c r="F467" s="258" t="s">
        <v>254</v>
      </c>
      <c r="G467" s="256"/>
      <c r="H467" s="259">
        <v>11.656000000000001</v>
      </c>
      <c r="I467" s="260"/>
      <c r="J467" s="256"/>
      <c r="K467" s="256"/>
      <c r="L467" s="261"/>
      <c r="M467" s="262"/>
      <c r="N467" s="263"/>
      <c r="O467" s="263"/>
      <c r="P467" s="263"/>
      <c r="Q467" s="263"/>
      <c r="R467" s="263"/>
      <c r="S467" s="263"/>
      <c r="T467" s="264"/>
      <c r="U467" s="15"/>
      <c r="V467" s="15"/>
      <c r="W467" s="15"/>
      <c r="X467" s="15"/>
      <c r="Y467" s="15"/>
      <c r="Z467" s="15"/>
      <c r="AA467" s="15"/>
      <c r="AB467" s="15"/>
      <c r="AC467" s="15"/>
      <c r="AD467" s="15"/>
      <c r="AE467" s="15"/>
      <c r="AT467" s="265" t="s">
        <v>247</v>
      </c>
      <c r="AU467" s="265" t="s">
        <v>82</v>
      </c>
      <c r="AV467" s="15" t="s">
        <v>243</v>
      </c>
      <c r="AW467" s="15" t="s">
        <v>33</v>
      </c>
      <c r="AX467" s="15" t="s">
        <v>80</v>
      </c>
      <c r="AY467" s="265" t="s">
        <v>236</v>
      </c>
    </row>
    <row r="468" s="2" customFormat="1" ht="21.75" customHeight="1">
      <c r="A468" s="40"/>
      <c r="B468" s="41"/>
      <c r="C468" s="215" t="s">
        <v>577</v>
      </c>
      <c r="D468" s="215" t="s">
        <v>238</v>
      </c>
      <c r="E468" s="216" t="s">
        <v>578</v>
      </c>
      <c r="F468" s="217" t="s">
        <v>579</v>
      </c>
      <c r="G468" s="218" t="s">
        <v>301</v>
      </c>
      <c r="H468" s="219">
        <v>3</v>
      </c>
      <c r="I468" s="220"/>
      <c r="J468" s="221">
        <f>ROUND(I468*H468,2)</f>
        <v>0</v>
      </c>
      <c r="K468" s="217" t="s">
        <v>242</v>
      </c>
      <c r="L468" s="46"/>
      <c r="M468" s="222" t="s">
        <v>19</v>
      </c>
      <c r="N468" s="223" t="s">
        <v>44</v>
      </c>
      <c r="O468" s="86"/>
      <c r="P468" s="224">
        <f>O468*H468</f>
        <v>0</v>
      </c>
      <c r="Q468" s="224">
        <v>0.14699999999999999</v>
      </c>
      <c r="R468" s="224">
        <f>Q468*H468</f>
        <v>0.44099999999999995</v>
      </c>
      <c r="S468" s="224">
        <v>0</v>
      </c>
      <c r="T468" s="225">
        <f>S468*H468</f>
        <v>0</v>
      </c>
      <c r="U468" s="40"/>
      <c r="V468" s="40"/>
      <c r="W468" s="40"/>
      <c r="X468" s="40"/>
      <c r="Y468" s="40"/>
      <c r="Z468" s="40"/>
      <c r="AA468" s="40"/>
      <c r="AB468" s="40"/>
      <c r="AC468" s="40"/>
      <c r="AD468" s="40"/>
      <c r="AE468" s="40"/>
      <c r="AR468" s="226" t="s">
        <v>243</v>
      </c>
      <c r="AT468" s="226" t="s">
        <v>238</v>
      </c>
      <c r="AU468" s="226" t="s">
        <v>82</v>
      </c>
      <c r="AY468" s="19" t="s">
        <v>236</v>
      </c>
      <c r="BE468" s="227">
        <f>IF(N468="základní",J468,0)</f>
        <v>0</v>
      </c>
      <c r="BF468" s="227">
        <f>IF(N468="snížená",J468,0)</f>
        <v>0</v>
      </c>
      <c r="BG468" s="227">
        <f>IF(N468="zákl. přenesená",J468,0)</f>
        <v>0</v>
      </c>
      <c r="BH468" s="227">
        <f>IF(N468="sníž. přenesená",J468,0)</f>
        <v>0</v>
      </c>
      <c r="BI468" s="227">
        <f>IF(N468="nulová",J468,0)</f>
        <v>0</v>
      </c>
      <c r="BJ468" s="19" t="s">
        <v>80</v>
      </c>
      <c r="BK468" s="227">
        <f>ROUND(I468*H468,2)</f>
        <v>0</v>
      </c>
      <c r="BL468" s="19" t="s">
        <v>243</v>
      </c>
      <c r="BM468" s="226" t="s">
        <v>580</v>
      </c>
    </row>
    <row r="469" s="2" customFormat="1">
      <c r="A469" s="40"/>
      <c r="B469" s="41"/>
      <c r="C469" s="42"/>
      <c r="D469" s="228" t="s">
        <v>245</v>
      </c>
      <c r="E469" s="42"/>
      <c r="F469" s="229" t="s">
        <v>581</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245</v>
      </c>
      <c r="AU469" s="19" t="s">
        <v>82</v>
      </c>
    </row>
    <row r="470" s="13" customFormat="1">
      <c r="A470" s="13"/>
      <c r="B470" s="233"/>
      <c r="C470" s="234"/>
      <c r="D470" s="235" t="s">
        <v>247</v>
      </c>
      <c r="E470" s="236" t="s">
        <v>19</v>
      </c>
      <c r="F470" s="237" t="s">
        <v>276</v>
      </c>
      <c r="G470" s="234"/>
      <c r="H470" s="236" t="s">
        <v>19</v>
      </c>
      <c r="I470" s="238"/>
      <c r="J470" s="234"/>
      <c r="K470" s="234"/>
      <c r="L470" s="239"/>
      <c r="M470" s="240"/>
      <c r="N470" s="241"/>
      <c r="O470" s="241"/>
      <c r="P470" s="241"/>
      <c r="Q470" s="241"/>
      <c r="R470" s="241"/>
      <c r="S470" s="241"/>
      <c r="T470" s="242"/>
      <c r="U470" s="13"/>
      <c r="V470" s="13"/>
      <c r="W470" s="13"/>
      <c r="X470" s="13"/>
      <c r="Y470" s="13"/>
      <c r="Z470" s="13"/>
      <c r="AA470" s="13"/>
      <c r="AB470" s="13"/>
      <c r="AC470" s="13"/>
      <c r="AD470" s="13"/>
      <c r="AE470" s="13"/>
      <c r="AT470" s="243" t="s">
        <v>247</v>
      </c>
      <c r="AU470" s="243" t="s">
        <v>82</v>
      </c>
      <c r="AV470" s="13" t="s">
        <v>80</v>
      </c>
      <c r="AW470" s="13" t="s">
        <v>33</v>
      </c>
      <c r="AX470" s="13" t="s">
        <v>73</v>
      </c>
      <c r="AY470" s="243" t="s">
        <v>236</v>
      </c>
    </row>
    <row r="471" s="14" customFormat="1">
      <c r="A471" s="14"/>
      <c r="B471" s="244"/>
      <c r="C471" s="245"/>
      <c r="D471" s="235" t="s">
        <v>247</v>
      </c>
      <c r="E471" s="246" t="s">
        <v>19</v>
      </c>
      <c r="F471" s="247" t="s">
        <v>582</v>
      </c>
      <c r="G471" s="245"/>
      <c r="H471" s="248">
        <v>3</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247</v>
      </c>
      <c r="AU471" s="254" t="s">
        <v>82</v>
      </c>
      <c r="AV471" s="14" t="s">
        <v>82</v>
      </c>
      <c r="AW471" s="14" t="s">
        <v>33</v>
      </c>
      <c r="AX471" s="14" t="s">
        <v>73</v>
      </c>
      <c r="AY471" s="254" t="s">
        <v>236</v>
      </c>
    </row>
    <row r="472" s="15" customFormat="1">
      <c r="A472" s="15"/>
      <c r="B472" s="255"/>
      <c r="C472" s="256"/>
      <c r="D472" s="235" t="s">
        <v>247</v>
      </c>
      <c r="E472" s="257" t="s">
        <v>19</v>
      </c>
      <c r="F472" s="258" t="s">
        <v>254</v>
      </c>
      <c r="G472" s="256"/>
      <c r="H472" s="259">
        <v>3</v>
      </c>
      <c r="I472" s="260"/>
      <c r="J472" s="256"/>
      <c r="K472" s="256"/>
      <c r="L472" s="261"/>
      <c r="M472" s="262"/>
      <c r="N472" s="263"/>
      <c r="O472" s="263"/>
      <c r="P472" s="263"/>
      <c r="Q472" s="263"/>
      <c r="R472" s="263"/>
      <c r="S472" s="263"/>
      <c r="T472" s="264"/>
      <c r="U472" s="15"/>
      <c r="V472" s="15"/>
      <c r="W472" s="15"/>
      <c r="X472" s="15"/>
      <c r="Y472" s="15"/>
      <c r="Z472" s="15"/>
      <c r="AA472" s="15"/>
      <c r="AB472" s="15"/>
      <c r="AC472" s="15"/>
      <c r="AD472" s="15"/>
      <c r="AE472" s="15"/>
      <c r="AT472" s="265" t="s">
        <v>247</v>
      </c>
      <c r="AU472" s="265" t="s">
        <v>82</v>
      </c>
      <c r="AV472" s="15" t="s">
        <v>243</v>
      </c>
      <c r="AW472" s="15" t="s">
        <v>33</v>
      </c>
      <c r="AX472" s="15" t="s">
        <v>80</v>
      </c>
      <c r="AY472" s="265" t="s">
        <v>236</v>
      </c>
    </row>
    <row r="473" s="2" customFormat="1" ht="24.15" customHeight="1">
      <c r="A473" s="40"/>
      <c r="B473" s="41"/>
      <c r="C473" s="215" t="s">
        <v>583</v>
      </c>
      <c r="D473" s="215" t="s">
        <v>238</v>
      </c>
      <c r="E473" s="216" t="s">
        <v>584</v>
      </c>
      <c r="F473" s="217" t="s">
        <v>585</v>
      </c>
      <c r="G473" s="218" t="s">
        <v>114</v>
      </c>
      <c r="H473" s="219">
        <v>1849.7929999999999</v>
      </c>
      <c r="I473" s="220"/>
      <c r="J473" s="221">
        <f>ROUND(I473*H473,2)</f>
        <v>0</v>
      </c>
      <c r="K473" s="217" t="s">
        <v>242</v>
      </c>
      <c r="L473" s="46"/>
      <c r="M473" s="222" t="s">
        <v>19</v>
      </c>
      <c r="N473" s="223" t="s">
        <v>44</v>
      </c>
      <c r="O473" s="86"/>
      <c r="P473" s="224">
        <f>O473*H473</f>
        <v>0</v>
      </c>
      <c r="Q473" s="224">
        <v>0.0057000000000000002</v>
      </c>
      <c r="R473" s="224">
        <f>Q473*H473</f>
        <v>10.5438201</v>
      </c>
      <c r="S473" s="224">
        <v>0</v>
      </c>
      <c r="T473" s="225">
        <f>S473*H473</f>
        <v>0</v>
      </c>
      <c r="U473" s="40"/>
      <c r="V473" s="40"/>
      <c r="W473" s="40"/>
      <c r="X473" s="40"/>
      <c r="Y473" s="40"/>
      <c r="Z473" s="40"/>
      <c r="AA473" s="40"/>
      <c r="AB473" s="40"/>
      <c r="AC473" s="40"/>
      <c r="AD473" s="40"/>
      <c r="AE473" s="40"/>
      <c r="AR473" s="226" t="s">
        <v>243</v>
      </c>
      <c r="AT473" s="226" t="s">
        <v>238</v>
      </c>
      <c r="AU473" s="226" t="s">
        <v>82</v>
      </c>
      <c r="AY473" s="19" t="s">
        <v>236</v>
      </c>
      <c r="BE473" s="227">
        <f>IF(N473="základní",J473,0)</f>
        <v>0</v>
      </c>
      <c r="BF473" s="227">
        <f>IF(N473="snížená",J473,0)</f>
        <v>0</v>
      </c>
      <c r="BG473" s="227">
        <f>IF(N473="zákl. přenesená",J473,0)</f>
        <v>0</v>
      </c>
      <c r="BH473" s="227">
        <f>IF(N473="sníž. přenesená",J473,0)</f>
        <v>0</v>
      </c>
      <c r="BI473" s="227">
        <f>IF(N473="nulová",J473,0)</f>
        <v>0</v>
      </c>
      <c r="BJ473" s="19" t="s">
        <v>80</v>
      </c>
      <c r="BK473" s="227">
        <f>ROUND(I473*H473,2)</f>
        <v>0</v>
      </c>
      <c r="BL473" s="19" t="s">
        <v>243</v>
      </c>
      <c r="BM473" s="226" t="s">
        <v>586</v>
      </c>
    </row>
    <row r="474" s="2" customFormat="1">
      <c r="A474" s="40"/>
      <c r="B474" s="41"/>
      <c r="C474" s="42"/>
      <c r="D474" s="228" t="s">
        <v>245</v>
      </c>
      <c r="E474" s="42"/>
      <c r="F474" s="229" t="s">
        <v>587</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245</v>
      </c>
      <c r="AU474" s="19" t="s">
        <v>82</v>
      </c>
    </row>
    <row r="475" s="13" customFormat="1">
      <c r="A475" s="13"/>
      <c r="B475" s="233"/>
      <c r="C475" s="234"/>
      <c r="D475" s="235" t="s">
        <v>247</v>
      </c>
      <c r="E475" s="236" t="s">
        <v>19</v>
      </c>
      <c r="F475" s="237" t="s">
        <v>268</v>
      </c>
      <c r="G475" s="234"/>
      <c r="H475" s="236" t="s">
        <v>19</v>
      </c>
      <c r="I475" s="238"/>
      <c r="J475" s="234"/>
      <c r="K475" s="234"/>
      <c r="L475" s="239"/>
      <c r="M475" s="240"/>
      <c r="N475" s="241"/>
      <c r="O475" s="241"/>
      <c r="P475" s="241"/>
      <c r="Q475" s="241"/>
      <c r="R475" s="241"/>
      <c r="S475" s="241"/>
      <c r="T475" s="242"/>
      <c r="U475" s="13"/>
      <c r="V475" s="13"/>
      <c r="W475" s="13"/>
      <c r="X475" s="13"/>
      <c r="Y475" s="13"/>
      <c r="Z475" s="13"/>
      <c r="AA475" s="13"/>
      <c r="AB475" s="13"/>
      <c r="AC475" s="13"/>
      <c r="AD475" s="13"/>
      <c r="AE475" s="13"/>
      <c r="AT475" s="243" t="s">
        <v>247</v>
      </c>
      <c r="AU475" s="243" t="s">
        <v>82</v>
      </c>
      <c r="AV475" s="13" t="s">
        <v>80</v>
      </c>
      <c r="AW475" s="13" t="s">
        <v>33</v>
      </c>
      <c r="AX475" s="13" t="s">
        <v>73</v>
      </c>
      <c r="AY475" s="243" t="s">
        <v>236</v>
      </c>
    </row>
    <row r="476" s="13" customFormat="1">
      <c r="A476" s="13"/>
      <c r="B476" s="233"/>
      <c r="C476" s="234"/>
      <c r="D476" s="235" t="s">
        <v>247</v>
      </c>
      <c r="E476" s="236" t="s">
        <v>19</v>
      </c>
      <c r="F476" s="237" t="s">
        <v>269</v>
      </c>
      <c r="G476" s="234"/>
      <c r="H476" s="236" t="s">
        <v>19</v>
      </c>
      <c r="I476" s="238"/>
      <c r="J476" s="234"/>
      <c r="K476" s="234"/>
      <c r="L476" s="239"/>
      <c r="M476" s="240"/>
      <c r="N476" s="241"/>
      <c r="O476" s="241"/>
      <c r="P476" s="241"/>
      <c r="Q476" s="241"/>
      <c r="R476" s="241"/>
      <c r="S476" s="241"/>
      <c r="T476" s="242"/>
      <c r="U476" s="13"/>
      <c r="V476" s="13"/>
      <c r="W476" s="13"/>
      <c r="X476" s="13"/>
      <c r="Y476" s="13"/>
      <c r="Z476" s="13"/>
      <c r="AA476" s="13"/>
      <c r="AB476" s="13"/>
      <c r="AC476" s="13"/>
      <c r="AD476" s="13"/>
      <c r="AE476" s="13"/>
      <c r="AT476" s="243" t="s">
        <v>247</v>
      </c>
      <c r="AU476" s="243" t="s">
        <v>82</v>
      </c>
      <c r="AV476" s="13" t="s">
        <v>80</v>
      </c>
      <c r="AW476" s="13" t="s">
        <v>33</v>
      </c>
      <c r="AX476" s="13" t="s">
        <v>73</v>
      </c>
      <c r="AY476" s="243" t="s">
        <v>236</v>
      </c>
    </row>
    <row r="477" s="14" customFormat="1">
      <c r="A477" s="14"/>
      <c r="B477" s="244"/>
      <c r="C477" s="245"/>
      <c r="D477" s="235" t="s">
        <v>247</v>
      </c>
      <c r="E477" s="246" t="s">
        <v>19</v>
      </c>
      <c r="F477" s="247" t="s">
        <v>588</v>
      </c>
      <c r="G477" s="245"/>
      <c r="H477" s="248">
        <v>78.323999999999998</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247</v>
      </c>
      <c r="AU477" s="254" t="s">
        <v>82</v>
      </c>
      <c r="AV477" s="14" t="s">
        <v>82</v>
      </c>
      <c r="AW477" s="14" t="s">
        <v>33</v>
      </c>
      <c r="AX477" s="14" t="s">
        <v>73</v>
      </c>
      <c r="AY477" s="254" t="s">
        <v>236</v>
      </c>
    </row>
    <row r="478" s="14" customFormat="1">
      <c r="A478" s="14"/>
      <c r="B478" s="244"/>
      <c r="C478" s="245"/>
      <c r="D478" s="235" t="s">
        <v>247</v>
      </c>
      <c r="E478" s="246" t="s">
        <v>19</v>
      </c>
      <c r="F478" s="247" t="s">
        <v>120</v>
      </c>
      <c r="G478" s="245"/>
      <c r="H478" s="248">
        <v>-1.5760000000000001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247</v>
      </c>
      <c r="AU478" s="254" t="s">
        <v>82</v>
      </c>
      <c r="AV478" s="14" t="s">
        <v>82</v>
      </c>
      <c r="AW478" s="14" t="s">
        <v>33</v>
      </c>
      <c r="AX478" s="14" t="s">
        <v>73</v>
      </c>
      <c r="AY478" s="254" t="s">
        <v>236</v>
      </c>
    </row>
    <row r="479" s="14" customFormat="1">
      <c r="A479" s="14"/>
      <c r="B479" s="244"/>
      <c r="C479" s="245"/>
      <c r="D479" s="235" t="s">
        <v>247</v>
      </c>
      <c r="E479" s="246" t="s">
        <v>19</v>
      </c>
      <c r="F479" s="247" t="s">
        <v>589</v>
      </c>
      <c r="G479" s="245"/>
      <c r="H479" s="248">
        <v>-6.5010000000000003</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247</v>
      </c>
      <c r="AU479" s="254" t="s">
        <v>82</v>
      </c>
      <c r="AV479" s="14" t="s">
        <v>82</v>
      </c>
      <c r="AW479" s="14" t="s">
        <v>33</v>
      </c>
      <c r="AX479" s="14" t="s">
        <v>73</v>
      </c>
      <c r="AY479" s="254" t="s">
        <v>236</v>
      </c>
    </row>
    <row r="480" s="14" customFormat="1">
      <c r="A480" s="14"/>
      <c r="B480" s="244"/>
      <c r="C480" s="245"/>
      <c r="D480" s="235" t="s">
        <v>247</v>
      </c>
      <c r="E480" s="246" t="s">
        <v>19</v>
      </c>
      <c r="F480" s="247" t="s">
        <v>590</v>
      </c>
      <c r="G480" s="245"/>
      <c r="H480" s="248">
        <v>-2.52</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247</v>
      </c>
      <c r="AU480" s="254" t="s">
        <v>82</v>
      </c>
      <c r="AV480" s="14" t="s">
        <v>82</v>
      </c>
      <c r="AW480" s="14" t="s">
        <v>33</v>
      </c>
      <c r="AX480" s="14" t="s">
        <v>73</v>
      </c>
      <c r="AY480" s="254" t="s">
        <v>236</v>
      </c>
    </row>
    <row r="481" s="14" customFormat="1">
      <c r="A481" s="14"/>
      <c r="B481" s="244"/>
      <c r="C481" s="245"/>
      <c r="D481" s="235" t="s">
        <v>247</v>
      </c>
      <c r="E481" s="246" t="s">
        <v>19</v>
      </c>
      <c r="F481" s="247" t="s">
        <v>591</v>
      </c>
      <c r="G481" s="245"/>
      <c r="H481" s="248">
        <v>55.387999999999998</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247</v>
      </c>
      <c r="AU481" s="254" t="s">
        <v>82</v>
      </c>
      <c r="AV481" s="14" t="s">
        <v>82</v>
      </c>
      <c r="AW481" s="14" t="s">
        <v>33</v>
      </c>
      <c r="AX481" s="14" t="s">
        <v>73</v>
      </c>
      <c r="AY481" s="254" t="s">
        <v>236</v>
      </c>
    </row>
    <row r="482" s="14" customFormat="1">
      <c r="A482" s="14"/>
      <c r="B482" s="244"/>
      <c r="C482" s="245"/>
      <c r="D482" s="235" t="s">
        <v>247</v>
      </c>
      <c r="E482" s="246" t="s">
        <v>19</v>
      </c>
      <c r="F482" s="247" t="s">
        <v>592</v>
      </c>
      <c r="G482" s="245"/>
      <c r="H482" s="248">
        <v>36.661000000000001</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247</v>
      </c>
      <c r="AU482" s="254" t="s">
        <v>82</v>
      </c>
      <c r="AV482" s="14" t="s">
        <v>82</v>
      </c>
      <c r="AW482" s="14" t="s">
        <v>33</v>
      </c>
      <c r="AX482" s="14" t="s">
        <v>73</v>
      </c>
      <c r="AY482" s="254" t="s">
        <v>236</v>
      </c>
    </row>
    <row r="483" s="14" customFormat="1">
      <c r="A483" s="14"/>
      <c r="B483" s="244"/>
      <c r="C483" s="245"/>
      <c r="D483" s="235" t="s">
        <v>247</v>
      </c>
      <c r="E483" s="246" t="s">
        <v>19</v>
      </c>
      <c r="F483" s="247" t="s">
        <v>593</v>
      </c>
      <c r="G483" s="245"/>
      <c r="H483" s="248">
        <v>56.405000000000001</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247</v>
      </c>
      <c r="AU483" s="254" t="s">
        <v>82</v>
      </c>
      <c r="AV483" s="14" t="s">
        <v>82</v>
      </c>
      <c r="AW483" s="14" t="s">
        <v>33</v>
      </c>
      <c r="AX483" s="14" t="s">
        <v>73</v>
      </c>
      <c r="AY483" s="254" t="s">
        <v>236</v>
      </c>
    </row>
    <row r="484" s="14" customFormat="1">
      <c r="A484" s="14"/>
      <c r="B484" s="244"/>
      <c r="C484" s="245"/>
      <c r="D484" s="235" t="s">
        <v>247</v>
      </c>
      <c r="E484" s="246" t="s">
        <v>19</v>
      </c>
      <c r="F484" s="247" t="s">
        <v>120</v>
      </c>
      <c r="G484" s="245"/>
      <c r="H484" s="248">
        <v>-1.5760000000000001</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247</v>
      </c>
      <c r="AU484" s="254" t="s">
        <v>82</v>
      </c>
      <c r="AV484" s="14" t="s">
        <v>82</v>
      </c>
      <c r="AW484" s="14" t="s">
        <v>33</v>
      </c>
      <c r="AX484" s="14" t="s">
        <v>73</v>
      </c>
      <c r="AY484" s="254" t="s">
        <v>236</v>
      </c>
    </row>
    <row r="485" s="14" customFormat="1">
      <c r="A485" s="14"/>
      <c r="B485" s="244"/>
      <c r="C485" s="245"/>
      <c r="D485" s="235" t="s">
        <v>247</v>
      </c>
      <c r="E485" s="246" t="s">
        <v>19</v>
      </c>
      <c r="F485" s="247" t="s">
        <v>594</v>
      </c>
      <c r="G485" s="245"/>
      <c r="H485" s="248">
        <v>-3.2509999999999999</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247</v>
      </c>
      <c r="AU485" s="254" t="s">
        <v>82</v>
      </c>
      <c r="AV485" s="14" t="s">
        <v>82</v>
      </c>
      <c r="AW485" s="14" t="s">
        <v>33</v>
      </c>
      <c r="AX485" s="14" t="s">
        <v>73</v>
      </c>
      <c r="AY485" s="254" t="s">
        <v>236</v>
      </c>
    </row>
    <row r="486" s="14" customFormat="1">
      <c r="A486" s="14"/>
      <c r="B486" s="244"/>
      <c r="C486" s="245"/>
      <c r="D486" s="235" t="s">
        <v>247</v>
      </c>
      <c r="E486" s="246" t="s">
        <v>19</v>
      </c>
      <c r="F486" s="247" t="s">
        <v>595</v>
      </c>
      <c r="G486" s="245"/>
      <c r="H486" s="248">
        <v>95.709000000000003</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247</v>
      </c>
      <c r="AU486" s="254" t="s">
        <v>82</v>
      </c>
      <c r="AV486" s="14" t="s">
        <v>82</v>
      </c>
      <c r="AW486" s="14" t="s">
        <v>33</v>
      </c>
      <c r="AX486" s="14" t="s">
        <v>73</v>
      </c>
      <c r="AY486" s="254" t="s">
        <v>236</v>
      </c>
    </row>
    <row r="487" s="14" customFormat="1">
      <c r="A487" s="14"/>
      <c r="B487" s="244"/>
      <c r="C487" s="245"/>
      <c r="D487" s="235" t="s">
        <v>247</v>
      </c>
      <c r="E487" s="246" t="s">
        <v>19</v>
      </c>
      <c r="F487" s="247" t="s">
        <v>596</v>
      </c>
      <c r="G487" s="245"/>
      <c r="H487" s="248">
        <v>-2.8570000000000002</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247</v>
      </c>
      <c r="AU487" s="254" t="s">
        <v>82</v>
      </c>
      <c r="AV487" s="14" t="s">
        <v>82</v>
      </c>
      <c r="AW487" s="14" t="s">
        <v>33</v>
      </c>
      <c r="AX487" s="14" t="s">
        <v>73</v>
      </c>
      <c r="AY487" s="254" t="s">
        <v>236</v>
      </c>
    </row>
    <row r="488" s="14" customFormat="1">
      <c r="A488" s="14"/>
      <c r="B488" s="244"/>
      <c r="C488" s="245"/>
      <c r="D488" s="235" t="s">
        <v>247</v>
      </c>
      <c r="E488" s="246" t="s">
        <v>19</v>
      </c>
      <c r="F488" s="247" t="s">
        <v>597</v>
      </c>
      <c r="G488" s="245"/>
      <c r="H488" s="248">
        <v>53.619</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247</v>
      </c>
      <c r="AU488" s="254" t="s">
        <v>82</v>
      </c>
      <c r="AV488" s="14" t="s">
        <v>82</v>
      </c>
      <c r="AW488" s="14" t="s">
        <v>33</v>
      </c>
      <c r="AX488" s="14" t="s">
        <v>73</v>
      </c>
      <c r="AY488" s="254" t="s">
        <v>236</v>
      </c>
    </row>
    <row r="489" s="14" customFormat="1">
      <c r="A489" s="14"/>
      <c r="B489" s="244"/>
      <c r="C489" s="245"/>
      <c r="D489" s="235" t="s">
        <v>247</v>
      </c>
      <c r="E489" s="246" t="s">
        <v>19</v>
      </c>
      <c r="F489" s="247" t="s">
        <v>120</v>
      </c>
      <c r="G489" s="245"/>
      <c r="H489" s="248">
        <v>-1.5760000000000001</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247</v>
      </c>
      <c r="AU489" s="254" t="s">
        <v>82</v>
      </c>
      <c r="AV489" s="14" t="s">
        <v>82</v>
      </c>
      <c r="AW489" s="14" t="s">
        <v>33</v>
      </c>
      <c r="AX489" s="14" t="s">
        <v>73</v>
      </c>
      <c r="AY489" s="254" t="s">
        <v>236</v>
      </c>
    </row>
    <row r="490" s="14" customFormat="1">
      <c r="A490" s="14"/>
      <c r="B490" s="244"/>
      <c r="C490" s="245"/>
      <c r="D490" s="235" t="s">
        <v>247</v>
      </c>
      <c r="E490" s="246" t="s">
        <v>19</v>
      </c>
      <c r="F490" s="247" t="s">
        <v>598</v>
      </c>
      <c r="G490" s="245"/>
      <c r="H490" s="248">
        <v>20.649000000000001</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247</v>
      </c>
      <c r="AU490" s="254" t="s">
        <v>82</v>
      </c>
      <c r="AV490" s="14" t="s">
        <v>82</v>
      </c>
      <c r="AW490" s="14" t="s">
        <v>33</v>
      </c>
      <c r="AX490" s="14" t="s">
        <v>73</v>
      </c>
      <c r="AY490" s="254" t="s">
        <v>236</v>
      </c>
    </row>
    <row r="491" s="14" customFormat="1">
      <c r="A491" s="14"/>
      <c r="B491" s="244"/>
      <c r="C491" s="245"/>
      <c r="D491" s="235" t="s">
        <v>247</v>
      </c>
      <c r="E491" s="246" t="s">
        <v>19</v>
      </c>
      <c r="F491" s="247" t="s">
        <v>599</v>
      </c>
      <c r="G491" s="245"/>
      <c r="H491" s="248">
        <v>-2.9550000000000001</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247</v>
      </c>
      <c r="AU491" s="254" t="s">
        <v>82</v>
      </c>
      <c r="AV491" s="14" t="s">
        <v>82</v>
      </c>
      <c r="AW491" s="14" t="s">
        <v>33</v>
      </c>
      <c r="AX491" s="14" t="s">
        <v>73</v>
      </c>
      <c r="AY491" s="254" t="s">
        <v>236</v>
      </c>
    </row>
    <row r="492" s="14" customFormat="1">
      <c r="A492" s="14"/>
      <c r="B492" s="244"/>
      <c r="C492" s="245"/>
      <c r="D492" s="235" t="s">
        <v>247</v>
      </c>
      <c r="E492" s="246" t="s">
        <v>19</v>
      </c>
      <c r="F492" s="247" t="s">
        <v>600</v>
      </c>
      <c r="G492" s="245"/>
      <c r="H492" s="248">
        <v>15.159000000000001</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247</v>
      </c>
      <c r="AU492" s="254" t="s">
        <v>82</v>
      </c>
      <c r="AV492" s="14" t="s">
        <v>82</v>
      </c>
      <c r="AW492" s="14" t="s">
        <v>33</v>
      </c>
      <c r="AX492" s="14" t="s">
        <v>73</v>
      </c>
      <c r="AY492" s="254" t="s">
        <v>236</v>
      </c>
    </row>
    <row r="493" s="14" customFormat="1">
      <c r="A493" s="14"/>
      <c r="B493" s="244"/>
      <c r="C493" s="245"/>
      <c r="D493" s="235" t="s">
        <v>247</v>
      </c>
      <c r="E493" s="246" t="s">
        <v>19</v>
      </c>
      <c r="F493" s="247" t="s">
        <v>116</v>
      </c>
      <c r="G493" s="245"/>
      <c r="H493" s="248">
        <v>-1.379</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247</v>
      </c>
      <c r="AU493" s="254" t="s">
        <v>82</v>
      </c>
      <c r="AV493" s="14" t="s">
        <v>82</v>
      </c>
      <c r="AW493" s="14" t="s">
        <v>33</v>
      </c>
      <c r="AX493" s="14" t="s">
        <v>73</v>
      </c>
      <c r="AY493" s="254" t="s">
        <v>236</v>
      </c>
    </row>
    <row r="494" s="14" customFormat="1">
      <c r="A494" s="14"/>
      <c r="B494" s="244"/>
      <c r="C494" s="245"/>
      <c r="D494" s="235" t="s">
        <v>247</v>
      </c>
      <c r="E494" s="246" t="s">
        <v>19</v>
      </c>
      <c r="F494" s="247" t="s">
        <v>601</v>
      </c>
      <c r="G494" s="245"/>
      <c r="H494" s="248">
        <v>36.600000000000001</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247</v>
      </c>
      <c r="AU494" s="254" t="s">
        <v>82</v>
      </c>
      <c r="AV494" s="14" t="s">
        <v>82</v>
      </c>
      <c r="AW494" s="14" t="s">
        <v>33</v>
      </c>
      <c r="AX494" s="14" t="s">
        <v>73</v>
      </c>
      <c r="AY494" s="254" t="s">
        <v>236</v>
      </c>
    </row>
    <row r="495" s="14" customFormat="1">
      <c r="A495" s="14"/>
      <c r="B495" s="244"/>
      <c r="C495" s="245"/>
      <c r="D495" s="235" t="s">
        <v>247</v>
      </c>
      <c r="E495" s="246" t="s">
        <v>19</v>
      </c>
      <c r="F495" s="247" t="s">
        <v>602</v>
      </c>
      <c r="G495" s="245"/>
      <c r="H495" s="248">
        <v>-4.3339999999999996</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247</v>
      </c>
      <c r="AU495" s="254" t="s">
        <v>82</v>
      </c>
      <c r="AV495" s="14" t="s">
        <v>82</v>
      </c>
      <c r="AW495" s="14" t="s">
        <v>33</v>
      </c>
      <c r="AX495" s="14" t="s">
        <v>73</v>
      </c>
      <c r="AY495" s="254" t="s">
        <v>236</v>
      </c>
    </row>
    <row r="496" s="14" customFormat="1">
      <c r="A496" s="14"/>
      <c r="B496" s="244"/>
      <c r="C496" s="245"/>
      <c r="D496" s="235" t="s">
        <v>247</v>
      </c>
      <c r="E496" s="246" t="s">
        <v>19</v>
      </c>
      <c r="F496" s="247" t="s">
        <v>603</v>
      </c>
      <c r="G496" s="245"/>
      <c r="H496" s="248">
        <v>32.970999999999997</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247</v>
      </c>
      <c r="AU496" s="254" t="s">
        <v>82</v>
      </c>
      <c r="AV496" s="14" t="s">
        <v>82</v>
      </c>
      <c r="AW496" s="14" t="s">
        <v>33</v>
      </c>
      <c r="AX496" s="14" t="s">
        <v>73</v>
      </c>
      <c r="AY496" s="254" t="s">
        <v>236</v>
      </c>
    </row>
    <row r="497" s="14" customFormat="1">
      <c r="A497" s="14"/>
      <c r="B497" s="244"/>
      <c r="C497" s="245"/>
      <c r="D497" s="235" t="s">
        <v>247</v>
      </c>
      <c r="E497" s="246" t="s">
        <v>19</v>
      </c>
      <c r="F497" s="247" t="s">
        <v>604</v>
      </c>
      <c r="G497" s="245"/>
      <c r="H497" s="248">
        <v>-2.758</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247</v>
      </c>
      <c r="AU497" s="254" t="s">
        <v>82</v>
      </c>
      <c r="AV497" s="14" t="s">
        <v>82</v>
      </c>
      <c r="AW497" s="14" t="s">
        <v>33</v>
      </c>
      <c r="AX497" s="14" t="s">
        <v>73</v>
      </c>
      <c r="AY497" s="254" t="s">
        <v>236</v>
      </c>
    </row>
    <row r="498" s="14" customFormat="1">
      <c r="A498" s="14"/>
      <c r="B498" s="244"/>
      <c r="C498" s="245"/>
      <c r="D498" s="235" t="s">
        <v>247</v>
      </c>
      <c r="E498" s="246" t="s">
        <v>19</v>
      </c>
      <c r="F498" s="247" t="s">
        <v>605</v>
      </c>
      <c r="G498" s="245"/>
      <c r="H498" s="248">
        <v>15.708</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247</v>
      </c>
      <c r="AU498" s="254" t="s">
        <v>82</v>
      </c>
      <c r="AV498" s="14" t="s">
        <v>82</v>
      </c>
      <c r="AW498" s="14" t="s">
        <v>33</v>
      </c>
      <c r="AX498" s="14" t="s">
        <v>73</v>
      </c>
      <c r="AY498" s="254" t="s">
        <v>236</v>
      </c>
    </row>
    <row r="499" s="14" customFormat="1">
      <c r="A499" s="14"/>
      <c r="B499" s="244"/>
      <c r="C499" s="245"/>
      <c r="D499" s="235" t="s">
        <v>247</v>
      </c>
      <c r="E499" s="246" t="s">
        <v>19</v>
      </c>
      <c r="F499" s="247" t="s">
        <v>116</v>
      </c>
      <c r="G499" s="245"/>
      <c r="H499" s="248">
        <v>-1.379</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247</v>
      </c>
      <c r="AU499" s="254" t="s">
        <v>82</v>
      </c>
      <c r="AV499" s="14" t="s">
        <v>82</v>
      </c>
      <c r="AW499" s="14" t="s">
        <v>33</v>
      </c>
      <c r="AX499" s="14" t="s">
        <v>73</v>
      </c>
      <c r="AY499" s="254" t="s">
        <v>236</v>
      </c>
    </row>
    <row r="500" s="14" customFormat="1">
      <c r="A500" s="14"/>
      <c r="B500" s="244"/>
      <c r="C500" s="245"/>
      <c r="D500" s="235" t="s">
        <v>247</v>
      </c>
      <c r="E500" s="246" t="s">
        <v>19</v>
      </c>
      <c r="F500" s="247" t="s">
        <v>606</v>
      </c>
      <c r="G500" s="245"/>
      <c r="H500" s="248">
        <v>29.646000000000001</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247</v>
      </c>
      <c r="AU500" s="254" t="s">
        <v>82</v>
      </c>
      <c r="AV500" s="14" t="s">
        <v>82</v>
      </c>
      <c r="AW500" s="14" t="s">
        <v>33</v>
      </c>
      <c r="AX500" s="14" t="s">
        <v>73</v>
      </c>
      <c r="AY500" s="254" t="s">
        <v>236</v>
      </c>
    </row>
    <row r="501" s="14" customFormat="1">
      <c r="A501" s="14"/>
      <c r="B501" s="244"/>
      <c r="C501" s="245"/>
      <c r="D501" s="235" t="s">
        <v>247</v>
      </c>
      <c r="E501" s="246" t="s">
        <v>19</v>
      </c>
      <c r="F501" s="247" t="s">
        <v>607</v>
      </c>
      <c r="G501" s="245"/>
      <c r="H501" s="248">
        <v>-2.9550000000000001</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247</v>
      </c>
      <c r="AU501" s="254" t="s">
        <v>82</v>
      </c>
      <c r="AV501" s="14" t="s">
        <v>82</v>
      </c>
      <c r="AW501" s="14" t="s">
        <v>33</v>
      </c>
      <c r="AX501" s="14" t="s">
        <v>73</v>
      </c>
      <c r="AY501" s="254" t="s">
        <v>236</v>
      </c>
    </row>
    <row r="502" s="14" customFormat="1">
      <c r="A502" s="14"/>
      <c r="B502" s="244"/>
      <c r="C502" s="245"/>
      <c r="D502" s="235" t="s">
        <v>247</v>
      </c>
      <c r="E502" s="246" t="s">
        <v>19</v>
      </c>
      <c r="F502" s="247" t="s">
        <v>608</v>
      </c>
      <c r="G502" s="245"/>
      <c r="H502" s="248">
        <v>28.670000000000002</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247</v>
      </c>
      <c r="AU502" s="254" t="s">
        <v>82</v>
      </c>
      <c r="AV502" s="14" t="s">
        <v>82</v>
      </c>
      <c r="AW502" s="14" t="s">
        <v>33</v>
      </c>
      <c r="AX502" s="14" t="s">
        <v>73</v>
      </c>
      <c r="AY502" s="254" t="s">
        <v>236</v>
      </c>
    </row>
    <row r="503" s="14" customFormat="1">
      <c r="A503" s="14"/>
      <c r="B503" s="244"/>
      <c r="C503" s="245"/>
      <c r="D503" s="235" t="s">
        <v>247</v>
      </c>
      <c r="E503" s="246" t="s">
        <v>19</v>
      </c>
      <c r="F503" s="247" t="s">
        <v>123</v>
      </c>
      <c r="G503" s="245"/>
      <c r="H503" s="248">
        <v>-1.5760000000000001</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247</v>
      </c>
      <c r="AU503" s="254" t="s">
        <v>82</v>
      </c>
      <c r="AV503" s="14" t="s">
        <v>82</v>
      </c>
      <c r="AW503" s="14" t="s">
        <v>33</v>
      </c>
      <c r="AX503" s="14" t="s">
        <v>73</v>
      </c>
      <c r="AY503" s="254" t="s">
        <v>236</v>
      </c>
    </row>
    <row r="504" s="14" customFormat="1">
      <c r="A504" s="14"/>
      <c r="B504" s="244"/>
      <c r="C504" s="245"/>
      <c r="D504" s="235" t="s">
        <v>247</v>
      </c>
      <c r="E504" s="246" t="s">
        <v>19</v>
      </c>
      <c r="F504" s="247" t="s">
        <v>609</v>
      </c>
      <c r="G504" s="245"/>
      <c r="H504" s="248">
        <v>15.952</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247</v>
      </c>
      <c r="AU504" s="254" t="s">
        <v>82</v>
      </c>
      <c r="AV504" s="14" t="s">
        <v>82</v>
      </c>
      <c r="AW504" s="14" t="s">
        <v>33</v>
      </c>
      <c r="AX504" s="14" t="s">
        <v>73</v>
      </c>
      <c r="AY504" s="254" t="s">
        <v>236</v>
      </c>
    </row>
    <row r="505" s="14" customFormat="1">
      <c r="A505" s="14"/>
      <c r="B505" s="244"/>
      <c r="C505" s="245"/>
      <c r="D505" s="235" t="s">
        <v>247</v>
      </c>
      <c r="E505" s="246" t="s">
        <v>19</v>
      </c>
      <c r="F505" s="247" t="s">
        <v>604</v>
      </c>
      <c r="G505" s="245"/>
      <c r="H505" s="248">
        <v>-2.758</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247</v>
      </c>
      <c r="AU505" s="254" t="s">
        <v>82</v>
      </c>
      <c r="AV505" s="14" t="s">
        <v>82</v>
      </c>
      <c r="AW505" s="14" t="s">
        <v>33</v>
      </c>
      <c r="AX505" s="14" t="s">
        <v>73</v>
      </c>
      <c r="AY505" s="254" t="s">
        <v>236</v>
      </c>
    </row>
    <row r="506" s="14" customFormat="1">
      <c r="A506" s="14"/>
      <c r="B506" s="244"/>
      <c r="C506" s="245"/>
      <c r="D506" s="235" t="s">
        <v>247</v>
      </c>
      <c r="E506" s="246" t="s">
        <v>19</v>
      </c>
      <c r="F506" s="247" t="s">
        <v>610</v>
      </c>
      <c r="G506" s="245"/>
      <c r="H506" s="248">
        <v>20.832000000000001</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247</v>
      </c>
      <c r="AU506" s="254" t="s">
        <v>82</v>
      </c>
      <c r="AV506" s="14" t="s">
        <v>82</v>
      </c>
      <c r="AW506" s="14" t="s">
        <v>33</v>
      </c>
      <c r="AX506" s="14" t="s">
        <v>73</v>
      </c>
      <c r="AY506" s="254" t="s">
        <v>236</v>
      </c>
    </row>
    <row r="507" s="14" customFormat="1">
      <c r="A507" s="14"/>
      <c r="B507" s="244"/>
      <c r="C507" s="245"/>
      <c r="D507" s="235" t="s">
        <v>247</v>
      </c>
      <c r="E507" s="246" t="s">
        <v>19</v>
      </c>
      <c r="F507" s="247" t="s">
        <v>604</v>
      </c>
      <c r="G507" s="245"/>
      <c r="H507" s="248">
        <v>-2.758</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247</v>
      </c>
      <c r="AU507" s="254" t="s">
        <v>82</v>
      </c>
      <c r="AV507" s="14" t="s">
        <v>82</v>
      </c>
      <c r="AW507" s="14" t="s">
        <v>33</v>
      </c>
      <c r="AX507" s="14" t="s">
        <v>73</v>
      </c>
      <c r="AY507" s="254" t="s">
        <v>236</v>
      </c>
    </row>
    <row r="508" s="14" customFormat="1">
      <c r="A508" s="14"/>
      <c r="B508" s="244"/>
      <c r="C508" s="245"/>
      <c r="D508" s="235" t="s">
        <v>247</v>
      </c>
      <c r="E508" s="246" t="s">
        <v>19</v>
      </c>
      <c r="F508" s="247" t="s">
        <v>611</v>
      </c>
      <c r="G508" s="245"/>
      <c r="H508" s="248">
        <v>22.021000000000001</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247</v>
      </c>
      <c r="AU508" s="254" t="s">
        <v>82</v>
      </c>
      <c r="AV508" s="14" t="s">
        <v>82</v>
      </c>
      <c r="AW508" s="14" t="s">
        <v>33</v>
      </c>
      <c r="AX508" s="14" t="s">
        <v>73</v>
      </c>
      <c r="AY508" s="254" t="s">
        <v>236</v>
      </c>
    </row>
    <row r="509" s="14" customFormat="1">
      <c r="A509" s="14"/>
      <c r="B509" s="244"/>
      <c r="C509" s="245"/>
      <c r="D509" s="235" t="s">
        <v>247</v>
      </c>
      <c r="E509" s="246" t="s">
        <v>19</v>
      </c>
      <c r="F509" s="247" t="s">
        <v>116</v>
      </c>
      <c r="G509" s="245"/>
      <c r="H509" s="248">
        <v>-1.379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247</v>
      </c>
      <c r="AU509" s="254" t="s">
        <v>82</v>
      </c>
      <c r="AV509" s="14" t="s">
        <v>82</v>
      </c>
      <c r="AW509" s="14" t="s">
        <v>33</v>
      </c>
      <c r="AX509" s="14" t="s">
        <v>73</v>
      </c>
      <c r="AY509" s="254" t="s">
        <v>236</v>
      </c>
    </row>
    <row r="510" s="14" customFormat="1">
      <c r="A510" s="14"/>
      <c r="B510" s="244"/>
      <c r="C510" s="245"/>
      <c r="D510" s="235" t="s">
        <v>247</v>
      </c>
      <c r="E510" s="246" t="s">
        <v>19</v>
      </c>
      <c r="F510" s="247" t="s">
        <v>612</v>
      </c>
      <c r="G510" s="245"/>
      <c r="H510" s="248">
        <v>61.823999999999998</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247</v>
      </c>
      <c r="AU510" s="254" t="s">
        <v>82</v>
      </c>
      <c r="AV510" s="14" t="s">
        <v>82</v>
      </c>
      <c r="AW510" s="14" t="s">
        <v>33</v>
      </c>
      <c r="AX510" s="14" t="s">
        <v>73</v>
      </c>
      <c r="AY510" s="254" t="s">
        <v>236</v>
      </c>
    </row>
    <row r="511" s="14" customFormat="1">
      <c r="A511" s="14"/>
      <c r="B511" s="244"/>
      <c r="C511" s="245"/>
      <c r="D511" s="235" t="s">
        <v>247</v>
      </c>
      <c r="E511" s="246" t="s">
        <v>19</v>
      </c>
      <c r="F511" s="247" t="s">
        <v>120</v>
      </c>
      <c r="G511" s="245"/>
      <c r="H511" s="248">
        <v>-1.5760000000000001</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247</v>
      </c>
      <c r="AU511" s="254" t="s">
        <v>82</v>
      </c>
      <c r="AV511" s="14" t="s">
        <v>82</v>
      </c>
      <c r="AW511" s="14" t="s">
        <v>33</v>
      </c>
      <c r="AX511" s="14" t="s">
        <v>73</v>
      </c>
      <c r="AY511" s="254" t="s">
        <v>236</v>
      </c>
    </row>
    <row r="512" s="14" customFormat="1">
      <c r="A512" s="14"/>
      <c r="B512" s="244"/>
      <c r="C512" s="245"/>
      <c r="D512" s="235" t="s">
        <v>247</v>
      </c>
      <c r="E512" s="246" t="s">
        <v>19</v>
      </c>
      <c r="F512" s="247" t="s">
        <v>613</v>
      </c>
      <c r="G512" s="245"/>
      <c r="H512" s="248">
        <v>45.445</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247</v>
      </c>
      <c r="AU512" s="254" t="s">
        <v>82</v>
      </c>
      <c r="AV512" s="14" t="s">
        <v>82</v>
      </c>
      <c r="AW512" s="14" t="s">
        <v>33</v>
      </c>
      <c r="AX512" s="14" t="s">
        <v>73</v>
      </c>
      <c r="AY512" s="254" t="s">
        <v>236</v>
      </c>
    </row>
    <row r="513" s="14" customFormat="1">
      <c r="A513" s="14"/>
      <c r="B513" s="244"/>
      <c r="C513" s="245"/>
      <c r="D513" s="235" t="s">
        <v>247</v>
      </c>
      <c r="E513" s="246" t="s">
        <v>19</v>
      </c>
      <c r="F513" s="247" t="s">
        <v>614</v>
      </c>
      <c r="G513" s="245"/>
      <c r="H513" s="248">
        <v>52.826000000000001</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247</v>
      </c>
      <c r="AU513" s="254" t="s">
        <v>82</v>
      </c>
      <c r="AV513" s="14" t="s">
        <v>82</v>
      </c>
      <c r="AW513" s="14" t="s">
        <v>33</v>
      </c>
      <c r="AX513" s="14" t="s">
        <v>73</v>
      </c>
      <c r="AY513" s="254" t="s">
        <v>236</v>
      </c>
    </row>
    <row r="514" s="14" customFormat="1">
      <c r="A514" s="14"/>
      <c r="B514" s="244"/>
      <c r="C514" s="245"/>
      <c r="D514" s="235" t="s">
        <v>247</v>
      </c>
      <c r="E514" s="246" t="s">
        <v>19</v>
      </c>
      <c r="F514" s="247" t="s">
        <v>615</v>
      </c>
      <c r="G514" s="245"/>
      <c r="H514" s="248">
        <v>-4.2110000000000003</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247</v>
      </c>
      <c r="AU514" s="254" t="s">
        <v>82</v>
      </c>
      <c r="AV514" s="14" t="s">
        <v>82</v>
      </c>
      <c r="AW514" s="14" t="s">
        <v>33</v>
      </c>
      <c r="AX514" s="14" t="s">
        <v>73</v>
      </c>
      <c r="AY514" s="254" t="s">
        <v>236</v>
      </c>
    </row>
    <row r="515" s="14" customFormat="1">
      <c r="A515" s="14"/>
      <c r="B515" s="244"/>
      <c r="C515" s="245"/>
      <c r="D515" s="235" t="s">
        <v>247</v>
      </c>
      <c r="E515" s="246" t="s">
        <v>19</v>
      </c>
      <c r="F515" s="247" t="s">
        <v>616</v>
      </c>
      <c r="G515" s="245"/>
      <c r="H515" s="248">
        <v>58.774000000000001</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247</v>
      </c>
      <c r="AU515" s="254" t="s">
        <v>82</v>
      </c>
      <c r="AV515" s="14" t="s">
        <v>82</v>
      </c>
      <c r="AW515" s="14" t="s">
        <v>33</v>
      </c>
      <c r="AX515" s="14" t="s">
        <v>73</v>
      </c>
      <c r="AY515" s="254" t="s">
        <v>236</v>
      </c>
    </row>
    <row r="516" s="14" customFormat="1">
      <c r="A516" s="14"/>
      <c r="B516" s="244"/>
      <c r="C516" s="245"/>
      <c r="D516" s="235" t="s">
        <v>247</v>
      </c>
      <c r="E516" s="246" t="s">
        <v>19</v>
      </c>
      <c r="F516" s="247" t="s">
        <v>617</v>
      </c>
      <c r="G516" s="245"/>
      <c r="H516" s="248">
        <v>53.253</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247</v>
      </c>
      <c r="AU516" s="254" t="s">
        <v>82</v>
      </c>
      <c r="AV516" s="14" t="s">
        <v>82</v>
      </c>
      <c r="AW516" s="14" t="s">
        <v>33</v>
      </c>
      <c r="AX516" s="14" t="s">
        <v>73</v>
      </c>
      <c r="AY516" s="254" t="s">
        <v>236</v>
      </c>
    </row>
    <row r="517" s="14" customFormat="1">
      <c r="A517" s="14"/>
      <c r="B517" s="244"/>
      <c r="C517" s="245"/>
      <c r="D517" s="235" t="s">
        <v>247</v>
      </c>
      <c r="E517" s="246" t="s">
        <v>19</v>
      </c>
      <c r="F517" s="247" t="s">
        <v>618</v>
      </c>
      <c r="G517" s="245"/>
      <c r="H517" s="248">
        <v>77.623000000000005</v>
      </c>
      <c r="I517" s="249"/>
      <c r="J517" s="245"/>
      <c r="K517" s="245"/>
      <c r="L517" s="250"/>
      <c r="M517" s="251"/>
      <c r="N517" s="252"/>
      <c r="O517" s="252"/>
      <c r="P517" s="252"/>
      <c r="Q517" s="252"/>
      <c r="R517" s="252"/>
      <c r="S517" s="252"/>
      <c r="T517" s="253"/>
      <c r="U517" s="14"/>
      <c r="V517" s="14"/>
      <c r="W517" s="14"/>
      <c r="X517" s="14"/>
      <c r="Y517" s="14"/>
      <c r="Z517" s="14"/>
      <c r="AA517" s="14"/>
      <c r="AB517" s="14"/>
      <c r="AC517" s="14"/>
      <c r="AD517" s="14"/>
      <c r="AE517" s="14"/>
      <c r="AT517" s="254" t="s">
        <v>247</v>
      </c>
      <c r="AU517" s="254" t="s">
        <v>82</v>
      </c>
      <c r="AV517" s="14" t="s">
        <v>82</v>
      </c>
      <c r="AW517" s="14" t="s">
        <v>33</v>
      </c>
      <c r="AX517" s="14" t="s">
        <v>73</v>
      </c>
      <c r="AY517" s="254" t="s">
        <v>236</v>
      </c>
    </row>
    <row r="518" s="14" customFormat="1">
      <c r="A518" s="14"/>
      <c r="B518" s="244"/>
      <c r="C518" s="245"/>
      <c r="D518" s="235" t="s">
        <v>247</v>
      </c>
      <c r="E518" s="246" t="s">
        <v>19</v>
      </c>
      <c r="F518" s="247" t="s">
        <v>619</v>
      </c>
      <c r="G518" s="245"/>
      <c r="H518" s="248">
        <v>31.690000000000001</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247</v>
      </c>
      <c r="AU518" s="254" t="s">
        <v>82</v>
      </c>
      <c r="AV518" s="14" t="s">
        <v>82</v>
      </c>
      <c r="AW518" s="14" t="s">
        <v>33</v>
      </c>
      <c r="AX518" s="14" t="s">
        <v>73</v>
      </c>
      <c r="AY518" s="254" t="s">
        <v>236</v>
      </c>
    </row>
    <row r="519" s="16" customFormat="1">
      <c r="A519" s="16"/>
      <c r="B519" s="266"/>
      <c r="C519" s="267"/>
      <c r="D519" s="235" t="s">
        <v>247</v>
      </c>
      <c r="E519" s="268" t="s">
        <v>19</v>
      </c>
      <c r="F519" s="269" t="s">
        <v>367</v>
      </c>
      <c r="G519" s="267"/>
      <c r="H519" s="270">
        <v>945.87400000000002</v>
      </c>
      <c r="I519" s="271"/>
      <c r="J519" s="267"/>
      <c r="K519" s="267"/>
      <c r="L519" s="272"/>
      <c r="M519" s="273"/>
      <c r="N519" s="274"/>
      <c r="O519" s="274"/>
      <c r="P519" s="274"/>
      <c r="Q519" s="274"/>
      <c r="R519" s="274"/>
      <c r="S519" s="274"/>
      <c r="T519" s="275"/>
      <c r="U519" s="16"/>
      <c r="V519" s="16"/>
      <c r="W519" s="16"/>
      <c r="X519" s="16"/>
      <c r="Y519" s="16"/>
      <c r="Z519" s="16"/>
      <c r="AA519" s="16"/>
      <c r="AB519" s="16"/>
      <c r="AC519" s="16"/>
      <c r="AD519" s="16"/>
      <c r="AE519" s="16"/>
      <c r="AT519" s="276" t="s">
        <v>247</v>
      </c>
      <c r="AU519" s="276" t="s">
        <v>82</v>
      </c>
      <c r="AV519" s="16" t="s">
        <v>128</v>
      </c>
      <c r="AW519" s="16" t="s">
        <v>33</v>
      </c>
      <c r="AX519" s="16" t="s">
        <v>73</v>
      </c>
      <c r="AY519" s="276" t="s">
        <v>236</v>
      </c>
    </row>
    <row r="520" s="13" customFormat="1">
      <c r="A520" s="13"/>
      <c r="B520" s="233"/>
      <c r="C520" s="234"/>
      <c r="D520" s="235" t="s">
        <v>247</v>
      </c>
      <c r="E520" s="236" t="s">
        <v>19</v>
      </c>
      <c r="F520" s="237" t="s">
        <v>276</v>
      </c>
      <c r="G520" s="234"/>
      <c r="H520" s="236" t="s">
        <v>19</v>
      </c>
      <c r="I520" s="238"/>
      <c r="J520" s="234"/>
      <c r="K520" s="234"/>
      <c r="L520" s="239"/>
      <c r="M520" s="240"/>
      <c r="N520" s="241"/>
      <c r="O520" s="241"/>
      <c r="P520" s="241"/>
      <c r="Q520" s="241"/>
      <c r="R520" s="241"/>
      <c r="S520" s="241"/>
      <c r="T520" s="242"/>
      <c r="U520" s="13"/>
      <c r="V520" s="13"/>
      <c r="W520" s="13"/>
      <c r="X520" s="13"/>
      <c r="Y520" s="13"/>
      <c r="Z520" s="13"/>
      <c r="AA520" s="13"/>
      <c r="AB520" s="13"/>
      <c r="AC520" s="13"/>
      <c r="AD520" s="13"/>
      <c r="AE520" s="13"/>
      <c r="AT520" s="243" t="s">
        <v>247</v>
      </c>
      <c r="AU520" s="243" t="s">
        <v>82</v>
      </c>
      <c r="AV520" s="13" t="s">
        <v>80</v>
      </c>
      <c r="AW520" s="13" t="s">
        <v>33</v>
      </c>
      <c r="AX520" s="13" t="s">
        <v>73</v>
      </c>
      <c r="AY520" s="243" t="s">
        <v>236</v>
      </c>
    </row>
    <row r="521" s="14" customFormat="1">
      <c r="A521" s="14"/>
      <c r="B521" s="244"/>
      <c r="C521" s="245"/>
      <c r="D521" s="235" t="s">
        <v>247</v>
      </c>
      <c r="E521" s="246" t="s">
        <v>19</v>
      </c>
      <c r="F521" s="247" t="s">
        <v>620</v>
      </c>
      <c r="G521" s="245"/>
      <c r="H521" s="248">
        <v>90.405000000000001</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247</v>
      </c>
      <c r="AU521" s="254" t="s">
        <v>82</v>
      </c>
      <c r="AV521" s="14" t="s">
        <v>82</v>
      </c>
      <c r="AW521" s="14" t="s">
        <v>33</v>
      </c>
      <c r="AX521" s="14" t="s">
        <v>73</v>
      </c>
      <c r="AY521" s="254" t="s">
        <v>236</v>
      </c>
    </row>
    <row r="522" s="16" customFormat="1">
      <c r="A522" s="16"/>
      <c r="B522" s="266"/>
      <c r="C522" s="267"/>
      <c r="D522" s="235" t="s">
        <v>247</v>
      </c>
      <c r="E522" s="268" t="s">
        <v>19</v>
      </c>
      <c r="F522" s="269" t="s">
        <v>367</v>
      </c>
      <c r="G522" s="267"/>
      <c r="H522" s="270">
        <v>90.405000000000001</v>
      </c>
      <c r="I522" s="271"/>
      <c r="J522" s="267"/>
      <c r="K522" s="267"/>
      <c r="L522" s="272"/>
      <c r="M522" s="273"/>
      <c r="N522" s="274"/>
      <c r="O522" s="274"/>
      <c r="P522" s="274"/>
      <c r="Q522" s="274"/>
      <c r="R522" s="274"/>
      <c r="S522" s="274"/>
      <c r="T522" s="275"/>
      <c r="U522" s="16"/>
      <c r="V522" s="16"/>
      <c r="W522" s="16"/>
      <c r="X522" s="16"/>
      <c r="Y522" s="16"/>
      <c r="Z522" s="16"/>
      <c r="AA522" s="16"/>
      <c r="AB522" s="16"/>
      <c r="AC522" s="16"/>
      <c r="AD522" s="16"/>
      <c r="AE522" s="16"/>
      <c r="AT522" s="276" t="s">
        <v>247</v>
      </c>
      <c r="AU522" s="276" t="s">
        <v>82</v>
      </c>
      <c r="AV522" s="16" t="s">
        <v>128</v>
      </c>
      <c r="AW522" s="16" t="s">
        <v>33</v>
      </c>
      <c r="AX522" s="16" t="s">
        <v>73</v>
      </c>
      <c r="AY522" s="276" t="s">
        <v>236</v>
      </c>
    </row>
    <row r="523" s="13" customFormat="1">
      <c r="A523" s="13"/>
      <c r="B523" s="233"/>
      <c r="C523" s="234"/>
      <c r="D523" s="235" t="s">
        <v>247</v>
      </c>
      <c r="E523" s="236" t="s">
        <v>19</v>
      </c>
      <c r="F523" s="237" t="s">
        <v>268</v>
      </c>
      <c r="G523" s="234"/>
      <c r="H523" s="236" t="s">
        <v>19</v>
      </c>
      <c r="I523" s="238"/>
      <c r="J523" s="234"/>
      <c r="K523" s="234"/>
      <c r="L523" s="239"/>
      <c r="M523" s="240"/>
      <c r="N523" s="241"/>
      <c r="O523" s="241"/>
      <c r="P523" s="241"/>
      <c r="Q523" s="241"/>
      <c r="R523" s="241"/>
      <c r="S523" s="241"/>
      <c r="T523" s="242"/>
      <c r="U523" s="13"/>
      <c r="V523" s="13"/>
      <c r="W523" s="13"/>
      <c r="X523" s="13"/>
      <c r="Y523" s="13"/>
      <c r="Z523" s="13"/>
      <c r="AA523" s="13"/>
      <c r="AB523" s="13"/>
      <c r="AC523" s="13"/>
      <c r="AD523" s="13"/>
      <c r="AE523" s="13"/>
      <c r="AT523" s="243" t="s">
        <v>247</v>
      </c>
      <c r="AU523" s="243" t="s">
        <v>82</v>
      </c>
      <c r="AV523" s="13" t="s">
        <v>80</v>
      </c>
      <c r="AW523" s="13" t="s">
        <v>33</v>
      </c>
      <c r="AX523" s="13" t="s">
        <v>73</v>
      </c>
      <c r="AY523" s="243" t="s">
        <v>236</v>
      </c>
    </row>
    <row r="524" s="13" customFormat="1">
      <c r="A524" s="13"/>
      <c r="B524" s="233"/>
      <c r="C524" s="234"/>
      <c r="D524" s="235" t="s">
        <v>247</v>
      </c>
      <c r="E524" s="236" t="s">
        <v>19</v>
      </c>
      <c r="F524" s="237" t="s">
        <v>333</v>
      </c>
      <c r="G524" s="234"/>
      <c r="H524" s="236" t="s">
        <v>19</v>
      </c>
      <c r="I524" s="238"/>
      <c r="J524" s="234"/>
      <c r="K524" s="234"/>
      <c r="L524" s="239"/>
      <c r="M524" s="240"/>
      <c r="N524" s="241"/>
      <c r="O524" s="241"/>
      <c r="P524" s="241"/>
      <c r="Q524" s="241"/>
      <c r="R524" s="241"/>
      <c r="S524" s="241"/>
      <c r="T524" s="242"/>
      <c r="U524" s="13"/>
      <c r="V524" s="13"/>
      <c r="W524" s="13"/>
      <c r="X524" s="13"/>
      <c r="Y524" s="13"/>
      <c r="Z524" s="13"/>
      <c r="AA524" s="13"/>
      <c r="AB524" s="13"/>
      <c r="AC524" s="13"/>
      <c r="AD524" s="13"/>
      <c r="AE524" s="13"/>
      <c r="AT524" s="243" t="s">
        <v>247</v>
      </c>
      <c r="AU524" s="243" t="s">
        <v>82</v>
      </c>
      <c r="AV524" s="13" t="s">
        <v>80</v>
      </c>
      <c r="AW524" s="13" t="s">
        <v>33</v>
      </c>
      <c r="AX524" s="13" t="s">
        <v>73</v>
      </c>
      <c r="AY524" s="243" t="s">
        <v>236</v>
      </c>
    </row>
    <row r="525" s="14" customFormat="1">
      <c r="A525" s="14"/>
      <c r="B525" s="244"/>
      <c r="C525" s="245"/>
      <c r="D525" s="235" t="s">
        <v>247</v>
      </c>
      <c r="E525" s="246" t="s">
        <v>19</v>
      </c>
      <c r="F525" s="247" t="s">
        <v>621</v>
      </c>
      <c r="G525" s="245"/>
      <c r="H525" s="248">
        <v>43.210000000000001</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247</v>
      </c>
      <c r="AU525" s="254" t="s">
        <v>82</v>
      </c>
      <c r="AV525" s="14" t="s">
        <v>82</v>
      </c>
      <c r="AW525" s="14" t="s">
        <v>33</v>
      </c>
      <c r="AX525" s="14" t="s">
        <v>73</v>
      </c>
      <c r="AY525" s="254" t="s">
        <v>236</v>
      </c>
    </row>
    <row r="526" s="14" customFormat="1">
      <c r="A526" s="14"/>
      <c r="B526" s="244"/>
      <c r="C526" s="245"/>
      <c r="D526" s="235" t="s">
        <v>247</v>
      </c>
      <c r="E526" s="246" t="s">
        <v>19</v>
      </c>
      <c r="F526" s="247" t="s">
        <v>622</v>
      </c>
      <c r="G526" s="245"/>
      <c r="H526" s="248">
        <v>53.505000000000003</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247</v>
      </c>
      <c r="AU526" s="254" t="s">
        <v>82</v>
      </c>
      <c r="AV526" s="14" t="s">
        <v>82</v>
      </c>
      <c r="AW526" s="14" t="s">
        <v>33</v>
      </c>
      <c r="AX526" s="14" t="s">
        <v>73</v>
      </c>
      <c r="AY526" s="254" t="s">
        <v>236</v>
      </c>
    </row>
    <row r="527" s="14" customFormat="1">
      <c r="A527" s="14"/>
      <c r="B527" s="244"/>
      <c r="C527" s="245"/>
      <c r="D527" s="235" t="s">
        <v>247</v>
      </c>
      <c r="E527" s="246" t="s">
        <v>19</v>
      </c>
      <c r="F527" s="247" t="s">
        <v>623</v>
      </c>
      <c r="G527" s="245"/>
      <c r="H527" s="248">
        <v>-4.7279999999999998</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247</v>
      </c>
      <c r="AU527" s="254" t="s">
        <v>82</v>
      </c>
      <c r="AV527" s="14" t="s">
        <v>82</v>
      </c>
      <c r="AW527" s="14" t="s">
        <v>33</v>
      </c>
      <c r="AX527" s="14" t="s">
        <v>73</v>
      </c>
      <c r="AY527" s="254" t="s">
        <v>236</v>
      </c>
    </row>
    <row r="528" s="14" customFormat="1">
      <c r="A528" s="14"/>
      <c r="B528" s="244"/>
      <c r="C528" s="245"/>
      <c r="D528" s="235" t="s">
        <v>247</v>
      </c>
      <c r="E528" s="246" t="s">
        <v>19</v>
      </c>
      <c r="F528" s="247" t="s">
        <v>624</v>
      </c>
      <c r="G528" s="245"/>
      <c r="H528" s="248">
        <v>-3.4649999999999999</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247</v>
      </c>
      <c r="AU528" s="254" t="s">
        <v>82</v>
      </c>
      <c r="AV528" s="14" t="s">
        <v>82</v>
      </c>
      <c r="AW528" s="14" t="s">
        <v>33</v>
      </c>
      <c r="AX528" s="14" t="s">
        <v>73</v>
      </c>
      <c r="AY528" s="254" t="s">
        <v>236</v>
      </c>
    </row>
    <row r="529" s="14" customFormat="1">
      <c r="A529" s="14"/>
      <c r="B529" s="244"/>
      <c r="C529" s="245"/>
      <c r="D529" s="235" t="s">
        <v>247</v>
      </c>
      <c r="E529" s="246" t="s">
        <v>19</v>
      </c>
      <c r="F529" s="247" t="s">
        <v>625</v>
      </c>
      <c r="G529" s="245"/>
      <c r="H529" s="248">
        <v>66.613</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247</v>
      </c>
      <c r="AU529" s="254" t="s">
        <v>82</v>
      </c>
      <c r="AV529" s="14" t="s">
        <v>82</v>
      </c>
      <c r="AW529" s="14" t="s">
        <v>33</v>
      </c>
      <c r="AX529" s="14" t="s">
        <v>73</v>
      </c>
      <c r="AY529" s="254" t="s">
        <v>236</v>
      </c>
    </row>
    <row r="530" s="14" customFormat="1">
      <c r="A530" s="14"/>
      <c r="B530" s="244"/>
      <c r="C530" s="245"/>
      <c r="D530" s="235" t="s">
        <v>247</v>
      </c>
      <c r="E530" s="246" t="s">
        <v>19</v>
      </c>
      <c r="F530" s="247" t="s">
        <v>626</v>
      </c>
      <c r="G530" s="245"/>
      <c r="H530" s="248">
        <v>69.106999999999999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247</v>
      </c>
      <c r="AU530" s="254" t="s">
        <v>82</v>
      </c>
      <c r="AV530" s="14" t="s">
        <v>82</v>
      </c>
      <c r="AW530" s="14" t="s">
        <v>33</v>
      </c>
      <c r="AX530" s="14" t="s">
        <v>73</v>
      </c>
      <c r="AY530" s="254" t="s">
        <v>236</v>
      </c>
    </row>
    <row r="531" s="14" customFormat="1">
      <c r="A531" s="14"/>
      <c r="B531" s="244"/>
      <c r="C531" s="245"/>
      <c r="D531" s="235" t="s">
        <v>247</v>
      </c>
      <c r="E531" s="246" t="s">
        <v>19</v>
      </c>
      <c r="F531" s="247" t="s">
        <v>623</v>
      </c>
      <c r="G531" s="245"/>
      <c r="H531" s="248">
        <v>-4.7279999999999998</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247</v>
      </c>
      <c r="AU531" s="254" t="s">
        <v>82</v>
      </c>
      <c r="AV531" s="14" t="s">
        <v>82</v>
      </c>
      <c r="AW531" s="14" t="s">
        <v>33</v>
      </c>
      <c r="AX531" s="14" t="s">
        <v>73</v>
      </c>
      <c r="AY531" s="254" t="s">
        <v>236</v>
      </c>
    </row>
    <row r="532" s="14" customFormat="1">
      <c r="A532" s="14"/>
      <c r="B532" s="244"/>
      <c r="C532" s="245"/>
      <c r="D532" s="235" t="s">
        <v>247</v>
      </c>
      <c r="E532" s="246" t="s">
        <v>19</v>
      </c>
      <c r="F532" s="247" t="s">
        <v>627</v>
      </c>
      <c r="G532" s="245"/>
      <c r="H532" s="248">
        <v>-2.3639999999999999</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247</v>
      </c>
      <c r="AU532" s="254" t="s">
        <v>82</v>
      </c>
      <c r="AV532" s="14" t="s">
        <v>82</v>
      </c>
      <c r="AW532" s="14" t="s">
        <v>33</v>
      </c>
      <c r="AX532" s="14" t="s">
        <v>73</v>
      </c>
      <c r="AY532" s="254" t="s">
        <v>236</v>
      </c>
    </row>
    <row r="533" s="14" customFormat="1">
      <c r="A533" s="14"/>
      <c r="B533" s="244"/>
      <c r="C533" s="245"/>
      <c r="D533" s="235" t="s">
        <v>247</v>
      </c>
      <c r="E533" s="246" t="s">
        <v>19</v>
      </c>
      <c r="F533" s="247" t="s">
        <v>628</v>
      </c>
      <c r="G533" s="245"/>
      <c r="H533" s="248">
        <v>47.125</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247</v>
      </c>
      <c r="AU533" s="254" t="s">
        <v>82</v>
      </c>
      <c r="AV533" s="14" t="s">
        <v>82</v>
      </c>
      <c r="AW533" s="14" t="s">
        <v>33</v>
      </c>
      <c r="AX533" s="14" t="s">
        <v>73</v>
      </c>
      <c r="AY533" s="254" t="s">
        <v>236</v>
      </c>
    </row>
    <row r="534" s="14" customFormat="1">
      <c r="A534" s="14"/>
      <c r="B534" s="244"/>
      <c r="C534" s="245"/>
      <c r="D534" s="235" t="s">
        <v>247</v>
      </c>
      <c r="E534" s="246" t="s">
        <v>19</v>
      </c>
      <c r="F534" s="247" t="s">
        <v>120</v>
      </c>
      <c r="G534" s="245"/>
      <c r="H534" s="248">
        <v>-1.5760000000000001</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247</v>
      </c>
      <c r="AU534" s="254" t="s">
        <v>82</v>
      </c>
      <c r="AV534" s="14" t="s">
        <v>82</v>
      </c>
      <c r="AW534" s="14" t="s">
        <v>33</v>
      </c>
      <c r="AX534" s="14" t="s">
        <v>73</v>
      </c>
      <c r="AY534" s="254" t="s">
        <v>236</v>
      </c>
    </row>
    <row r="535" s="14" customFormat="1">
      <c r="A535" s="14"/>
      <c r="B535" s="244"/>
      <c r="C535" s="245"/>
      <c r="D535" s="235" t="s">
        <v>247</v>
      </c>
      <c r="E535" s="246" t="s">
        <v>19</v>
      </c>
      <c r="F535" s="247" t="s">
        <v>629</v>
      </c>
      <c r="G535" s="245"/>
      <c r="H535" s="248">
        <v>23.489999999999998</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247</v>
      </c>
      <c r="AU535" s="254" t="s">
        <v>82</v>
      </c>
      <c r="AV535" s="14" t="s">
        <v>82</v>
      </c>
      <c r="AW535" s="14" t="s">
        <v>33</v>
      </c>
      <c r="AX535" s="14" t="s">
        <v>73</v>
      </c>
      <c r="AY535" s="254" t="s">
        <v>236</v>
      </c>
    </row>
    <row r="536" s="14" customFormat="1">
      <c r="A536" s="14"/>
      <c r="B536" s="244"/>
      <c r="C536" s="245"/>
      <c r="D536" s="235" t="s">
        <v>247</v>
      </c>
      <c r="E536" s="246" t="s">
        <v>19</v>
      </c>
      <c r="F536" s="247" t="s">
        <v>112</v>
      </c>
      <c r="G536" s="245"/>
      <c r="H536" s="248">
        <v>-1.1819999999999999</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247</v>
      </c>
      <c r="AU536" s="254" t="s">
        <v>82</v>
      </c>
      <c r="AV536" s="14" t="s">
        <v>82</v>
      </c>
      <c r="AW536" s="14" t="s">
        <v>33</v>
      </c>
      <c r="AX536" s="14" t="s">
        <v>73</v>
      </c>
      <c r="AY536" s="254" t="s">
        <v>236</v>
      </c>
    </row>
    <row r="537" s="14" customFormat="1">
      <c r="A537" s="14"/>
      <c r="B537" s="244"/>
      <c r="C537" s="245"/>
      <c r="D537" s="235" t="s">
        <v>247</v>
      </c>
      <c r="E537" s="246" t="s">
        <v>19</v>
      </c>
      <c r="F537" s="247" t="s">
        <v>630</v>
      </c>
      <c r="G537" s="245"/>
      <c r="H537" s="248">
        <v>21.228000000000002</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247</v>
      </c>
      <c r="AU537" s="254" t="s">
        <v>82</v>
      </c>
      <c r="AV537" s="14" t="s">
        <v>82</v>
      </c>
      <c r="AW537" s="14" t="s">
        <v>33</v>
      </c>
      <c r="AX537" s="14" t="s">
        <v>73</v>
      </c>
      <c r="AY537" s="254" t="s">
        <v>236</v>
      </c>
    </row>
    <row r="538" s="14" customFormat="1">
      <c r="A538" s="14"/>
      <c r="B538" s="244"/>
      <c r="C538" s="245"/>
      <c r="D538" s="235" t="s">
        <v>247</v>
      </c>
      <c r="E538" s="246" t="s">
        <v>19</v>
      </c>
      <c r="F538" s="247" t="s">
        <v>112</v>
      </c>
      <c r="G538" s="245"/>
      <c r="H538" s="248">
        <v>-1.1819999999999999</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247</v>
      </c>
      <c r="AU538" s="254" t="s">
        <v>82</v>
      </c>
      <c r="AV538" s="14" t="s">
        <v>82</v>
      </c>
      <c r="AW538" s="14" t="s">
        <v>33</v>
      </c>
      <c r="AX538" s="14" t="s">
        <v>73</v>
      </c>
      <c r="AY538" s="254" t="s">
        <v>236</v>
      </c>
    </row>
    <row r="539" s="14" customFormat="1">
      <c r="A539" s="14"/>
      <c r="B539" s="244"/>
      <c r="C539" s="245"/>
      <c r="D539" s="235" t="s">
        <v>247</v>
      </c>
      <c r="E539" s="246" t="s">
        <v>19</v>
      </c>
      <c r="F539" s="247" t="s">
        <v>631</v>
      </c>
      <c r="G539" s="245"/>
      <c r="H539" s="248">
        <v>27.550000000000001</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247</v>
      </c>
      <c r="AU539" s="254" t="s">
        <v>82</v>
      </c>
      <c r="AV539" s="14" t="s">
        <v>82</v>
      </c>
      <c r="AW539" s="14" t="s">
        <v>33</v>
      </c>
      <c r="AX539" s="14" t="s">
        <v>73</v>
      </c>
      <c r="AY539" s="254" t="s">
        <v>236</v>
      </c>
    </row>
    <row r="540" s="14" customFormat="1">
      <c r="A540" s="14"/>
      <c r="B540" s="244"/>
      <c r="C540" s="245"/>
      <c r="D540" s="235" t="s">
        <v>247</v>
      </c>
      <c r="E540" s="246" t="s">
        <v>19</v>
      </c>
      <c r="F540" s="247" t="s">
        <v>112</v>
      </c>
      <c r="G540" s="245"/>
      <c r="H540" s="248">
        <v>-1.1819999999999999</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247</v>
      </c>
      <c r="AU540" s="254" t="s">
        <v>82</v>
      </c>
      <c r="AV540" s="14" t="s">
        <v>82</v>
      </c>
      <c r="AW540" s="14" t="s">
        <v>33</v>
      </c>
      <c r="AX540" s="14" t="s">
        <v>73</v>
      </c>
      <c r="AY540" s="254" t="s">
        <v>236</v>
      </c>
    </row>
    <row r="541" s="14" customFormat="1">
      <c r="A541" s="14"/>
      <c r="B541" s="244"/>
      <c r="C541" s="245"/>
      <c r="D541" s="235" t="s">
        <v>247</v>
      </c>
      <c r="E541" s="246" t="s">
        <v>19</v>
      </c>
      <c r="F541" s="247" t="s">
        <v>632</v>
      </c>
      <c r="G541" s="245"/>
      <c r="H541" s="248">
        <v>52.142000000000003</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247</v>
      </c>
      <c r="AU541" s="254" t="s">
        <v>82</v>
      </c>
      <c r="AV541" s="14" t="s">
        <v>82</v>
      </c>
      <c r="AW541" s="14" t="s">
        <v>33</v>
      </c>
      <c r="AX541" s="14" t="s">
        <v>73</v>
      </c>
      <c r="AY541" s="254" t="s">
        <v>236</v>
      </c>
    </row>
    <row r="542" s="14" customFormat="1">
      <c r="A542" s="14"/>
      <c r="B542" s="244"/>
      <c r="C542" s="245"/>
      <c r="D542" s="235" t="s">
        <v>247</v>
      </c>
      <c r="E542" s="246" t="s">
        <v>19</v>
      </c>
      <c r="F542" s="247" t="s">
        <v>120</v>
      </c>
      <c r="G542" s="245"/>
      <c r="H542" s="248">
        <v>-1.5760000000000001</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247</v>
      </c>
      <c r="AU542" s="254" t="s">
        <v>82</v>
      </c>
      <c r="AV542" s="14" t="s">
        <v>82</v>
      </c>
      <c r="AW542" s="14" t="s">
        <v>33</v>
      </c>
      <c r="AX542" s="14" t="s">
        <v>73</v>
      </c>
      <c r="AY542" s="254" t="s">
        <v>236</v>
      </c>
    </row>
    <row r="543" s="14" customFormat="1">
      <c r="A543" s="14"/>
      <c r="B543" s="244"/>
      <c r="C543" s="245"/>
      <c r="D543" s="235" t="s">
        <v>247</v>
      </c>
      <c r="E543" s="246" t="s">
        <v>19</v>
      </c>
      <c r="F543" s="247" t="s">
        <v>633</v>
      </c>
      <c r="G543" s="245"/>
      <c r="H543" s="248">
        <v>56.201999999999998</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247</v>
      </c>
      <c r="AU543" s="254" t="s">
        <v>82</v>
      </c>
      <c r="AV543" s="14" t="s">
        <v>82</v>
      </c>
      <c r="AW543" s="14" t="s">
        <v>33</v>
      </c>
      <c r="AX543" s="14" t="s">
        <v>73</v>
      </c>
      <c r="AY543" s="254" t="s">
        <v>236</v>
      </c>
    </row>
    <row r="544" s="14" customFormat="1">
      <c r="A544" s="14"/>
      <c r="B544" s="244"/>
      <c r="C544" s="245"/>
      <c r="D544" s="235" t="s">
        <v>247</v>
      </c>
      <c r="E544" s="246" t="s">
        <v>19</v>
      </c>
      <c r="F544" s="247" t="s">
        <v>634</v>
      </c>
      <c r="G544" s="245"/>
      <c r="H544" s="248">
        <v>-3.1520000000000001</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247</v>
      </c>
      <c r="AU544" s="254" t="s">
        <v>82</v>
      </c>
      <c r="AV544" s="14" t="s">
        <v>82</v>
      </c>
      <c r="AW544" s="14" t="s">
        <v>33</v>
      </c>
      <c r="AX544" s="14" t="s">
        <v>73</v>
      </c>
      <c r="AY544" s="254" t="s">
        <v>236</v>
      </c>
    </row>
    <row r="545" s="14" customFormat="1">
      <c r="A545" s="14"/>
      <c r="B545" s="244"/>
      <c r="C545" s="245"/>
      <c r="D545" s="235" t="s">
        <v>247</v>
      </c>
      <c r="E545" s="246" t="s">
        <v>19</v>
      </c>
      <c r="F545" s="247" t="s">
        <v>635</v>
      </c>
      <c r="G545" s="245"/>
      <c r="H545" s="248">
        <v>47.502000000000002</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247</v>
      </c>
      <c r="AU545" s="254" t="s">
        <v>82</v>
      </c>
      <c r="AV545" s="14" t="s">
        <v>82</v>
      </c>
      <c r="AW545" s="14" t="s">
        <v>33</v>
      </c>
      <c r="AX545" s="14" t="s">
        <v>73</v>
      </c>
      <c r="AY545" s="254" t="s">
        <v>236</v>
      </c>
    </row>
    <row r="546" s="14" customFormat="1">
      <c r="A546" s="14"/>
      <c r="B546" s="244"/>
      <c r="C546" s="245"/>
      <c r="D546" s="235" t="s">
        <v>247</v>
      </c>
      <c r="E546" s="246" t="s">
        <v>19</v>
      </c>
      <c r="F546" s="247" t="s">
        <v>120</v>
      </c>
      <c r="G546" s="245"/>
      <c r="H546" s="248">
        <v>-1.5760000000000001</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247</v>
      </c>
      <c r="AU546" s="254" t="s">
        <v>82</v>
      </c>
      <c r="AV546" s="14" t="s">
        <v>82</v>
      </c>
      <c r="AW546" s="14" t="s">
        <v>33</v>
      </c>
      <c r="AX546" s="14" t="s">
        <v>73</v>
      </c>
      <c r="AY546" s="254" t="s">
        <v>236</v>
      </c>
    </row>
    <row r="547" s="14" customFormat="1">
      <c r="A547" s="14"/>
      <c r="B547" s="244"/>
      <c r="C547" s="245"/>
      <c r="D547" s="235" t="s">
        <v>247</v>
      </c>
      <c r="E547" s="246" t="s">
        <v>19</v>
      </c>
      <c r="F547" s="247" t="s">
        <v>636</v>
      </c>
      <c r="G547" s="245"/>
      <c r="H547" s="248">
        <v>50.286000000000001</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247</v>
      </c>
      <c r="AU547" s="254" t="s">
        <v>82</v>
      </c>
      <c r="AV547" s="14" t="s">
        <v>82</v>
      </c>
      <c r="AW547" s="14" t="s">
        <v>33</v>
      </c>
      <c r="AX547" s="14" t="s">
        <v>73</v>
      </c>
      <c r="AY547" s="254" t="s">
        <v>236</v>
      </c>
    </row>
    <row r="548" s="14" customFormat="1">
      <c r="A548" s="14"/>
      <c r="B548" s="244"/>
      <c r="C548" s="245"/>
      <c r="D548" s="235" t="s">
        <v>247</v>
      </c>
      <c r="E548" s="246" t="s">
        <v>19</v>
      </c>
      <c r="F548" s="247" t="s">
        <v>637</v>
      </c>
      <c r="G548" s="245"/>
      <c r="H548" s="248">
        <v>59.392000000000003</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247</v>
      </c>
      <c r="AU548" s="254" t="s">
        <v>82</v>
      </c>
      <c r="AV548" s="14" t="s">
        <v>82</v>
      </c>
      <c r="AW548" s="14" t="s">
        <v>33</v>
      </c>
      <c r="AX548" s="14" t="s">
        <v>73</v>
      </c>
      <c r="AY548" s="254" t="s">
        <v>236</v>
      </c>
    </row>
    <row r="549" s="14" customFormat="1">
      <c r="A549" s="14"/>
      <c r="B549" s="244"/>
      <c r="C549" s="245"/>
      <c r="D549" s="235" t="s">
        <v>247</v>
      </c>
      <c r="E549" s="246" t="s">
        <v>19</v>
      </c>
      <c r="F549" s="247" t="s">
        <v>120</v>
      </c>
      <c r="G549" s="245"/>
      <c r="H549" s="248">
        <v>-1.5760000000000001</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247</v>
      </c>
      <c r="AU549" s="254" t="s">
        <v>82</v>
      </c>
      <c r="AV549" s="14" t="s">
        <v>82</v>
      </c>
      <c r="AW549" s="14" t="s">
        <v>33</v>
      </c>
      <c r="AX549" s="14" t="s">
        <v>73</v>
      </c>
      <c r="AY549" s="254" t="s">
        <v>236</v>
      </c>
    </row>
    <row r="550" s="14" customFormat="1">
      <c r="A550" s="14"/>
      <c r="B550" s="244"/>
      <c r="C550" s="245"/>
      <c r="D550" s="235" t="s">
        <v>247</v>
      </c>
      <c r="E550" s="246" t="s">
        <v>19</v>
      </c>
      <c r="F550" s="247" t="s">
        <v>638</v>
      </c>
      <c r="G550" s="245"/>
      <c r="H550" s="248">
        <v>48.082000000000001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247</v>
      </c>
      <c r="AU550" s="254" t="s">
        <v>82</v>
      </c>
      <c r="AV550" s="14" t="s">
        <v>82</v>
      </c>
      <c r="AW550" s="14" t="s">
        <v>33</v>
      </c>
      <c r="AX550" s="14" t="s">
        <v>73</v>
      </c>
      <c r="AY550" s="254" t="s">
        <v>236</v>
      </c>
    </row>
    <row r="551" s="14" customFormat="1">
      <c r="A551" s="14"/>
      <c r="B551" s="244"/>
      <c r="C551" s="245"/>
      <c r="D551" s="235" t="s">
        <v>247</v>
      </c>
      <c r="E551" s="246" t="s">
        <v>19</v>
      </c>
      <c r="F551" s="247" t="s">
        <v>120</v>
      </c>
      <c r="G551" s="245"/>
      <c r="H551" s="248">
        <v>-1.5760000000000001</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247</v>
      </c>
      <c r="AU551" s="254" t="s">
        <v>82</v>
      </c>
      <c r="AV551" s="14" t="s">
        <v>82</v>
      </c>
      <c r="AW551" s="14" t="s">
        <v>33</v>
      </c>
      <c r="AX551" s="14" t="s">
        <v>73</v>
      </c>
      <c r="AY551" s="254" t="s">
        <v>236</v>
      </c>
    </row>
    <row r="552" s="14" customFormat="1">
      <c r="A552" s="14"/>
      <c r="B552" s="244"/>
      <c r="C552" s="245"/>
      <c r="D552" s="235" t="s">
        <v>247</v>
      </c>
      <c r="E552" s="246" t="s">
        <v>19</v>
      </c>
      <c r="F552" s="247" t="s">
        <v>639</v>
      </c>
      <c r="G552" s="245"/>
      <c r="H552" s="248">
        <v>18.154</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247</v>
      </c>
      <c r="AU552" s="254" t="s">
        <v>82</v>
      </c>
      <c r="AV552" s="14" t="s">
        <v>82</v>
      </c>
      <c r="AW552" s="14" t="s">
        <v>33</v>
      </c>
      <c r="AX552" s="14" t="s">
        <v>73</v>
      </c>
      <c r="AY552" s="254" t="s">
        <v>236</v>
      </c>
    </row>
    <row r="553" s="14" customFormat="1">
      <c r="A553" s="14"/>
      <c r="B553" s="244"/>
      <c r="C553" s="245"/>
      <c r="D553" s="235" t="s">
        <v>247</v>
      </c>
      <c r="E553" s="246" t="s">
        <v>19</v>
      </c>
      <c r="F553" s="247" t="s">
        <v>634</v>
      </c>
      <c r="G553" s="245"/>
      <c r="H553" s="248">
        <v>-3.1520000000000001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247</v>
      </c>
      <c r="AU553" s="254" t="s">
        <v>82</v>
      </c>
      <c r="AV553" s="14" t="s">
        <v>82</v>
      </c>
      <c r="AW553" s="14" t="s">
        <v>33</v>
      </c>
      <c r="AX553" s="14" t="s">
        <v>73</v>
      </c>
      <c r="AY553" s="254" t="s">
        <v>236</v>
      </c>
    </row>
    <row r="554" s="14" customFormat="1">
      <c r="A554" s="14"/>
      <c r="B554" s="244"/>
      <c r="C554" s="245"/>
      <c r="D554" s="235" t="s">
        <v>247</v>
      </c>
      <c r="E554" s="246" t="s">
        <v>19</v>
      </c>
      <c r="F554" s="247" t="s">
        <v>640</v>
      </c>
      <c r="G554" s="245"/>
      <c r="H554" s="248">
        <v>28.942</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247</v>
      </c>
      <c r="AU554" s="254" t="s">
        <v>82</v>
      </c>
      <c r="AV554" s="14" t="s">
        <v>82</v>
      </c>
      <c r="AW554" s="14" t="s">
        <v>33</v>
      </c>
      <c r="AX554" s="14" t="s">
        <v>73</v>
      </c>
      <c r="AY554" s="254" t="s">
        <v>236</v>
      </c>
    </row>
    <row r="555" s="14" customFormat="1">
      <c r="A555" s="14"/>
      <c r="B555" s="244"/>
      <c r="C555" s="245"/>
      <c r="D555" s="235" t="s">
        <v>247</v>
      </c>
      <c r="E555" s="246" t="s">
        <v>19</v>
      </c>
      <c r="F555" s="247" t="s">
        <v>641</v>
      </c>
      <c r="G555" s="245"/>
      <c r="H555" s="248">
        <v>-2.758</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247</v>
      </c>
      <c r="AU555" s="254" t="s">
        <v>82</v>
      </c>
      <c r="AV555" s="14" t="s">
        <v>82</v>
      </c>
      <c r="AW555" s="14" t="s">
        <v>33</v>
      </c>
      <c r="AX555" s="14" t="s">
        <v>73</v>
      </c>
      <c r="AY555" s="254" t="s">
        <v>236</v>
      </c>
    </row>
    <row r="556" s="14" customFormat="1">
      <c r="A556" s="14"/>
      <c r="B556" s="244"/>
      <c r="C556" s="245"/>
      <c r="D556" s="235" t="s">
        <v>247</v>
      </c>
      <c r="E556" s="246" t="s">
        <v>19</v>
      </c>
      <c r="F556" s="247" t="s">
        <v>642</v>
      </c>
      <c r="G556" s="245"/>
      <c r="H556" s="248">
        <v>29.638000000000002</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247</v>
      </c>
      <c r="AU556" s="254" t="s">
        <v>82</v>
      </c>
      <c r="AV556" s="14" t="s">
        <v>82</v>
      </c>
      <c r="AW556" s="14" t="s">
        <v>33</v>
      </c>
      <c r="AX556" s="14" t="s">
        <v>73</v>
      </c>
      <c r="AY556" s="254" t="s">
        <v>236</v>
      </c>
    </row>
    <row r="557" s="14" customFormat="1">
      <c r="A557" s="14"/>
      <c r="B557" s="244"/>
      <c r="C557" s="245"/>
      <c r="D557" s="235" t="s">
        <v>247</v>
      </c>
      <c r="E557" s="246" t="s">
        <v>19</v>
      </c>
      <c r="F557" s="247" t="s">
        <v>120</v>
      </c>
      <c r="G557" s="245"/>
      <c r="H557" s="248">
        <v>-1.5760000000000001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247</v>
      </c>
      <c r="AU557" s="254" t="s">
        <v>82</v>
      </c>
      <c r="AV557" s="14" t="s">
        <v>82</v>
      </c>
      <c r="AW557" s="14" t="s">
        <v>33</v>
      </c>
      <c r="AX557" s="14" t="s">
        <v>73</v>
      </c>
      <c r="AY557" s="254" t="s">
        <v>236</v>
      </c>
    </row>
    <row r="558" s="14" customFormat="1">
      <c r="A558" s="14"/>
      <c r="B558" s="244"/>
      <c r="C558" s="245"/>
      <c r="D558" s="235" t="s">
        <v>247</v>
      </c>
      <c r="E558" s="246" t="s">
        <v>19</v>
      </c>
      <c r="F558" s="247" t="s">
        <v>643</v>
      </c>
      <c r="G558" s="245"/>
      <c r="H558" s="248">
        <v>45.240000000000002</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247</v>
      </c>
      <c r="AU558" s="254" t="s">
        <v>82</v>
      </c>
      <c r="AV558" s="14" t="s">
        <v>82</v>
      </c>
      <c r="AW558" s="14" t="s">
        <v>33</v>
      </c>
      <c r="AX558" s="14" t="s">
        <v>73</v>
      </c>
      <c r="AY558" s="254" t="s">
        <v>236</v>
      </c>
    </row>
    <row r="559" s="14" customFormat="1">
      <c r="A559" s="14"/>
      <c r="B559" s="244"/>
      <c r="C559" s="245"/>
      <c r="D559" s="235" t="s">
        <v>247</v>
      </c>
      <c r="E559" s="246" t="s">
        <v>19</v>
      </c>
      <c r="F559" s="247" t="s">
        <v>120</v>
      </c>
      <c r="G559" s="245"/>
      <c r="H559" s="248">
        <v>-1.5760000000000001</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247</v>
      </c>
      <c r="AU559" s="254" t="s">
        <v>82</v>
      </c>
      <c r="AV559" s="14" t="s">
        <v>82</v>
      </c>
      <c r="AW559" s="14" t="s">
        <v>33</v>
      </c>
      <c r="AX559" s="14" t="s">
        <v>73</v>
      </c>
      <c r="AY559" s="254" t="s">
        <v>236</v>
      </c>
    </row>
    <row r="560" s="14" customFormat="1">
      <c r="A560" s="14"/>
      <c r="B560" s="244"/>
      <c r="C560" s="245"/>
      <c r="D560" s="235" t="s">
        <v>247</v>
      </c>
      <c r="E560" s="246" t="s">
        <v>19</v>
      </c>
      <c r="F560" s="247" t="s">
        <v>644</v>
      </c>
      <c r="G560" s="245"/>
      <c r="H560" s="248">
        <v>24.824000000000002</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247</v>
      </c>
      <c r="AU560" s="254" t="s">
        <v>82</v>
      </c>
      <c r="AV560" s="14" t="s">
        <v>82</v>
      </c>
      <c r="AW560" s="14" t="s">
        <v>33</v>
      </c>
      <c r="AX560" s="14" t="s">
        <v>73</v>
      </c>
      <c r="AY560" s="254" t="s">
        <v>236</v>
      </c>
    </row>
    <row r="561" s="14" customFormat="1">
      <c r="A561" s="14"/>
      <c r="B561" s="244"/>
      <c r="C561" s="245"/>
      <c r="D561" s="235" t="s">
        <v>247</v>
      </c>
      <c r="E561" s="246" t="s">
        <v>19</v>
      </c>
      <c r="F561" s="247" t="s">
        <v>120</v>
      </c>
      <c r="G561" s="245"/>
      <c r="H561" s="248">
        <v>-1.5760000000000001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247</v>
      </c>
      <c r="AU561" s="254" t="s">
        <v>82</v>
      </c>
      <c r="AV561" s="14" t="s">
        <v>82</v>
      </c>
      <c r="AW561" s="14" t="s">
        <v>33</v>
      </c>
      <c r="AX561" s="14" t="s">
        <v>73</v>
      </c>
      <c r="AY561" s="254" t="s">
        <v>236</v>
      </c>
    </row>
    <row r="562" s="14" customFormat="1">
      <c r="A562" s="14"/>
      <c r="B562" s="244"/>
      <c r="C562" s="245"/>
      <c r="D562" s="235" t="s">
        <v>247</v>
      </c>
      <c r="E562" s="246" t="s">
        <v>19</v>
      </c>
      <c r="F562" s="247" t="s">
        <v>645</v>
      </c>
      <c r="G562" s="245"/>
      <c r="H562" s="248">
        <v>53.128</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247</v>
      </c>
      <c r="AU562" s="254" t="s">
        <v>82</v>
      </c>
      <c r="AV562" s="14" t="s">
        <v>82</v>
      </c>
      <c r="AW562" s="14" t="s">
        <v>33</v>
      </c>
      <c r="AX562" s="14" t="s">
        <v>73</v>
      </c>
      <c r="AY562" s="254" t="s">
        <v>236</v>
      </c>
    </row>
    <row r="563" s="14" customFormat="1">
      <c r="A563" s="14"/>
      <c r="B563" s="244"/>
      <c r="C563" s="245"/>
      <c r="D563" s="235" t="s">
        <v>247</v>
      </c>
      <c r="E563" s="246" t="s">
        <v>19</v>
      </c>
      <c r="F563" s="247" t="s">
        <v>646</v>
      </c>
      <c r="G563" s="245"/>
      <c r="H563" s="248">
        <v>-7.8799999999999999</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247</v>
      </c>
      <c r="AU563" s="254" t="s">
        <v>82</v>
      </c>
      <c r="AV563" s="14" t="s">
        <v>82</v>
      </c>
      <c r="AW563" s="14" t="s">
        <v>33</v>
      </c>
      <c r="AX563" s="14" t="s">
        <v>73</v>
      </c>
      <c r="AY563" s="254" t="s">
        <v>236</v>
      </c>
    </row>
    <row r="564" s="14" customFormat="1">
      <c r="A564" s="14"/>
      <c r="B564" s="244"/>
      <c r="C564" s="245"/>
      <c r="D564" s="235" t="s">
        <v>247</v>
      </c>
      <c r="E564" s="246" t="s">
        <v>19</v>
      </c>
      <c r="F564" s="247" t="s">
        <v>624</v>
      </c>
      <c r="G564" s="245"/>
      <c r="H564" s="248">
        <v>-3.4649999999999999</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247</v>
      </c>
      <c r="AU564" s="254" t="s">
        <v>82</v>
      </c>
      <c r="AV564" s="14" t="s">
        <v>82</v>
      </c>
      <c r="AW564" s="14" t="s">
        <v>33</v>
      </c>
      <c r="AX564" s="14" t="s">
        <v>73</v>
      </c>
      <c r="AY564" s="254" t="s">
        <v>236</v>
      </c>
    </row>
    <row r="565" s="16" customFormat="1">
      <c r="A565" s="16"/>
      <c r="B565" s="266"/>
      <c r="C565" s="267"/>
      <c r="D565" s="235" t="s">
        <v>247</v>
      </c>
      <c r="E565" s="268" t="s">
        <v>19</v>
      </c>
      <c r="F565" s="269" t="s">
        <v>367</v>
      </c>
      <c r="G565" s="267"/>
      <c r="H565" s="270">
        <v>813.51400000000001</v>
      </c>
      <c r="I565" s="271"/>
      <c r="J565" s="267"/>
      <c r="K565" s="267"/>
      <c r="L565" s="272"/>
      <c r="M565" s="273"/>
      <c r="N565" s="274"/>
      <c r="O565" s="274"/>
      <c r="P565" s="274"/>
      <c r="Q565" s="274"/>
      <c r="R565" s="274"/>
      <c r="S565" s="274"/>
      <c r="T565" s="275"/>
      <c r="U565" s="16"/>
      <c r="V565" s="16"/>
      <c r="W565" s="16"/>
      <c r="X565" s="16"/>
      <c r="Y565" s="16"/>
      <c r="Z565" s="16"/>
      <c r="AA565" s="16"/>
      <c r="AB565" s="16"/>
      <c r="AC565" s="16"/>
      <c r="AD565" s="16"/>
      <c r="AE565" s="16"/>
      <c r="AT565" s="276" t="s">
        <v>247</v>
      </c>
      <c r="AU565" s="276" t="s">
        <v>82</v>
      </c>
      <c r="AV565" s="16" t="s">
        <v>128</v>
      </c>
      <c r="AW565" s="16" t="s">
        <v>33</v>
      </c>
      <c r="AX565" s="16" t="s">
        <v>73</v>
      </c>
      <c r="AY565" s="276" t="s">
        <v>236</v>
      </c>
    </row>
    <row r="566" s="15" customFormat="1">
      <c r="A566" s="15"/>
      <c r="B566" s="255"/>
      <c r="C566" s="256"/>
      <c r="D566" s="235" t="s">
        <v>247</v>
      </c>
      <c r="E566" s="257" t="s">
        <v>19</v>
      </c>
      <c r="F566" s="258" t="s">
        <v>254</v>
      </c>
      <c r="G566" s="256"/>
      <c r="H566" s="259">
        <v>1849.7929999999999</v>
      </c>
      <c r="I566" s="260"/>
      <c r="J566" s="256"/>
      <c r="K566" s="256"/>
      <c r="L566" s="261"/>
      <c r="M566" s="262"/>
      <c r="N566" s="263"/>
      <c r="O566" s="263"/>
      <c r="P566" s="263"/>
      <c r="Q566" s="263"/>
      <c r="R566" s="263"/>
      <c r="S566" s="263"/>
      <c r="T566" s="264"/>
      <c r="U566" s="15"/>
      <c r="V566" s="15"/>
      <c r="W566" s="15"/>
      <c r="X566" s="15"/>
      <c r="Y566" s="15"/>
      <c r="Z566" s="15"/>
      <c r="AA566" s="15"/>
      <c r="AB566" s="15"/>
      <c r="AC566" s="15"/>
      <c r="AD566" s="15"/>
      <c r="AE566" s="15"/>
      <c r="AT566" s="265" t="s">
        <v>247</v>
      </c>
      <c r="AU566" s="265" t="s">
        <v>82</v>
      </c>
      <c r="AV566" s="15" t="s">
        <v>243</v>
      </c>
      <c r="AW566" s="15" t="s">
        <v>33</v>
      </c>
      <c r="AX566" s="15" t="s">
        <v>80</v>
      </c>
      <c r="AY566" s="265" t="s">
        <v>236</v>
      </c>
    </row>
    <row r="567" s="2" customFormat="1" ht="16.5" customHeight="1">
      <c r="A567" s="40"/>
      <c r="B567" s="41"/>
      <c r="C567" s="215" t="s">
        <v>647</v>
      </c>
      <c r="D567" s="215" t="s">
        <v>238</v>
      </c>
      <c r="E567" s="216" t="s">
        <v>648</v>
      </c>
      <c r="F567" s="217" t="s">
        <v>649</v>
      </c>
      <c r="G567" s="218" t="s">
        <v>179</v>
      </c>
      <c r="H567" s="219">
        <v>118.91</v>
      </c>
      <c r="I567" s="220"/>
      <c r="J567" s="221">
        <f>ROUND(I567*H567,2)</f>
        <v>0</v>
      </c>
      <c r="K567" s="217" t="s">
        <v>242</v>
      </c>
      <c r="L567" s="46"/>
      <c r="M567" s="222" t="s">
        <v>19</v>
      </c>
      <c r="N567" s="223" t="s">
        <v>44</v>
      </c>
      <c r="O567" s="86"/>
      <c r="P567" s="224">
        <f>O567*H567</f>
        <v>0</v>
      </c>
      <c r="Q567" s="224">
        <v>0.0015</v>
      </c>
      <c r="R567" s="224">
        <f>Q567*H567</f>
        <v>0.178365</v>
      </c>
      <c r="S567" s="224">
        <v>0</v>
      </c>
      <c r="T567" s="225">
        <f>S567*H567</f>
        <v>0</v>
      </c>
      <c r="U567" s="40"/>
      <c r="V567" s="40"/>
      <c r="W567" s="40"/>
      <c r="X567" s="40"/>
      <c r="Y567" s="40"/>
      <c r="Z567" s="40"/>
      <c r="AA567" s="40"/>
      <c r="AB567" s="40"/>
      <c r="AC567" s="40"/>
      <c r="AD567" s="40"/>
      <c r="AE567" s="40"/>
      <c r="AR567" s="226" t="s">
        <v>243</v>
      </c>
      <c r="AT567" s="226" t="s">
        <v>238</v>
      </c>
      <c r="AU567" s="226" t="s">
        <v>82</v>
      </c>
      <c r="AY567" s="19" t="s">
        <v>236</v>
      </c>
      <c r="BE567" s="227">
        <f>IF(N567="základní",J567,0)</f>
        <v>0</v>
      </c>
      <c r="BF567" s="227">
        <f>IF(N567="snížená",J567,0)</f>
        <v>0</v>
      </c>
      <c r="BG567" s="227">
        <f>IF(N567="zákl. přenesená",J567,0)</f>
        <v>0</v>
      </c>
      <c r="BH567" s="227">
        <f>IF(N567="sníž. přenesená",J567,0)</f>
        <v>0</v>
      </c>
      <c r="BI567" s="227">
        <f>IF(N567="nulová",J567,0)</f>
        <v>0</v>
      </c>
      <c r="BJ567" s="19" t="s">
        <v>80</v>
      </c>
      <c r="BK567" s="227">
        <f>ROUND(I567*H567,2)</f>
        <v>0</v>
      </c>
      <c r="BL567" s="19" t="s">
        <v>243</v>
      </c>
      <c r="BM567" s="226" t="s">
        <v>650</v>
      </c>
    </row>
    <row r="568" s="2" customFormat="1">
      <c r="A568" s="40"/>
      <c r="B568" s="41"/>
      <c r="C568" s="42"/>
      <c r="D568" s="228" t="s">
        <v>245</v>
      </c>
      <c r="E568" s="42"/>
      <c r="F568" s="229" t="s">
        <v>651</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245</v>
      </c>
      <c r="AU568" s="19" t="s">
        <v>82</v>
      </c>
    </row>
    <row r="569" s="13" customFormat="1">
      <c r="A569" s="13"/>
      <c r="B569" s="233"/>
      <c r="C569" s="234"/>
      <c r="D569" s="235" t="s">
        <v>247</v>
      </c>
      <c r="E569" s="236" t="s">
        <v>19</v>
      </c>
      <c r="F569" s="237" t="s">
        <v>268</v>
      </c>
      <c r="G569" s="234"/>
      <c r="H569" s="236" t="s">
        <v>19</v>
      </c>
      <c r="I569" s="238"/>
      <c r="J569" s="234"/>
      <c r="K569" s="234"/>
      <c r="L569" s="239"/>
      <c r="M569" s="240"/>
      <c r="N569" s="241"/>
      <c r="O569" s="241"/>
      <c r="P569" s="241"/>
      <c r="Q569" s="241"/>
      <c r="R569" s="241"/>
      <c r="S569" s="241"/>
      <c r="T569" s="242"/>
      <c r="U569" s="13"/>
      <c r="V569" s="13"/>
      <c r="W569" s="13"/>
      <c r="X569" s="13"/>
      <c r="Y569" s="13"/>
      <c r="Z569" s="13"/>
      <c r="AA569" s="13"/>
      <c r="AB569" s="13"/>
      <c r="AC569" s="13"/>
      <c r="AD569" s="13"/>
      <c r="AE569" s="13"/>
      <c r="AT569" s="243" t="s">
        <v>247</v>
      </c>
      <c r="AU569" s="243" t="s">
        <v>82</v>
      </c>
      <c r="AV569" s="13" t="s">
        <v>80</v>
      </c>
      <c r="AW569" s="13" t="s">
        <v>33</v>
      </c>
      <c r="AX569" s="13" t="s">
        <v>73</v>
      </c>
      <c r="AY569" s="243" t="s">
        <v>236</v>
      </c>
    </row>
    <row r="570" s="13" customFormat="1">
      <c r="A570" s="13"/>
      <c r="B570" s="233"/>
      <c r="C570" s="234"/>
      <c r="D570" s="235" t="s">
        <v>247</v>
      </c>
      <c r="E570" s="236" t="s">
        <v>19</v>
      </c>
      <c r="F570" s="237" t="s">
        <v>269</v>
      </c>
      <c r="G570" s="234"/>
      <c r="H570" s="236" t="s">
        <v>19</v>
      </c>
      <c r="I570" s="238"/>
      <c r="J570" s="234"/>
      <c r="K570" s="234"/>
      <c r="L570" s="239"/>
      <c r="M570" s="240"/>
      <c r="N570" s="241"/>
      <c r="O570" s="241"/>
      <c r="P570" s="241"/>
      <c r="Q570" s="241"/>
      <c r="R570" s="241"/>
      <c r="S570" s="241"/>
      <c r="T570" s="242"/>
      <c r="U570" s="13"/>
      <c r="V570" s="13"/>
      <c r="W570" s="13"/>
      <c r="X570" s="13"/>
      <c r="Y570" s="13"/>
      <c r="Z570" s="13"/>
      <c r="AA570" s="13"/>
      <c r="AB570" s="13"/>
      <c r="AC570" s="13"/>
      <c r="AD570" s="13"/>
      <c r="AE570" s="13"/>
      <c r="AT570" s="243" t="s">
        <v>247</v>
      </c>
      <c r="AU570" s="243" t="s">
        <v>82</v>
      </c>
      <c r="AV570" s="13" t="s">
        <v>80</v>
      </c>
      <c r="AW570" s="13" t="s">
        <v>33</v>
      </c>
      <c r="AX570" s="13" t="s">
        <v>73</v>
      </c>
      <c r="AY570" s="243" t="s">
        <v>236</v>
      </c>
    </row>
    <row r="571" s="14" customFormat="1">
      <c r="A571" s="14"/>
      <c r="B571" s="244"/>
      <c r="C571" s="245"/>
      <c r="D571" s="235" t="s">
        <v>247</v>
      </c>
      <c r="E571" s="246" t="s">
        <v>19</v>
      </c>
      <c r="F571" s="247" t="s">
        <v>652</v>
      </c>
      <c r="G571" s="245"/>
      <c r="H571" s="248">
        <v>27.809999999999999</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247</v>
      </c>
      <c r="AU571" s="254" t="s">
        <v>82</v>
      </c>
      <c r="AV571" s="14" t="s">
        <v>82</v>
      </c>
      <c r="AW571" s="14" t="s">
        <v>33</v>
      </c>
      <c r="AX571" s="14" t="s">
        <v>73</v>
      </c>
      <c r="AY571" s="254" t="s">
        <v>236</v>
      </c>
    </row>
    <row r="572" s="14" customFormat="1">
      <c r="A572" s="14"/>
      <c r="B572" s="244"/>
      <c r="C572" s="245"/>
      <c r="D572" s="235" t="s">
        <v>247</v>
      </c>
      <c r="E572" s="246" t="s">
        <v>19</v>
      </c>
      <c r="F572" s="247" t="s">
        <v>653</v>
      </c>
      <c r="G572" s="245"/>
      <c r="H572" s="248">
        <v>4.9000000000000004</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247</v>
      </c>
      <c r="AU572" s="254" t="s">
        <v>82</v>
      </c>
      <c r="AV572" s="14" t="s">
        <v>82</v>
      </c>
      <c r="AW572" s="14" t="s">
        <v>33</v>
      </c>
      <c r="AX572" s="14" t="s">
        <v>73</v>
      </c>
      <c r="AY572" s="254" t="s">
        <v>236</v>
      </c>
    </row>
    <row r="573" s="14" customFormat="1">
      <c r="A573" s="14"/>
      <c r="B573" s="244"/>
      <c r="C573" s="245"/>
      <c r="D573" s="235" t="s">
        <v>247</v>
      </c>
      <c r="E573" s="246" t="s">
        <v>19</v>
      </c>
      <c r="F573" s="247" t="s">
        <v>654</v>
      </c>
      <c r="G573" s="245"/>
      <c r="H573" s="248">
        <v>5.25</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247</v>
      </c>
      <c r="AU573" s="254" t="s">
        <v>82</v>
      </c>
      <c r="AV573" s="14" t="s">
        <v>82</v>
      </c>
      <c r="AW573" s="14" t="s">
        <v>33</v>
      </c>
      <c r="AX573" s="14" t="s">
        <v>73</v>
      </c>
      <c r="AY573" s="254" t="s">
        <v>236</v>
      </c>
    </row>
    <row r="574" s="14" customFormat="1">
      <c r="A574" s="14"/>
      <c r="B574" s="244"/>
      <c r="C574" s="245"/>
      <c r="D574" s="235" t="s">
        <v>247</v>
      </c>
      <c r="E574" s="246" t="s">
        <v>19</v>
      </c>
      <c r="F574" s="247" t="s">
        <v>655</v>
      </c>
      <c r="G574" s="245"/>
      <c r="H574" s="248">
        <v>5.25</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247</v>
      </c>
      <c r="AU574" s="254" t="s">
        <v>82</v>
      </c>
      <c r="AV574" s="14" t="s">
        <v>82</v>
      </c>
      <c r="AW574" s="14" t="s">
        <v>33</v>
      </c>
      <c r="AX574" s="14" t="s">
        <v>73</v>
      </c>
      <c r="AY574" s="254" t="s">
        <v>236</v>
      </c>
    </row>
    <row r="575" s="13" customFormat="1">
      <c r="A575" s="13"/>
      <c r="B575" s="233"/>
      <c r="C575" s="234"/>
      <c r="D575" s="235" t="s">
        <v>247</v>
      </c>
      <c r="E575" s="236" t="s">
        <v>19</v>
      </c>
      <c r="F575" s="237" t="s">
        <v>656</v>
      </c>
      <c r="G575" s="234"/>
      <c r="H575" s="236" t="s">
        <v>19</v>
      </c>
      <c r="I575" s="238"/>
      <c r="J575" s="234"/>
      <c r="K575" s="234"/>
      <c r="L575" s="239"/>
      <c r="M575" s="240"/>
      <c r="N575" s="241"/>
      <c r="O575" s="241"/>
      <c r="P575" s="241"/>
      <c r="Q575" s="241"/>
      <c r="R575" s="241"/>
      <c r="S575" s="241"/>
      <c r="T575" s="242"/>
      <c r="U575" s="13"/>
      <c r="V575" s="13"/>
      <c r="W575" s="13"/>
      <c r="X575" s="13"/>
      <c r="Y575" s="13"/>
      <c r="Z575" s="13"/>
      <c r="AA575" s="13"/>
      <c r="AB575" s="13"/>
      <c r="AC575" s="13"/>
      <c r="AD575" s="13"/>
      <c r="AE575" s="13"/>
      <c r="AT575" s="243" t="s">
        <v>247</v>
      </c>
      <c r="AU575" s="243" t="s">
        <v>82</v>
      </c>
      <c r="AV575" s="13" t="s">
        <v>80</v>
      </c>
      <c r="AW575" s="13" t="s">
        <v>33</v>
      </c>
      <c r="AX575" s="13" t="s">
        <v>73</v>
      </c>
      <c r="AY575" s="243" t="s">
        <v>236</v>
      </c>
    </row>
    <row r="576" s="14" customFormat="1">
      <c r="A576" s="14"/>
      <c r="B576" s="244"/>
      <c r="C576" s="245"/>
      <c r="D576" s="235" t="s">
        <v>247</v>
      </c>
      <c r="E576" s="246" t="s">
        <v>19</v>
      </c>
      <c r="F576" s="247" t="s">
        <v>657</v>
      </c>
      <c r="G576" s="245"/>
      <c r="H576" s="248">
        <v>2.8999999999999999</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247</v>
      </c>
      <c r="AU576" s="254" t="s">
        <v>82</v>
      </c>
      <c r="AV576" s="14" t="s">
        <v>82</v>
      </c>
      <c r="AW576" s="14" t="s">
        <v>33</v>
      </c>
      <c r="AX576" s="14" t="s">
        <v>73</v>
      </c>
      <c r="AY576" s="254" t="s">
        <v>236</v>
      </c>
    </row>
    <row r="577" s="14" customFormat="1">
      <c r="A577" s="14"/>
      <c r="B577" s="244"/>
      <c r="C577" s="245"/>
      <c r="D577" s="235" t="s">
        <v>247</v>
      </c>
      <c r="E577" s="246" t="s">
        <v>19</v>
      </c>
      <c r="F577" s="247" t="s">
        <v>658</v>
      </c>
      <c r="G577" s="245"/>
      <c r="H577" s="248">
        <v>4</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247</v>
      </c>
      <c r="AU577" s="254" t="s">
        <v>82</v>
      </c>
      <c r="AV577" s="14" t="s">
        <v>82</v>
      </c>
      <c r="AW577" s="14" t="s">
        <v>33</v>
      </c>
      <c r="AX577" s="14" t="s">
        <v>73</v>
      </c>
      <c r="AY577" s="254" t="s">
        <v>236</v>
      </c>
    </row>
    <row r="578" s="14" customFormat="1">
      <c r="A578" s="14"/>
      <c r="B578" s="244"/>
      <c r="C578" s="245"/>
      <c r="D578" s="235" t="s">
        <v>247</v>
      </c>
      <c r="E578" s="246" t="s">
        <v>19</v>
      </c>
      <c r="F578" s="247" t="s">
        <v>659</v>
      </c>
      <c r="G578" s="245"/>
      <c r="H578" s="248">
        <v>9.1999999999999993</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247</v>
      </c>
      <c r="AU578" s="254" t="s">
        <v>82</v>
      </c>
      <c r="AV578" s="14" t="s">
        <v>82</v>
      </c>
      <c r="AW578" s="14" t="s">
        <v>33</v>
      </c>
      <c r="AX578" s="14" t="s">
        <v>73</v>
      </c>
      <c r="AY578" s="254" t="s">
        <v>236</v>
      </c>
    </row>
    <row r="579" s="16" customFormat="1">
      <c r="A579" s="16"/>
      <c r="B579" s="266"/>
      <c r="C579" s="267"/>
      <c r="D579" s="235" t="s">
        <v>247</v>
      </c>
      <c r="E579" s="268" t="s">
        <v>19</v>
      </c>
      <c r="F579" s="269" t="s">
        <v>367</v>
      </c>
      <c r="G579" s="267"/>
      <c r="H579" s="270">
        <v>59.310000000000002</v>
      </c>
      <c r="I579" s="271"/>
      <c r="J579" s="267"/>
      <c r="K579" s="267"/>
      <c r="L579" s="272"/>
      <c r="M579" s="273"/>
      <c r="N579" s="274"/>
      <c r="O579" s="274"/>
      <c r="P579" s="274"/>
      <c r="Q579" s="274"/>
      <c r="R579" s="274"/>
      <c r="S579" s="274"/>
      <c r="T579" s="275"/>
      <c r="U579" s="16"/>
      <c r="V579" s="16"/>
      <c r="W579" s="16"/>
      <c r="X579" s="16"/>
      <c r="Y579" s="16"/>
      <c r="Z579" s="16"/>
      <c r="AA579" s="16"/>
      <c r="AB579" s="16"/>
      <c r="AC579" s="16"/>
      <c r="AD579" s="16"/>
      <c r="AE579" s="16"/>
      <c r="AT579" s="276" t="s">
        <v>247</v>
      </c>
      <c r="AU579" s="276" t="s">
        <v>82</v>
      </c>
      <c r="AV579" s="16" t="s">
        <v>128</v>
      </c>
      <c r="AW579" s="16" t="s">
        <v>33</v>
      </c>
      <c r="AX579" s="16" t="s">
        <v>73</v>
      </c>
      <c r="AY579" s="276" t="s">
        <v>236</v>
      </c>
    </row>
    <row r="580" s="13" customFormat="1">
      <c r="A580" s="13"/>
      <c r="B580" s="233"/>
      <c r="C580" s="234"/>
      <c r="D580" s="235" t="s">
        <v>247</v>
      </c>
      <c r="E580" s="236" t="s">
        <v>19</v>
      </c>
      <c r="F580" s="237" t="s">
        <v>276</v>
      </c>
      <c r="G580" s="234"/>
      <c r="H580" s="236" t="s">
        <v>19</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247</v>
      </c>
      <c r="AU580" s="243" t="s">
        <v>82</v>
      </c>
      <c r="AV580" s="13" t="s">
        <v>80</v>
      </c>
      <c r="AW580" s="13" t="s">
        <v>33</v>
      </c>
      <c r="AX580" s="13" t="s">
        <v>73</v>
      </c>
      <c r="AY580" s="243" t="s">
        <v>236</v>
      </c>
    </row>
    <row r="581" s="13" customFormat="1">
      <c r="A581" s="13"/>
      <c r="B581" s="233"/>
      <c r="C581" s="234"/>
      <c r="D581" s="235" t="s">
        <v>247</v>
      </c>
      <c r="E581" s="236" t="s">
        <v>19</v>
      </c>
      <c r="F581" s="237" t="s">
        <v>656</v>
      </c>
      <c r="G581" s="234"/>
      <c r="H581" s="236" t="s">
        <v>19</v>
      </c>
      <c r="I581" s="238"/>
      <c r="J581" s="234"/>
      <c r="K581" s="234"/>
      <c r="L581" s="239"/>
      <c r="M581" s="240"/>
      <c r="N581" s="241"/>
      <c r="O581" s="241"/>
      <c r="P581" s="241"/>
      <c r="Q581" s="241"/>
      <c r="R581" s="241"/>
      <c r="S581" s="241"/>
      <c r="T581" s="242"/>
      <c r="U581" s="13"/>
      <c r="V581" s="13"/>
      <c r="W581" s="13"/>
      <c r="X581" s="13"/>
      <c r="Y581" s="13"/>
      <c r="Z581" s="13"/>
      <c r="AA581" s="13"/>
      <c r="AB581" s="13"/>
      <c r="AC581" s="13"/>
      <c r="AD581" s="13"/>
      <c r="AE581" s="13"/>
      <c r="AT581" s="243" t="s">
        <v>247</v>
      </c>
      <c r="AU581" s="243" t="s">
        <v>82</v>
      </c>
      <c r="AV581" s="13" t="s">
        <v>80</v>
      </c>
      <c r="AW581" s="13" t="s">
        <v>33</v>
      </c>
      <c r="AX581" s="13" t="s">
        <v>73</v>
      </c>
      <c r="AY581" s="243" t="s">
        <v>236</v>
      </c>
    </row>
    <row r="582" s="14" customFormat="1">
      <c r="A582" s="14"/>
      <c r="B582" s="244"/>
      <c r="C582" s="245"/>
      <c r="D582" s="235" t="s">
        <v>247</v>
      </c>
      <c r="E582" s="246" t="s">
        <v>19</v>
      </c>
      <c r="F582" s="247" t="s">
        <v>660</v>
      </c>
      <c r="G582" s="245"/>
      <c r="H582" s="248">
        <v>23</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247</v>
      </c>
      <c r="AU582" s="254" t="s">
        <v>82</v>
      </c>
      <c r="AV582" s="14" t="s">
        <v>82</v>
      </c>
      <c r="AW582" s="14" t="s">
        <v>33</v>
      </c>
      <c r="AX582" s="14" t="s">
        <v>73</v>
      </c>
      <c r="AY582" s="254" t="s">
        <v>236</v>
      </c>
    </row>
    <row r="583" s="14" customFormat="1">
      <c r="A583" s="14"/>
      <c r="B583" s="244"/>
      <c r="C583" s="245"/>
      <c r="D583" s="235" t="s">
        <v>247</v>
      </c>
      <c r="E583" s="246" t="s">
        <v>19</v>
      </c>
      <c r="F583" s="247" t="s">
        <v>661</v>
      </c>
      <c r="G583" s="245"/>
      <c r="H583" s="248">
        <v>6.7999999999999998</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247</v>
      </c>
      <c r="AU583" s="254" t="s">
        <v>82</v>
      </c>
      <c r="AV583" s="14" t="s">
        <v>82</v>
      </c>
      <c r="AW583" s="14" t="s">
        <v>33</v>
      </c>
      <c r="AX583" s="14" t="s">
        <v>73</v>
      </c>
      <c r="AY583" s="254" t="s">
        <v>236</v>
      </c>
    </row>
    <row r="584" s="14" customFormat="1">
      <c r="A584" s="14"/>
      <c r="B584" s="244"/>
      <c r="C584" s="245"/>
      <c r="D584" s="235" t="s">
        <v>247</v>
      </c>
      <c r="E584" s="246" t="s">
        <v>19</v>
      </c>
      <c r="F584" s="247" t="s">
        <v>662</v>
      </c>
      <c r="G584" s="245"/>
      <c r="H584" s="248">
        <v>11.6</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247</v>
      </c>
      <c r="AU584" s="254" t="s">
        <v>82</v>
      </c>
      <c r="AV584" s="14" t="s">
        <v>82</v>
      </c>
      <c r="AW584" s="14" t="s">
        <v>33</v>
      </c>
      <c r="AX584" s="14" t="s">
        <v>73</v>
      </c>
      <c r="AY584" s="254" t="s">
        <v>236</v>
      </c>
    </row>
    <row r="585" s="16" customFormat="1">
      <c r="A585" s="16"/>
      <c r="B585" s="266"/>
      <c r="C585" s="267"/>
      <c r="D585" s="235" t="s">
        <v>247</v>
      </c>
      <c r="E585" s="268" t="s">
        <v>19</v>
      </c>
      <c r="F585" s="269" t="s">
        <v>367</v>
      </c>
      <c r="G585" s="267"/>
      <c r="H585" s="270">
        <v>41.399999999999999</v>
      </c>
      <c r="I585" s="271"/>
      <c r="J585" s="267"/>
      <c r="K585" s="267"/>
      <c r="L585" s="272"/>
      <c r="M585" s="273"/>
      <c r="N585" s="274"/>
      <c r="O585" s="274"/>
      <c r="P585" s="274"/>
      <c r="Q585" s="274"/>
      <c r="R585" s="274"/>
      <c r="S585" s="274"/>
      <c r="T585" s="275"/>
      <c r="U585" s="16"/>
      <c r="V585" s="16"/>
      <c r="W585" s="16"/>
      <c r="X585" s="16"/>
      <c r="Y585" s="16"/>
      <c r="Z585" s="16"/>
      <c r="AA585" s="16"/>
      <c r="AB585" s="16"/>
      <c r="AC585" s="16"/>
      <c r="AD585" s="16"/>
      <c r="AE585" s="16"/>
      <c r="AT585" s="276" t="s">
        <v>247</v>
      </c>
      <c r="AU585" s="276" t="s">
        <v>82</v>
      </c>
      <c r="AV585" s="16" t="s">
        <v>128</v>
      </c>
      <c r="AW585" s="16" t="s">
        <v>33</v>
      </c>
      <c r="AX585" s="16" t="s">
        <v>73</v>
      </c>
      <c r="AY585" s="276" t="s">
        <v>236</v>
      </c>
    </row>
    <row r="586" s="13" customFormat="1">
      <c r="A586" s="13"/>
      <c r="B586" s="233"/>
      <c r="C586" s="234"/>
      <c r="D586" s="235" t="s">
        <v>247</v>
      </c>
      <c r="E586" s="236" t="s">
        <v>19</v>
      </c>
      <c r="F586" s="237" t="s">
        <v>268</v>
      </c>
      <c r="G586" s="234"/>
      <c r="H586" s="236" t="s">
        <v>19</v>
      </c>
      <c r="I586" s="238"/>
      <c r="J586" s="234"/>
      <c r="K586" s="234"/>
      <c r="L586" s="239"/>
      <c r="M586" s="240"/>
      <c r="N586" s="241"/>
      <c r="O586" s="241"/>
      <c r="P586" s="241"/>
      <c r="Q586" s="241"/>
      <c r="R586" s="241"/>
      <c r="S586" s="241"/>
      <c r="T586" s="242"/>
      <c r="U586" s="13"/>
      <c r="V586" s="13"/>
      <c r="W586" s="13"/>
      <c r="X586" s="13"/>
      <c r="Y586" s="13"/>
      <c r="Z586" s="13"/>
      <c r="AA586" s="13"/>
      <c r="AB586" s="13"/>
      <c r="AC586" s="13"/>
      <c r="AD586" s="13"/>
      <c r="AE586" s="13"/>
      <c r="AT586" s="243" t="s">
        <v>247</v>
      </c>
      <c r="AU586" s="243" t="s">
        <v>82</v>
      </c>
      <c r="AV586" s="13" t="s">
        <v>80</v>
      </c>
      <c r="AW586" s="13" t="s">
        <v>33</v>
      </c>
      <c r="AX586" s="13" t="s">
        <v>73</v>
      </c>
      <c r="AY586" s="243" t="s">
        <v>236</v>
      </c>
    </row>
    <row r="587" s="13" customFormat="1">
      <c r="A587" s="13"/>
      <c r="B587" s="233"/>
      <c r="C587" s="234"/>
      <c r="D587" s="235" t="s">
        <v>247</v>
      </c>
      <c r="E587" s="236" t="s">
        <v>19</v>
      </c>
      <c r="F587" s="237" t="s">
        <v>333</v>
      </c>
      <c r="G587" s="234"/>
      <c r="H587" s="236" t="s">
        <v>19</v>
      </c>
      <c r="I587" s="238"/>
      <c r="J587" s="234"/>
      <c r="K587" s="234"/>
      <c r="L587" s="239"/>
      <c r="M587" s="240"/>
      <c r="N587" s="241"/>
      <c r="O587" s="241"/>
      <c r="P587" s="241"/>
      <c r="Q587" s="241"/>
      <c r="R587" s="241"/>
      <c r="S587" s="241"/>
      <c r="T587" s="242"/>
      <c r="U587" s="13"/>
      <c r="V587" s="13"/>
      <c r="W587" s="13"/>
      <c r="X587" s="13"/>
      <c r="Y587" s="13"/>
      <c r="Z587" s="13"/>
      <c r="AA587" s="13"/>
      <c r="AB587" s="13"/>
      <c r="AC587" s="13"/>
      <c r="AD587" s="13"/>
      <c r="AE587" s="13"/>
      <c r="AT587" s="243" t="s">
        <v>247</v>
      </c>
      <c r="AU587" s="243" t="s">
        <v>82</v>
      </c>
      <c r="AV587" s="13" t="s">
        <v>80</v>
      </c>
      <c r="AW587" s="13" t="s">
        <v>33</v>
      </c>
      <c r="AX587" s="13" t="s">
        <v>73</v>
      </c>
      <c r="AY587" s="243" t="s">
        <v>236</v>
      </c>
    </row>
    <row r="588" s="13" customFormat="1">
      <c r="A588" s="13"/>
      <c r="B588" s="233"/>
      <c r="C588" s="234"/>
      <c r="D588" s="235" t="s">
        <v>247</v>
      </c>
      <c r="E588" s="236" t="s">
        <v>19</v>
      </c>
      <c r="F588" s="237" t="s">
        <v>656</v>
      </c>
      <c r="G588" s="234"/>
      <c r="H588" s="236" t="s">
        <v>19</v>
      </c>
      <c r="I588" s="238"/>
      <c r="J588" s="234"/>
      <c r="K588" s="234"/>
      <c r="L588" s="239"/>
      <c r="M588" s="240"/>
      <c r="N588" s="241"/>
      <c r="O588" s="241"/>
      <c r="P588" s="241"/>
      <c r="Q588" s="241"/>
      <c r="R588" s="241"/>
      <c r="S588" s="241"/>
      <c r="T588" s="242"/>
      <c r="U588" s="13"/>
      <c r="V588" s="13"/>
      <c r="W588" s="13"/>
      <c r="X588" s="13"/>
      <c r="Y588" s="13"/>
      <c r="Z588" s="13"/>
      <c r="AA588" s="13"/>
      <c r="AB588" s="13"/>
      <c r="AC588" s="13"/>
      <c r="AD588" s="13"/>
      <c r="AE588" s="13"/>
      <c r="AT588" s="243" t="s">
        <v>247</v>
      </c>
      <c r="AU588" s="243" t="s">
        <v>82</v>
      </c>
      <c r="AV588" s="13" t="s">
        <v>80</v>
      </c>
      <c r="AW588" s="13" t="s">
        <v>33</v>
      </c>
      <c r="AX588" s="13" t="s">
        <v>73</v>
      </c>
      <c r="AY588" s="243" t="s">
        <v>236</v>
      </c>
    </row>
    <row r="589" s="14" customFormat="1">
      <c r="A589" s="14"/>
      <c r="B589" s="244"/>
      <c r="C589" s="245"/>
      <c r="D589" s="235" t="s">
        <v>247</v>
      </c>
      <c r="E589" s="246" t="s">
        <v>19</v>
      </c>
      <c r="F589" s="247" t="s">
        <v>663</v>
      </c>
      <c r="G589" s="245"/>
      <c r="H589" s="248">
        <v>4.5</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247</v>
      </c>
      <c r="AU589" s="254" t="s">
        <v>82</v>
      </c>
      <c r="AV589" s="14" t="s">
        <v>82</v>
      </c>
      <c r="AW589" s="14" t="s">
        <v>33</v>
      </c>
      <c r="AX589" s="14" t="s">
        <v>73</v>
      </c>
      <c r="AY589" s="254" t="s">
        <v>236</v>
      </c>
    </row>
    <row r="590" s="14" customFormat="1">
      <c r="A590" s="14"/>
      <c r="B590" s="244"/>
      <c r="C590" s="245"/>
      <c r="D590" s="235" t="s">
        <v>247</v>
      </c>
      <c r="E590" s="246" t="s">
        <v>19</v>
      </c>
      <c r="F590" s="247" t="s">
        <v>664</v>
      </c>
      <c r="G590" s="245"/>
      <c r="H590" s="248">
        <v>6.5</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247</v>
      </c>
      <c r="AU590" s="254" t="s">
        <v>82</v>
      </c>
      <c r="AV590" s="14" t="s">
        <v>82</v>
      </c>
      <c r="AW590" s="14" t="s">
        <v>33</v>
      </c>
      <c r="AX590" s="14" t="s">
        <v>73</v>
      </c>
      <c r="AY590" s="254" t="s">
        <v>236</v>
      </c>
    </row>
    <row r="591" s="13" customFormat="1">
      <c r="A591" s="13"/>
      <c r="B591" s="233"/>
      <c r="C591" s="234"/>
      <c r="D591" s="235" t="s">
        <v>247</v>
      </c>
      <c r="E591" s="236" t="s">
        <v>19</v>
      </c>
      <c r="F591" s="237" t="s">
        <v>665</v>
      </c>
      <c r="G591" s="234"/>
      <c r="H591" s="236" t="s">
        <v>19</v>
      </c>
      <c r="I591" s="238"/>
      <c r="J591" s="234"/>
      <c r="K591" s="234"/>
      <c r="L591" s="239"/>
      <c r="M591" s="240"/>
      <c r="N591" s="241"/>
      <c r="O591" s="241"/>
      <c r="P591" s="241"/>
      <c r="Q591" s="241"/>
      <c r="R591" s="241"/>
      <c r="S591" s="241"/>
      <c r="T591" s="242"/>
      <c r="U591" s="13"/>
      <c r="V591" s="13"/>
      <c r="W591" s="13"/>
      <c r="X591" s="13"/>
      <c r="Y591" s="13"/>
      <c r="Z591" s="13"/>
      <c r="AA591" s="13"/>
      <c r="AB591" s="13"/>
      <c r="AC591" s="13"/>
      <c r="AD591" s="13"/>
      <c r="AE591" s="13"/>
      <c r="AT591" s="243" t="s">
        <v>247</v>
      </c>
      <c r="AU591" s="243" t="s">
        <v>82</v>
      </c>
      <c r="AV591" s="13" t="s">
        <v>80</v>
      </c>
      <c r="AW591" s="13" t="s">
        <v>33</v>
      </c>
      <c r="AX591" s="13" t="s">
        <v>73</v>
      </c>
      <c r="AY591" s="243" t="s">
        <v>236</v>
      </c>
    </row>
    <row r="592" s="14" customFormat="1">
      <c r="A592" s="14"/>
      <c r="B592" s="244"/>
      <c r="C592" s="245"/>
      <c r="D592" s="235" t="s">
        <v>247</v>
      </c>
      <c r="E592" s="246" t="s">
        <v>19</v>
      </c>
      <c r="F592" s="247" t="s">
        <v>666</v>
      </c>
      <c r="G592" s="245"/>
      <c r="H592" s="248">
        <v>7.2000000000000002</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247</v>
      </c>
      <c r="AU592" s="254" t="s">
        <v>82</v>
      </c>
      <c r="AV592" s="14" t="s">
        <v>82</v>
      </c>
      <c r="AW592" s="14" t="s">
        <v>33</v>
      </c>
      <c r="AX592" s="14" t="s">
        <v>73</v>
      </c>
      <c r="AY592" s="254" t="s">
        <v>236</v>
      </c>
    </row>
    <row r="593" s="16" customFormat="1">
      <c r="A593" s="16"/>
      <c r="B593" s="266"/>
      <c r="C593" s="267"/>
      <c r="D593" s="235" t="s">
        <v>247</v>
      </c>
      <c r="E593" s="268" t="s">
        <v>19</v>
      </c>
      <c r="F593" s="269" t="s">
        <v>367</v>
      </c>
      <c r="G593" s="267"/>
      <c r="H593" s="270">
        <v>18.199999999999999</v>
      </c>
      <c r="I593" s="271"/>
      <c r="J593" s="267"/>
      <c r="K593" s="267"/>
      <c r="L593" s="272"/>
      <c r="M593" s="273"/>
      <c r="N593" s="274"/>
      <c r="O593" s="274"/>
      <c r="P593" s="274"/>
      <c r="Q593" s="274"/>
      <c r="R593" s="274"/>
      <c r="S593" s="274"/>
      <c r="T593" s="275"/>
      <c r="U593" s="16"/>
      <c r="V593" s="16"/>
      <c r="W593" s="16"/>
      <c r="X593" s="16"/>
      <c r="Y593" s="16"/>
      <c r="Z593" s="16"/>
      <c r="AA593" s="16"/>
      <c r="AB593" s="16"/>
      <c r="AC593" s="16"/>
      <c r="AD593" s="16"/>
      <c r="AE593" s="16"/>
      <c r="AT593" s="276" t="s">
        <v>247</v>
      </c>
      <c r="AU593" s="276" t="s">
        <v>82</v>
      </c>
      <c r="AV593" s="16" t="s">
        <v>128</v>
      </c>
      <c r="AW593" s="16" t="s">
        <v>33</v>
      </c>
      <c r="AX593" s="16" t="s">
        <v>73</v>
      </c>
      <c r="AY593" s="276" t="s">
        <v>236</v>
      </c>
    </row>
    <row r="594" s="15" customFormat="1">
      <c r="A594" s="15"/>
      <c r="B594" s="255"/>
      <c r="C594" s="256"/>
      <c r="D594" s="235" t="s">
        <v>247</v>
      </c>
      <c r="E594" s="257" t="s">
        <v>19</v>
      </c>
      <c r="F594" s="258" t="s">
        <v>254</v>
      </c>
      <c r="G594" s="256"/>
      <c r="H594" s="259">
        <v>118.91</v>
      </c>
      <c r="I594" s="260"/>
      <c r="J594" s="256"/>
      <c r="K594" s="256"/>
      <c r="L594" s="261"/>
      <c r="M594" s="262"/>
      <c r="N594" s="263"/>
      <c r="O594" s="263"/>
      <c r="P594" s="263"/>
      <c r="Q594" s="263"/>
      <c r="R594" s="263"/>
      <c r="S594" s="263"/>
      <c r="T594" s="264"/>
      <c r="U594" s="15"/>
      <c r="V594" s="15"/>
      <c r="W594" s="15"/>
      <c r="X594" s="15"/>
      <c r="Y594" s="15"/>
      <c r="Z594" s="15"/>
      <c r="AA594" s="15"/>
      <c r="AB594" s="15"/>
      <c r="AC594" s="15"/>
      <c r="AD594" s="15"/>
      <c r="AE594" s="15"/>
      <c r="AT594" s="265" t="s">
        <v>247</v>
      </c>
      <c r="AU594" s="265" t="s">
        <v>82</v>
      </c>
      <c r="AV594" s="15" t="s">
        <v>243</v>
      </c>
      <c r="AW594" s="15" t="s">
        <v>33</v>
      </c>
      <c r="AX594" s="15" t="s">
        <v>80</v>
      </c>
      <c r="AY594" s="265" t="s">
        <v>236</v>
      </c>
    </row>
    <row r="595" s="2" customFormat="1" ht="16.5" customHeight="1">
      <c r="A595" s="40"/>
      <c r="B595" s="41"/>
      <c r="C595" s="215" t="s">
        <v>667</v>
      </c>
      <c r="D595" s="215" t="s">
        <v>238</v>
      </c>
      <c r="E595" s="216" t="s">
        <v>668</v>
      </c>
      <c r="F595" s="217" t="s">
        <v>669</v>
      </c>
      <c r="G595" s="218" t="s">
        <v>114</v>
      </c>
      <c r="H595" s="219">
        <v>168.70400000000001</v>
      </c>
      <c r="I595" s="220"/>
      <c r="J595" s="221">
        <f>ROUND(I595*H595,2)</f>
        <v>0</v>
      </c>
      <c r="K595" s="217" t="s">
        <v>242</v>
      </c>
      <c r="L595" s="46"/>
      <c r="M595" s="222" t="s">
        <v>19</v>
      </c>
      <c r="N595" s="223" t="s">
        <v>44</v>
      </c>
      <c r="O595" s="86"/>
      <c r="P595" s="224">
        <f>O595*H595</f>
        <v>0</v>
      </c>
      <c r="Q595" s="224">
        <v>0.00025999999999999998</v>
      </c>
      <c r="R595" s="224">
        <f>Q595*H595</f>
        <v>0.043863039999999999</v>
      </c>
      <c r="S595" s="224">
        <v>0</v>
      </c>
      <c r="T595" s="225">
        <f>S595*H595</f>
        <v>0</v>
      </c>
      <c r="U595" s="40"/>
      <c r="V595" s="40"/>
      <c r="W595" s="40"/>
      <c r="X595" s="40"/>
      <c r="Y595" s="40"/>
      <c r="Z595" s="40"/>
      <c r="AA595" s="40"/>
      <c r="AB595" s="40"/>
      <c r="AC595" s="40"/>
      <c r="AD595" s="40"/>
      <c r="AE595" s="40"/>
      <c r="AR595" s="226" t="s">
        <v>243</v>
      </c>
      <c r="AT595" s="226" t="s">
        <v>238</v>
      </c>
      <c r="AU595" s="226" t="s">
        <v>82</v>
      </c>
      <c r="AY595" s="19" t="s">
        <v>236</v>
      </c>
      <c r="BE595" s="227">
        <f>IF(N595="základní",J595,0)</f>
        <v>0</v>
      </c>
      <c r="BF595" s="227">
        <f>IF(N595="snížená",J595,0)</f>
        <v>0</v>
      </c>
      <c r="BG595" s="227">
        <f>IF(N595="zákl. přenesená",J595,0)</f>
        <v>0</v>
      </c>
      <c r="BH595" s="227">
        <f>IF(N595="sníž. přenesená",J595,0)</f>
        <v>0</v>
      </c>
      <c r="BI595" s="227">
        <f>IF(N595="nulová",J595,0)</f>
        <v>0</v>
      </c>
      <c r="BJ595" s="19" t="s">
        <v>80</v>
      </c>
      <c r="BK595" s="227">
        <f>ROUND(I595*H595,2)</f>
        <v>0</v>
      </c>
      <c r="BL595" s="19" t="s">
        <v>243</v>
      </c>
      <c r="BM595" s="226" t="s">
        <v>670</v>
      </c>
    </row>
    <row r="596" s="2" customFormat="1">
      <c r="A596" s="40"/>
      <c r="B596" s="41"/>
      <c r="C596" s="42"/>
      <c r="D596" s="228" t="s">
        <v>245</v>
      </c>
      <c r="E596" s="42"/>
      <c r="F596" s="229" t="s">
        <v>671</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245</v>
      </c>
      <c r="AU596" s="19" t="s">
        <v>82</v>
      </c>
    </row>
    <row r="597" s="14" customFormat="1">
      <c r="A597" s="14"/>
      <c r="B597" s="244"/>
      <c r="C597" s="245"/>
      <c r="D597" s="235" t="s">
        <v>247</v>
      </c>
      <c r="E597" s="246" t="s">
        <v>19</v>
      </c>
      <c r="F597" s="247" t="s">
        <v>672</v>
      </c>
      <c r="G597" s="245"/>
      <c r="H597" s="248">
        <v>55.350000000000001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247</v>
      </c>
      <c r="AU597" s="254" t="s">
        <v>82</v>
      </c>
      <c r="AV597" s="14" t="s">
        <v>82</v>
      </c>
      <c r="AW597" s="14" t="s">
        <v>33</v>
      </c>
      <c r="AX597" s="14" t="s">
        <v>73</v>
      </c>
      <c r="AY597" s="254" t="s">
        <v>236</v>
      </c>
    </row>
    <row r="598" s="14" customFormat="1">
      <c r="A598" s="14"/>
      <c r="B598" s="244"/>
      <c r="C598" s="245"/>
      <c r="D598" s="235" t="s">
        <v>247</v>
      </c>
      <c r="E598" s="246" t="s">
        <v>19</v>
      </c>
      <c r="F598" s="247" t="s">
        <v>673</v>
      </c>
      <c r="G598" s="245"/>
      <c r="H598" s="248">
        <v>131.40000000000001</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247</v>
      </c>
      <c r="AU598" s="254" t="s">
        <v>82</v>
      </c>
      <c r="AV598" s="14" t="s">
        <v>82</v>
      </c>
      <c r="AW598" s="14" t="s">
        <v>33</v>
      </c>
      <c r="AX598" s="14" t="s">
        <v>73</v>
      </c>
      <c r="AY598" s="254" t="s">
        <v>236</v>
      </c>
    </row>
    <row r="599" s="14" customFormat="1">
      <c r="A599" s="14"/>
      <c r="B599" s="244"/>
      <c r="C599" s="245"/>
      <c r="D599" s="235" t="s">
        <v>247</v>
      </c>
      <c r="E599" s="246" t="s">
        <v>19</v>
      </c>
      <c r="F599" s="247" t="s">
        <v>674</v>
      </c>
      <c r="G599" s="245"/>
      <c r="H599" s="248">
        <v>-77.760000000000005</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247</v>
      </c>
      <c r="AU599" s="254" t="s">
        <v>82</v>
      </c>
      <c r="AV599" s="14" t="s">
        <v>82</v>
      </c>
      <c r="AW599" s="14" t="s">
        <v>33</v>
      </c>
      <c r="AX599" s="14" t="s">
        <v>73</v>
      </c>
      <c r="AY599" s="254" t="s">
        <v>236</v>
      </c>
    </row>
    <row r="600" s="14" customFormat="1">
      <c r="A600" s="14"/>
      <c r="B600" s="244"/>
      <c r="C600" s="245"/>
      <c r="D600" s="235" t="s">
        <v>247</v>
      </c>
      <c r="E600" s="246" t="s">
        <v>19</v>
      </c>
      <c r="F600" s="247" t="s">
        <v>675</v>
      </c>
      <c r="G600" s="245"/>
      <c r="H600" s="248">
        <v>54.880000000000003</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247</v>
      </c>
      <c r="AU600" s="254" t="s">
        <v>82</v>
      </c>
      <c r="AV600" s="14" t="s">
        <v>82</v>
      </c>
      <c r="AW600" s="14" t="s">
        <v>33</v>
      </c>
      <c r="AX600" s="14" t="s">
        <v>73</v>
      </c>
      <c r="AY600" s="254" t="s">
        <v>236</v>
      </c>
    </row>
    <row r="601" s="14" customFormat="1">
      <c r="A601" s="14"/>
      <c r="B601" s="244"/>
      <c r="C601" s="245"/>
      <c r="D601" s="235" t="s">
        <v>247</v>
      </c>
      <c r="E601" s="246" t="s">
        <v>19</v>
      </c>
      <c r="F601" s="247" t="s">
        <v>676</v>
      </c>
      <c r="G601" s="245"/>
      <c r="H601" s="248">
        <v>4.8339999999999996</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247</v>
      </c>
      <c r="AU601" s="254" t="s">
        <v>82</v>
      </c>
      <c r="AV601" s="14" t="s">
        <v>82</v>
      </c>
      <c r="AW601" s="14" t="s">
        <v>33</v>
      </c>
      <c r="AX601" s="14" t="s">
        <v>73</v>
      </c>
      <c r="AY601" s="254" t="s">
        <v>236</v>
      </c>
    </row>
    <row r="602" s="15" customFormat="1">
      <c r="A602" s="15"/>
      <c r="B602" s="255"/>
      <c r="C602" s="256"/>
      <c r="D602" s="235" t="s">
        <v>247</v>
      </c>
      <c r="E602" s="257" t="s">
        <v>19</v>
      </c>
      <c r="F602" s="258" t="s">
        <v>254</v>
      </c>
      <c r="G602" s="256"/>
      <c r="H602" s="259">
        <v>168.70400000000001</v>
      </c>
      <c r="I602" s="260"/>
      <c r="J602" s="256"/>
      <c r="K602" s="256"/>
      <c r="L602" s="261"/>
      <c r="M602" s="262"/>
      <c r="N602" s="263"/>
      <c r="O602" s="263"/>
      <c r="P602" s="263"/>
      <c r="Q602" s="263"/>
      <c r="R602" s="263"/>
      <c r="S602" s="263"/>
      <c r="T602" s="264"/>
      <c r="U602" s="15"/>
      <c r="V602" s="15"/>
      <c r="W602" s="15"/>
      <c r="X602" s="15"/>
      <c r="Y602" s="15"/>
      <c r="Z602" s="15"/>
      <c r="AA602" s="15"/>
      <c r="AB602" s="15"/>
      <c r="AC602" s="15"/>
      <c r="AD602" s="15"/>
      <c r="AE602" s="15"/>
      <c r="AT602" s="265" t="s">
        <v>247</v>
      </c>
      <c r="AU602" s="265" t="s">
        <v>82</v>
      </c>
      <c r="AV602" s="15" t="s">
        <v>243</v>
      </c>
      <c r="AW602" s="15" t="s">
        <v>33</v>
      </c>
      <c r="AX602" s="15" t="s">
        <v>80</v>
      </c>
      <c r="AY602" s="265" t="s">
        <v>236</v>
      </c>
    </row>
    <row r="603" s="2" customFormat="1" ht="24.15" customHeight="1">
      <c r="A603" s="40"/>
      <c r="B603" s="41"/>
      <c r="C603" s="215" t="s">
        <v>677</v>
      </c>
      <c r="D603" s="215" t="s">
        <v>238</v>
      </c>
      <c r="E603" s="216" t="s">
        <v>678</v>
      </c>
      <c r="F603" s="217" t="s">
        <v>679</v>
      </c>
      <c r="G603" s="218" t="s">
        <v>114</v>
      </c>
      <c r="H603" s="219">
        <v>168.70400000000001</v>
      </c>
      <c r="I603" s="220"/>
      <c r="J603" s="221">
        <f>ROUND(I603*H603,2)</f>
        <v>0</v>
      </c>
      <c r="K603" s="217" t="s">
        <v>242</v>
      </c>
      <c r="L603" s="46"/>
      <c r="M603" s="222" t="s">
        <v>19</v>
      </c>
      <c r="N603" s="223" t="s">
        <v>44</v>
      </c>
      <c r="O603" s="86"/>
      <c r="P603" s="224">
        <f>O603*H603</f>
        <v>0</v>
      </c>
      <c r="Q603" s="224">
        <v>0.0043800000000000002</v>
      </c>
      <c r="R603" s="224">
        <f>Q603*H603</f>
        <v>0.73892352000000006</v>
      </c>
      <c r="S603" s="224">
        <v>0</v>
      </c>
      <c r="T603" s="225">
        <f>S603*H603</f>
        <v>0</v>
      </c>
      <c r="U603" s="40"/>
      <c r="V603" s="40"/>
      <c r="W603" s="40"/>
      <c r="X603" s="40"/>
      <c r="Y603" s="40"/>
      <c r="Z603" s="40"/>
      <c r="AA603" s="40"/>
      <c r="AB603" s="40"/>
      <c r="AC603" s="40"/>
      <c r="AD603" s="40"/>
      <c r="AE603" s="40"/>
      <c r="AR603" s="226" t="s">
        <v>243</v>
      </c>
      <c r="AT603" s="226" t="s">
        <v>238</v>
      </c>
      <c r="AU603" s="226" t="s">
        <v>82</v>
      </c>
      <c r="AY603" s="19" t="s">
        <v>236</v>
      </c>
      <c r="BE603" s="227">
        <f>IF(N603="základní",J603,0)</f>
        <v>0</v>
      </c>
      <c r="BF603" s="227">
        <f>IF(N603="snížená",J603,0)</f>
        <v>0</v>
      </c>
      <c r="BG603" s="227">
        <f>IF(N603="zákl. přenesená",J603,0)</f>
        <v>0</v>
      </c>
      <c r="BH603" s="227">
        <f>IF(N603="sníž. přenesená",J603,0)</f>
        <v>0</v>
      </c>
      <c r="BI603" s="227">
        <f>IF(N603="nulová",J603,0)</f>
        <v>0</v>
      </c>
      <c r="BJ603" s="19" t="s">
        <v>80</v>
      </c>
      <c r="BK603" s="227">
        <f>ROUND(I603*H603,2)</f>
        <v>0</v>
      </c>
      <c r="BL603" s="19" t="s">
        <v>243</v>
      </c>
      <c r="BM603" s="226" t="s">
        <v>680</v>
      </c>
    </row>
    <row r="604" s="2" customFormat="1">
      <c r="A604" s="40"/>
      <c r="B604" s="41"/>
      <c r="C604" s="42"/>
      <c r="D604" s="228" t="s">
        <v>245</v>
      </c>
      <c r="E604" s="42"/>
      <c r="F604" s="229" t="s">
        <v>681</v>
      </c>
      <c r="G604" s="42"/>
      <c r="H604" s="42"/>
      <c r="I604" s="230"/>
      <c r="J604" s="42"/>
      <c r="K604" s="42"/>
      <c r="L604" s="46"/>
      <c r="M604" s="231"/>
      <c r="N604" s="232"/>
      <c r="O604" s="86"/>
      <c r="P604" s="86"/>
      <c r="Q604" s="86"/>
      <c r="R604" s="86"/>
      <c r="S604" s="86"/>
      <c r="T604" s="87"/>
      <c r="U604" s="40"/>
      <c r="V604" s="40"/>
      <c r="W604" s="40"/>
      <c r="X604" s="40"/>
      <c r="Y604" s="40"/>
      <c r="Z604" s="40"/>
      <c r="AA604" s="40"/>
      <c r="AB604" s="40"/>
      <c r="AC604" s="40"/>
      <c r="AD604" s="40"/>
      <c r="AE604" s="40"/>
      <c r="AT604" s="19" t="s">
        <v>245</v>
      </c>
      <c r="AU604" s="19" t="s">
        <v>82</v>
      </c>
    </row>
    <row r="605" s="14" customFormat="1">
      <c r="A605" s="14"/>
      <c r="B605" s="244"/>
      <c r="C605" s="245"/>
      <c r="D605" s="235" t="s">
        <v>247</v>
      </c>
      <c r="E605" s="246" t="s">
        <v>19</v>
      </c>
      <c r="F605" s="247" t="s">
        <v>672</v>
      </c>
      <c r="G605" s="245"/>
      <c r="H605" s="248">
        <v>55.350000000000001</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247</v>
      </c>
      <c r="AU605" s="254" t="s">
        <v>82</v>
      </c>
      <c r="AV605" s="14" t="s">
        <v>82</v>
      </c>
      <c r="AW605" s="14" t="s">
        <v>33</v>
      </c>
      <c r="AX605" s="14" t="s">
        <v>73</v>
      </c>
      <c r="AY605" s="254" t="s">
        <v>236</v>
      </c>
    </row>
    <row r="606" s="14" customFormat="1">
      <c r="A606" s="14"/>
      <c r="B606" s="244"/>
      <c r="C606" s="245"/>
      <c r="D606" s="235" t="s">
        <v>247</v>
      </c>
      <c r="E606" s="246" t="s">
        <v>19</v>
      </c>
      <c r="F606" s="247" t="s">
        <v>673</v>
      </c>
      <c r="G606" s="245"/>
      <c r="H606" s="248">
        <v>131.40000000000001</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247</v>
      </c>
      <c r="AU606" s="254" t="s">
        <v>82</v>
      </c>
      <c r="AV606" s="14" t="s">
        <v>82</v>
      </c>
      <c r="AW606" s="14" t="s">
        <v>33</v>
      </c>
      <c r="AX606" s="14" t="s">
        <v>73</v>
      </c>
      <c r="AY606" s="254" t="s">
        <v>236</v>
      </c>
    </row>
    <row r="607" s="14" customFormat="1">
      <c r="A607" s="14"/>
      <c r="B607" s="244"/>
      <c r="C607" s="245"/>
      <c r="D607" s="235" t="s">
        <v>247</v>
      </c>
      <c r="E607" s="246" t="s">
        <v>19</v>
      </c>
      <c r="F607" s="247" t="s">
        <v>674</v>
      </c>
      <c r="G607" s="245"/>
      <c r="H607" s="248">
        <v>-77.760000000000005</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247</v>
      </c>
      <c r="AU607" s="254" t="s">
        <v>82</v>
      </c>
      <c r="AV607" s="14" t="s">
        <v>82</v>
      </c>
      <c r="AW607" s="14" t="s">
        <v>33</v>
      </c>
      <c r="AX607" s="14" t="s">
        <v>73</v>
      </c>
      <c r="AY607" s="254" t="s">
        <v>236</v>
      </c>
    </row>
    <row r="608" s="14" customFormat="1">
      <c r="A608" s="14"/>
      <c r="B608" s="244"/>
      <c r="C608" s="245"/>
      <c r="D608" s="235" t="s">
        <v>247</v>
      </c>
      <c r="E608" s="246" t="s">
        <v>19</v>
      </c>
      <c r="F608" s="247" t="s">
        <v>675</v>
      </c>
      <c r="G608" s="245"/>
      <c r="H608" s="248">
        <v>54.880000000000003</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247</v>
      </c>
      <c r="AU608" s="254" t="s">
        <v>82</v>
      </c>
      <c r="AV608" s="14" t="s">
        <v>82</v>
      </c>
      <c r="AW608" s="14" t="s">
        <v>33</v>
      </c>
      <c r="AX608" s="14" t="s">
        <v>73</v>
      </c>
      <c r="AY608" s="254" t="s">
        <v>236</v>
      </c>
    </row>
    <row r="609" s="14" customFormat="1">
      <c r="A609" s="14"/>
      <c r="B609" s="244"/>
      <c r="C609" s="245"/>
      <c r="D609" s="235" t="s">
        <v>247</v>
      </c>
      <c r="E609" s="246" t="s">
        <v>19</v>
      </c>
      <c r="F609" s="247" t="s">
        <v>676</v>
      </c>
      <c r="G609" s="245"/>
      <c r="H609" s="248">
        <v>4.8339999999999996</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247</v>
      </c>
      <c r="AU609" s="254" t="s">
        <v>82</v>
      </c>
      <c r="AV609" s="14" t="s">
        <v>82</v>
      </c>
      <c r="AW609" s="14" t="s">
        <v>33</v>
      </c>
      <c r="AX609" s="14" t="s">
        <v>73</v>
      </c>
      <c r="AY609" s="254" t="s">
        <v>236</v>
      </c>
    </row>
    <row r="610" s="15" customFormat="1">
      <c r="A610" s="15"/>
      <c r="B610" s="255"/>
      <c r="C610" s="256"/>
      <c r="D610" s="235" t="s">
        <v>247</v>
      </c>
      <c r="E610" s="257" t="s">
        <v>19</v>
      </c>
      <c r="F610" s="258" t="s">
        <v>254</v>
      </c>
      <c r="G610" s="256"/>
      <c r="H610" s="259">
        <v>168.70400000000001</v>
      </c>
      <c r="I610" s="260"/>
      <c r="J610" s="256"/>
      <c r="K610" s="256"/>
      <c r="L610" s="261"/>
      <c r="M610" s="262"/>
      <c r="N610" s="263"/>
      <c r="O610" s="263"/>
      <c r="P610" s="263"/>
      <c r="Q610" s="263"/>
      <c r="R610" s="263"/>
      <c r="S610" s="263"/>
      <c r="T610" s="264"/>
      <c r="U610" s="15"/>
      <c r="V610" s="15"/>
      <c r="W610" s="15"/>
      <c r="X610" s="15"/>
      <c r="Y610" s="15"/>
      <c r="Z610" s="15"/>
      <c r="AA610" s="15"/>
      <c r="AB610" s="15"/>
      <c r="AC610" s="15"/>
      <c r="AD610" s="15"/>
      <c r="AE610" s="15"/>
      <c r="AT610" s="265" t="s">
        <v>247</v>
      </c>
      <c r="AU610" s="265" t="s">
        <v>82</v>
      </c>
      <c r="AV610" s="15" t="s">
        <v>243</v>
      </c>
      <c r="AW610" s="15" t="s">
        <v>33</v>
      </c>
      <c r="AX610" s="15" t="s">
        <v>80</v>
      </c>
      <c r="AY610" s="265" t="s">
        <v>236</v>
      </c>
    </row>
    <row r="611" s="2" customFormat="1" ht="16.5" customHeight="1">
      <c r="A611" s="40"/>
      <c r="B611" s="41"/>
      <c r="C611" s="215" t="s">
        <v>682</v>
      </c>
      <c r="D611" s="215" t="s">
        <v>238</v>
      </c>
      <c r="E611" s="216" t="s">
        <v>683</v>
      </c>
      <c r="F611" s="217" t="s">
        <v>684</v>
      </c>
      <c r="G611" s="218" t="s">
        <v>114</v>
      </c>
      <c r="H611" s="219">
        <v>58.514000000000003</v>
      </c>
      <c r="I611" s="220"/>
      <c r="J611" s="221">
        <f>ROUND(I611*H611,2)</f>
        <v>0</v>
      </c>
      <c r="K611" s="217" t="s">
        <v>242</v>
      </c>
      <c r="L611" s="46"/>
      <c r="M611" s="222" t="s">
        <v>19</v>
      </c>
      <c r="N611" s="223" t="s">
        <v>44</v>
      </c>
      <c r="O611" s="86"/>
      <c r="P611" s="224">
        <f>O611*H611</f>
        <v>0</v>
      </c>
      <c r="Q611" s="224">
        <v>0.00022000000000000001</v>
      </c>
      <c r="R611" s="224">
        <f>Q611*H611</f>
        <v>0.01287308</v>
      </c>
      <c r="S611" s="224">
        <v>0</v>
      </c>
      <c r="T611" s="225">
        <f>S611*H611</f>
        <v>0</v>
      </c>
      <c r="U611" s="40"/>
      <c r="V611" s="40"/>
      <c r="W611" s="40"/>
      <c r="X611" s="40"/>
      <c r="Y611" s="40"/>
      <c r="Z611" s="40"/>
      <c r="AA611" s="40"/>
      <c r="AB611" s="40"/>
      <c r="AC611" s="40"/>
      <c r="AD611" s="40"/>
      <c r="AE611" s="40"/>
      <c r="AR611" s="226" t="s">
        <v>243</v>
      </c>
      <c r="AT611" s="226" t="s">
        <v>238</v>
      </c>
      <c r="AU611" s="226" t="s">
        <v>82</v>
      </c>
      <c r="AY611" s="19" t="s">
        <v>236</v>
      </c>
      <c r="BE611" s="227">
        <f>IF(N611="základní",J611,0)</f>
        <v>0</v>
      </c>
      <c r="BF611" s="227">
        <f>IF(N611="snížená",J611,0)</f>
        <v>0</v>
      </c>
      <c r="BG611" s="227">
        <f>IF(N611="zákl. přenesená",J611,0)</f>
        <v>0</v>
      </c>
      <c r="BH611" s="227">
        <f>IF(N611="sníž. přenesená",J611,0)</f>
        <v>0</v>
      </c>
      <c r="BI611" s="227">
        <f>IF(N611="nulová",J611,0)</f>
        <v>0</v>
      </c>
      <c r="BJ611" s="19" t="s">
        <v>80</v>
      </c>
      <c r="BK611" s="227">
        <f>ROUND(I611*H611,2)</f>
        <v>0</v>
      </c>
      <c r="BL611" s="19" t="s">
        <v>243</v>
      </c>
      <c r="BM611" s="226" t="s">
        <v>685</v>
      </c>
    </row>
    <row r="612" s="2" customFormat="1">
      <c r="A612" s="40"/>
      <c r="B612" s="41"/>
      <c r="C612" s="42"/>
      <c r="D612" s="228" t="s">
        <v>245</v>
      </c>
      <c r="E612" s="42"/>
      <c r="F612" s="229" t="s">
        <v>686</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245</v>
      </c>
      <c r="AU612" s="19" t="s">
        <v>82</v>
      </c>
    </row>
    <row r="613" s="13" customFormat="1">
      <c r="A613" s="13"/>
      <c r="B613" s="233"/>
      <c r="C613" s="234"/>
      <c r="D613" s="235" t="s">
        <v>247</v>
      </c>
      <c r="E613" s="236" t="s">
        <v>19</v>
      </c>
      <c r="F613" s="237" t="s">
        <v>687</v>
      </c>
      <c r="G613" s="234"/>
      <c r="H613" s="236" t="s">
        <v>19</v>
      </c>
      <c r="I613" s="238"/>
      <c r="J613" s="234"/>
      <c r="K613" s="234"/>
      <c r="L613" s="239"/>
      <c r="M613" s="240"/>
      <c r="N613" s="241"/>
      <c r="O613" s="241"/>
      <c r="P613" s="241"/>
      <c r="Q613" s="241"/>
      <c r="R613" s="241"/>
      <c r="S613" s="241"/>
      <c r="T613" s="242"/>
      <c r="U613" s="13"/>
      <c r="V613" s="13"/>
      <c r="W613" s="13"/>
      <c r="X613" s="13"/>
      <c r="Y613" s="13"/>
      <c r="Z613" s="13"/>
      <c r="AA613" s="13"/>
      <c r="AB613" s="13"/>
      <c r="AC613" s="13"/>
      <c r="AD613" s="13"/>
      <c r="AE613" s="13"/>
      <c r="AT613" s="243" t="s">
        <v>247</v>
      </c>
      <c r="AU613" s="243" t="s">
        <v>82</v>
      </c>
      <c r="AV613" s="13" t="s">
        <v>80</v>
      </c>
      <c r="AW613" s="13" t="s">
        <v>33</v>
      </c>
      <c r="AX613" s="13" t="s">
        <v>73</v>
      </c>
      <c r="AY613" s="243" t="s">
        <v>236</v>
      </c>
    </row>
    <row r="614" s="13" customFormat="1">
      <c r="A614" s="13"/>
      <c r="B614" s="233"/>
      <c r="C614" s="234"/>
      <c r="D614" s="235" t="s">
        <v>247</v>
      </c>
      <c r="E614" s="236" t="s">
        <v>19</v>
      </c>
      <c r="F614" s="237" t="s">
        <v>688</v>
      </c>
      <c r="G614" s="234"/>
      <c r="H614" s="236" t="s">
        <v>19</v>
      </c>
      <c r="I614" s="238"/>
      <c r="J614" s="234"/>
      <c r="K614" s="234"/>
      <c r="L614" s="239"/>
      <c r="M614" s="240"/>
      <c r="N614" s="241"/>
      <c r="O614" s="241"/>
      <c r="P614" s="241"/>
      <c r="Q614" s="241"/>
      <c r="R614" s="241"/>
      <c r="S614" s="241"/>
      <c r="T614" s="242"/>
      <c r="U614" s="13"/>
      <c r="V614" s="13"/>
      <c r="W614" s="13"/>
      <c r="X614" s="13"/>
      <c r="Y614" s="13"/>
      <c r="Z614" s="13"/>
      <c r="AA614" s="13"/>
      <c r="AB614" s="13"/>
      <c r="AC614" s="13"/>
      <c r="AD614" s="13"/>
      <c r="AE614" s="13"/>
      <c r="AT614" s="243" t="s">
        <v>247</v>
      </c>
      <c r="AU614" s="243" t="s">
        <v>82</v>
      </c>
      <c r="AV614" s="13" t="s">
        <v>80</v>
      </c>
      <c r="AW614" s="13" t="s">
        <v>33</v>
      </c>
      <c r="AX614" s="13" t="s">
        <v>73</v>
      </c>
      <c r="AY614" s="243" t="s">
        <v>236</v>
      </c>
    </row>
    <row r="615" s="14" customFormat="1">
      <c r="A615" s="14"/>
      <c r="B615" s="244"/>
      <c r="C615" s="245"/>
      <c r="D615" s="235" t="s">
        <v>247</v>
      </c>
      <c r="E615" s="246" t="s">
        <v>19</v>
      </c>
      <c r="F615" s="247" t="s">
        <v>689</v>
      </c>
      <c r="G615" s="245"/>
      <c r="H615" s="248">
        <v>18.138000000000002</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247</v>
      </c>
      <c r="AU615" s="254" t="s">
        <v>82</v>
      </c>
      <c r="AV615" s="14" t="s">
        <v>82</v>
      </c>
      <c r="AW615" s="14" t="s">
        <v>33</v>
      </c>
      <c r="AX615" s="14" t="s">
        <v>73</v>
      </c>
      <c r="AY615" s="254" t="s">
        <v>236</v>
      </c>
    </row>
    <row r="616" s="14" customFormat="1">
      <c r="A616" s="14"/>
      <c r="B616" s="244"/>
      <c r="C616" s="245"/>
      <c r="D616" s="235" t="s">
        <v>247</v>
      </c>
      <c r="E616" s="246" t="s">
        <v>19</v>
      </c>
      <c r="F616" s="247" t="s">
        <v>690</v>
      </c>
      <c r="G616" s="245"/>
      <c r="H616" s="248">
        <v>7.5499999999999998</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247</v>
      </c>
      <c r="AU616" s="254" t="s">
        <v>82</v>
      </c>
      <c r="AV616" s="14" t="s">
        <v>82</v>
      </c>
      <c r="AW616" s="14" t="s">
        <v>33</v>
      </c>
      <c r="AX616" s="14" t="s">
        <v>73</v>
      </c>
      <c r="AY616" s="254" t="s">
        <v>236</v>
      </c>
    </row>
    <row r="617" s="14" customFormat="1">
      <c r="A617" s="14"/>
      <c r="B617" s="244"/>
      <c r="C617" s="245"/>
      <c r="D617" s="235" t="s">
        <v>247</v>
      </c>
      <c r="E617" s="246" t="s">
        <v>19</v>
      </c>
      <c r="F617" s="247" t="s">
        <v>691</v>
      </c>
      <c r="G617" s="245"/>
      <c r="H617" s="248">
        <v>14.763</v>
      </c>
      <c r="I617" s="249"/>
      <c r="J617" s="245"/>
      <c r="K617" s="245"/>
      <c r="L617" s="250"/>
      <c r="M617" s="251"/>
      <c r="N617" s="252"/>
      <c r="O617" s="252"/>
      <c r="P617" s="252"/>
      <c r="Q617" s="252"/>
      <c r="R617" s="252"/>
      <c r="S617" s="252"/>
      <c r="T617" s="253"/>
      <c r="U617" s="14"/>
      <c r="V617" s="14"/>
      <c r="W617" s="14"/>
      <c r="X617" s="14"/>
      <c r="Y617" s="14"/>
      <c r="Z617" s="14"/>
      <c r="AA617" s="14"/>
      <c r="AB617" s="14"/>
      <c r="AC617" s="14"/>
      <c r="AD617" s="14"/>
      <c r="AE617" s="14"/>
      <c r="AT617" s="254" t="s">
        <v>247</v>
      </c>
      <c r="AU617" s="254" t="s">
        <v>82</v>
      </c>
      <c r="AV617" s="14" t="s">
        <v>82</v>
      </c>
      <c r="AW617" s="14" t="s">
        <v>33</v>
      </c>
      <c r="AX617" s="14" t="s">
        <v>73</v>
      </c>
      <c r="AY617" s="254" t="s">
        <v>236</v>
      </c>
    </row>
    <row r="618" s="14" customFormat="1">
      <c r="A618" s="14"/>
      <c r="B618" s="244"/>
      <c r="C618" s="245"/>
      <c r="D618" s="235" t="s">
        <v>247</v>
      </c>
      <c r="E618" s="246" t="s">
        <v>19</v>
      </c>
      <c r="F618" s="247" t="s">
        <v>692</v>
      </c>
      <c r="G618" s="245"/>
      <c r="H618" s="248">
        <v>11.913</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247</v>
      </c>
      <c r="AU618" s="254" t="s">
        <v>82</v>
      </c>
      <c r="AV618" s="14" t="s">
        <v>82</v>
      </c>
      <c r="AW618" s="14" t="s">
        <v>33</v>
      </c>
      <c r="AX618" s="14" t="s">
        <v>73</v>
      </c>
      <c r="AY618" s="254" t="s">
        <v>236</v>
      </c>
    </row>
    <row r="619" s="14" customFormat="1">
      <c r="A619" s="14"/>
      <c r="B619" s="244"/>
      <c r="C619" s="245"/>
      <c r="D619" s="235" t="s">
        <v>247</v>
      </c>
      <c r="E619" s="246" t="s">
        <v>19</v>
      </c>
      <c r="F619" s="247" t="s">
        <v>693</v>
      </c>
      <c r="G619" s="245"/>
      <c r="H619" s="248">
        <v>6.1500000000000004</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247</v>
      </c>
      <c r="AU619" s="254" t="s">
        <v>82</v>
      </c>
      <c r="AV619" s="14" t="s">
        <v>82</v>
      </c>
      <c r="AW619" s="14" t="s">
        <v>33</v>
      </c>
      <c r="AX619" s="14" t="s">
        <v>73</v>
      </c>
      <c r="AY619" s="254" t="s">
        <v>236</v>
      </c>
    </row>
    <row r="620" s="15" customFormat="1">
      <c r="A620" s="15"/>
      <c r="B620" s="255"/>
      <c r="C620" s="256"/>
      <c r="D620" s="235" t="s">
        <v>247</v>
      </c>
      <c r="E620" s="257" t="s">
        <v>19</v>
      </c>
      <c r="F620" s="258" t="s">
        <v>254</v>
      </c>
      <c r="G620" s="256"/>
      <c r="H620" s="259">
        <v>58.514000000000003</v>
      </c>
      <c r="I620" s="260"/>
      <c r="J620" s="256"/>
      <c r="K620" s="256"/>
      <c r="L620" s="261"/>
      <c r="M620" s="262"/>
      <c r="N620" s="263"/>
      <c r="O620" s="263"/>
      <c r="P620" s="263"/>
      <c r="Q620" s="263"/>
      <c r="R620" s="263"/>
      <c r="S620" s="263"/>
      <c r="T620" s="264"/>
      <c r="U620" s="15"/>
      <c r="V620" s="15"/>
      <c r="W620" s="15"/>
      <c r="X620" s="15"/>
      <c r="Y620" s="15"/>
      <c r="Z620" s="15"/>
      <c r="AA620" s="15"/>
      <c r="AB620" s="15"/>
      <c r="AC620" s="15"/>
      <c r="AD620" s="15"/>
      <c r="AE620" s="15"/>
      <c r="AT620" s="265" t="s">
        <v>247</v>
      </c>
      <c r="AU620" s="265" t="s">
        <v>82</v>
      </c>
      <c r="AV620" s="15" t="s">
        <v>243</v>
      </c>
      <c r="AW620" s="15" t="s">
        <v>33</v>
      </c>
      <c r="AX620" s="15" t="s">
        <v>80</v>
      </c>
      <c r="AY620" s="265" t="s">
        <v>236</v>
      </c>
    </row>
    <row r="621" s="2" customFormat="1" ht="37.8" customHeight="1">
      <c r="A621" s="40"/>
      <c r="B621" s="41"/>
      <c r="C621" s="215" t="s">
        <v>694</v>
      </c>
      <c r="D621" s="215" t="s">
        <v>238</v>
      </c>
      <c r="E621" s="216" t="s">
        <v>695</v>
      </c>
      <c r="F621" s="217" t="s">
        <v>696</v>
      </c>
      <c r="G621" s="218" t="s">
        <v>114</v>
      </c>
      <c r="H621" s="219">
        <v>1.7</v>
      </c>
      <c r="I621" s="220"/>
      <c r="J621" s="221">
        <f>ROUND(I621*H621,2)</f>
        <v>0</v>
      </c>
      <c r="K621" s="217" t="s">
        <v>242</v>
      </c>
      <c r="L621" s="46"/>
      <c r="M621" s="222" t="s">
        <v>19</v>
      </c>
      <c r="N621" s="223" t="s">
        <v>44</v>
      </c>
      <c r="O621" s="86"/>
      <c r="P621" s="224">
        <f>O621*H621</f>
        <v>0</v>
      </c>
      <c r="Q621" s="224">
        <v>0.0086</v>
      </c>
      <c r="R621" s="224">
        <f>Q621*H621</f>
        <v>0.014619999999999999</v>
      </c>
      <c r="S621" s="224">
        <v>0</v>
      </c>
      <c r="T621" s="225">
        <f>S621*H621</f>
        <v>0</v>
      </c>
      <c r="U621" s="40"/>
      <c r="V621" s="40"/>
      <c r="W621" s="40"/>
      <c r="X621" s="40"/>
      <c r="Y621" s="40"/>
      <c r="Z621" s="40"/>
      <c r="AA621" s="40"/>
      <c r="AB621" s="40"/>
      <c r="AC621" s="40"/>
      <c r="AD621" s="40"/>
      <c r="AE621" s="40"/>
      <c r="AR621" s="226" t="s">
        <v>243</v>
      </c>
      <c r="AT621" s="226" t="s">
        <v>238</v>
      </c>
      <c r="AU621" s="226" t="s">
        <v>82</v>
      </c>
      <c r="AY621" s="19" t="s">
        <v>236</v>
      </c>
      <c r="BE621" s="227">
        <f>IF(N621="základní",J621,0)</f>
        <v>0</v>
      </c>
      <c r="BF621" s="227">
        <f>IF(N621="snížená",J621,0)</f>
        <v>0</v>
      </c>
      <c r="BG621" s="227">
        <f>IF(N621="zákl. přenesená",J621,0)</f>
        <v>0</v>
      </c>
      <c r="BH621" s="227">
        <f>IF(N621="sníž. přenesená",J621,0)</f>
        <v>0</v>
      </c>
      <c r="BI621" s="227">
        <f>IF(N621="nulová",J621,0)</f>
        <v>0</v>
      </c>
      <c r="BJ621" s="19" t="s">
        <v>80</v>
      </c>
      <c r="BK621" s="227">
        <f>ROUND(I621*H621,2)</f>
        <v>0</v>
      </c>
      <c r="BL621" s="19" t="s">
        <v>243</v>
      </c>
      <c r="BM621" s="226" t="s">
        <v>697</v>
      </c>
    </row>
    <row r="622" s="2" customFormat="1">
      <c r="A622" s="40"/>
      <c r="B622" s="41"/>
      <c r="C622" s="42"/>
      <c r="D622" s="228" t="s">
        <v>245</v>
      </c>
      <c r="E622" s="42"/>
      <c r="F622" s="229" t="s">
        <v>698</v>
      </c>
      <c r="G622" s="42"/>
      <c r="H622" s="42"/>
      <c r="I622" s="230"/>
      <c r="J622" s="42"/>
      <c r="K622" s="42"/>
      <c r="L622" s="46"/>
      <c r="M622" s="231"/>
      <c r="N622" s="232"/>
      <c r="O622" s="86"/>
      <c r="P622" s="86"/>
      <c r="Q622" s="86"/>
      <c r="R622" s="86"/>
      <c r="S622" s="86"/>
      <c r="T622" s="87"/>
      <c r="U622" s="40"/>
      <c r="V622" s="40"/>
      <c r="W622" s="40"/>
      <c r="X622" s="40"/>
      <c r="Y622" s="40"/>
      <c r="Z622" s="40"/>
      <c r="AA622" s="40"/>
      <c r="AB622" s="40"/>
      <c r="AC622" s="40"/>
      <c r="AD622" s="40"/>
      <c r="AE622" s="40"/>
      <c r="AT622" s="19" t="s">
        <v>245</v>
      </c>
      <c r="AU622" s="19" t="s">
        <v>82</v>
      </c>
    </row>
    <row r="623" s="13" customFormat="1">
      <c r="A623" s="13"/>
      <c r="B623" s="233"/>
      <c r="C623" s="234"/>
      <c r="D623" s="235" t="s">
        <v>247</v>
      </c>
      <c r="E623" s="236" t="s">
        <v>19</v>
      </c>
      <c r="F623" s="237" t="s">
        <v>268</v>
      </c>
      <c r="G623" s="234"/>
      <c r="H623" s="236" t="s">
        <v>19</v>
      </c>
      <c r="I623" s="238"/>
      <c r="J623" s="234"/>
      <c r="K623" s="234"/>
      <c r="L623" s="239"/>
      <c r="M623" s="240"/>
      <c r="N623" s="241"/>
      <c r="O623" s="241"/>
      <c r="P623" s="241"/>
      <c r="Q623" s="241"/>
      <c r="R623" s="241"/>
      <c r="S623" s="241"/>
      <c r="T623" s="242"/>
      <c r="U623" s="13"/>
      <c r="V623" s="13"/>
      <c r="W623" s="13"/>
      <c r="X623" s="13"/>
      <c r="Y623" s="13"/>
      <c r="Z623" s="13"/>
      <c r="AA623" s="13"/>
      <c r="AB623" s="13"/>
      <c r="AC623" s="13"/>
      <c r="AD623" s="13"/>
      <c r="AE623" s="13"/>
      <c r="AT623" s="243" t="s">
        <v>247</v>
      </c>
      <c r="AU623" s="243" t="s">
        <v>82</v>
      </c>
      <c r="AV623" s="13" t="s">
        <v>80</v>
      </c>
      <c r="AW623" s="13" t="s">
        <v>33</v>
      </c>
      <c r="AX623" s="13" t="s">
        <v>73</v>
      </c>
      <c r="AY623" s="243" t="s">
        <v>236</v>
      </c>
    </row>
    <row r="624" s="14" customFormat="1">
      <c r="A624" s="14"/>
      <c r="B624" s="244"/>
      <c r="C624" s="245"/>
      <c r="D624" s="235" t="s">
        <v>247</v>
      </c>
      <c r="E624" s="246" t="s">
        <v>19</v>
      </c>
      <c r="F624" s="247" t="s">
        <v>699</v>
      </c>
      <c r="G624" s="245"/>
      <c r="H624" s="248">
        <v>1.7</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247</v>
      </c>
      <c r="AU624" s="254" t="s">
        <v>82</v>
      </c>
      <c r="AV624" s="14" t="s">
        <v>82</v>
      </c>
      <c r="AW624" s="14" t="s">
        <v>33</v>
      </c>
      <c r="AX624" s="14" t="s">
        <v>80</v>
      </c>
      <c r="AY624" s="254" t="s">
        <v>236</v>
      </c>
    </row>
    <row r="625" s="2" customFormat="1" ht="16.5" customHeight="1">
      <c r="A625" s="40"/>
      <c r="B625" s="41"/>
      <c r="C625" s="277" t="s">
        <v>700</v>
      </c>
      <c r="D625" s="277" t="s">
        <v>701</v>
      </c>
      <c r="E625" s="278" t="s">
        <v>702</v>
      </c>
      <c r="F625" s="279" t="s">
        <v>703</v>
      </c>
      <c r="G625" s="280" t="s">
        <v>114</v>
      </c>
      <c r="H625" s="281">
        <v>1.734</v>
      </c>
      <c r="I625" s="282"/>
      <c r="J625" s="283">
        <f>ROUND(I625*H625,2)</f>
        <v>0</v>
      </c>
      <c r="K625" s="279" t="s">
        <v>242</v>
      </c>
      <c r="L625" s="284"/>
      <c r="M625" s="285" t="s">
        <v>19</v>
      </c>
      <c r="N625" s="286" t="s">
        <v>44</v>
      </c>
      <c r="O625" s="86"/>
      <c r="P625" s="224">
        <f>O625*H625</f>
        <v>0</v>
      </c>
      <c r="Q625" s="224">
        <v>0.0023800000000000002</v>
      </c>
      <c r="R625" s="224">
        <f>Q625*H625</f>
        <v>0.0041269200000000001</v>
      </c>
      <c r="S625" s="224">
        <v>0</v>
      </c>
      <c r="T625" s="225">
        <f>S625*H625</f>
        <v>0</v>
      </c>
      <c r="U625" s="40"/>
      <c r="V625" s="40"/>
      <c r="W625" s="40"/>
      <c r="X625" s="40"/>
      <c r="Y625" s="40"/>
      <c r="Z625" s="40"/>
      <c r="AA625" s="40"/>
      <c r="AB625" s="40"/>
      <c r="AC625" s="40"/>
      <c r="AD625" s="40"/>
      <c r="AE625" s="40"/>
      <c r="AR625" s="226" t="s">
        <v>292</v>
      </c>
      <c r="AT625" s="226" t="s">
        <v>701</v>
      </c>
      <c r="AU625" s="226" t="s">
        <v>82</v>
      </c>
      <c r="AY625" s="19" t="s">
        <v>236</v>
      </c>
      <c r="BE625" s="227">
        <f>IF(N625="základní",J625,0)</f>
        <v>0</v>
      </c>
      <c r="BF625" s="227">
        <f>IF(N625="snížená",J625,0)</f>
        <v>0</v>
      </c>
      <c r="BG625" s="227">
        <f>IF(N625="zákl. přenesená",J625,0)</f>
        <v>0</v>
      </c>
      <c r="BH625" s="227">
        <f>IF(N625="sníž. přenesená",J625,0)</f>
        <v>0</v>
      </c>
      <c r="BI625" s="227">
        <f>IF(N625="nulová",J625,0)</f>
        <v>0</v>
      </c>
      <c r="BJ625" s="19" t="s">
        <v>80</v>
      </c>
      <c r="BK625" s="227">
        <f>ROUND(I625*H625,2)</f>
        <v>0</v>
      </c>
      <c r="BL625" s="19" t="s">
        <v>243</v>
      </c>
      <c r="BM625" s="226" t="s">
        <v>704</v>
      </c>
    </row>
    <row r="626" s="13" customFormat="1">
      <c r="A626" s="13"/>
      <c r="B626" s="233"/>
      <c r="C626" s="234"/>
      <c r="D626" s="235" t="s">
        <v>247</v>
      </c>
      <c r="E626" s="236" t="s">
        <v>19</v>
      </c>
      <c r="F626" s="237" t="s">
        <v>268</v>
      </c>
      <c r="G626" s="234"/>
      <c r="H626" s="236" t="s">
        <v>19</v>
      </c>
      <c r="I626" s="238"/>
      <c r="J626" s="234"/>
      <c r="K626" s="234"/>
      <c r="L626" s="239"/>
      <c r="M626" s="240"/>
      <c r="N626" s="241"/>
      <c r="O626" s="241"/>
      <c r="P626" s="241"/>
      <c r="Q626" s="241"/>
      <c r="R626" s="241"/>
      <c r="S626" s="241"/>
      <c r="T626" s="242"/>
      <c r="U626" s="13"/>
      <c r="V626" s="13"/>
      <c r="W626" s="13"/>
      <c r="X626" s="13"/>
      <c r="Y626" s="13"/>
      <c r="Z626" s="13"/>
      <c r="AA626" s="13"/>
      <c r="AB626" s="13"/>
      <c r="AC626" s="13"/>
      <c r="AD626" s="13"/>
      <c r="AE626" s="13"/>
      <c r="AT626" s="243" t="s">
        <v>247</v>
      </c>
      <c r="AU626" s="243" t="s">
        <v>82</v>
      </c>
      <c r="AV626" s="13" t="s">
        <v>80</v>
      </c>
      <c r="AW626" s="13" t="s">
        <v>33</v>
      </c>
      <c r="AX626" s="13" t="s">
        <v>73</v>
      </c>
      <c r="AY626" s="243" t="s">
        <v>236</v>
      </c>
    </row>
    <row r="627" s="14" customFormat="1">
      <c r="A627" s="14"/>
      <c r="B627" s="244"/>
      <c r="C627" s="245"/>
      <c r="D627" s="235" t="s">
        <v>247</v>
      </c>
      <c r="E627" s="246" t="s">
        <v>19</v>
      </c>
      <c r="F627" s="247" t="s">
        <v>699</v>
      </c>
      <c r="G627" s="245"/>
      <c r="H627" s="248">
        <v>1.7</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247</v>
      </c>
      <c r="AU627" s="254" t="s">
        <v>82</v>
      </c>
      <c r="AV627" s="14" t="s">
        <v>82</v>
      </c>
      <c r="AW627" s="14" t="s">
        <v>33</v>
      </c>
      <c r="AX627" s="14" t="s">
        <v>80</v>
      </c>
      <c r="AY627" s="254" t="s">
        <v>236</v>
      </c>
    </row>
    <row r="628" s="14" customFormat="1">
      <c r="A628" s="14"/>
      <c r="B628" s="244"/>
      <c r="C628" s="245"/>
      <c r="D628" s="235" t="s">
        <v>247</v>
      </c>
      <c r="E628" s="245"/>
      <c r="F628" s="247" t="s">
        <v>705</v>
      </c>
      <c r="G628" s="245"/>
      <c r="H628" s="248">
        <v>1.734</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247</v>
      </c>
      <c r="AU628" s="254" t="s">
        <v>82</v>
      </c>
      <c r="AV628" s="14" t="s">
        <v>82</v>
      </c>
      <c r="AW628" s="14" t="s">
        <v>4</v>
      </c>
      <c r="AX628" s="14" t="s">
        <v>80</v>
      </c>
      <c r="AY628" s="254" t="s">
        <v>236</v>
      </c>
    </row>
    <row r="629" s="2" customFormat="1" ht="16.5" customHeight="1">
      <c r="A629" s="40"/>
      <c r="B629" s="41"/>
      <c r="C629" s="215" t="s">
        <v>706</v>
      </c>
      <c r="D629" s="215" t="s">
        <v>238</v>
      </c>
      <c r="E629" s="216" t="s">
        <v>707</v>
      </c>
      <c r="F629" s="217" t="s">
        <v>708</v>
      </c>
      <c r="G629" s="218" t="s">
        <v>114</v>
      </c>
      <c r="H629" s="219">
        <v>35.109000000000002</v>
      </c>
      <c r="I629" s="220"/>
      <c r="J629" s="221">
        <f>ROUND(I629*H629,2)</f>
        <v>0</v>
      </c>
      <c r="K629" s="217" t="s">
        <v>242</v>
      </c>
      <c r="L629" s="46"/>
      <c r="M629" s="222" t="s">
        <v>19</v>
      </c>
      <c r="N629" s="223" t="s">
        <v>44</v>
      </c>
      <c r="O629" s="86"/>
      <c r="P629" s="224">
        <f>O629*H629</f>
        <v>0</v>
      </c>
      <c r="Q629" s="224">
        <v>0.0315</v>
      </c>
      <c r="R629" s="224">
        <f>Q629*H629</f>
        <v>1.1059335000000001</v>
      </c>
      <c r="S629" s="224">
        <v>0</v>
      </c>
      <c r="T629" s="225">
        <f>S629*H629</f>
        <v>0</v>
      </c>
      <c r="U629" s="40"/>
      <c r="V629" s="40"/>
      <c r="W629" s="40"/>
      <c r="X629" s="40"/>
      <c r="Y629" s="40"/>
      <c r="Z629" s="40"/>
      <c r="AA629" s="40"/>
      <c r="AB629" s="40"/>
      <c r="AC629" s="40"/>
      <c r="AD629" s="40"/>
      <c r="AE629" s="40"/>
      <c r="AR629" s="226" t="s">
        <v>243</v>
      </c>
      <c r="AT629" s="226" t="s">
        <v>238</v>
      </c>
      <c r="AU629" s="226" t="s">
        <v>82</v>
      </c>
      <c r="AY629" s="19" t="s">
        <v>236</v>
      </c>
      <c r="BE629" s="227">
        <f>IF(N629="základní",J629,0)</f>
        <v>0</v>
      </c>
      <c r="BF629" s="227">
        <f>IF(N629="snížená",J629,0)</f>
        <v>0</v>
      </c>
      <c r="BG629" s="227">
        <f>IF(N629="zákl. přenesená",J629,0)</f>
        <v>0</v>
      </c>
      <c r="BH629" s="227">
        <f>IF(N629="sníž. přenesená",J629,0)</f>
        <v>0</v>
      </c>
      <c r="BI629" s="227">
        <f>IF(N629="nulová",J629,0)</f>
        <v>0</v>
      </c>
      <c r="BJ629" s="19" t="s">
        <v>80</v>
      </c>
      <c r="BK629" s="227">
        <f>ROUND(I629*H629,2)</f>
        <v>0</v>
      </c>
      <c r="BL629" s="19" t="s">
        <v>243</v>
      </c>
      <c r="BM629" s="226" t="s">
        <v>709</v>
      </c>
    </row>
    <row r="630" s="2" customFormat="1">
      <c r="A630" s="40"/>
      <c r="B630" s="41"/>
      <c r="C630" s="42"/>
      <c r="D630" s="228" t="s">
        <v>245</v>
      </c>
      <c r="E630" s="42"/>
      <c r="F630" s="229" t="s">
        <v>710</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245</v>
      </c>
      <c r="AU630" s="19" t="s">
        <v>82</v>
      </c>
    </row>
    <row r="631" s="14" customFormat="1">
      <c r="A631" s="14"/>
      <c r="B631" s="244"/>
      <c r="C631" s="245"/>
      <c r="D631" s="235" t="s">
        <v>247</v>
      </c>
      <c r="E631" s="246" t="s">
        <v>19</v>
      </c>
      <c r="F631" s="247" t="s">
        <v>711</v>
      </c>
      <c r="G631" s="245"/>
      <c r="H631" s="248">
        <v>10.882999999999999</v>
      </c>
      <c r="I631" s="249"/>
      <c r="J631" s="245"/>
      <c r="K631" s="245"/>
      <c r="L631" s="250"/>
      <c r="M631" s="251"/>
      <c r="N631" s="252"/>
      <c r="O631" s="252"/>
      <c r="P631" s="252"/>
      <c r="Q631" s="252"/>
      <c r="R631" s="252"/>
      <c r="S631" s="252"/>
      <c r="T631" s="253"/>
      <c r="U631" s="14"/>
      <c r="V631" s="14"/>
      <c r="W631" s="14"/>
      <c r="X631" s="14"/>
      <c r="Y631" s="14"/>
      <c r="Z631" s="14"/>
      <c r="AA631" s="14"/>
      <c r="AB631" s="14"/>
      <c r="AC631" s="14"/>
      <c r="AD631" s="14"/>
      <c r="AE631" s="14"/>
      <c r="AT631" s="254" t="s">
        <v>247</v>
      </c>
      <c r="AU631" s="254" t="s">
        <v>82</v>
      </c>
      <c r="AV631" s="14" t="s">
        <v>82</v>
      </c>
      <c r="AW631" s="14" t="s">
        <v>33</v>
      </c>
      <c r="AX631" s="14" t="s">
        <v>73</v>
      </c>
      <c r="AY631" s="254" t="s">
        <v>236</v>
      </c>
    </row>
    <row r="632" s="14" customFormat="1">
      <c r="A632" s="14"/>
      <c r="B632" s="244"/>
      <c r="C632" s="245"/>
      <c r="D632" s="235" t="s">
        <v>247</v>
      </c>
      <c r="E632" s="246" t="s">
        <v>19</v>
      </c>
      <c r="F632" s="247" t="s">
        <v>250</v>
      </c>
      <c r="G632" s="245"/>
      <c r="H632" s="248">
        <v>4.5300000000000002</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247</v>
      </c>
      <c r="AU632" s="254" t="s">
        <v>82</v>
      </c>
      <c r="AV632" s="14" t="s">
        <v>82</v>
      </c>
      <c r="AW632" s="14" t="s">
        <v>33</v>
      </c>
      <c r="AX632" s="14" t="s">
        <v>73</v>
      </c>
      <c r="AY632" s="254" t="s">
        <v>236</v>
      </c>
    </row>
    <row r="633" s="14" customFormat="1">
      <c r="A633" s="14"/>
      <c r="B633" s="244"/>
      <c r="C633" s="245"/>
      <c r="D633" s="235" t="s">
        <v>247</v>
      </c>
      <c r="E633" s="246" t="s">
        <v>19</v>
      </c>
      <c r="F633" s="247" t="s">
        <v>251</v>
      </c>
      <c r="G633" s="245"/>
      <c r="H633" s="248">
        <v>8.8580000000000005</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247</v>
      </c>
      <c r="AU633" s="254" t="s">
        <v>82</v>
      </c>
      <c r="AV633" s="14" t="s">
        <v>82</v>
      </c>
      <c r="AW633" s="14" t="s">
        <v>33</v>
      </c>
      <c r="AX633" s="14" t="s">
        <v>73</v>
      </c>
      <c r="AY633" s="254" t="s">
        <v>236</v>
      </c>
    </row>
    <row r="634" s="14" customFormat="1">
      <c r="A634" s="14"/>
      <c r="B634" s="244"/>
      <c r="C634" s="245"/>
      <c r="D634" s="235" t="s">
        <v>247</v>
      </c>
      <c r="E634" s="246" t="s">
        <v>19</v>
      </c>
      <c r="F634" s="247" t="s">
        <v>252</v>
      </c>
      <c r="G634" s="245"/>
      <c r="H634" s="248">
        <v>7.1479999999999997</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247</v>
      </c>
      <c r="AU634" s="254" t="s">
        <v>82</v>
      </c>
      <c r="AV634" s="14" t="s">
        <v>82</v>
      </c>
      <c r="AW634" s="14" t="s">
        <v>33</v>
      </c>
      <c r="AX634" s="14" t="s">
        <v>73</v>
      </c>
      <c r="AY634" s="254" t="s">
        <v>236</v>
      </c>
    </row>
    <row r="635" s="14" customFormat="1">
      <c r="A635" s="14"/>
      <c r="B635" s="244"/>
      <c r="C635" s="245"/>
      <c r="D635" s="235" t="s">
        <v>247</v>
      </c>
      <c r="E635" s="246" t="s">
        <v>19</v>
      </c>
      <c r="F635" s="247" t="s">
        <v>253</v>
      </c>
      <c r="G635" s="245"/>
      <c r="H635" s="248">
        <v>3.6899999999999999</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247</v>
      </c>
      <c r="AU635" s="254" t="s">
        <v>82</v>
      </c>
      <c r="AV635" s="14" t="s">
        <v>82</v>
      </c>
      <c r="AW635" s="14" t="s">
        <v>33</v>
      </c>
      <c r="AX635" s="14" t="s">
        <v>73</v>
      </c>
      <c r="AY635" s="254" t="s">
        <v>236</v>
      </c>
    </row>
    <row r="636" s="15" customFormat="1">
      <c r="A636" s="15"/>
      <c r="B636" s="255"/>
      <c r="C636" s="256"/>
      <c r="D636" s="235" t="s">
        <v>247</v>
      </c>
      <c r="E636" s="257" t="s">
        <v>19</v>
      </c>
      <c r="F636" s="258" t="s">
        <v>254</v>
      </c>
      <c r="G636" s="256"/>
      <c r="H636" s="259">
        <v>35.109000000000002</v>
      </c>
      <c r="I636" s="260"/>
      <c r="J636" s="256"/>
      <c r="K636" s="256"/>
      <c r="L636" s="261"/>
      <c r="M636" s="262"/>
      <c r="N636" s="263"/>
      <c r="O636" s="263"/>
      <c r="P636" s="263"/>
      <c r="Q636" s="263"/>
      <c r="R636" s="263"/>
      <c r="S636" s="263"/>
      <c r="T636" s="264"/>
      <c r="U636" s="15"/>
      <c r="V636" s="15"/>
      <c r="W636" s="15"/>
      <c r="X636" s="15"/>
      <c r="Y636" s="15"/>
      <c r="Z636" s="15"/>
      <c r="AA636" s="15"/>
      <c r="AB636" s="15"/>
      <c r="AC636" s="15"/>
      <c r="AD636" s="15"/>
      <c r="AE636" s="15"/>
      <c r="AT636" s="265" t="s">
        <v>247</v>
      </c>
      <c r="AU636" s="265" t="s">
        <v>82</v>
      </c>
      <c r="AV636" s="15" t="s">
        <v>243</v>
      </c>
      <c r="AW636" s="15" t="s">
        <v>33</v>
      </c>
      <c r="AX636" s="15" t="s">
        <v>80</v>
      </c>
      <c r="AY636" s="265" t="s">
        <v>236</v>
      </c>
    </row>
    <row r="637" s="2" customFormat="1" ht="16.5" customHeight="1">
      <c r="A637" s="40"/>
      <c r="B637" s="41"/>
      <c r="C637" s="215" t="s">
        <v>712</v>
      </c>
      <c r="D637" s="215" t="s">
        <v>238</v>
      </c>
      <c r="E637" s="216" t="s">
        <v>713</v>
      </c>
      <c r="F637" s="217" t="s">
        <v>714</v>
      </c>
      <c r="G637" s="218" t="s">
        <v>114</v>
      </c>
      <c r="H637" s="219">
        <v>168.70400000000001</v>
      </c>
      <c r="I637" s="220"/>
      <c r="J637" s="221">
        <f>ROUND(I637*H637,2)</f>
        <v>0</v>
      </c>
      <c r="K637" s="217" t="s">
        <v>242</v>
      </c>
      <c r="L637" s="46"/>
      <c r="M637" s="222" t="s">
        <v>19</v>
      </c>
      <c r="N637" s="223" t="s">
        <v>44</v>
      </c>
      <c r="O637" s="86"/>
      <c r="P637" s="224">
        <f>O637*H637</f>
        <v>0</v>
      </c>
      <c r="Q637" s="224">
        <v>0.025000000000000001</v>
      </c>
      <c r="R637" s="224">
        <f>Q637*H637</f>
        <v>4.2176</v>
      </c>
      <c r="S637" s="224">
        <v>0</v>
      </c>
      <c r="T637" s="225">
        <f>S637*H637</f>
        <v>0</v>
      </c>
      <c r="U637" s="40"/>
      <c r="V637" s="40"/>
      <c r="W637" s="40"/>
      <c r="X637" s="40"/>
      <c r="Y637" s="40"/>
      <c r="Z637" s="40"/>
      <c r="AA637" s="40"/>
      <c r="AB637" s="40"/>
      <c r="AC637" s="40"/>
      <c r="AD637" s="40"/>
      <c r="AE637" s="40"/>
      <c r="AR637" s="226" t="s">
        <v>243</v>
      </c>
      <c r="AT637" s="226" t="s">
        <v>238</v>
      </c>
      <c r="AU637" s="226" t="s">
        <v>82</v>
      </c>
      <c r="AY637" s="19" t="s">
        <v>236</v>
      </c>
      <c r="BE637" s="227">
        <f>IF(N637="základní",J637,0)</f>
        <v>0</v>
      </c>
      <c r="BF637" s="227">
        <f>IF(N637="snížená",J637,0)</f>
        <v>0</v>
      </c>
      <c r="BG637" s="227">
        <f>IF(N637="zákl. přenesená",J637,0)</f>
        <v>0</v>
      </c>
      <c r="BH637" s="227">
        <f>IF(N637="sníž. přenesená",J637,0)</f>
        <v>0</v>
      </c>
      <c r="BI637" s="227">
        <f>IF(N637="nulová",J637,0)</f>
        <v>0</v>
      </c>
      <c r="BJ637" s="19" t="s">
        <v>80</v>
      </c>
      <c r="BK637" s="227">
        <f>ROUND(I637*H637,2)</f>
        <v>0</v>
      </c>
      <c r="BL637" s="19" t="s">
        <v>243</v>
      </c>
      <c r="BM637" s="226" t="s">
        <v>715</v>
      </c>
    </row>
    <row r="638" s="2" customFormat="1">
      <c r="A638" s="40"/>
      <c r="B638" s="41"/>
      <c r="C638" s="42"/>
      <c r="D638" s="228" t="s">
        <v>245</v>
      </c>
      <c r="E638" s="42"/>
      <c r="F638" s="229" t="s">
        <v>716</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245</v>
      </c>
      <c r="AU638" s="19" t="s">
        <v>82</v>
      </c>
    </row>
    <row r="639" s="14" customFormat="1">
      <c r="A639" s="14"/>
      <c r="B639" s="244"/>
      <c r="C639" s="245"/>
      <c r="D639" s="235" t="s">
        <v>247</v>
      </c>
      <c r="E639" s="246" t="s">
        <v>19</v>
      </c>
      <c r="F639" s="247" t="s">
        <v>672</v>
      </c>
      <c r="G639" s="245"/>
      <c r="H639" s="248">
        <v>55.350000000000001</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247</v>
      </c>
      <c r="AU639" s="254" t="s">
        <v>82</v>
      </c>
      <c r="AV639" s="14" t="s">
        <v>82</v>
      </c>
      <c r="AW639" s="14" t="s">
        <v>33</v>
      </c>
      <c r="AX639" s="14" t="s">
        <v>73</v>
      </c>
      <c r="AY639" s="254" t="s">
        <v>236</v>
      </c>
    </row>
    <row r="640" s="14" customFormat="1">
      <c r="A640" s="14"/>
      <c r="B640" s="244"/>
      <c r="C640" s="245"/>
      <c r="D640" s="235" t="s">
        <v>247</v>
      </c>
      <c r="E640" s="246" t="s">
        <v>19</v>
      </c>
      <c r="F640" s="247" t="s">
        <v>673</v>
      </c>
      <c r="G640" s="245"/>
      <c r="H640" s="248">
        <v>131.40000000000001</v>
      </c>
      <c r="I640" s="249"/>
      <c r="J640" s="245"/>
      <c r="K640" s="245"/>
      <c r="L640" s="250"/>
      <c r="M640" s="251"/>
      <c r="N640" s="252"/>
      <c r="O640" s="252"/>
      <c r="P640" s="252"/>
      <c r="Q640" s="252"/>
      <c r="R640" s="252"/>
      <c r="S640" s="252"/>
      <c r="T640" s="253"/>
      <c r="U640" s="14"/>
      <c r="V640" s="14"/>
      <c r="W640" s="14"/>
      <c r="X640" s="14"/>
      <c r="Y640" s="14"/>
      <c r="Z640" s="14"/>
      <c r="AA640" s="14"/>
      <c r="AB640" s="14"/>
      <c r="AC640" s="14"/>
      <c r="AD640" s="14"/>
      <c r="AE640" s="14"/>
      <c r="AT640" s="254" t="s">
        <v>247</v>
      </c>
      <c r="AU640" s="254" t="s">
        <v>82</v>
      </c>
      <c r="AV640" s="14" t="s">
        <v>82</v>
      </c>
      <c r="AW640" s="14" t="s">
        <v>33</v>
      </c>
      <c r="AX640" s="14" t="s">
        <v>73</v>
      </c>
      <c r="AY640" s="254" t="s">
        <v>236</v>
      </c>
    </row>
    <row r="641" s="14" customFormat="1">
      <c r="A641" s="14"/>
      <c r="B641" s="244"/>
      <c r="C641" s="245"/>
      <c r="D641" s="235" t="s">
        <v>247</v>
      </c>
      <c r="E641" s="246" t="s">
        <v>19</v>
      </c>
      <c r="F641" s="247" t="s">
        <v>674</v>
      </c>
      <c r="G641" s="245"/>
      <c r="H641" s="248">
        <v>-77.760000000000005</v>
      </c>
      <c r="I641" s="249"/>
      <c r="J641" s="245"/>
      <c r="K641" s="245"/>
      <c r="L641" s="250"/>
      <c r="M641" s="251"/>
      <c r="N641" s="252"/>
      <c r="O641" s="252"/>
      <c r="P641" s="252"/>
      <c r="Q641" s="252"/>
      <c r="R641" s="252"/>
      <c r="S641" s="252"/>
      <c r="T641" s="253"/>
      <c r="U641" s="14"/>
      <c r="V641" s="14"/>
      <c r="W641" s="14"/>
      <c r="X641" s="14"/>
      <c r="Y641" s="14"/>
      <c r="Z641" s="14"/>
      <c r="AA641" s="14"/>
      <c r="AB641" s="14"/>
      <c r="AC641" s="14"/>
      <c r="AD641" s="14"/>
      <c r="AE641" s="14"/>
      <c r="AT641" s="254" t="s">
        <v>247</v>
      </c>
      <c r="AU641" s="254" t="s">
        <v>82</v>
      </c>
      <c r="AV641" s="14" t="s">
        <v>82</v>
      </c>
      <c r="AW641" s="14" t="s">
        <v>33</v>
      </c>
      <c r="AX641" s="14" t="s">
        <v>73</v>
      </c>
      <c r="AY641" s="254" t="s">
        <v>236</v>
      </c>
    </row>
    <row r="642" s="14" customFormat="1">
      <c r="A642" s="14"/>
      <c r="B642" s="244"/>
      <c r="C642" s="245"/>
      <c r="D642" s="235" t="s">
        <v>247</v>
      </c>
      <c r="E642" s="246" t="s">
        <v>19</v>
      </c>
      <c r="F642" s="247" t="s">
        <v>675</v>
      </c>
      <c r="G642" s="245"/>
      <c r="H642" s="248">
        <v>54.880000000000003</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247</v>
      </c>
      <c r="AU642" s="254" t="s">
        <v>82</v>
      </c>
      <c r="AV642" s="14" t="s">
        <v>82</v>
      </c>
      <c r="AW642" s="14" t="s">
        <v>33</v>
      </c>
      <c r="AX642" s="14" t="s">
        <v>73</v>
      </c>
      <c r="AY642" s="254" t="s">
        <v>236</v>
      </c>
    </row>
    <row r="643" s="14" customFormat="1">
      <c r="A643" s="14"/>
      <c r="B643" s="244"/>
      <c r="C643" s="245"/>
      <c r="D643" s="235" t="s">
        <v>247</v>
      </c>
      <c r="E643" s="246" t="s">
        <v>19</v>
      </c>
      <c r="F643" s="247" t="s">
        <v>676</v>
      </c>
      <c r="G643" s="245"/>
      <c r="H643" s="248">
        <v>4.8339999999999996</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247</v>
      </c>
      <c r="AU643" s="254" t="s">
        <v>82</v>
      </c>
      <c r="AV643" s="14" t="s">
        <v>82</v>
      </c>
      <c r="AW643" s="14" t="s">
        <v>33</v>
      </c>
      <c r="AX643" s="14" t="s">
        <v>73</v>
      </c>
      <c r="AY643" s="254" t="s">
        <v>236</v>
      </c>
    </row>
    <row r="644" s="15" customFormat="1">
      <c r="A644" s="15"/>
      <c r="B644" s="255"/>
      <c r="C644" s="256"/>
      <c r="D644" s="235" t="s">
        <v>247</v>
      </c>
      <c r="E644" s="257" t="s">
        <v>19</v>
      </c>
      <c r="F644" s="258" t="s">
        <v>254</v>
      </c>
      <c r="G644" s="256"/>
      <c r="H644" s="259">
        <v>168.70400000000001</v>
      </c>
      <c r="I644" s="260"/>
      <c r="J644" s="256"/>
      <c r="K644" s="256"/>
      <c r="L644" s="261"/>
      <c r="M644" s="262"/>
      <c r="N644" s="263"/>
      <c r="O644" s="263"/>
      <c r="P644" s="263"/>
      <c r="Q644" s="263"/>
      <c r="R644" s="263"/>
      <c r="S644" s="263"/>
      <c r="T644" s="264"/>
      <c r="U644" s="15"/>
      <c r="V644" s="15"/>
      <c r="W644" s="15"/>
      <c r="X644" s="15"/>
      <c r="Y644" s="15"/>
      <c r="Z644" s="15"/>
      <c r="AA644" s="15"/>
      <c r="AB644" s="15"/>
      <c r="AC644" s="15"/>
      <c r="AD644" s="15"/>
      <c r="AE644" s="15"/>
      <c r="AT644" s="265" t="s">
        <v>247</v>
      </c>
      <c r="AU644" s="265" t="s">
        <v>82</v>
      </c>
      <c r="AV644" s="15" t="s">
        <v>243</v>
      </c>
      <c r="AW644" s="15" t="s">
        <v>33</v>
      </c>
      <c r="AX644" s="15" t="s">
        <v>80</v>
      </c>
      <c r="AY644" s="265" t="s">
        <v>236</v>
      </c>
    </row>
    <row r="645" s="2" customFormat="1" ht="16.5" customHeight="1">
      <c r="A645" s="40"/>
      <c r="B645" s="41"/>
      <c r="C645" s="215" t="s">
        <v>717</v>
      </c>
      <c r="D645" s="215" t="s">
        <v>238</v>
      </c>
      <c r="E645" s="216" t="s">
        <v>718</v>
      </c>
      <c r="F645" s="217" t="s">
        <v>719</v>
      </c>
      <c r="G645" s="218" t="s">
        <v>114</v>
      </c>
      <c r="H645" s="219">
        <v>58.514000000000003</v>
      </c>
      <c r="I645" s="220"/>
      <c r="J645" s="221">
        <f>ROUND(I645*H645,2)</f>
        <v>0</v>
      </c>
      <c r="K645" s="217" t="s">
        <v>242</v>
      </c>
      <c r="L645" s="46"/>
      <c r="M645" s="222" t="s">
        <v>19</v>
      </c>
      <c r="N645" s="223" t="s">
        <v>44</v>
      </c>
      <c r="O645" s="86"/>
      <c r="P645" s="224">
        <f>O645*H645</f>
        <v>0</v>
      </c>
      <c r="Q645" s="224">
        <v>0.0038</v>
      </c>
      <c r="R645" s="224">
        <f>Q645*H645</f>
        <v>0.2223532</v>
      </c>
      <c r="S645" s="224">
        <v>0</v>
      </c>
      <c r="T645" s="225">
        <f>S645*H645</f>
        <v>0</v>
      </c>
      <c r="U645" s="40"/>
      <c r="V645" s="40"/>
      <c r="W645" s="40"/>
      <c r="X645" s="40"/>
      <c r="Y645" s="40"/>
      <c r="Z645" s="40"/>
      <c r="AA645" s="40"/>
      <c r="AB645" s="40"/>
      <c r="AC645" s="40"/>
      <c r="AD645" s="40"/>
      <c r="AE645" s="40"/>
      <c r="AR645" s="226" t="s">
        <v>243</v>
      </c>
      <c r="AT645" s="226" t="s">
        <v>238</v>
      </c>
      <c r="AU645" s="226" t="s">
        <v>82</v>
      </c>
      <c r="AY645" s="19" t="s">
        <v>236</v>
      </c>
      <c r="BE645" s="227">
        <f>IF(N645="základní",J645,0)</f>
        <v>0</v>
      </c>
      <c r="BF645" s="227">
        <f>IF(N645="snížená",J645,0)</f>
        <v>0</v>
      </c>
      <c r="BG645" s="227">
        <f>IF(N645="zákl. přenesená",J645,0)</f>
        <v>0</v>
      </c>
      <c r="BH645" s="227">
        <f>IF(N645="sníž. přenesená",J645,0)</f>
        <v>0</v>
      </c>
      <c r="BI645" s="227">
        <f>IF(N645="nulová",J645,0)</f>
        <v>0</v>
      </c>
      <c r="BJ645" s="19" t="s">
        <v>80</v>
      </c>
      <c r="BK645" s="227">
        <f>ROUND(I645*H645,2)</f>
        <v>0</v>
      </c>
      <c r="BL645" s="19" t="s">
        <v>243</v>
      </c>
      <c r="BM645" s="226" t="s">
        <v>720</v>
      </c>
    </row>
    <row r="646" s="2" customFormat="1">
      <c r="A646" s="40"/>
      <c r="B646" s="41"/>
      <c r="C646" s="42"/>
      <c r="D646" s="228" t="s">
        <v>245</v>
      </c>
      <c r="E646" s="42"/>
      <c r="F646" s="229" t="s">
        <v>721</v>
      </c>
      <c r="G646" s="42"/>
      <c r="H646" s="42"/>
      <c r="I646" s="230"/>
      <c r="J646" s="42"/>
      <c r="K646" s="42"/>
      <c r="L646" s="46"/>
      <c r="M646" s="231"/>
      <c r="N646" s="232"/>
      <c r="O646" s="86"/>
      <c r="P646" s="86"/>
      <c r="Q646" s="86"/>
      <c r="R646" s="86"/>
      <c r="S646" s="86"/>
      <c r="T646" s="87"/>
      <c r="U646" s="40"/>
      <c r="V646" s="40"/>
      <c r="W646" s="40"/>
      <c r="X646" s="40"/>
      <c r="Y646" s="40"/>
      <c r="Z646" s="40"/>
      <c r="AA646" s="40"/>
      <c r="AB646" s="40"/>
      <c r="AC646" s="40"/>
      <c r="AD646" s="40"/>
      <c r="AE646" s="40"/>
      <c r="AT646" s="19" t="s">
        <v>245</v>
      </c>
      <c r="AU646" s="19" t="s">
        <v>82</v>
      </c>
    </row>
    <row r="647" s="13" customFormat="1">
      <c r="A647" s="13"/>
      <c r="B647" s="233"/>
      <c r="C647" s="234"/>
      <c r="D647" s="235" t="s">
        <v>247</v>
      </c>
      <c r="E647" s="236" t="s">
        <v>19</v>
      </c>
      <c r="F647" s="237" t="s">
        <v>687</v>
      </c>
      <c r="G647" s="234"/>
      <c r="H647" s="236" t="s">
        <v>19</v>
      </c>
      <c r="I647" s="238"/>
      <c r="J647" s="234"/>
      <c r="K647" s="234"/>
      <c r="L647" s="239"/>
      <c r="M647" s="240"/>
      <c r="N647" s="241"/>
      <c r="O647" s="241"/>
      <c r="P647" s="241"/>
      <c r="Q647" s="241"/>
      <c r="R647" s="241"/>
      <c r="S647" s="241"/>
      <c r="T647" s="242"/>
      <c r="U647" s="13"/>
      <c r="V647" s="13"/>
      <c r="W647" s="13"/>
      <c r="X647" s="13"/>
      <c r="Y647" s="13"/>
      <c r="Z647" s="13"/>
      <c r="AA647" s="13"/>
      <c r="AB647" s="13"/>
      <c r="AC647" s="13"/>
      <c r="AD647" s="13"/>
      <c r="AE647" s="13"/>
      <c r="AT647" s="243" t="s">
        <v>247</v>
      </c>
      <c r="AU647" s="243" t="s">
        <v>82</v>
      </c>
      <c r="AV647" s="13" t="s">
        <v>80</v>
      </c>
      <c r="AW647" s="13" t="s">
        <v>33</v>
      </c>
      <c r="AX647" s="13" t="s">
        <v>73</v>
      </c>
      <c r="AY647" s="243" t="s">
        <v>236</v>
      </c>
    </row>
    <row r="648" s="13" customFormat="1">
      <c r="A648" s="13"/>
      <c r="B648" s="233"/>
      <c r="C648" s="234"/>
      <c r="D648" s="235" t="s">
        <v>247</v>
      </c>
      <c r="E648" s="236" t="s">
        <v>19</v>
      </c>
      <c r="F648" s="237" t="s">
        <v>688</v>
      </c>
      <c r="G648" s="234"/>
      <c r="H648" s="236" t="s">
        <v>19</v>
      </c>
      <c r="I648" s="238"/>
      <c r="J648" s="234"/>
      <c r="K648" s="234"/>
      <c r="L648" s="239"/>
      <c r="M648" s="240"/>
      <c r="N648" s="241"/>
      <c r="O648" s="241"/>
      <c r="P648" s="241"/>
      <c r="Q648" s="241"/>
      <c r="R648" s="241"/>
      <c r="S648" s="241"/>
      <c r="T648" s="242"/>
      <c r="U648" s="13"/>
      <c r="V648" s="13"/>
      <c r="W648" s="13"/>
      <c r="X648" s="13"/>
      <c r="Y648" s="13"/>
      <c r="Z648" s="13"/>
      <c r="AA648" s="13"/>
      <c r="AB648" s="13"/>
      <c r="AC648" s="13"/>
      <c r="AD648" s="13"/>
      <c r="AE648" s="13"/>
      <c r="AT648" s="243" t="s">
        <v>247</v>
      </c>
      <c r="AU648" s="243" t="s">
        <v>82</v>
      </c>
      <c r="AV648" s="13" t="s">
        <v>80</v>
      </c>
      <c r="AW648" s="13" t="s">
        <v>33</v>
      </c>
      <c r="AX648" s="13" t="s">
        <v>73</v>
      </c>
      <c r="AY648" s="243" t="s">
        <v>236</v>
      </c>
    </row>
    <row r="649" s="14" customFormat="1">
      <c r="A649" s="14"/>
      <c r="B649" s="244"/>
      <c r="C649" s="245"/>
      <c r="D649" s="235" t="s">
        <v>247</v>
      </c>
      <c r="E649" s="246" t="s">
        <v>19</v>
      </c>
      <c r="F649" s="247" t="s">
        <v>689</v>
      </c>
      <c r="G649" s="245"/>
      <c r="H649" s="248">
        <v>18.138000000000002</v>
      </c>
      <c r="I649" s="249"/>
      <c r="J649" s="245"/>
      <c r="K649" s="245"/>
      <c r="L649" s="250"/>
      <c r="M649" s="251"/>
      <c r="N649" s="252"/>
      <c r="O649" s="252"/>
      <c r="P649" s="252"/>
      <c r="Q649" s="252"/>
      <c r="R649" s="252"/>
      <c r="S649" s="252"/>
      <c r="T649" s="253"/>
      <c r="U649" s="14"/>
      <c r="V649" s="14"/>
      <c r="W649" s="14"/>
      <c r="X649" s="14"/>
      <c r="Y649" s="14"/>
      <c r="Z649" s="14"/>
      <c r="AA649" s="14"/>
      <c r="AB649" s="14"/>
      <c r="AC649" s="14"/>
      <c r="AD649" s="14"/>
      <c r="AE649" s="14"/>
      <c r="AT649" s="254" t="s">
        <v>247</v>
      </c>
      <c r="AU649" s="254" t="s">
        <v>82</v>
      </c>
      <c r="AV649" s="14" t="s">
        <v>82</v>
      </c>
      <c r="AW649" s="14" t="s">
        <v>33</v>
      </c>
      <c r="AX649" s="14" t="s">
        <v>73</v>
      </c>
      <c r="AY649" s="254" t="s">
        <v>236</v>
      </c>
    </row>
    <row r="650" s="14" customFormat="1">
      <c r="A650" s="14"/>
      <c r="B650" s="244"/>
      <c r="C650" s="245"/>
      <c r="D650" s="235" t="s">
        <v>247</v>
      </c>
      <c r="E650" s="246" t="s">
        <v>19</v>
      </c>
      <c r="F650" s="247" t="s">
        <v>690</v>
      </c>
      <c r="G650" s="245"/>
      <c r="H650" s="248">
        <v>7.5499999999999998</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247</v>
      </c>
      <c r="AU650" s="254" t="s">
        <v>82</v>
      </c>
      <c r="AV650" s="14" t="s">
        <v>82</v>
      </c>
      <c r="AW650" s="14" t="s">
        <v>33</v>
      </c>
      <c r="AX650" s="14" t="s">
        <v>73</v>
      </c>
      <c r="AY650" s="254" t="s">
        <v>236</v>
      </c>
    </row>
    <row r="651" s="14" customFormat="1">
      <c r="A651" s="14"/>
      <c r="B651" s="244"/>
      <c r="C651" s="245"/>
      <c r="D651" s="235" t="s">
        <v>247</v>
      </c>
      <c r="E651" s="246" t="s">
        <v>19</v>
      </c>
      <c r="F651" s="247" t="s">
        <v>691</v>
      </c>
      <c r="G651" s="245"/>
      <c r="H651" s="248">
        <v>14.763</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247</v>
      </c>
      <c r="AU651" s="254" t="s">
        <v>82</v>
      </c>
      <c r="AV651" s="14" t="s">
        <v>82</v>
      </c>
      <c r="AW651" s="14" t="s">
        <v>33</v>
      </c>
      <c r="AX651" s="14" t="s">
        <v>73</v>
      </c>
      <c r="AY651" s="254" t="s">
        <v>236</v>
      </c>
    </row>
    <row r="652" s="14" customFormat="1">
      <c r="A652" s="14"/>
      <c r="B652" s="244"/>
      <c r="C652" s="245"/>
      <c r="D652" s="235" t="s">
        <v>247</v>
      </c>
      <c r="E652" s="246" t="s">
        <v>19</v>
      </c>
      <c r="F652" s="247" t="s">
        <v>692</v>
      </c>
      <c r="G652" s="245"/>
      <c r="H652" s="248">
        <v>11.913</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247</v>
      </c>
      <c r="AU652" s="254" t="s">
        <v>82</v>
      </c>
      <c r="AV652" s="14" t="s">
        <v>82</v>
      </c>
      <c r="AW652" s="14" t="s">
        <v>33</v>
      </c>
      <c r="AX652" s="14" t="s">
        <v>73</v>
      </c>
      <c r="AY652" s="254" t="s">
        <v>236</v>
      </c>
    </row>
    <row r="653" s="14" customFormat="1">
      <c r="A653" s="14"/>
      <c r="B653" s="244"/>
      <c r="C653" s="245"/>
      <c r="D653" s="235" t="s">
        <v>247</v>
      </c>
      <c r="E653" s="246" t="s">
        <v>19</v>
      </c>
      <c r="F653" s="247" t="s">
        <v>693</v>
      </c>
      <c r="G653" s="245"/>
      <c r="H653" s="248">
        <v>6.1500000000000004</v>
      </c>
      <c r="I653" s="249"/>
      <c r="J653" s="245"/>
      <c r="K653" s="245"/>
      <c r="L653" s="250"/>
      <c r="M653" s="251"/>
      <c r="N653" s="252"/>
      <c r="O653" s="252"/>
      <c r="P653" s="252"/>
      <c r="Q653" s="252"/>
      <c r="R653" s="252"/>
      <c r="S653" s="252"/>
      <c r="T653" s="253"/>
      <c r="U653" s="14"/>
      <c r="V653" s="14"/>
      <c r="W653" s="14"/>
      <c r="X653" s="14"/>
      <c r="Y653" s="14"/>
      <c r="Z653" s="14"/>
      <c r="AA653" s="14"/>
      <c r="AB653" s="14"/>
      <c r="AC653" s="14"/>
      <c r="AD653" s="14"/>
      <c r="AE653" s="14"/>
      <c r="AT653" s="254" t="s">
        <v>247</v>
      </c>
      <c r="AU653" s="254" t="s">
        <v>82</v>
      </c>
      <c r="AV653" s="14" t="s">
        <v>82</v>
      </c>
      <c r="AW653" s="14" t="s">
        <v>33</v>
      </c>
      <c r="AX653" s="14" t="s">
        <v>73</v>
      </c>
      <c r="AY653" s="254" t="s">
        <v>236</v>
      </c>
    </row>
    <row r="654" s="15" customFormat="1">
      <c r="A654" s="15"/>
      <c r="B654" s="255"/>
      <c r="C654" s="256"/>
      <c r="D654" s="235" t="s">
        <v>247</v>
      </c>
      <c r="E654" s="257" t="s">
        <v>19</v>
      </c>
      <c r="F654" s="258" t="s">
        <v>254</v>
      </c>
      <c r="G654" s="256"/>
      <c r="H654" s="259">
        <v>58.514000000000003</v>
      </c>
      <c r="I654" s="260"/>
      <c r="J654" s="256"/>
      <c r="K654" s="256"/>
      <c r="L654" s="261"/>
      <c r="M654" s="262"/>
      <c r="N654" s="263"/>
      <c r="O654" s="263"/>
      <c r="P654" s="263"/>
      <c r="Q654" s="263"/>
      <c r="R654" s="263"/>
      <c r="S654" s="263"/>
      <c r="T654" s="264"/>
      <c r="U654" s="15"/>
      <c r="V654" s="15"/>
      <c r="W654" s="15"/>
      <c r="X654" s="15"/>
      <c r="Y654" s="15"/>
      <c r="Z654" s="15"/>
      <c r="AA654" s="15"/>
      <c r="AB654" s="15"/>
      <c r="AC654" s="15"/>
      <c r="AD654" s="15"/>
      <c r="AE654" s="15"/>
      <c r="AT654" s="265" t="s">
        <v>247</v>
      </c>
      <c r="AU654" s="265" t="s">
        <v>82</v>
      </c>
      <c r="AV654" s="15" t="s">
        <v>243</v>
      </c>
      <c r="AW654" s="15" t="s">
        <v>33</v>
      </c>
      <c r="AX654" s="15" t="s">
        <v>80</v>
      </c>
      <c r="AY654" s="265" t="s">
        <v>236</v>
      </c>
    </row>
    <row r="655" s="2" customFormat="1" ht="21.75" customHeight="1">
      <c r="A655" s="40"/>
      <c r="B655" s="41"/>
      <c r="C655" s="215" t="s">
        <v>722</v>
      </c>
      <c r="D655" s="215" t="s">
        <v>238</v>
      </c>
      <c r="E655" s="216" t="s">
        <v>723</v>
      </c>
      <c r="F655" s="217" t="s">
        <v>724</v>
      </c>
      <c r="G655" s="218" t="s">
        <v>241</v>
      </c>
      <c r="H655" s="219">
        <v>0.23599999999999999</v>
      </c>
      <c r="I655" s="220"/>
      <c r="J655" s="221">
        <f>ROUND(I655*H655,2)</f>
        <v>0</v>
      </c>
      <c r="K655" s="217" t="s">
        <v>242</v>
      </c>
      <c r="L655" s="46"/>
      <c r="M655" s="222" t="s">
        <v>19</v>
      </c>
      <c r="N655" s="223" t="s">
        <v>44</v>
      </c>
      <c r="O655" s="86"/>
      <c r="P655" s="224">
        <f>O655*H655</f>
        <v>0</v>
      </c>
      <c r="Q655" s="224">
        <v>2.3010199999999998</v>
      </c>
      <c r="R655" s="224">
        <f>Q655*H655</f>
        <v>0.54304071999999992</v>
      </c>
      <c r="S655" s="224">
        <v>0</v>
      </c>
      <c r="T655" s="225">
        <f>S655*H655</f>
        <v>0</v>
      </c>
      <c r="U655" s="40"/>
      <c r="V655" s="40"/>
      <c r="W655" s="40"/>
      <c r="X655" s="40"/>
      <c r="Y655" s="40"/>
      <c r="Z655" s="40"/>
      <c r="AA655" s="40"/>
      <c r="AB655" s="40"/>
      <c r="AC655" s="40"/>
      <c r="AD655" s="40"/>
      <c r="AE655" s="40"/>
      <c r="AR655" s="226" t="s">
        <v>243</v>
      </c>
      <c r="AT655" s="226" t="s">
        <v>238</v>
      </c>
      <c r="AU655" s="226" t="s">
        <v>82</v>
      </c>
      <c r="AY655" s="19" t="s">
        <v>236</v>
      </c>
      <c r="BE655" s="227">
        <f>IF(N655="základní",J655,0)</f>
        <v>0</v>
      </c>
      <c r="BF655" s="227">
        <f>IF(N655="snížená",J655,0)</f>
        <v>0</v>
      </c>
      <c r="BG655" s="227">
        <f>IF(N655="zákl. přenesená",J655,0)</f>
        <v>0</v>
      </c>
      <c r="BH655" s="227">
        <f>IF(N655="sníž. přenesená",J655,0)</f>
        <v>0</v>
      </c>
      <c r="BI655" s="227">
        <f>IF(N655="nulová",J655,0)</f>
        <v>0</v>
      </c>
      <c r="BJ655" s="19" t="s">
        <v>80</v>
      </c>
      <c r="BK655" s="227">
        <f>ROUND(I655*H655,2)</f>
        <v>0</v>
      </c>
      <c r="BL655" s="19" t="s">
        <v>243</v>
      </c>
      <c r="BM655" s="226" t="s">
        <v>725</v>
      </c>
    </row>
    <row r="656" s="2" customFormat="1">
      <c r="A656" s="40"/>
      <c r="B656" s="41"/>
      <c r="C656" s="42"/>
      <c r="D656" s="228" t="s">
        <v>245</v>
      </c>
      <c r="E656" s="42"/>
      <c r="F656" s="229" t="s">
        <v>726</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245</v>
      </c>
      <c r="AU656" s="19" t="s">
        <v>82</v>
      </c>
    </row>
    <row r="657" s="14" customFormat="1">
      <c r="A657" s="14"/>
      <c r="B657" s="244"/>
      <c r="C657" s="245"/>
      <c r="D657" s="235" t="s">
        <v>247</v>
      </c>
      <c r="E657" s="246" t="s">
        <v>19</v>
      </c>
      <c r="F657" s="247" t="s">
        <v>727</v>
      </c>
      <c r="G657" s="245"/>
      <c r="H657" s="248">
        <v>0.23599999999999999</v>
      </c>
      <c r="I657" s="249"/>
      <c r="J657" s="245"/>
      <c r="K657" s="245"/>
      <c r="L657" s="250"/>
      <c r="M657" s="251"/>
      <c r="N657" s="252"/>
      <c r="O657" s="252"/>
      <c r="P657" s="252"/>
      <c r="Q657" s="252"/>
      <c r="R657" s="252"/>
      <c r="S657" s="252"/>
      <c r="T657" s="253"/>
      <c r="U657" s="14"/>
      <c r="V657" s="14"/>
      <c r="W657" s="14"/>
      <c r="X657" s="14"/>
      <c r="Y657" s="14"/>
      <c r="Z657" s="14"/>
      <c r="AA657" s="14"/>
      <c r="AB657" s="14"/>
      <c r="AC657" s="14"/>
      <c r="AD657" s="14"/>
      <c r="AE657" s="14"/>
      <c r="AT657" s="254" t="s">
        <v>247</v>
      </c>
      <c r="AU657" s="254" t="s">
        <v>82</v>
      </c>
      <c r="AV657" s="14" t="s">
        <v>82</v>
      </c>
      <c r="AW657" s="14" t="s">
        <v>33</v>
      </c>
      <c r="AX657" s="14" t="s">
        <v>80</v>
      </c>
      <c r="AY657" s="254" t="s">
        <v>236</v>
      </c>
    </row>
    <row r="658" s="2" customFormat="1" ht="21.75" customHeight="1">
      <c r="A658" s="40"/>
      <c r="B658" s="41"/>
      <c r="C658" s="215" t="s">
        <v>728</v>
      </c>
      <c r="D658" s="215" t="s">
        <v>238</v>
      </c>
      <c r="E658" s="216" t="s">
        <v>729</v>
      </c>
      <c r="F658" s="217" t="s">
        <v>730</v>
      </c>
      <c r="G658" s="218" t="s">
        <v>241</v>
      </c>
      <c r="H658" s="219">
        <v>0.92400000000000004</v>
      </c>
      <c r="I658" s="220"/>
      <c r="J658" s="221">
        <f>ROUND(I658*H658,2)</f>
        <v>0</v>
      </c>
      <c r="K658" s="217" t="s">
        <v>242</v>
      </c>
      <c r="L658" s="46"/>
      <c r="M658" s="222" t="s">
        <v>19</v>
      </c>
      <c r="N658" s="223" t="s">
        <v>44</v>
      </c>
      <c r="O658" s="86"/>
      <c r="P658" s="224">
        <f>O658*H658</f>
        <v>0</v>
      </c>
      <c r="Q658" s="224">
        <v>2.3010199999999998</v>
      </c>
      <c r="R658" s="224">
        <f>Q658*H658</f>
        <v>2.1261424799999999</v>
      </c>
      <c r="S658" s="224">
        <v>0</v>
      </c>
      <c r="T658" s="225">
        <f>S658*H658</f>
        <v>0</v>
      </c>
      <c r="U658" s="40"/>
      <c r="V658" s="40"/>
      <c r="W658" s="40"/>
      <c r="X658" s="40"/>
      <c r="Y658" s="40"/>
      <c r="Z658" s="40"/>
      <c r="AA658" s="40"/>
      <c r="AB658" s="40"/>
      <c r="AC658" s="40"/>
      <c r="AD658" s="40"/>
      <c r="AE658" s="40"/>
      <c r="AR658" s="226" t="s">
        <v>243</v>
      </c>
      <c r="AT658" s="226" t="s">
        <v>238</v>
      </c>
      <c r="AU658" s="226" t="s">
        <v>82</v>
      </c>
      <c r="AY658" s="19" t="s">
        <v>236</v>
      </c>
      <c r="BE658" s="227">
        <f>IF(N658="základní",J658,0)</f>
        <v>0</v>
      </c>
      <c r="BF658" s="227">
        <f>IF(N658="snížená",J658,0)</f>
        <v>0</v>
      </c>
      <c r="BG658" s="227">
        <f>IF(N658="zákl. přenesená",J658,0)</f>
        <v>0</v>
      </c>
      <c r="BH658" s="227">
        <f>IF(N658="sníž. přenesená",J658,0)</f>
        <v>0</v>
      </c>
      <c r="BI658" s="227">
        <f>IF(N658="nulová",J658,0)</f>
        <v>0</v>
      </c>
      <c r="BJ658" s="19" t="s">
        <v>80</v>
      </c>
      <c r="BK658" s="227">
        <f>ROUND(I658*H658,2)</f>
        <v>0</v>
      </c>
      <c r="BL658" s="19" t="s">
        <v>243</v>
      </c>
      <c r="BM658" s="226" t="s">
        <v>731</v>
      </c>
    </row>
    <row r="659" s="2" customFormat="1">
      <c r="A659" s="40"/>
      <c r="B659" s="41"/>
      <c r="C659" s="42"/>
      <c r="D659" s="228" t="s">
        <v>245</v>
      </c>
      <c r="E659" s="42"/>
      <c r="F659" s="229" t="s">
        <v>732</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245</v>
      </c>
      <c r="AU659" s="19" t="s">
        <v>82</v>
      </c>
    </row>
    <row r="660" s="13" customFormat="1">
      <c r="A660" s="13"/>
      <c r="B660" s="233"/>
      <c r="C660" s="234"/>
      <c r="D660" s="235" t="s">
        <v>247</v>
      </c>
      <c r="E660" s="236" t="s">
        <v>19</v>
      </c>
      <c r="F660" s="237" t="s">
        <v>268</v>
      </c>
      <c r="G660" s="234"/>
      <c r="H660" s="236" t="s">
        <v>19</v>
      </c>
      <c r="I660" s="238"/>
      <c r="J660" s="234"/>
      <c r="K660" s="234"/>
      <c r="L660" s="239"/>
      <c r="M660" s="240"/>
      <c r="N660" s="241"/>
      <c r="O660" s="241"/>
      <c r="P660" s="241"/>
      <c r="Q660" s="241"/>
      <c r="R660" s="241"/>
      <c r="S660" s="241"/>
      <c r="T660" s="242"/>
      <c r="U660" s="13"/>
      <c r="V660" s="13"/>
      <c r="W660" s="13"/>
      <c r="X660" s="13"/>
      <c r="Y660" s="13"/>
      <c r="Z660" s="13"/>
      <c r="AA660" s="13"/>
      <c r="AB660" s="13"/>
      <c r="AC660" s="13"/>
      <c r="AD660" s="13"/>
      <c r="AE660" s="13"/>
      <c r="AT660" s="243" t="s">
        <v>247</v>
      </c>
      <c r="AU660" s="243" t="s">
        <v>82</v>
      </c>
      <c r="AV660" s="13" t="s">
        <v>80</v>
      </c>
      <c r="AW660" s="13" t="s">
        <v>33</v>
      </c>
      <c r="AX660" s="13" t="s">
        <v>73</v>
      </c>
      <c r="AY660" s="243" t="s">
        <v>236</v>
      </c>
    </row>
    <row r="661" s="13" customFormat="1">
      <c r="A661" s="13"/>
      <c r="B661" s="233"/>
      <c r="C661" s="234"/>
      <c r="D661" s="235" t="s">
        <v>247</v>
      </c>
      <c r="E661" s="236" t="s">
        <v>19</v>
      </c>
      <c r="F661" s="237" t="s">
        <v>733</v>
      </c>
      <c r="G661" s="234"/>
      <c r="H661" s="236" t="s">
        <v>19</v>
      </c>
      <c r="I661" s="238"/>
      <c r="J661" s="234"/>
      <c r="K661" s="234"/>
      <c r="L661" s="239"/>
      <c r="M661" s="240"/>
      <c r="N661" s="241"/>
      <c r="O661" s="241"/>
      <c r="P661" s="241"/>
      <c r="Q661" s="241"/>
      <c r="R661" s="241"/>
      <c r="S661" s="241"/>
      <c r="T661" s="242"/>
      <c r="U661" s="13"/>
      <c r="V661" s="13"/>
      <c r="W661" s="13"/>
      <c r="X661" s="13"/>
      <c r="Y661" s="13"/>
      <c r="Z661" s="13"/>
      <c r="AA661" s="13"/>
      <c r="AB661" s="13"/>
      <c r="AC661" s="13"/>
      <c r="AD661" s="13"/>
      <c r="AE661" s="13"/>
      <c r="AT661" s="243" t="s">
        <v>247</v>
      </c>
      <c r="AU661" s="243" t="s">
        <v>82</v>
      </c>
      <c r="AV661" s="13" t="s">
        <v>80</v>
      </c>
      <c r="AW661" s="13" t="s">
        <v>33</v>
      </c>
      <c r="AX661" s="13" t="s">
        <v>73</v>
      </c>
      <c r="AY661" s="243" t="s">
        <v>236</v>
      </c>
    </row>
    <row r="662" s="14" customFormat="1">
      <c r="A662" s="14"/>
      <c r="B662" s="244"/>
      <c r="C662" s="245"/>
      <c r="D662" s="235" t="s">
        <v>247</v>
      </c>
      <c r="E662" s="246" t="s">
        <v>19</v>
      </c>
      <c r="F662" s="247" t="s">
        <v>734</v>
      </c>
      <c r="G662" s="245"/>
      <c r="H662" s="248">
        <v>0.92400000000000004</v>
      </c>
      <c r="I662" s="249"/>
      <c r="J662" s="245"/>
      <c r="K662" s="245"/>
      <c r="L662" s="250"/>
      <c r="M662" s="251"/>
      <c r="N662" s="252"/>
      <c r="O662" s="252"/>
      <c r="P662" s="252"/>
      <c r="Q662" s="252"/>
      <c r="R662" s="252"/>
      <c r="S662" s="252"/>
      <c r="T662" s="253"/>
      <c r="U662" s="14"/>
      <c r="V662" s="14"/>
      <c r="W662" s="14"/>
      <c r="X662" s="14"/>
      <c r="Y662" s="14"/>
      <c r="Z662" s="14"/>
      <c r="AA662" s="14"/>
      <c r="AB662" s="14"/>
      <c r="AC662" s="14"/>
      <c r="AD662" s="14"/>
      <c r="AE662" s="14"/>
      <c r="AT662" s="254" t="s">
        <v>247</v>
      </c>
      <c r="AU662" s="254" t="s">
        <v>82</v>
      </c>
      <c r="AV662" s="14" t="s">
        <v>82</v>
      </c>
      <c r="AW662" s="14" t="s">
        <v>33</v>
      </c>
      <c r="AX662" s="14" t="s">
        <v>80</v>
      </c>
      <c r="AY662" s="254" t="s">
        <v>236</v>
      </c>
    </row>
    <row r="663" s="2" customFormat="1" ht="21.75" customHeight="1">
      <c r="A663" s="40"/>
      <c r="B663" s="41"/>
      <c r="C663" s="215" t="s">
        <v>735</v>
      </c>
      <c r="D663" s="215" t="s">
        <v>238</v>
      </c>
      <c r="E663" s="216" t="s">
        <v>736</v>
      </c>
      <c r="F663" s="217" t="s">
        <v>737</v>
      </c>
      <c r="G663" s="218" t="s">
        <v>241</v>
      </c>
      <c r="H663" s="219">
        <v>4.9989999999999997</v>
      </c>
      <c r="I663" s="220"/>
      <c r="J663" s="221">
        <f>ROUND(I663*H663,2)</f>
        <v>0</v>
      </c>
      <c r="K663" s="217" t="s">
        <v>242</v>
      </c>
      <c r="L663" s="46"/>
      <c r="M663" s="222" t="s">
        <v>19</v>
      </c>
      <c r="N663" s="223" t="s">
        <v>44</v>
      </c>
      <c r="O663" s="86"/>
      <c r="P663" s="224">
        <f>O663*H663</f>
        <v>0</v>
      </c>
      <c r="Q663" s="224">
        <v>2.3010199999999998</v>
      </c>
      <c r="R663" s="224">
        <f>Q663*H663</f>
        <v>11.502798979999998</v>
      </c>
      <c r="S663" s="224">
        <v>0</v>
      </c>
      <c r="T663" s="225">
        <f>S663*H663</f>
        <v>0</v>
      </c>
      <c r="U663" s="40"/>
      <c r="V663" s="40"/>
      <c r="W663" s="40"/>
      <c r="X663" s="40"/>
      <c r="Y663" s="40"/>
      <c r="Z663" s="40"/>
      <c r="AA663" s="40"/>
      <c r="AB663" s="40"/>
      <c r="AC663" s="40"/>
      <c r="AD663" s="40"/>
      <c r="AE663" s="40"/>
      <c r="AR663" s="226" t="s">
        <v>243</v>
      </c>
      <c r="AT663" s="226" t="s">
        <v>238</v>
      </c>
      <c r="AU663" s="226" t="s">
        <v>82</v>
      </c>
      <c r="AY663" s="19" t="s">
        <v>236</v>
      </c>
      <c r="BE663" s="227">
        <f>IF(N663="základní",J663,0)</f>
        <v>0</v>
      </c>
      <c r="BF663" s="227">
        <f>IF(N663="snížená",J663,0)</f>
        <v>0</v>
      </c>
      <c r="BG663" s="227">
        <f>IF(N663="zákl. přenesená",J663,0)</f>
        <v>0</v>
      </c>
      <c r="BH663" s="227">
        <f>IF(N663="sníž. přenesená",J663,0)</f>
        <v>0</v>
      </c>
      <c r="BI663" s="227">
        <f>IF(N663="nulová",J663,0)</f>
        <v>0</v>
      </c>
      <c r="BJ663" s="19" t="s">
        <v>80</v>
      </c>
      <c r="BK663" s="227">
        <f>ROUND(I663*H663,2)</f>
        <v>0</v>
      </c>
      <c r="BL663" s="19" t="s">
        <v>243</v>
      </c>
      <c r="BM663" s="226" t="s">
        <v>738</v>
      </c>
    </row>
    <row r="664" s="2" customFormat="1">
      <c r="A664" s="40"/>
      <c r="B664" s="41"/>
      <c r="C664" s="42"/>
      <c r="D664" s="228" t="s">
        <v>245</v>
      </c>
      <c r="E664" s="42"/>
      <c r="F664" s="229" t="s">
        <v>739</v>
      </c>
      <c r="G664" s="42"/>
      <c r="H664" s="42"/>
      <c r="I664" s="230"/>
      <c r="J664" s="42"/>
      <c r="K664" s="42"/>
      <c r="L664" s="46"/>
      <c r="M664" s="231"/>
      <c r="N664" s="232"/>
      <c r="O664" s="86"/>
      <c r="P664" s="86"/>
      <c r="Q664" s="86"/>
      <c r="R664" s="86"/>
      <c r="S664" s="86"/>
      <c r="T664" s="87"/>
      <c r="U664" s="40"/>
      <c r="V664" s="40"/>
      <c r="W664" s="40"/>
      <c r="X664" s="40"/>
      <c r="Y664" s="40"/>
      <c r="Z664" s="40"/>
      <c r="AA664" s="40"/>
      <c r="AB664" s="40"/>
      <c r="AC664" s="40"/>
      <c r="AD664" s="40"/>
      <c r="AE664" s="40"/>
      <c r="AT664" s="19" t="s">
        <v>245</v>
      </c>
      <c r="AU664" s="19" t="s">
        <v>82</v>
      </c>
    </row>
    <row r="665" s="13" customFormat="1">
      <c r="A665" s="13"/>
      <c r="B665" s="233"/>
      <c r="C665" s="234"/>
      <c r="D665" s="235" t="s">
        <v>247</v>
      </c>
      <c r="E665" s="236" t="s">
        <v>19</v>
      </c>
      <c r="F665" s="237" t="s">
        <v>268</v>
      </c>
      <c r="G665" s="234"/>
      <c r="H665" s="236" t="s">
        <v>19</v>
      </c>
      <c r="I665" s="238"/>
      <c r="J665" s="234"/>
      <c r="K665" s="234"/>
      <c r="L665" s="239"/>
      <c r="M665" s="240"/>
      <c r="N665" s="241"/>
      <c r="O665" s="241"/>
      <c r="P665" s="241"/>
      <c r="Q665" s="241"/>
      <c r="R665" s="241"/>
      <c r="S665" s="241"/>
      <c r="T665" s="242"/>
      <c r="U665" s="13"/>
      <c r="V665" s="13"/>
      <c r="W665" s="13"/>
      <c r="X665" s="13"/>
      <c r="Y665" s="13"/>
      <c r="Z665" s="13"/>
      <c r="AA665" s="13"/>
      <c r="AB665" s="13"/>
      <c r="AC665" s="13"/>
      <c r="AD665" s="13"/>
      <c r="AE665" s="13"/>
      <c r="AT665" s="243" t="s">
        <v>247</v>
      </c>
      <c r="AU665" s="243" t="s">
        <v>82</v>
      </c>
      <c r="AV665" s="13" t="s">
        <v>80</v>
      </c>
      <c r="AW665" s="13" t="s">
        <v>33</v>
      </c>
      <c r="AX665" s="13" t="s">
        <v>73</v>
      </c>
      <c r="AY665" s="243" t="s">
        <v>236</v>
      </c>
    </row>
    <row r="666" s="13" customFormat="1">
      <c r="A666" s="13"/>
      <c r="B666" s="233"/>
      <c r="C666" s="234"/>
      <c r="D666" s="235" t="s">
        <v>247</v>
      </c>
      <c r="E666" s="236" t="s">
        <v>19</v>
      </c>
      <c r="F666" s="237" t="s">
        <v>269</v>
      </c>
      <c r="G666" s="234"/>
      <c r="H666" s="236" t="s">
        <v>19</v>
      </c>
      <c r="I666" s="238"/>
      <c r="J666" s="234"/>
      <c r="K666" s="234"/>
      <c r="L666" s="239"/>
      <c r="M666" s="240"/>
      <c r="N666" s="241"/>
      <c r="O666" s="241"/>
      <c r="P666" s="241"/>
      <c r="Q666" s="241"/>
      <c r="R666" s="241"/>
      <c r="S666" s="241"/>
      <c r="T666" s="242"/>
      <c r="U666" s="13"/>
      <c r="V666" s="13"/>
      <c r="W666" s="13"/>
      <c r="X666" s="13"/>
      <c r="Y666" s="13"/>
      <c r="Z666" s="13"/>
      <c r="AA666" s="13"/>
      <c r="AB666" s="13"/>
      <c r="AC666" s="13"/>
      <c r="AD666" s="13"/>
      <c r="AE666" s="13"/>
      <c r="AT666" s="243" t="s">
        <v>247</v>
      </c>
      <c r="AU666" s="243" t="s">
        <v>82</v>
      </c>
      <c r="AV666" s="13" t="s">
        <v>80</v>
      </c>
      <c r="AW666" s="13" t="s">
        <v>33</v>
      </c>
      <c r="AX666" s="13" t="s">
        <v>73</v>
      </c>
      <c r="AY666" s="243" t="s">
        <v>236</v>
      </c>
    </row>
    <row r="667" s="14" customFormat="1">
      <c r="A667" s="14"/>
      <c r="B667" s="244"/>
      <c r="C667" s="245"/>
      <c r="D667" s="235" t="s">
        <v>247</v>
      </c>
      <c r="E667" s="246" t="s">
        <v>19</v>
      </c>
      <c r="F667" s="247" t="s">
        <v>740</v>
      </c>
      <c r="G667" s="245"/>
      <c r="H667" s="248">
        <v>0.32200000000000001</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247</v>
      </c>
      <c r="AU667" s="254" t="s">
        <v>82</v>
      </c>
      <c r="AV667" s="14" t="s">
        <v>82</v>
      </c>
      <c r="AW667" s="14" t="s">
        <v>33</v>
      </c>
      <c r="AX667" s="14" t="s">
        <v>73</v>
      </c>
      <c r="AY667" s="254" t="s">
        <v>236</v>
      </c>
    </row>
    <row r="668" s="14" customFormat="1">
      <c r="A668" s="14"/>
      <c r="B668" s="244"/>
      <c r="C668" s="245"/>
      <c r="D668" s="235" t="s">
        <v>247</v>
      </c>
      <c r="E668" s="246" t="s">
        <v>19</v>
      </c>
      <c r="F668" s="247" t="s">
        <v>741</v>
      </c>
      <c r="G668" s="245"/>
      <c r="H668" s="248">
        <v>2.4079999999999999</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247</v>
      </c>
      <c r="AU668" s="254" t="s">
        <v>82</v>
      </c>
      <c r="AV668" s="14" t="s">
        <v>82</v>
      </c>
      <c r="AW668" s="14" t="s">
        <v>33</v>
      </c>
      <c r="AX668" s="14" t="s">
        <v>73</v>
      </c>
      <c r="AY668" s="254" t="s">
        <v>236</v>
      </c>
    </row>
    <row r="669" s="14" customFormat="1">
      <c r="A669" s="14"/>
      <c r="B669" s="244"/>
      <c r="C669" s="245"/>
      <c r="D669" s="235" t="s">
        <v>247</v>
      </c>
      <c r="E669" s="246" t="s">
        <v>19</v>
      </c>
      <c r="F669" s="247" t="s">
        <v>742</v>
      </c>
      <c r="G669" s="245"/>
      <c r="H669" s="248">
        <v>0.64700000000000002</v>
      </c>
      <c r="I669" s="249"/>
      <c r="J669" s="245"/>
      <c r="K669" s="245"/>
      <c r="L669" s="250"/>
      <c r="M669" s="251"/>
      <c r="N669" s="252"/>
      <c r="O669" s="252"/>
      <c r="P669" s="252"/>
      <c r="Q669" s="252"/>
      <c r="R669" s="252"/>
      <c r="S669" s="252"/>
      <c r="T669" s="253"/>
      <c r="U669" s="14"/>
      <c r="V669" s="14"/>
      <c r="W669" s="14"/>
      <c r="X669" s="14"/>
      <c r="Y669" s="14"/>
      <c r="Z669" s="14"/>
      <c r="AA669" s="14"/>
      <c r="AB669" s="14"/>
      <c r="AC669" s="14"/>
      <c r="AD669" s="14"/>
      <c r="AE669" s="14"/>
      <c r="AT669" s="254" t="s">
        <v>247</v>
      </c>
      <c r="AU669" s="254" t="s">
        <v>82</v>
      </c>
      <c r="AV669" s="14" t="s">
        <v>82</v>
      </c>
      <c r="AW669" s="14" t="s">
        <v>33</v>
      </c>
      <c r="AX669" s="14" t="s">
        <v>73</v>
      </c>
      <c r="AY669" s="254" t="s">
        <v>236</v>
      </c>
    </row>
    <row r="670" s="14" customFormat="1">
      <c r="A670" s="14"/>
      <c r="B670" s="244"/>
      <c r="C670" s="245"/>
      <c r="D670" s="235" t="s">
        <v>247</v>
      </c>
      <c r="E670" s="246" t="s">
        <v>19</v>
      </c>
      <c r="F670" s="247" t="s">
        <v>743</v>
      </c>
      <c r="G670" s="245"/>
      <c r="H670" s="248">
        <v>1.3580000000000001</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247</v>
      </c>
      <c r="AU670" s="254" t="s">
        <v>82</v>
      </c>
      <c r="AV670" s="14" t="s">
        <v>82</v>
      </c>
      <c r="AW670" s="14" t="s">
        <v>33</v>
      </c>
      <c r="AX670" s="14" t="s">
        <v>73</v>
      </c>
      <c r="AY670" s="254" t="s">
        <v>236</v>
      </c>
    </row>
    <row r="671" s="16" customFormat="1">
      <c r="A671" s="16"/>
      <c r="B671" s="266"/>
      <c r="C671" s="267"/>
      <c r="D671" s="235" t="s">
        <v>247</v>
      </c>
      <c r="E671" s="268" t="s">
        <v>19</v>
      </c>
      <c r="F671" s="269" t="s">
        <v>367</v>
      </c>
      <c r="G671" s="267"/>
      <c r="H671" s="270">
        <v>4.7350000000000003</v>
      </c>
      <c r="I671" s="271"/>
      <c r="J671" s="267"/>
      <c r="K671" s="267"/>
      <c r="L671" s="272"/>
      <c r="M671" s="273"/>
      <c r="N671" s="274"/>
      <c r="O671" s="274"/>
      <c r="P671" s="274"/>
      <c r="Q671" s="274"/>
      <c r="R671" s="274"/>
      <c r="S671" s="274"/>
      <c r="T671" s="275"/>
      <c r="U671" s="16"/>
      <c r="V671" s="16"/>
      <c r="W671" s="16"/>
      <c r="X671" s="16"/>
      <c r="Y671" s="16"/>
      <c r="Z671" s="16"/>
      <c r="AA671" s="16"/>
      <c r="AB671" s="16"/>
      <c r="AC671" s="16"/>
      <c r="AD671" s="16"/>
      <c r="AE671" s="16"/>
      <c r="AT671" s="276" t="s">
        <v>247</v>
      </c>
      <c r="AU671" s="276" t="s">
        <v>82</v>
      </c>
      <c r="AV671" s="16" t="s">
        <v>128</v>
      </c>
      <c r="AW671" s="16" t="s">
        <v>33</v>
      </c>
      <c r="AX671" s="16" t="s">
        <v>73</v>
      </c>
      <c r="AY671" s="276" t="s">
        <v>236</v>
      </c>
    </row>
    <row r="672" s="13" customFormat="1">
      <c r="A672" s="13"/>
      <c r="B672" s="233"/>
      <c r="C672" s="234"/>
      <c r="D672" s="235" t="s">
        <v>247</v>
      </c>
      <c r="E672" s="236" t="s">
        <v>19</v>
      </c>
      <c r="F672" s="237" t="s">
        <v>333</v>
      </c>
      <c r="G672" s="234"/>
      <c r="H672" s="236" t="s">
        <v>19</v>
      </c>
      <c r="I672" s="238"/>
      <c r="J672" s="234"/>
      <c r="K672" s="234"/>
      <c r="L672" s="239"/>
      <c r="M672" s="240"/>
      <c r="N672" s="241"/>
      <c r="O672" s="241"/>
      <c r="P672" s="241"/>
      <c r="Q672" s="241"/>
      <c r="R672" s="241"/>
      <c r="S672" s="241"/>
      <c r="T672" s="242"/>
      <c r="U672" s="13"/>
      <c r="V672" s="13"/>
      <c r="W672" s="13"/>
      <c r="X672" s="13"/>
      <c r="Y672" s="13"/>
      <c r="Z672" s="13"/>
      <c r="AA672" s="13"/>
      <c r="AB672" s="13"/>
      <c r="AC672" s="13"/>
      <c r="AD672" s="13"/>
      <c r="AE672" s="13"/>
      <c r="AT672" s="243" t="s">
        <v>247</v>
      </c>
      <c r="AU672" s="243" t="s">
        <v>82</v>
      </c>
      <c r="AV672" s="13" t="s">
        <v>80</v>
      </c>
      <c r="AW672" s="13" t="s">
        <v>33</v>
      </c>
      <c r="AX672" s="13" t="s">
        <v>73</v>
      </c>
      <c r="AY672" s="243" t="s">
        <v>236</v>
      </c>
    </row>
    <row r="673" s="14" customFormat="1">
      <c r="A673" s="14"/>
      <c r="B673" s="244"/>
      <c r="C673" s="245"/>
      <c r="D673" s="235" t="s">
        <v>247</v>
      </c>
      <c r="E673" s="246" t="s">
        <v>19</v>
      </c>
      <c r="F673" s="247" t="s">
        <v>744</v>
      </c>
      <c r="G673" s="245"/>
      <c r="H673" s="248">
        <v>0.26400000000000001</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247</v>
      </c>
      <c r="AU673" s="254" t="s">
        <v>82</v>
      </c>
      <c r="AV673" s="14" t="s">
        <v>82</v>
      </c>
      <c r="AW673" s="14" t="s">
        <v>33</v>
      </c>
      <c r="AX673" s="14" t="s">
        <v>73</v>
      </c>
      <c r="AY673" s="254" t="s">
        <v>236</v>
      </c>
    </row>
    <row r="674" s="15" customFormat="1">
      <c r="A674" s="15"/>
      <c r="B674" s="255"/>
      <c r="C674" s="256"/>
      <c r="D674" s="235" t="s">
        <v>247</v>
      </c>
      <c r="E674" s="257" t="s">
        <v>19</v>
      </c>
      <c r="F674" s="258" t="s">
        <v>254</v>
      </c>
      <c r="G674" s="256"/>
      <c r="H674" s="259">
        <v>4.9989999999999997</v>
      </c>
      <c r="I674" s="260"/>
      <c r="J674" s="256"/>
      <c r="K674" s="256"/>
      <c r="L674" s="261"/>
      <c r="M674" s="262"/>
      <c r="N674" s="263"/>
      <c r="O674" s="263"/>
      <c r="P674" s="263"/>
      <c r="Q674" s="263"/>
      <c r="R674" s="263"/>
      <c r="S674" s="263"/>
      <c r="T674" s="264"/>
      <c r="U674" s="15"/>
      <c r="V674" s="15"/>
      <c r="W674" s="15"/>
      <c r="X674" s="15"/>
      <c r="Y674" s="15"/>
      <c r="Z674" s="15"/>
      <c r="AA674" s="15"/>
      <c r="AB674" s="15"/>
      <c r="AC674" s="15"/>
      <c r="AD674" s="15"/>
      <c r="AE674" s="15"/>
      <c r="AT674" s="265" t="s">
        <v>247</v>
      </c>
      <c r="AU674" s="265" t="s">
        <v>82</v>
      </c>
      <c r="AV674" s="15" t="s">
        <v>243</v>
      </c>
      <c r="AW674" s="15" t="s">
        <v>33</v>
      </c>
      <c r="AX674" s="15" t="s">
        <v>80</v>
      </c>
      <c r="AY674" s="265" t="s">
        <v>236</v>
      </c>
    </row>
    <row r="675" s="2" customFormat="1" ht="21.75" customHeight="1">
      <c r="A675" s="40"/>
      <c r="B675" s="41"/>
      <c r="C675" s="215" t="s">
        <v>745</v>
      </c>
      <c r="D675" s="215" t="s">
        <v>238</v>
      </c>
      <c r="E675" s="216" t="s">
        <v>746</v>
      </c>
      <c r="F675" s="217" t="s">
        <v>747</v>
      </c>
      <c r="G675" s="218" t="s">
        <v>241</v>
      </c>
      <c r="H675" s="219">
        <v>3.641</v>
      </c>
      <c r="I675" s="220"/>
      <c r="J675" s="221">
        <f>ROUND(I675*H675,2)</f>
        <v>0</v>
      </c>
      <c r="K675" s="217" t="s">
        <v>242</v>
      </c>
      <c r="L675" s="46"/>
      <c r="M675" s="222" t="s">
        <v>19</v>
      </c>
      <c r="N675" s="223" t="s">
        <v>44</v>
      </c>
      <c r="O675" s="86"/>
      <c r="P675" s="224">
        <f>O675*H675</f>
        <v>0</v>
      </c>
      <c r="Q675" s="224">
        <v>0</v>
      </c>
      <c r="R675" s="224">
        <f>Q675*H675</f>
        <v>0</v>
      </c>
      <c r="S675" s="224">
        <v>0</v>
      </c>
      <c r="T675" s="225">
        <f>S675*H675</f>
        <v>0</v>
      </c>
      <c r="U675" s="40"/>
      <c r="V675" s="40"/>
      <c r="W675" s="40"/>
      <c r="X675" s="40"/>
      <c r="Y675" s="40"/>
      <c r="Z675" s="40"/>
      <c r="AA675" s="40"/>
      <c r="AB675" s="40"/>
      <c r="AC675" s="40"/>
      <c r="AD675" s="40"/>
      <c r="AE675" s="40"/>
      <c r="AR675" s="226" t="s">
        <v>243</v>
      </c>
      <c r="AT675" s="226" t="s">
        <v>238</v>
      </c>
      <c r="AU675" s="226" t="s">
        <v>82</v>
      </c>
      <c r="AY675" s="19" t="s">
        <v>236</v>
      </c>
      <c r="BE675" s="227">
        <f>IF(N675="základní",J675,0)</f>
        <v>0</v>
      </c>
      <c r="BF675" s="227">
        <f>IF(N675="snížená",J675,0)</f>
        <v>0</v>
      </c>
      <c r="BG675" s="227">
        <f>IF(N675="zákl. přenesená",J675,0)</f>
        <v>0</v>
      </c>
      <c r="BH675" s="227">
        <f>IF(N675="sníž. přenesená",J675,0)</f>
        <v>0</v>
      </c>
      <c r="BI675" s="227">
        <f>IF(N675="nulová",J675,0)</f>
        <v>0</v>
      </c>
      <c r="BJ675" s="19" t="s">
        <v>80</v>
      </c>
      <c r="BK675" s="227">
        <f>ROUND(I675*H675,2)</f>
        <v>0</v>
      </c>
      <c r="BL675" s="19" t="s">
        <v>243</v>
      </c>
      <c r="BM675" s="226" t="s">
        <v>748</v>
      </c>
    </row>
    <row r="676" s="2" customFormat="1">
      <c r="A676" s="40"/>
      <c r="B676" s="41"/>
      <c r="C676" s="42"/>
      <c r="D676" s="228" t="s">
        <v>245</v>
      </c>
      <c r="E676" s="42"/>
      <c r="F676" s="229" t="s">
        <v>749</v>
      </c>
      <c r="G676" s="42"/>
      <c r="H676" s="42"/>
      <c r="I676" s="230"/>
      <c r="J676" s="42"/>
      <c r="K676" s="42"/>
      <c r="L676" s="46"/>
      <c r="M676" s="231"/>
      <c r="N676" s="232"/>
      <c r="O676" s="86"/>
      <c r="P676" s="86"/>
      <c r="Q676" s="86"/>
      <c r="R676" s="86"/>
      <c r="S676" s="86"/>
      <c r="T676" s="87"/>
      <c r="U676" s="40"/>
      <c r="V676" s="40"/>
      <c r="W676" s="40"/>
      <c r="X676" s="40"/>
      <c r="Y676" s="40"/>
      <c r="Z676" s="40"/>
      <c r="AA676" s="40"/>
      <c r="AB676" s="40"/>
      <c r="AC676" s="40"/>
      <c r="AD676" s="40"/>
      <c r="AE676" s="40"/>
      <c r="AT676" s="19" t="s">
        <v>245</v>
      </c>
      <c r="AU676" s="19" t="s">
        <v>82</v>
      </c>
    </row>
    <row r="677" s="13" customFormat="1">
      <c r="A677" s="13"/>
      <c r="B677" s="233"/>
      <c r="C677" s="234"/>
      <c r="D677" s="235" t="s">
        <v>247</v>
      </c>
      <c r="E677" s="236" t="s">
        <v>19</v>
      </c>
      <c r="F677" s="237" t="s">
        <v>268</v>
      </c>
      <c r="G677" s="234"/>
      <c r="H677" s="236" t="s">
        <v>19</v>
      </c>
      <c r="I677" s="238"/>
      <c r="J677" s="234"/>
      <c r="K677" s="234"/>
      <c r="L677" s="239"/>
      <c r="M677" s="240"/>
      <c r="N677" s="241"/>
      <c r="O677" s="241"/>
      <c r="P677" s="241"/>
      <c r="Q677" s="241"/>
      <c r="R677" s="241"/>
      <c r="S677" s="241"/>
      <c r="T677" s="242"/>
      <c r="U677" s="13"/>
      <c r="V677" s="13"/>
      <c r="W677" s="13"/>
      <c r="X677" s="13"/>
      <c r="Y677" s="13"/>
      <c r="Z677" s="13"/>
      <c r="AA677" s="13"/>
      <c r="AB677" s="13"/>
      <c r="AC677" s="13"/>
      <c r="AD677" s="13"/>
      <c r="AE677" s="13"/>
      <c r="AT677" s="243" t="s">
        <v>247</v>
      </c>
      <c r="AU677" s="243" t="s">
        <v>82</v>
      </c>
      <c r="AV677" s="13" t="s">
        <v>80</v>
      </c>
      <c r="AW677" s="13" t="s">
        <v>33</v>
      </c>
      <c r="AX677" s="13" t="s">
        <v>73</v>
      </c>
      <c r="AY677" s="243" t="s">
        <v>236</v>
      </c>
    </row>
    <row r="678" s="13" customFormat="1">
      <c r="A678" s="13"/>
      <c r="B678" s="233"/>
      <c r="C678" s="234"/>
      <c r="D678" s="235" t="s">
        <v>247</v>
      </c>
      <c r="E678" s="236" t="s">
        <v>19</v>
      </c>
      <c r="F678" s="237" t="s">
        <v>269</v>
      </c>
      <c r="G678" s="234"/>
      <c r="H678" s="236" t="s">
        <v>19</v>
      </c>
      <c r="I678" s="238"/>
      <c r="J678" s="234"/>
      <c r="K678" s="234"/>
      <c r="L678" s="239"/>
      <c r="M678" s="240"/>
      <c r="N678" s="241"/>
      <c r="O678" s="241"/>
      <c r="P678" s="241"/>
      <c r="Q678" s="241"/>
      <c r="R678" s="241"/>
      <c r="S678" s="241"/>
      <c r="T678" s="242"/>
      <c r="U678" s="13"/>
      <c r="V678" s="13"/>
      <c r="W678" s="13"/>
      <c r="X678" s="13"/>
      <c r="Y678" s="13"/>
      <c r="Z678" s="13"/>
      <c r="AA678" s="13"/>
      <c r="AB678" s="13"/>
      <c r="AC678" s="13"/>
      <c r="AD678" s="13"/>
      <c r="AE678" s="13"/>
      <c r="AT678" s="243" t="s">
        <v>247</v>
      </c>
      <c r="AU678" s="243" t="s">
        <v>82</v>
      </c>
      <c r="AV678" s="13" t="s">
        <v>80</v>
      </c>
      <c r="AW678" s="13" t="s">
        <v>33</v>
      </c>
      <c r="AX678" s="13" t="s">
        <v>73</v>
      </c>
      <c r="AY678" s="243" t="s">
        <v>236</v>
      </c>
    </row>
    <row r="679" s="14" customFormat="1">
      <c r="A679" s="14"/>
      <c r="B679" s="244"/>
      <c r="C679" s="245"/>
      <c r="D679" s="235" t="s">
        <v>247</v>
      </c>
      <c r="E679" s="246" t="s">
        <v>19</v>
      </c>
      <c r="F679" s="247" t="s">
        <v>740</v>
      </c>
      <c r="G679" s="245"/>
      <c r="H679" s="248">
        <v>0.32200000000000001</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247</v>
      </c>
      <c r="AU679" s="254" t="s">
        <v>82</v>
      </c>
      <c r="AV679" s="14" t="s">
        <v>82</v>
      </c>
      <c r="AW679" s="14" t="s">
        <v>33</v>
      </c>
      <c r="AX679" s="14" t="s">
        <v>73</v>
      </c>
      <c r="AY679" s="254" t="s">
        <v>236</v>
      </c>
    </row>
    <row r="680" s="14" customFormat="1">
      <c r="A680" s="14"/>
      <c r="B680" s="244"/>
      <c r="C680" s="245"/>
      <c r="D680" s="235" t="s">
        <v>247</v>
      </c>
      <c r="E680" s="246" t="s">
        <v>19</v>
      </c>
      <c r="F680" s="247" t="s">
        <v>741</v>
      </c>
      <c r="G680" s="245"/>
      <c r="H680" s="248">
        <v>2.4079999999999999</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247</v>
      </c>
      <c r="AU680" s="254" t="s">
        <v>82</v>
      </c>
      <c r="AV680" s="14" t="s">
        <v>82</v>
      </c>
      <c r="AW680" s="14" t="s">
        <v>33</v>
      </c>
      <c r="AX680" s="14" t="s">
        <v>73</v>
      </c>
      <c r="AY680" s="254" t="s">
        <v>236</v>
      </c>
    </row>
    <row r="681" s="14" customFormat="1">
      <c r="A681" s="14"/>
      <c r="B681" s="244"/>
      <c r="C681" s="245"/>
      <c r="D681" s="235" t="s">
        <v>247</v>
      </c>
      <c r="E681" s="246" t="s">
        <v>19</v>
      </c>
      <c r="F681" s="247" t="s">
        <v>742</v>
      </c>
      <c r="G681" s="245"/>
      <c r="H681" s="248">
        <v>0.64700000000000002</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247</v>
      </c>
      <c r="AU681" s="254" t="s">
        <v>82</v>
      </c>
      <c r="AV681" s="14" t="s">
        <v>82</v>
      </c>
      <c r="AW681" s="14" t="s">
        <v>33</v>
      </c>
      <c r="AX681" s="14" t="s">
        <v>73</v>
      </c>
      <c r="AY681" s="254" t="s">
        <v>236</v>
      </c>
    </row>
    <row r="682" s="16" customFormat="1">
      <c r="A682" s="16"/>
      <c r="B682" s="266"/>
      <c r="C682" s="267"/>
      <c r="D682" s="235" t="s">
        <v>247</v>
      </c>
      <c r="E682" s="268" t="s">
        <v>19</v>
      </c>
      <c r="F682" s="269" t="s">
        <v>367</v>
      </c>
      <c r="G682" s="267"/>
      <c r="H682" s="270">
        <v>3.3769999999999998</v>
      </c>
      <c r="I682" s="271"/>
      <c r="J682" s="267"/>
      <c r="K682" s="267"/>
      <c r="L682" s="272"/>
      <c r="M682" s="273"/>
      <c r="N682" s="274"/>
      <c r="O682" s="274"/>
      <c r="P682" s="274"/>
      <c r="Q682" s="274"/>
      <c r="R682" s="274"/>
      <c r="S682" s="274"/>
      <c r="T682" s="275"/>
      <c r="U682" s="16"/>
      <c r="V682" s="16"/>
      <c r="W682" s="16"/>
      <c r="X682" s="16"/>
      <c r="Y682" s="16"/>
      <c r="Z682" s="16"/>
      <c r="AA682" s="16"/>
      <c r="AB682" s="16"/>
      <c r="AC682" s="16"/>
      <c r="AD682" s="16"/>
      <c r="AE682" s="16"/>
      <c r="AT682" s="276" t="s">
        <v>247</v>
      </c>
      <c r="AU682" s="276" t="s">
        <v>82</v>
      </c>
      <c r="AV682" s="16" t="s">
        <v>128</v>
      </c>
      <c r="AW682" s="16" t="s">
        <v>33</v>
      </c>
      <c r="AX682" s="16" t="s">
        <v>73</v>
      </c>
      <c r="AY682" s="276" t="s">
        <v>236</v>
      </c>
    </row>
    <row r="683" s="13" customFormat="1">
      <c r="A683" s="13"/>
      <c r="B683" s="233"/>
      <c r="C683" s="234"/>
      <c r="D683" s="235" t="s">
        <v>247</v>
      </c>
      <c r="E683" s="236" t="s">
        <v>19</v>
      </c>
      <c r="F683" s="237" t="s">
        <v>333</v>
      </c>
      <c r="G683" s="234"/>
      <c r="H683" s="236" t="s">
        <v>19</v>
      </c>
      <c r="I683" s="238"/>
      <c r="J683" s="234"/>
      <c r="K683" s="234"/>
      <c r="L683" s="239"/>
      <c r="M683" s="240"/>
      <c r="N683" s="241"/>
      <c r="O683" s="241"/>
      <c r="P683" s="241"/>
      <c r="Q683" s="241"/>
      <c r="R683" s="241"/>
      <c r="S683" s="241"/>
      <c r="T683" s="242"/>
      <c r="U683" s="13"/>
      <c r="V683" s="13"/>
      <c r="W683" s="13"/>
      <c r="X683" s="13"/>
      <c r="Y683" s="13"/>
      <c r="Z683" s="13"/>
      <c r="AA683" s="13"/>
      <c r="AB683" s="13"/>
      <c r="AC683" s="13"/>
      <c r="AD683" s="13"/>
      <c r="AE683" s="13"/>
      <c r="AT683" s="243" t="s">
        <v>247</v>
      </c>
      <c r="AU683" s="243" t="s">
        <v>82</v>
      </c>
      <c r="AV683" s="13" t="s">
        <v>80</v>
      </c>
      <c r="AW683" s="13" t="s">
        <v>33</v>
      </c>
      <c r="AX683" s="13" t="s">
        <v>73</v>
      </c>
      <c r="AY683" s="243" t="s">
        <v>236</v>
      </c>
    </row>
    <row r="684" s="14" customFormat="1">
      <c r="A684" s="14"/>
      <c r="B684" s="244"/>
      <c r="C684" s="245"/>
      <c r="D684" s="235" t="s">
        <v>247</v>
      </c>
      <c r="E684" s="246" t="s">
        <v>19</v>
      </c>
      <c r="F684" s="247" t="s">
        <v>744</v>
      </c>
      <c r="G684" s="245"/>
      <c r="H684" s="248">
        <v>0.26400000000000001</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247</v>
      </c>
      <c r="AU684" s="254" t="s">
        <v>82</v>
      </c>
      <c r="AV684" s="14" t="s">
        <v>82</v>
      </c>
      <c r="AW684" s="14" t="s">
        <v>33</v>
      </c>
      <c r="AX684" s="14" t="s">
        <v>73</v>
      </c>
      <c r="AY684" s="254" t="s">
        <v>236</v>
      </c>
    </row>
    <row r="685" s="15" customFormat="1">
      <c r="A685" s="15"/>
      <c r="B685" s="255"/>
      <c r="C685" s="256"/>
      <c r="D685" s="235" t="s">
        <v>247</v>
      </c>
      <c r="E685" s="257" t="s">
        <v>19</v>
      </c>
      <c r="F685" s="258" t="s">
        <v>254</v>
      </c>
      <c r="G685" s="256"/>
      <c r="H685" s="259">
        <v>3.641</v>
      </c>
      <c r="I685" s="260"/>
      <c r="J685" s="256"/>
      <c r="K685" s="256"/>
      <c r="L685" s="261"/>
      <c r="M685" s="262"/>
      <c r="N685" s="263"/>
      <c r="O685" s="263"/>
      <c r="P685" s="263"/>
      <c r="Q685" s="263"/>
      <c r="R685" s="263"/>
      <c r="S685" s="263"/>
      <c r="T685" s="264"/>
      <c r="U685" s="15"/>
      <c r="V685" s="15"/>
      <c r="W685" s="15"/>
      <c r="X685" s="15"/>
      <c r="Y685" s="15"/>
      <c r="Z685" s="15"/>
      <c r="AA685" s="15"/>
      <c r="AB685" s="15"/>
      <c r="AC685" s="15"/>
      <c r="AD685" s="15"/>
      <c r="AE685" s="15"/>
      <c r="AT685" s="265" t="s">
        <v>247</v>
      </c>
      <c r="AU685" s="265" t="s">
        <v>82</v>
      </c>
      <c r="AV685" s="15" t="s">
        <v>243</v>
      </c>
      <c r="AW685" s="15" t="s">
        <v>33</v>
      </c>
      <c r="AX685" s="15" t="s">
        <v>80</v>
      </c>
      <c r="AY685" s="265" t="s">
        <v>236</v>
      </c>
    </row>
    <row r="686" s="2" customFormat="1" ht="21.75" customHeight="1">
      <c r="A686" s="40"/>
      <c r="B686" s="41"/>
      <c r="C686" s="215" t="s">
        <v>750</v>
      </c>
      <c r="D686" s="215" t="s">
        <v>238</v>
      </c>
      <c r="E686" s="216" t="s">
        <v>751</v>
      </c>
      <c r="F686" s="217" t="s">
        <v>752</v>
      </c>
      <c r="G686" s="218" t="s">
        <v>241</v>
      </c>
      <c r="H686" s="219">
        <v>0.92400000000000004</v>
      </c>
      <c r="I686" s="220"/>
      <c r="J686" s="221">
        <f>ROUND(I686*H686,2)</f>
        <v>0</v>
      </c>
      <c r="K686" s="217" t="s">
        <v>242</v>
      </c>
      <c r="L686" s="46"/>
      <c r="M686" s="222" t="s">
        <v>19</v>
      </c>
      <c r="N686" s="223" t="s">
        <v>44</v>
      </c>
      <c r="O686" s="86"/>
      <c r="P686" s="224">
        <f>O686*H686</f>
        <v>0</v>
      </c>
      <c r="Q686" s="224">
        <v>0</v>
      </c>
      <c r="R686" s="224">
        <f>Q686*H686</f>
        <v>0</v>
      </c>
      <c r="S686" s="224">
        <v>0</v>
      </c>
      <c r="T686" s="225">
        <f>S686*H686</f>
        <v>0</v>
      </c>
      <c r="U686" s="40"/>
      <c r="V686" s="40"/>
      <c r="W686" s="40"/>
      <c r="X686" s="40"/>
      <c r="Y686" s="40"/>
      <c r="Z686" s="40"/>
      <c r="AA686" s="40"/>
      <c r="AB686" s="40"/>
      <c r="AC686" s="40"/>
      <c r="AD686" s="40"/>
      <c r="AE686" s="40"/>
      <c r="AR686" s="226" t="s">
        <v>243</v>
      </c>
      <c r="AT686" s="226" t="s">
        <v>238</v>
      </c>
      <c r="AU686" s="226" t="s">
        <v>82</v>
      </c>
      <c r="AY686" s="19" t="s">
        <v>236</v>
      </c>
      <c r="BE686" s="227">
        <f>IF(N686="základní",J686,0)</f>
        <v>0</v>
      </c>
      <c r="BF686" s="227">
        <f>IF(N686="snížená",J686,0)</f>
        <v>0</v>
      </c>
      <c r="BG686" s="227">
        <f>IF(N686="zákl. přenesená",J686,0)</f>
        <v>0</v>
      </c>
      <c r="BH686" s="227">
        <f>IF(N686="sníž. přenesená",J686,0)</f>
        <v>0</v>
      </c>
      <c r="BI686" s="227">
        <f>IF(N686="nulová",J686,0)</f>
        <v>0</v>
      </c>
      <c r="BJ686" s="19" t="s">
        <v>80</v>
      </c>
      <c r="BK686" s="227">
        <f>ROUND(I686*H686,2)</f>
        <v>0</v>
      </c>
      <c r="BL686" s="19" t="s">
        <v>243</v>
      </c>
      <c r="BM686" s="226" t="s">
        <v>753</v>
      </c>
    </row>
    <row r="687" s="2" customFormat="1">
      <c r="A687" s="40"/>
      <c r="B687" s="41"/>
      <c r="C687" s="42"/>
      <c r="D687" s="228" t="s">
        <v>245</v>
      </c>
      <c r="E687" s="42"/>
      <c r="F687" s="229" t="s">
        <v>754</v>
      </c>
      <c r="G687" s="42"/>
      <c r="H687" s="42"/>
      <c r="I687" s="230"/>
      <c r="J687" s="42"/>
      <c r="K687" s="42"/>
      <c r="L687" s="46"/>
      <c r="M687" s="231"/>
      <c r="N687" s="232"/>
      <c r="O687" s="86"/>
      <c r="P687" s="86"/>
      <c r="Q687" s="86"/>
      <c r="R687" s="86"/>
      <c r="S687" s="86"/>
      <c r="T687" s="87"/>
      <c r="U687" s="40"/>
      <c r="V687" s="40"/>
      <c r="W687" s="40"/>
      <c r="X687" s="40"/>
      <c r="Y687" s="40"/>
      <c r="Z687" s="40"/>
      <c r="AA687" s="40"/>
      <c r="AB687" s="40"/>
      <c r="AC687" s="40"/>
      <c r="AD687" s="40"/>
      <c r="AE687" s="40"/>
      <c r="AT687" s="19" t="s">
        <v>245</v>
      </c>
      <c r="AU687" s="19" t="s">
        <v>82</v>
      </c>
    </row>
    <row r="688" s="13" customFormat="1">
      <c r="A688" s="13"/>
      <c r="B688" s="233"/>
      <c r="C688" s="234"/>
      <c r="D688" s="235" t="s">
        <v>247</v>
      </c>
      <c r="E688" s="236" t="s">
        <v>19</v>
      </c>
      <c r="F688" s="237" t="s">
        <v>268</v>
      </c>
      <c r="G688" s="234"/>
      <c r="H688" s="236" t="s">
        <v>19</v>
      </c>
      <c r="I688" s="238"/>
      <c r="J688" s="234"/>
      <c r="K688" s="234"/>
      <c r="L688" s="239"/>
      <c r="M688" s="240"/>
      <c r="N688" s="241"/>
      <c r="O688" s="241"/>
      <c r="P688" s="241"/>
      <c r="Q688" s="241"/>
      <c r="R688" s="241"/>
      <c r="S688" s="241"/>
      <c r="T688" s="242"/>
      <c r="U688" s="13"/>
      <c r="V688" s="13"/>
      <c r="W688" s="13"/>
      <c r="X688" s="13"/>
      <c r="Y688" s="13"/>
      <c r="Z688" s="13"/>
      <c r="AA688" s="13"/>
      <c r="AB688" s="13"/>
      <c r="AC688" s="13"/>
      <c r="AD688" s="13"/>
      <c r="AE688" s="13"/>
      <c r="AT688" s="243" t="s">
        <v>247</v>
      </c>
      <c r="AU688" s="243" t="s">
        <v>82</v>
      </c>
      <c r="AV688" s="13" t="s">
        <v>80</v>
      </c>
      <c r="AW688" s="13" t="s">
        <v>33</v>
      </c>
      <c r="AX688" s="13" t="s">
        <v>73</v>
      </c>
      <c r="AY688" s="243" t="s">
        <v>236</v>
      </c>
    </row>
    <row r="689" s="13" customFormat="1">
      <c r="A689" s="13"/>
      <c r="B689" s="233"/>
      <c r="C689" s="234"/>
      <c r="D689" s="235" t="s">
        <v>247</v>
      </c>
      <c r="E689" s="236" t="s">
        <v>19</v>
      </c>
      <c r="F689" s="237" t="s">
        <v>733</v>
      </c>
      <c r="G689" s="234"/>
      <c r="H689" s="236" t="s">
        <v>19</v>
      </c>
      <c r="I689" s="238"/>
      <c r="J689" s="234"/>
      <c r="K689" s="234"/>
      <c r="L689" s="239"/>
      <c r="M689" s="240"/>
      <c r="N689" s="241"/>
      <c r="O689" s="241"/>
      <c r="P689" s="241"/>
      <c r="Q689" s="241"/>
      <c r="R689" s="241"/>
      <c r="S689" s="241"/>
      <c r="T689" s="242"/>
      <c r="U689" s="13"/>
      <c r="V689" s="13"/>
      <c r="W689" s="13"/>
      <c r="X689" s="13"/>
      <c r="Y689" s="13"/>
      <c r="Z689" s="13"/>
      <c r="AA689" s="13"/>
      <c r="AB689" s="13"/>
      <c r="AC689" s="13"/>
      <c r="AD689" s="13"/>
      <c r="AE689" s="13"/>
      <c r="AT689" s="243" t="s">
        <v>247</v>
      </c>
      <c r="AU689" s="243" t="s">
        <v>82</v>
      </c>
      <c r="AV689" s="13" t="s">
        <v>80</v>
      </c>
      <c r="AW689" s="13" t="s">
        <v>33</v>
      </c>
      <c r="AX689" s="13" t="s">
        <v>73</v>
      </c>
      <c r="AY689" s="243" t="s">
        <v>236</v>
      </c>
    </row>
    <row r="690" s="14" customFormat="1">
      <c r="A690" s="14"/>
      <c r="B690" s="244"/>
      <c r="C690" s="245"/>
      <c r="D690" s="235" t="s">
        <v>247</v>
      </c>
      <c r="E690" s="246" t="s">
        <v>19</v>
      </c>
      <c r="F690" s="247" t="s">
        <v>734</v>
      </c>
      <c r="G690" s="245"/>
      <c r="H690" s="248">
        <v>0.92400000000000004</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247</v>
      </c>
      <c r="AU690" s="254" t="s">
        <v>82</v>
      </c>
      <c r="AV690" s="14" t="s">
        <v>82</v>
      </c>
      <c r="AW690" s="14" t="s">
        <v>33</v>
      </c>
      <c r="AX690" s="14" t="s">
        <v>80</v>
      </c>
      <c r="AY690" s="254" t="s">
        <v>236</v>
      </c>
    </row>
    <row r="691" s="2" customFormat="1" ht="16.5" customHeight="1">
      <c r="A691" s="40"/>
      <c r="B691" s="41"/>
      <c r="C691" s="215" t="s">
        <v>755</v>
      </c>
      <c r="D691" s="215" t="s">
        <v>238</v>
      </c>
      <c r="E691" s="216" t="s">
        <v>756</v>
      </c>
      <c r="F691" s="217" t="s">
        <v>757</v>
      </c>
      <c r="G691" s="218" t="s">
        <v>329</v>
      </c>
      <c r="H691" s="219">
        <v>0.23699999999999999</v>
      </c>
      <c r="I691" s="220"/>
      <c r="J691" s="221">
        <f>ROUND(I691*H691,2)</f>
        <v>0</v>
      </c>
      <c r="K691" s="217" t="s">
        <v>242</v>
      </c>
      <c r="L691" s="46"/>
      <c r="M691" s="222" t="s">
        <v>19</v>
      </c>
      <c r="N691" s="223" t="s">
        <v>44</v>
      </c>
      <c r="O691" s="86"/>
      <c r="P691" s="224">
        <f>O691*H691</f>
        <v>0</v>
      </c>
      <c r="Q691" s="224">
        <v>1.06277</v>
      </c>
      <c r="R691" s="224">
        <f>Q691*H691</f>
        <v>0.25187649000000001</v>
      </c>
      <c r="S691" s="224">
        <v>0</v>
      </c>
      <c r="T691" s="225">
        <f>S691*H691</f>
        <v>0</v>
      </c>
      <c r="U691" s="40"/>
      <c r="V691" s="40"/>
      <c r="W691" s="40"/>
      <c r="X691" s="40"/>
      <c r="Y691" s="40"/>
      <c r="Z691" s="40"/>
      <c r="AA691" s="40"/>
      <c r="AB691" s="40"/>
      <c r="AC691" s="40"/>
      <c r="AD691" s="40"/>
      <c r="AE691" s="40"/>
      <c r="AR691" s="226" t="s">
        <v>243</v>
      </c>
      <c r="AT691" s="226" t="s">
        <v>238</v>
      </c>
      <c r="AU691" s="226" t="s">
        <v>82</v>
      </c>
      <c r="AY691" s="19" t="s">
        <v>236</v>
      </c>
      <c r="BE691" s="227">
        <f>IF(N691="základní",J691,0)</f>
        <v>0</v>
      </c>
      <c r="BF691" s="227">
        <f>IF(N691="snížená",J691,0)</f>
        <v>0</v>
      </c>
      <c r="BG691" s="227">
        <f>IF(N691="zákl. přenesená",J691,0)</f>
        <v>0</v>
      </c>
      <c r="BH691" s="227">
        <f>IF(N691="sníž. přenesená",J691,0)</f>
        <v>0</v>
      </c>
      <c r="BI691" s="227">
        <f>IF(N691="nulová",J691,0)</f>
        <v>0</v>
      </c>
      <c r="BJ691" s="19" t="s">
        <v>80</v>
      </c>
      <c r="BK691" s="227">
        <f>ROUND(I691*H691,2)</f>
        <v>0</v>
      </c>
      <c r="BL691" s="19" t="s">
        <v>243</v>
      </c>
      <c r="BM691" s="226" t="s">
        <v>758</v>
      </c>
    </row>
    <row r="692" s="2" customFormat="1">
      <c r="A692" s="40"/>
      <c r="B692" s="41"/>
      <c r="C692" s="42"/>
      <c r="D692" s="228" t="s">
        <v>245</v>
      </c>
      <c r="E692" s="42"/>
      <c r="F692" s="229" t="s">
        <v>759</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245</v>
      </c>
      <c r="AU692" s="19" t="s">
        <v>82</v>
      </c>
    </row>
    <row r="693" s="13" customFormat="1">
      <c r="A693" s="13"/>
      <c r="B693" s="233"/>
      <c r="C693" s="234"/>
      <c r="D693" s="235" t="s">
        <v>247</v>
      </c>
      <c r="E693" s="236" t="s">
        <v>19</v>
      </c>
      <c r="F693" s="237" t="s">
        <v>268</v>
      </c>
      <c r="G693" s="234"/>
      <c r="H693" s="236" t="s">
        <v>19</v>
      </c>
      <c r="I693" s="238"/>
      <c r="J693" s="234"/>
      <c r="K693" s="234"/>
      <c r="L693" s="239"/>
      <c r="M693" s="240"/>
      <c r="N693" s="241"/>
      <c r="O693" s="241"/>
      <c r="P693" s="241"/>
      <c r="Q693" s="241"/>
      <c r="R693" s="241"/>
      <c r="S693" s="241"/>
      <c r="T693" s="242"/>
      <c r="U693" s="13"/>
      <c r="V693" s="13"/>
      <c r="W693" s="13"/>
      <c r="X693" s="13"/>
      <c r="Y693" s="13"/>
      <c r="Z693" s="13"/>
      <c r="AA693" s="13"/>
      <c r="AB693" s="13"/>
      <c r="AC693" s="13"/>
      <c r="AD693" s="13"/>
      <c r="AE693" s="13"/>
      <c r="AT693" s="243" t="s">
        <v>247</v>
      </c>
      <c r="AU693" s="243" t="s">
        <v>82</v>
      </c>
      <c r="AV693" s="13" t="s">
        <v>80</v>
      </c>
      <c r="AW693" s="13" t="s">
        <v>33</v>
      </c>
      <c r="AX693" s="13" t="s">
        <v>73</v>
      </c>
      <c r="AY693" s="243" t="s">
        <v>236</v>
      </c>
    </row>
    <row r="694" s="13" customFormat="1">
      <c r="A694" s="13"/>
      <c r="B694" s="233"/>
      <c r="C694" s="234"/>
      <c r="D694" s="235" t="s">
        <v>247</v>
      </c>
      <c r="E694" s="236" t="s">
        <v>19</v>
      </c>
      <c r="F694" s="237" t="s">
        <v>269</v>
      </c>
      <c r="G694" s="234"/>
      <c r="H694" s="236" t="s">
        <v>19</v>
      </c>
      <c r="I694" s="238"/>
      <c r="J694" s="234"/>
      <c r="K694" s="234"/>
      <c r="L694" s="239"/>
      <c r="M694" s="240"/>
      <c r="N694" s="241"/>
      <c r="O694" s="241"/>
      <c r="P694" s="241"/>
      <c r="Q694" s="241"/>
      <c r="R694" s="241"/>
      <c r="S694" s="241"/>
      <c r="T694" s="242"/>
      <c r="U694" s="13"/>
      <c r="V694" s="13"/>
      <c r="W694" s="13"/>
      <c r="X694" s="13"/>
      <c r="Y694" s="13"/>
      <c r="Z694" s="13"/>
      <c r="AA694" s="13"/>
      <c r="AB694" s="13"/>
      <c r="AC694" s="13"/>
      <c r="AD694" s="13"/>
      <c r="AE694" s="13"/>
      <c r="AT694" s="243" t="s">
        <v>247</v>
      </c>
      <c r="AU694" s="243" t="s">
        <v>82</v>
      </c>
      <c r="AV694" s="13" t="s">
        <v>80</v>
      </c>
      <c r="AW694" s="13" t="s">
        <v>33</v>
      </c>
      <c r="AX694" s="13" t="s">
        <v>73</v>
      </c>
      <c r="AY694" s="243" t="s">
        <v>236</v>
      </c>
    </row>
    <row r="695" s="14" customFormat="1">
      <c r="A695" s="14"/>
      <c r="B695" s="244"/>
      <c r="C695" s="245"/>
      <c r="D695" s="235" t="s">
        <v>247</v>
      </c>
      <c r="E695" s="246" t="s">
        <v>19</v>
      </c>
      <c r="F695" s="247" t="s">
        <v>760</v>
      </c>
      <c r="G695" s="245"/>
      <c r="H695" s="248">
        <v>0.012</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247</v>
      </c>
      <c r="AU695" s="254" t="s">
        <v>82</v>
      </c>
      <c r="AV695" s="14" t="s">
        <v>82</v>
      </c>
      <c r="AW695" s="14" t="s">
        <v>33</v>
      </c>
      <c r="AX695" s="14" t="s">
        <v>73</v>
      </c>
      <c r="AY695" s="254" t="s">
        <v>236</v>
      </c>
    </row>
    <row r="696" s="14" customFormat="1">
      <c r="A696" s="14"/>
      <c r="B696" s="244"/>
      <c r="C696" s="245"/>
      <c r="D696" s="235" t="s">
        <v>247</v>
      </c>
      <c r="E696" s="246" t="s">
        <v>19</v>
      </c>
      <c r="F696" s="247" t="s">
        <v>761</v>
      </c>
      <c r="G696" s="245"/>
      <c r="H696" s="248">
        <v>0.126</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247</v>
      </c>
      <c r="AU696" s="254" t="s">
        <v>82</v>
      </c>
      <c r="AV696" s="14" t="s">
        <v>82</v>
      </c>
      <c r="AW696" s="14" t="s">
        <v>33</v>
      </c>
      <c r="AX696" s="14" t="s">
        <v>73</v>
      </c>
      <c r="AY696" s="254" t="s">
        <v>236</v>
      </c>
    </row>
    <row r="697" s="14" customFormat="1">
      <c r="A697" s="14"/>
      <c r="B697" s="244"/>
      <c r="C697" s="245"/>
      <c r="D697" s="235" t="s">
        <v>247</v>
      </c>
      <c r="E697" s="246" t="s">
        <v>19</v>
      </c>
      <c r="F697" s="247" t="s">
        <v>762</v>
      </c>
      <c r="G697" s="245"/>
      <c r="H697" s="248">
        <v>0.025999999999999999</v>
      </c>
      <c r="I697" s="249"/>
      <c r="J697" s="245"/>
      <c r="K697" s="245"/>
      <c r="L697" s="250"/>
      <c r="M697" s="251"/>
      <c r="N697" s="252"/>
      <c r="O697" s="252"/>
      <c r="P697" s="252"/>
      <c r="Q697" s="252"/>
      <c r="R697" s="252"/>
      <c r="S697" s="252"/>
      <c r="T697" s="253"/>
      <c r="U697" s="14"/>
      <c r="V697" s="14"/>
      <c r="W697" s="14"/>
      <c r="X697" s="14"/>
      <c r="Y697" s="14"/>
      <c r="Z697" s="14"/>
      <c r="AA697" s="14"/>
      <c r="AB697" s="14"/>
      <c r="AC697" s="14"/>
      <c r="AD697" s="14"/>
      <c r="AE697" s="14"/>
      <c r="AT697" s="254" t="s">
        <v>247</v>
      </c>
      <c r="AU697" s="254" t="s">
        <v>82</v>
      </c>
      <c r="AV697" s="14" t="s">
        <v>82</v>
      </c>
      <c r="AW697" s="14" t="s">
        <v>33</v>
      </c>
      <c r="AX697" s="14" t="s">
        <v>73</v>
      </c>
      <c r="AY697" s="254" t="s">
        <v>236</v>
      </c>
    </row>
    <row r="698" s="14" customFormat="1">
      <c r="A698" s="14"/>
      <c r="B698" s="244"/>
      <c r="C698" s="245"/>
      <c r="D698" s="235" t="s">
        <v>247</v>
      </c>
      <c r="E698" s="246" t="s">
        <v>19</v>
      </c>
      <c r="F698" s="247" t="s">
        <v>763</v>
      </c>
      <c r="G698" s="245"/>
      <c r="H698" s="248">
        <v>0.053999999999999999</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247</v>
      </c>
      <c r="AU698" s="254" t="s">
        <v>82</v>
      </c>
      <c r="AV698" s="14" t="s">
        <v>82</v>
      </c>
      <c r="AW698" s="14" t="s">
        <v>33</v>
      </c>
      <c r="AX698" s="14" t="s">
        <v>73</v>
      </c>
      <c r="AY698" s="254" t="s">
        <v>236</v>
      </c>
    </row>
    <row r="699" s="16" customFormat="1">
      <c r="A699" s="16"/>
      <c r="B699" s="266"/>
      <c r="C699" s="267"/>
      <c r="D699" s="235" t="s">
        <v>247</v>
      </c>
      <c r="E699" s="268" t="s">
        <v>19</v>
      </c>
      <c r="F699" s="269" t="s">
        <v>367</v>
      </c>
      <c r="G699" s="267"/>
      <c r="H699" s="270">
        <v>0.218</v>
      </c>
      <c r="I699" s="271"/>
      <c r="J699" s="267"/>
      <c r="K699" s="267"/>
      <c r="L699" s="272"/>
      <c r="M699" s="273"/>
      <c r="N699" s="274"/>
      <c r="O699" s="274"/>
      <c r="P699" s="274"/>
      <c r="Q699" s="274"/>
      <c r="R699" s="274"/>
      <c r="S699" s="274"/>
      <c r="T699" s="275"/>
      <c r="U699" s="16"/>
      <c r="V699" s="16"/>
      <c r="W699" s="16"/>
      <c r="X699" s="16"/>
      <c r="Y699" s="16"/>
      <c r="Z699" s="16"/>
      <c r="AA699" s="16"/>
      <c r="AB699" s="16"/>
      <c r="AC699" s="16"/>
      <c r="AD699" s="16"/>
      <c r="AE699" s="16"/>
      <c r="AT699" s="276" t="s">
        <v>247</v>
      </c>
      <c r="AU699" s="276" t="s">
        <v>82</v>
      </c>
      <c r="AV699" s="16" t="s">
        <v>128</v>
      </c>
      <c r="AW699" s="16" t="s">
        <v>33</v>
      </c>
      <c r="AX699" s="16" t="s">
        <v>73</v>
      </c>
      <c r="AY699" s="276" t="s">
        <v>236</v>
      </c>
    </row>
    <row r="700" s="13" customFormat="1">
      <c r="A700" s="13"/>
      <c r="B700" s="233"/>
      <c r="C700" s="234"/>
      <c r="D700" s="235" t="s">
        <v>247</v>
      </c>
      <c r="E700" s="236" t="s">
        <v>19</v>
      </c>
      <c r="F700" s="237" t="s">
        <v>268</v>
      </c>
      <c r="G700" s="234"/>
      <c r="H700" s="236" t="s">
        <v>19</v>
      </c>
      <c r="I700" s="238"/>
      <c r="J700" s="234"/>
      <c r="K700" s="234"/>
      <c r="L700" s="239"/>
      <c r="M700" s="240"/>
      <c r="N700" s="241"/>
      <c r="O700" s="241"/>
      <c r="P700" s="241"/>
      <c r="Q700" s="241"/>
      <c r="R700" s="241"/>
      <c r="S700" s="241"/>
      <c r="T700" s="242"/>
      <c r="U700" s="13"/>
      <c r="V700" s="13"/>
      <c r="W700" s="13"/>
      <c r="X700" s="13"/>
      <c r="Y700" s="13"/>
      <c r="Z700" s="13"/>
      <c r="AA700" s="13"/>
      <c r="AB700" s="13"/>
      <c r="AC700" s="13"/>
      <c r="AD700" s="13"/>
      <c r="AE700" s="13"/>
      <c r="AT700" s="243" t="s">
        <v>247</v>
      </c>
      <c r="AU700" s="243" t="s">
        <v>82</v>
      </c>
      <c r="AV700" s="13" t="s">
        <v>80</v>
      </c>
      <c r="AW700" s="13" t="s">
        <v>33</v>
      </c>
      <c r="AX700" s="13" t="s">
        <v>73</v>
      </c>
      <c r="AY700" s="243" t="s">
        <v>236</v>
      </c>
    </row>
    <row r="701" s="13" customFormat="1">
      <c r="A701" s="13"/>
      <c r="B701" s="233"/>
      <c r="C701" s="234"/>
      <c r="D701" s="235" t="s">
        <v>247</v>
      </c>
      <c r="E701" s="236" t="s">
        <v>19</v>
      </c>
      <c r="F701" s="237" t="s">
        <v>333</v>
      </c>
      <c r="G701" s="234"/>
      <c r="H701" s="236" t="s">
        <v>19</v>
      </c>
      <c r="I701" s="238"/>
      <c r="J701" s="234"/>
      <c r="K701" s="234"/>
      <c r="L701" s="239"/>
      <c r="M701" s="240"/>
      <c r="N701" s="241"/>
      <c r="O701" s="241"/>
      <c r="P701" s="241"/>
      <c r="Q701" s="241"/>
      <c r="R701" s="241"/>
      <c r="S701" s="241"/>
      <c r="T701" s="242"/>
      <c r="U701" s="13"/>
      <c r="V701" s="13"/>
      <c r="W701" s="13"/>
      <c r="X701" s="13"/>
      <c r="Y701" s="13"/>
      <c r="Z701" s="13"/>
      <c r="AA701" s="13"/>
      <c r="AB701" s="13"/>
      <c r="AC701" s="13"/>
      <c r="AD701" s="13"/>
      <c r="AE701" s="13"/>
      <c r="AT701" s="243" t="s">
        <v>247</v>
      </c>
      <c r="AU701" s="243" t="s">
        <v>82</v>
      </c>
      <c r="AV701" s="13" t="s">
        <v>80</v>
      </c>
      <c r="AW701" s="13" t="s">
        <v>33</v>
      </c>
      <c r="AX701" s="13" t="s">
        <v>73</v>
      </c>
      <c r="AY701" s="243" t="s">
        <v>236</v>
      </c>
    </row>
    <row r="702" s="14" customFormat="1">
      <c r="A702" s="14"/>
      <c r="B702" s="244"/>
      <c r="C702" s="245"/>
      <c r="D702" s="235" t="s">
        <v>247</v>
      </c>
      <c r="E702" s="246" t="s">
        <v>19</v>
      </c>
      <c r="F702" s="247" t="s">
        <v>764</v>
      </c>
      <c r="G702" s="245"/>
      <c r="H702" s="248">
        <v>0.01</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247</v>
      </c>
      <c r="AU702" s="254" t="s">
        <v>82</v>
      </c>
      <c r="AV702" s="14" t="s">
        <v>82</v>
      </c>
      <c r="AW702" s="14" t="s">
        <v>33</v>
      </c>
      <c r="AX702" s="14" t="s">
        <v>73</v>
      </c>
      <c r="AY702" s="254" t="s">
        <v>236</v>
      </c>
    </row>
    <row r="703" s="14" customFormat="1">
      <c r="A703" s="14"/>
      <c r="B703" s="244"/>
      <c r="C703" s="245"/>
      <c r="D703" s="235" t="s">
        <v>247</v>
      </c>
      <c r="E703" s="246" t="s">
        <v>19</v>
      </c>
      <c r="F703" s="247" t="s">
        <v>765</v>
      </c>
      <c r="G703" s="245"/>
      <c r="H703" s="248">
        <v>0.0089999999999999993</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247</v>
      </c>
      <c r="AU703" s="254" t="s">
        <v>82</v>
      </c>
      <c r="AV703" s="14" t="s">
        <v>82</v>
      </c>
      <c r="AW703" s="14" t="s">
        <v>33</v>
      </c>
      <c r="AX703" s="14" t="s">
        <v>73</v>
      </c>
      <c r="AY703" s="254" t="s">
        <v>236</v>
      </c>
    </row>
    <row r="704" s="15" customFormat="1">
      <c r="A704" s="15"/>
      <c r="B704" s="255"/>
      <c r="C704" s="256"/>
      <c r="D704" s="235" t="s">
        <v>247</v>
      </c>
      <c r="E704" s="257" t="s">
        <v>19</v>
      </c>
      <c r="F704" s="258" t="s">
        <v>254</v>
      </c>
      <c r="G704" s="256"/>
      <c r="H704" s="259">
        <v>0.23699999999999999</v>
      </c>
      <c r="I704" s="260"/>
      <c r="J704" s="256"/>
      <c r="K704" s="256"/>
      <c r="L704" s="261"/>
      <c r="M704" s="262"/>
      <c r="N704" s="263"/>
      <c r="O704" s="263"/>
      <c r="P704" s="263"/>
      <c r="Q704" s="263"/>
      <c r="R704" s="263"/>
      <c r="S704" s="263"/>
      <c r="T704" s="264"/>
      <c r="U704" s="15"/>
      <c r="V704" s="15"/>
      <c r="W704" s="15"/>
      <c r="X704" s="15"/>
      <c r="Y704" s="15"/>
      <c r="Z704" s="15"/>
      <c r="AA704" s="15"/>
      <c r="AB704" s="15"/>
      <c r="AC704" s="15"/>
      <c r="AD704" s="15"/>
      <c r="AE704" s="15"/>
      <c r="AT704" s="265" t="s">
        <v>247</v>
      </c>
      <c r="AU704" s="265" t="s">
        <v>82</v>
      </c>
      <c r="AV704" s="15" t="s">
        <v>243</v>
      </c>
      <c r="AW704" s="15" t="s">
        <v>33</v>
      </c>
      <c r="AX704" s="15" t="s">
        <v>80</v>
      </c>
      <c r="AY704" s="265" t="s">
        <v>236</v>
      </c>
    </row>
    <row r="705" s="2" customFormat="1" ht="21.75" customHeight="1">
      <c r="A705" s="40"/>
      <c r="B705" s="41"/>
      <c r="C705" s="215" t="s">
        <v>766</v>
      </c>
      <c r="D705" s="215" t="s">
        <v>238</v>
      </c>
      <c r="E705" s="216" t="s">
        <v>767</v>
      </c>
      <c r="F705" s="217" t="s">
        <v>768</v>
      </c>
      <c r="G705" s="218" t="s">
        <v>114</v>
      </c>
      <c r="H705" s="219">
        <v>3.2519999999999998</v>
      </c>
      <c r="I705" s="220"/>
      <c r="J705" s="221">
        <f>ROUND(I705*H705,2)</f>
        <v>0</v>
      </c>
      <c r="K705" s="217" t="s">
        <v>242</v>
      </c>
      <c r="L705" s="46"/>
      <c r="M705" s="222" t="s">
        <v>19</v>
      </c>
      <c r="N705" s="223" t="s">
        <v>44</v>
      </c>
      <c r="O705" s="86"/>
      <c r="P705" s="224">
        <f>O705*H705</f>
        <v>0</v>
      </c>
      <c r="Q705" s="224">
        <v>0.105</v>
      </c>
      <c r="R705" s="224">
        <f>Q705*H705</f>
        <v>0.34145999999999999</v>
      </c>
      <c r="S705" s="224">
        <v>0</v>
      </c>
      <c r="T705" s="225">
        <f>S705*H705</f>
        <v>0</v>
      </c>
      <c r="U705" s="40"/>
      <c r="V705" s="40"/>
      <c r="W705" s="40"/>
      <c r="X705" s="40"/>
      <c r="Y705" s="40"/>
      <c r="Z705" s="40"/>
      <c r="AA705" s="40"/>
      <c r="AB705" s="40"/>
      <c r="AC705" s="40"/>
      <c r="AD705" s="40"/>
      <c r="AE705" s="40"/>
      <c r="AR705" s="226" t="s">
        <v>243</v>
      </c>
      <c r="AT705" s="226" t="s">
        <v>238</v>
      </c>
      <c r="AU705" s="226" t="s">
        <v>82</v>
      </c>
      <c r="AY705" s="19" t="s">
        <v>236</v>
      </c>
      <c r="BE705" s="227">
        <f>IF(N705="základní",J705,0)</f>
        <v>0</v>
      </c>
      <c r="BF705" s="227">
        <f>IF(N705="snížená",J705,0)</f>
        <v>0</v>
      </c>
      <c r="BG705" s="227">
        <f>IF(N705="zákl. přenesená",J705,0)</f>
        <v>0</v>
      </c>
      <c r="BH705" s="227">
        <f>IF(N705="sníž. přenesená",J705,0)</f>
        <v>0</v>
      </c>
      <c r="BI705" s="227">
        <f>IF(N705="nulová",J705,0)</f>
        <v>0</v>
      </c>
      <c r="BJ705" s="19" t="s">
        <v>80</v>
      </c>
      <c r="BK705" s="227">
        <f>ROUND(I705*H705,2)</f>
        <v>0</v>
      </c>
      <c r="BL705" s="19" t="s">
        <v>243</v>
      </c>
      <c r="BM705" s="226" t="s">
        <v>769</v>
      </c>
    </row>
    <row r="706" s="2" customFormat="1">
      <c r="A706" s="40"/>
      <c r="B706" s="41"/>
      <c r="C706" s="42"/>
      <c r="D706" s="228" t="s">
        <v>245</v>
      </c>
      <c r="E706" s="42"/>
      <c r="F706" s="229" t="s">
        <v>770</v>
      </c>
      <c r="G706" s="42"/>
      <c r="H706" s="42"/>
      <c r="I706" s="230"/>
      <c r="J706" s="42"/>
      <c r="K706" s="42"/>
      <c r="L706" s="46"/>
      <c r="M706" s="231"/>
      <c r="N706" s="232"/>
      <c r="O706" s="86"/>
      <c r="P706" s="86"/>
      <c r="Q706" s="86"/>
      <c r="R706" s="86"/>
      <c r="S706" s="86"/>
      <c r="T706" s="87"/>
      <c r="U706" s="40"/>
      <c r="V706" s="40"/>
      <c r="W706" s="40"/>
      <c r="X706" s="40"/>
      <c r="Y706" s="40"/>
      <c r="Z706" s="40"/>
      <c r="AA706" s="40"/>
      <c r="AB706" s="40"/>
      <c r="AC706" s="40"/>
      <c r="AD706" s="40"/>
      <c r="AE706" s="40"/>
      <c r="AT706" s="19" t="s">
        <v>245</v>
      </c>
      <c r="AU706" s="19" t="s">
        <v>82</v>
      </c>
    </row>
    <row r="707" s="14" customFormat="1">
      <c r="A707" s="14"/>
      <c r="B707" s="244"/>
      <c r="C707" s="245"/>
      <c r="D707" s="235" t="s">
        <v>247</v>
      </c>
      <c r="E707" s="246" t="s">
        <v>19</v>
      </c>
      <c r="F707" s="247" t="s">
        <v>771</v>
      </c>
      <c r="G707" s="245"/>
      <c r="H707" s="248">
        <v>3.2519999999999998</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247</v>
      </c>
      <c r="AU707" s="254" t="s">
        <v>82</v>
      </c>
      <c r="AV707" s="14" t="s">
        <v>82</v>
      </c>
      <c r="AW707" s="14" t="s">
        <v>33</v>
      </c>
      <c r="AX707" s="14" t="s">
        <v>80</v>
      </c>
      <c r="AY707" s="254" t="s">
        <v>236</v>
      </c>
    </row>
    <row r="708" s="2" customFormat="1" ht="16.5" customHeight="1">
      <c r="A708" s="40"/>
      <c r="B708" s="41"/>
      <c r="C708" s="215" t="s">
        <v>772</v>
      </c>
      <c r="D708" s="215" t="s">
        <v>238</v>
      </c>
      <c r="E708" s="216" t="s">
        <v>773</v>
      </c>
      <c r="F708" s="217" t="s">
        <v>774</v>
      </c>
      <c r="G708" s="218" t="s">
        <v>114</v>
      </c>
      <c r="H708" s="219">
        <v>89.629999999999995</v>
      </c>
      <c r="I708" s="220"/>
      <c r="J708" s="221">
        <f>ROUND(I708*H708,2)</f>
        <v>0</v>
      </c>
      <c r="K708" s="217" t="s">
        <v>242</v>
      </c>
      <c r="L708" s="46"/>
      <c r="M708" s="222" t="s">
        <v>19</v>
      </c>
      <c r="N708" s="223" t="s">
        <v>44</v>
      </c>
      <c r="O708" s="86"/>
      <c r="P708" s="224">
        <f>O708*H708</f>
        <v>0</v>
      </c>
      <c r="Q708" s="224">
        <v>0.00012999999999999999</v>
      </c>
      <c r="R708" s="224">
        <f>Q708*H708</f>
        <v>0.011651899999999998</v>
      </c>
      <c r="S708" s="224">
        <v>0</v>
      </c>
      <c r="T708" s="225">
        <f>S708*H708</f>
        <v>0</v>
      </c>
      <c r="U708" s="40"/>
      <c r="V708" s="40"/>
      <c r="W708" s="40"/>
      <c r="X708" s="40"/>
      <c r="Y708" s="40"/>
      <c r="Z708" s="40"/>
      <c r="AA708" s="40"/>
      <c r="AB708" s="40"/>
      <c r="AC708" s="40"/>
      <c r="AD708" s="40"/>
      <c r="AE708" s="40"/>
      <c r="AR708" s="226" t="s">
        <v>243</v>
      </c>
      <c r="AT708" s="226" t="s">
        <v>238</v>
      </c>
      <c r="AU708" s="226" t="s">
        <v>82</v>
      </c>
      <c r="AY708" s="19" t="s">
        <v>236</v>
      </c>
      <c r="BE708" s="227">
        <f>IF(N708="základní",J708,0)</f>
        <v>0</v>
      </c>
      <c r="BF708" s="227">
        <f>IF(N708="snížená",J708,0)</f>
        <v>0</v>
      </c>
      <c r="BG708" s="227">
        <f>IF(N708="zákl. přenesená",J708,0)</f>
        <v>0</v>
      </c>
      <c r="BH708" s="227">
        <f>IF(N708="sníž. přenesená",J708,0)</f>
        <v>0</v>
      </c>
      <c r="BI708" s="227">
        <f>IF(N708="nulová",J708,0)</f>
        <v>0</v>
      </c>
      <c r="BJ708" s="19" t="s">
        <v>80</v>
      </c>
      <c r="BK708" s="227">
        <f>ROUND(I708*H708,2)</f>
        <v>0</v>
      </c>
      <c r="BL708" s="19" t="s">
        <v>243</v>
      </c>
      <c r="BM708" s="226" t="s">
        <v>775</v>
      </c>
    </row>
    <row r="709" s="2" customFormat="1">
      <c r="A709" s="40"/>
      <c r="B709" s="41"/>
      <c r="C709" s="42"/>
      <c r="D709" s="228" t="s">
        <v>245</v>
      </c>
      <c r="E709" s="42"/>
      <c r="F709" s="229" t="s">
        <v>776</v>
      </c>
      <c r="G709" s="42"/>
      <c r="H709" s="42"/>
      <c r="I709" s="230"/>
      <c r="J709" s="42"/>
      <c r="K709" s="42"/>
      <c r="L709" s="46"/>
      <c r="M709" s="231"/>
      <c r="N709" s="232"/>
      <c r="O709" s="86"/>
      <c r="P709" s="86"/>
      <c r="Q709" s="86"/>
      <c r="R709" s="86"/>
      <c r="S709" s="86"/>
      <c r="T709" s="87"/>
      <c r="U709" s="40"/>
      <c r="V709" s="40"/>
      <c r="W709" s="40"/>
      <c r="X709" s="40"/>
      <c r="Y709" s="40"/>
      <c r="Z709" s="40"/>
      <c r="AA709" s="40"/>
      <c r="AB709" s="40"/>
      <c r="AC709" s="40"/>
      <c r="AD709" s="40"/>
      <c r="AE709" s="40"/>
      <c r="AT709" s="19" t="s">
        <v>245</v>
      </c>
      <c r="AU709" s="19" t="s">
        <v>82</v>
      </c>
    </row>
    <row r="710" s="14" customFormat="1">
      <c r="A710" s="14"/>
      <c r="B710" s="244"/>
      <c r="C710" s="245"/>
      <c r="D710" s="235" t="s">
        <v>247</v>
      </c>
      <c r="E710" s="246" t="s">
        <v>19</v>
      </c>
      <c r="F710" s="247" t="s">
        <v>137</v>
      </c>
      <c r="G710" s="245"/>
      <c r="H710" s="248">
        <v>5.8499999999999996</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247</v>
      </c>
      <c r="AU710" s="254" t="s">
        <v>82</v>
      </c>
      <c r="AV710" s="14" t="s">
        <v>82</v>
      </c>
      <c r="AW710" s="14" t="s">
        <v>33</v>
      </c>
      <c r="AX710" s="14" t="s">
        <v>73</v>
      </c>
      <c r="AY710" s="254" t="s">
        <v>236</v>
      </c>
    </row>
    <row r="711" s="14" customFormat="1">
      <c r="A711" s="14"/>
      <c r="B711" s="244"/>
      <c r="C711" s="245"/>
      <c r="D711" s="235" t="s">
        <v>247</v>
      </c>
      <c r="E711" s="246" t="s">
        <v>19</v>
      </c>
      <c r="F711" s="247" t="s">
        <v>141</v>
      </c>
      <c r="G711" s="245"/>
      <c r="H711" s="248">
        <v>41.509999999999998</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247</v>
      </c>
      <c r="AU711" s="254" t="s">
        <v>82</v>
      </c>
      <c r="AV711" s="14" t="s">
        <v>82</v>
      </c>
      <c r="AW711" s="14" t="s">
        <v>33</v>
      </c>
      <c r="AX711" s="14" t="s">
        <v>73</v>
      </c>
      <c r="AY711" s="254" t="s">
        <v>236</v>
      </c>
    </row>
    <row r="712" s="14" customFormat="1">
      <c r="A712" s="14"/>
      <c r="B712" s="244"/>
      <c r="C712" s="245"/>
      <c r="D712" s="235" t="s">
        <v>247</v>
      </c>
      <c r="E712" s="246" t="s">
        <v>19</v>
      </c>
      <c r="F712" s="247" t="s">
        <v>154</v>
      </c>
      <c r="G712" s="245"/>
      <c r="H712" s="248">
        <v>12.199999999999999</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247</v>
      </c>
      <c r="AU712" s="254" t="s">
        <v>82</v>
      </c>
      <c r="AV712" s="14" t="s">
        <v>82</v>
      </c>
      <c r="AW712" s="14" t="s">
        <v>33</v>
      </c>
      <c r="AX712" s="14" t="s">
        <v>73</v>
      </c>
      <c r="AY712" s="254" t="s">
        <v>236</v>
      </c>
    </row>
    <row r="713" s="14" customFormat="1">
      <c r="A713" s="14"/>
      <c r="B713" s="244"/>
      <c r="C713" s="245"/>
      <c r="D713" s="235" t="s">
        <v>247</v>
      </c>
      <c r="E713" s="246" t="s">
        <v>19</v>
      </c>
      <c r="F713" s="247" t="s">
        <v>157</v>
      </c>
      <c r="G713" s="245"/>
      <c r="H713" s="248">
        <v>25.620000000000001</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247</v>
      </c>
      <c r="AU713" s="254" t="s">
        <v>82</v>
      </c>
      <c r="AV713" s="14" t="s">
        <v>82</v>
      </c>
      <c r="AW713" s="14" t="s">
        <v>33</v>
      </c>
      <c r="AX713" s="14" t="s">
        <v>73</v>
      </c>
      <c r="AY713" s="254" t="s">
        <v>236</v>
      </c>
    </row>
    <row r="714" s="14" customFormat="1">
      <c r="A714" s="14"/>
      <c r="B714" s="244"/>
      <c r="C714" s="245"/>
      <c r="D714" s="235" t="s">
        <v>247</v>
      </c>
      <c r="E714" s="246" t="s">
        <v>19</v>
      </c>
      <c r="F714" s="247" t="s">
        <v>190</v>
      </c>
      <c r="G714" s="245"/>
      <c r="H714" s="248">
        <v>4.4500000000000002</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247</v>
      </c>
      <c r="AU714" s="254" t="s">
        <v>82</v>
      </c>
      <c r="AV714" s="14" t="s">
        <v>82</v>
      </c>
      <c r="AW714" s="14" t="s">
        <v>33</v>
      </c>
      <c r="AX714" s="14" t="s">
        <v>73</v>
      </c>
      <c r="AY714" s="254" t="s">
        <v>236</v>
      </c>
    </row>
    <row r="715" s="15" customFormat="1">
      <c r="A715" s="15"/>
      <c r="B715" s="255"/>
      <c r="C715" s="256"/>
      <c r="D715" s="235" t="s">
        <v>247</v>
      </c>
      <c r="E715" s="257" t="s">
        <v>19</v>
      </c>
      <c r="F715" s="258" t="s">
        <v>254</v>
      </c>
      <c r="G715" s="256"/>
      <c r="H715" s="259">
        <v>89.629999999999995</v>
      </c>
      <c r="I715" s="260"/>
      <c r="J715" s="256"/>
      <c r="K715" s="256"/>
      <c r="L715" s="261"/>
      <c r="M715" s="262"/>
      <c r="N715" s="263"/>
      <c r="O715" s="263"/>
      <c r="P715" s="263"/>
      <c r="Q715" s="263"/>
      <c r="R715" s="263"/>
      <c r="S715" s="263"/>
      <c r="T715" s="264"/>
      <c r="U715" s="15"/>
      <c r="V715" s="15"/>
      <c r="W715" s="15"/>
      <c r="X715" s="15"/>
      <c r="Y715" s="15"/>
      <c r="Z715" s="15"/>
      <c r="AA715" s="15"/>
      <c r="AB715" s="15"/>
      <c r="AC715" s="15"/>
      <c r="AD715" s="15"/>
      <c r="AE715" s="15"/>
      <c r="AT715" s="265" t="s">
        <v>247</v>
      </c>
      <c r="AU715" s="265" t="s">
        <v>82</v>
      </c>
      <c r="AV715" s="15" t="s">
        <v>243</v>
      </c>
      <c r="AW715" s="15" t="s">
        <v>33</v>
      </c>
      <c r="AX715" s="15" t="s">
        <v>80</v>
      </c>
      <c r="AY715" s="265" t="s">
        <v>236</v>
      </c>
    </row>
    <row r="716" s="2" customFormat="1" ht="24.15" customHeight="1">
      <c r="A716" s="40"/>
      <c r="B716" s="41"/>
      <c r="C716" s="215" t="s">
        <v>777</v>
      </c>
      <c r="D716" s="215" t="s">
        <v>238</v>
      </c>
      <c r="E716" s="216" t="s">
        <v>778</v>
      </c>
      <c r="F716" s="217" t="s">
        <v>779</v>
      </c>
      <c r="G716" s="218" t="s">
        <v>301</v>
      </c>
      <c r="H716" s="219">
        <v>15</v>
      </c>
      <c r="I716" s="220"/>
      <c r="J716" s="221">
        <f>ROUND(I716*H716,2)</f>
        <v>0</v>
      </c>
      <c r="K716" s="217" t="s">
        <v>242</v>
      </c>
      <c r="L716" s="46"/>
      <c r="M716" s="222" t="s">
        <v>19</v>
      </c>
      <c r="N716" s="223" t="s">
        <v>44</v>
      </c>
      <c r="O716" s="86"/>
      <c r="P716" s="224">
        <f>O716*H716</f>
        <v>0</v>
      </c>
      <c r="Q716" s="224">
        <v>0.00048000000000000001</v>
      </c>
      <c r="R716" s="224">
        <f>Q716*H716</f>
        <v>0.0071999999999999998</v>
      </c>
      <c r="S716" s="224">
        <v>0</v>
      </c>
      <c r="T716" s="225">
        <f>S716*H716</f>
        <v>0</v>
      </c>
      <c r="U716" s="40"/>
      <c r="V716" s="40"/>
      <c r="W716" s="40"/>
      <c r="X716" s="40"/>
      <c r="Y716" s="40"/>
      <c r="Z716" s="40"/>
      <c r="AA716" s="40"/>
      <c r="AB716" s="40"/>
      <c r="AC716" s="40"/>
      <c r="AD716" s="40"/>
      <c r="AE716" s="40"/>
      <c r="AR716" s="226" t="s">
        <v>243</v>
      </c>
      <c r="AT716" s="226" t="s">
        <v>238</v>
      </c>
      <c r="AU716" s="226" t="s">
        <v>82</v>
      </c>
      <c r="AY716" s="19" t="s">
        <v>236</v>
      </c>
      <c r="BE716" s="227">
        <f>IF(N716="základní",J716,0)</f>
        <v>0</v>
      </c>
      <c r="BF716" s="227">
        <f>IF(N716="snížená",J716,0)</f>
        <v>0</v>
      </c>
      <c r="BG716" s="227">
        <f>IF(N716="zákl. přenesená",J716,0)</f>
        <v>0</v>
      </c>
      <c r="BH716" s="227">
        <f>IF(N716="sníž. přenesená",J716,0)</f>
        <v>0</v>
      </c>
      <c r="BI716" s="227">
        <f>IF(N716="nulová",J716,0)</f>
        <v>0</v>
      </c>
      <c r="BJ716" s="19" t="s">
        <v>80</v>
      </c>
      <c r="BK716" s="227">
        <f>ROUND(I716*H716,2)</f>
        <v>0</v>
      </c>
      <c r="BL716" s="19" t="s">
        <v>243</v>
      </c>
      <c r="BM716" s="226" t="s">
        <v>780</v>
      </c>
    </row>
    <row r="717" s="2" customFormat="1">
      <c r="A717" s="40"/>
      <c r="B717" s="41"/>
      <c r="C717" s="42"/>
      <c r="D717" s="228" t="s">
        <v>245</v>
      </c>
      <c r="E717" s="42"/>
      <c r="F717" s="229" t="s">
        <v>781</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245</v>
      </c>
      <c r="AU717" s="19" t="s">
        <v>82</v>
      </c>
    </row>
    <row r="718" s="14" customFormat="1">
      <c r="A718" s="14"/>
      <c r="B718" s="244"/>
      <c r="C718" s="245"/>
      <c r="D718" s="235" t="s">
        <v>247</v>
      </c>
      <c r="E718" s="246" t="s">
        <v>19</v>
      </c>
      <c r="F718" s="247" t="s">
        <v>782</v>
      </c>
      <c r="G718" s="245"/>
      <c r="H718" s="248">
        <v>1</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247</v>
      </c>
      <c r="AU718" s="254" t="s">
        <v>82</v>
      </c>
      <c r="AV718" s="14" t="s">
        <v>82</v>
      </c>
      <c r="AW718" s="14" t="s">
        <v>33</v>
      </c>
      <c r="AX718" s="14" t="s">
        <v>73</v>
      </c>
      <c r="AY718" s="254" t="s">
        <v>236</v>
      </c>
    </row>
    <row r="719" s="14" customFormat="1">
      <c r="A719" s="14"/>
      <c r="B719" s="244"/>
      <c r="C719" s="245"/>
      <c r="D719" s="235" t="s">
        <v>247</v>
      </c>
      <c r="E719" s="246" t="s">
        <v>19</v>
      </c>
      <c r="F719" s="247" t="s">
        <v>783</v>
      </c>
      <c r="G719" s="245"/>
      <c r="H719" s="248">
        <v>4</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247</v>
      </c>
      <c r="AU719" s="254" t="s">
        <v>82</v>
      </c>
      <c r="AV719" s="14" t="s">
        <v>82</v>
      </c>
      <c r="AW719" s="14" t="s">
        <v>33</v>
      </c>
      <c r="AX719" s="14" t="s">
        <v>73</v>
      </c>
      <c r="AY719" s="254" t="s">
        <v>236</v>
      </c>
    </row>
    <row r="720" s="14" customFormat="1">
      <c r="A720" s="14"/>
      <c r="B720" s="244"/>
      <c r="C720" s="245"/>
      <c r="D720" s="235" t="s">
        <v>247</v>
      </c>
      <c r="E720" s="246" t="s">
        <v>19</v>
      </c>
      <c r="F720" s="247" t="s">
        <v>784</v>
      </c>
      <c r="G720" s="245"/>
      <c r="H720" s="248">
        <v>2</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247</v>
      </c>
      <c r="AU720" s="254" t="s">
        <v>82</v>
      </c>
      <c r="AV720" s="14" t="s">
        <v>82</v>
      </c>
      <c r="AW720" s="14" t="s">
        <v>33</v>
      </c>
      <c r="AX720" s="14" t="s">
        <v>73</v>
      </c>
      <c r="AY720" s="254" t="s">
        <v>236</v>
      </c>
    </row>
    <row r="721" s="14" customFormat="1">
      <c r="A721" s="14"/>
      <c r="B721" s="244"/>
      <c r="C721" s="245"/>
      <c r="D721" s="235" t="s">
        <v>247</v>
      </c>
      <c r="E721" s="246" t="s">
        <v>19</v>
      </c>
      <c r="F721" s="247" t="s">
        <v>785</v>
      </c>
      <c r="G721" s="245"/>
      <c r="H721" s="248">
        <v>5</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247</v>
      </c>
      <c r="AU721" s="254" t="s">
        <v>82</v>
      </c>
      <c r="AV721" s="14" t="s">
        <v>82</v>
      </c>
      <c r="AW721" s="14" t="s">
        <v>33</v>
      </c>
      <c r="AX721" s="14" t="s">
        <v>73</v>
      </c>
      <c r="AY721" s="254" t="s">
        <v>236</v>
      </c>
    </row>
    <row r="722" s="14" customFormat="1">
      <c r="A722" s="14"/>
      <c r="B722" s="244"/>
      <c r="C722" s="245"/>
      <c r="D722" s="235" t="s">
        <v>247</v>
      </c>
      <c r="E722" s="246" t="s">
        <v>19</v>
      </c>
      <c r="F722" s="247" t="s">
        <v>786</v>
      </c>
      <c r="G722" s="245"/>
      <c r="H722" s="248">
        <v>2</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247</v>
      </c>
      <c r="AU722" s="254" t="s">
        <v>82</v>
      </c>
      <c r="AV722" s="14" t="s">
        <v>82</v>
      </c>
      <c r="AW722" s="14" t="s">
        <v>33</v>
      </c>
      <c r="AX722" s="14" t="s">
        <v>73</v>
      </c>
      <c r="AY722" s="254" t="s">
        <v>236</v>
      </c>
    </row>
    <row r="723" s="14" customFormat="1">
      <c r="A723" s="14"/>
      <c r="B723" s="244"/>
      <c r="C723" s="245"/>
      <c r="D723" s="235" t="s">
        <v>247</v>
      </c>
      <c r="E723" s="246" t="s">
        <v>19</v>
      </c>
      <c r="F723" s="247" t="s">
        <v>787</v>
      </c>
      <c r="G723" s="245"/>
      <c r="H723" s="248">
        <v>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247</v>
      </c>
      <c r="AU723" s="254" t="s">
        <v>82</v>
      </c>
      <c r="AV723" s="14" t="s">
        <v>82</v>
      </c>
      <c r="AW723" s="14" t="s">
        <v>33</v>
      </c>
      <c r="AX723" s="14" t="s">
        <v>73</v>
      </c>
      <c r="AY723" s="254" t="s">
        <v>236</v>
      </c>
    </row>
    <row r="724" s="15" customFormat="1">
      <c r="A724" s="15"/>
      <c r="B724" s="255"/>
      <c r="C724" s="256"/>
      <c r="D724" s="235" t="s">
        <v>247</v>
      </c>
      <c r="E724" s="257" t="s">
        <v>19</v>
      </c>
      <c r="F724" s="258" t="s">
        <v>254</v>
      </c>
      <c r="G724" s="256"/>
      <c r="H724" s="259">
        <v>15</v>
      </c>
      <c r="I724" s="260"/>
      <c r="J724" s="256"/>
      <c r="K724" s="256"/>
      <c r="L724" s="261"/>
      <c r="M724" s="262"/>
      <c r="N724" s="263"/>
      <c r="O724" s="263"/>
      <c r="P724" s="263"/>
      <c r="Q724" s="263"/>
      <c r="R724" s="263"/>
      <c r="S724" s="263"/>
      <c r="T724" s="264"/>
      <c r="U724" s="15"/>
      <c r="V724" s="15"/>
      <c r="W724" s="15"/>
      <c r="X724" s="15"/>
      <c r="Y724" s="15"/>
      <c r="Z724" s="15"/>
      <c r="AA724" s="15"/>
      <c r="AB724" s="15"/>
      <c r="AC724" s="15"/>
      <c r="AD724" s="15"/>
      <c r="AE724" s="15"/>
      <c r="AT724" s="265" t="s">
        <v>247</v>
      </c>
      <c r="AU724" s="265" t="s">
        <v>82</v>
      </c>
      <c r="AV724" s="15" t="s">
        <v>243</v>
      </c>
      <c r="AW724" s="15" t="s">
        <v>33</v>
      </c>
      <c r="AX724" s="15" t="s">
        <v>80</v>
      </c>
      <c r="AY724" s="265" t="s">
        <v>236</v>
      </c>
    </row>
    <row r="725" s="2" customFormat="1" ht="21.75" customHeight="1">
      <c r="A725" s="40"/>
      <c r="B725" s="41"/>
      <c r="C725" s="277" t="s">
        <v>788</v>
      </c>
      <c r="D725" s="277" t="s">
        <v>701</v>
      </c>
      <c r="E725" s="278" t="s">
        <v>789</v>
      </c>
      <c r="F725" s="279" t="s">
        <v>790</v>
      </c>
      <c r="G725" s="280" t="s">
        <v>301</v>
      </c>
      <c r="H725" s="281">
        <v>1</v>
      </c>
      <c r="I725" s="282"/>
      <c r="J725" s="283">
        <f>ROUND(I725*H725,2)</f>
        <v>0</v>
      </c>
      <c r="K725" s="279" t="s">
        <v>242</v>
      </c>
      <c r="L725" s="284"/>
      <c r="M725" s="285" t="s">
        <v>19</v>
      </c>
      <c r="N725" s="286" t="s">
        <v>44</v>
      </c>
      <c r="O725" s="86"/>
      <c r="P725" s="224">
        <f>O725*H725</f>
        <v>0</v>
      </c>
      <c r="Q725" s="224">
        <v>0.015900000000000001</v>
      </c>
      <c r="R725" s="224">
        <f>Q725*H725</f>
        <v>0.015900000000000001</v>
      </c>
      <c r="S725" s="224">
        <v>0</v>
      </c>
      <c r="T725" s="225">
        <f>S725*H725</f>
        <v>0</v>
      </c>
      <c r="U725" s="40"/>
      <c r="V725" s="40"/>
      <c r="W725" s="40"/>
      <c r="X725" s="40"/>
      <c r="Y725" s="40"/>
      <c r="Z725" s="40"/>
      <c r="AA725" s="40"/>
      <c r="AB725" s="40"/>
      <c r="AC725" s="40"/>
      <c r="AD725" s="40"/>
      <c r="AE725" s="40"/>
      <c r="AR725" s="226" t="s">
        <v>292</v>
      </c>
      <c r="AT725" s="226" t="s">
        <v>701</v>
      </c>
      <c r="AU725" s="226" t="s">
        <v>82</v>
      </c>
      <c r="AY725" s="19" t="s">
        <v>236</v>
      </c>
      <c r="BE725" s="227">
        <f>IF(N725="základní",J725,0)</f>
        <v>0</v>
      </c>
      <c r="BF725" s="227">
        <f>IF(N725="snížená",J725,0)</f>
        <v>0</v>
      </c>
      <c r="BG725" s="227">
        <f>IF(N725="zákl. přenesená",J725,0)</f>
        <v>0</v>
      </c>
      <c r="BH725" s="227">
        <f>IF(N725="sníž. přenesená",J725,0)</f>
        <v>0</v>
      </c>
      <c r="BI725" s="227">
        <f>IF(N725="nulová",J725,0)</f>
        <v>0</v>
      </c>
      <c r="BJ725" s="19" t="s">
        <v>80</v>
      </c>
      <c r="BK725" s="227">
        <f>ROUND(I725*H725,2)</f>
        <v>0</v>
      </c>
      <c r="BL725" s="19" t="s">
        <v>243</v>
      </c>
      <c r="BM725" s="226" t="s">
        <v>791</v>
      </c>
    </row>
    <row r="726" s="14" customFormat="1">
      <c r="A726" s="14"/>
      <c r="B726" s="244"/>
      <c r="C726" s="245"/>
      <c r="D726" s="235" t="s">
        <v>247</v>
      </c>
      <c r="E726" s="246" t="s">
        <v>19</v>
      </c>
      <c r="F726" s="247" t="s">
        <v>792</v>
      </c>
      <c r="G726" s="245"/>
      <c r="H726" s="248">
        <v>1</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247</v>
      </c>
      <c r="AU726" s="254" t="s">
        <v>82</v>
      </c>
      <c r="AV726" s="14" t="s">
        <v>82</v>
      </c>
      <c r="AW726" s="14" t="s">
        <v>33</v>
      </c>
      <c r="AX726" s="14" t="s">
        <v>80</v>
      </c>
      <c r="AY726" s="254" t="s">
        <v>236</v>
      </c>
    </row>
    <row r="727" s="2" customFormat="1" ht="21.75" customHeight="1">
      <c r="A727" s="40"/>
      <c r="B727" s="41"/>
      <c r="C727" s="277" t="s">
        <v>793</v>
      </c>
      <c r="D727" s="277" t="s">
        <v>701</v>
      </c>
      <c r="E727" s="278" t="s">
        <v>794</v>
      </c>
      <c r="F727" s="279" t="s">
        <v>795</v>
      </c>
      <c r="G727" s="280" t="s">
        <v>301</v>
      </c>
      <c r="H727" s="281">
        <v>6</v>
      </c>
      <c r="I727" s="282"/>
      <c r="J727" s="283">
        <f>ROUND(I727*H727,2)</f>
        <v>0</v>
      </c>
      <c r="K727" s="279" t="s">
        <v>242</v>
      </c>
      <c r="L727" s="284"/>
      <c r="M727" s="285" t="s">
        <v>19</v>
      </c>
      <c r="N727" s="286" t="s">
        <v>44</v>
      </c>
      <c r="O727" s="86"/>
      <c r="P727" s="224">
        <f>O727*H727</f>
        <v>0</v>
      </c>
      <c r="Q727" s="224">
        <v>0.012250000000000001</v>
      </c>
      <c r="R727" s="224">
        <f>Q727*H727</f>
        <v>0.07350000000000001</v>
      </c>
      <c r="S727" s="224">
        <v>0</v>
      </c>
      <c r="T727" s="225">
        <f>S727*H727</f>
        <v>0</v>
      </c>
      <c r="U727" s="40"/>
      <c r="V727" s="40"/>
      <c r="W727" s="40"/>
      <c r="X727" s="40"/>
      <c r="Y727" s="40"/>
      <c r="Z727" s="40"/>
      <c r="AA727" s="40"/>
      <c r="AB727" s="40"/>
      <c r="AC727" s="40"/>
      <c r="AD727" s="40"/>
      <c r="AE727" s="40"/>
      <c r="AR727" s="226" t="s">
        <v>292</v>
      </c>
      <c r="AT727" s="226" t="s">
        <v>701</v>
      </c>
      <c r="AU727" s="226" t="s">
        <v>82</v>
      </c>
      <c r="AY727" s="19" t="s">
        <v>236</v>
      </c>
      <c r="BE727" s="227">
        <f>IF(N727="základní",J727,0)</f>
        <v>0</v>
      </c>
      <c r="BF727" s="227">
        <f>IF(N727="snížená",J727,0)</f>
        <v>0</v>
      </c>
      <c r="BG727" s="227">
        <f>IF(N727="zákl. přenesená",J727,0)</f>
        <v>0</v>
      </c>
      <c r="BH727" s="227">
        <f>IF(N727="sníž. přenesená",J727,0)</f>
        <v>0</v>
      </c>
      <c r="BI727" s="227">
        <f>IF(N727="nulová",J727,0)</f>
        <v>0</v>
      </c>
      <c r="BJ727" s="19" t="s">
        <v>80</v>
      </c>
      <c r="BK727" s="227">
        <f>ROUND(I727*H727,2)</f>
        <v>0</v>
      </c>
      <c r="BL727" s="19" t="s">
        <v>243</v>
      </c>
      <c r="BM727" s="226" t="s">
        <v>796</v>
      </c>
    </row>
    <row r="728" s="14" customFormat="1">
      <c r="A728" s="14"/>
      <c r="B728" s="244"/>
      <c r="C728" s="245"/>
      <c r="D728" s="235" t="s">
        <v>247</v>
      </c>
      <c r="E728" s="246" t="s">
        <v>19</v>
      </c>
      <c r="F728" s="247" t="s">
        <v>784</v>
      </c>
      <c r="G728" s="245"/>
      <c r="H728" s="248">
        <v>2</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247</v>
      </c>
      <c r="AU728" s="254" t="s">
        <v>82</v>
      </c>
      <c r="AV728" s="14" t="s">
        <v>82</v>
      </c>
      <c r="AW728" s="14" t="s">
        <v>33</v>
      </c>
      <c r="AX728" s="14" t="s">
        <v>73</v>
      </c>
      <c r="AY728" s="254" t="s">
        <v>236</v>
      </c>
    </row>
    <row r="729" s="14" customFormat="1">
      <c r="A729" s="14"/>
      <c r="B729" s="244"/>
      <c r="C729" s="245"/>
      <c r="D729" s="235" t="s">
        <v>247</v>
      </c>
      <c r="E729" s="246" t="s">
        <v>19</v>
      </c>
      <c r="F729" s="247" t="s">
        <v>783</v>
      </c>
      <c r="G729" s="245"/>
      <c r="H729" s="248">
        <v>4</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247</v>
      </c>
      <c r="AU729" s="254" t="s">
        <v>82</v>
      </c>
      <c r="AV729" s="14" t="s">
        <v>82</v>
      </c>
      <c r="AW729" s="14" t="s">
        <v>33</v>
      </c>
      <c r="AX729" s="14" t="s">
        <v>73</v>
      </c>
      <c r="AY729" s="254" t="s">
        <v>236</v>
      </c>
    </row>
    <row r="730" s="15" customFormat="1">
      <c r="A730" s="15"/>
      <c r="B730" s="255"/>
      <c r="C730" s="256"/>
      <c r="D730" s="235" t="s">
        <v>247</v>
      </c>
      <c r="E730" s="257" t="s">
        <v>19</v>
      </c>
      <c r="F730" s="258" t="s">
        <v>254</v>
      </c>
      <c r="G730" s="256"/>
      <c r="H730" s="259">
        <v>6</v>
      </c>
      <c r="I730" s="260"/>
      <c r="J730" s="256"/>
      <c r="K730" s="256"/>
      <c r="L730" s="261"/>
      <c r="M730" s="262"/>
      <c r="N730" s="263"/>
      <c r="O730" s="263"/>
      <c r="P730" s="263"/>
      <c r="Q730" s="263"/>
      <c r="R730" s="263"/>
      <c r="S730" s="263"/>
      <c r="T730" s="264"/>
      <c r="U730" s="15"/>
      <c r="V730" s="15"/>
      <c r="W730" s="15"/>
      <c r="X730" s="15"/>
      <c r="Y730" s="15"/>
      <c r="Z730" s="15"/>
      <c r="AA730" s="15"/>
      <c r="AB730" s="15"/>
      <c r="AC730" s="15"/>
      <c r="AD730" s="15"/>
      <c r="AE730" s="15"/>
      <c r="AT730" s="265" t="s">
        <v>247</v>
      </c>
      <c r="AU730" s="265" t="s">
        <v>82</v>
      </c>
      <c r="AV730" s="15" t="s">
        <v>243</v>
      </c>
      <c r="AW730" s="15" t="s">
        <v>33</v>
      </c>
      <c r="AX730" s="15" t="s">
        <v>80</v>
      </c>
      <c r="AY730" s="265" t="s">
        <v>236</v>
      </c>
    </row>
    <row r="731" s="2" customFormat="1" ht="21.75" customHeight="1">
      <c r="A731" s="40"/>
      <c r="B731" s="41"/>
      <c r="C731" s="277" t="s">
        <v>797</v>
      </c>
      <c r="D731" s="277" t="s">
        <v>701</v>
      </c>
      <c r="E731" s="278" t="s">
        <v>798</v>
      </c>
      <c r="F731" s="279" t="s">
        <v>799</v>
      </c>
      <c r="G731" s="280" t="s">
        <v>301</v>
      </c>
      <c r="H731" s="281">
        <v>8</v>
      </c>
      <c r="I731" s="282"/>
      <c r="J731" s="283">
        <f>ROUND(I731*H731,2)</f>
        <v>0</v>
      </c>
      <c r="K731" s="279" t="s">
        <v>242</v>
      </c>
      <c r="L731" s="284"/>
      <c r="M731" s="285" t="s">
        <v>19</v>
      </c>
      <c r="N731" s="286" t="s">
        <v>44</v>
      </c>
      <c r="O731" s="86"/>
      <c r="P731" s="224">
        <f>O731*H731</f>
        <v>0</v>
      </c>
      <c r="Q731" s="224">
        <v>0.012489999999999999</v>
      </c>
      <c r="R731" s="224">
        <f>Q731*H731</f>
        <v>0.099919999999999995</v>
      </c>
      <c r="S731" s="224">
        <v>0</v>
      </c>
      <c r="T731" s="225">
        <f>S731*H731</f>
        <v>0</v>
      </c>
      <c r="U731" s="40"/>
      <c r="V731" s="40"/>
      <c r="W731" s="40"/>
      <c r="X731" s="40"/>
      <c r="Y731" s="40"/>
      <c r="Z731" s="40"/>
      <c r="AA731" s="40"/>
      <c r="AB731" s="40"/>
      <c r="AC731" s="40"/>
      <c r="AD731" s="40"/>
      <c r="AE731" s="40"/>
      <c r="AR731" s="226" t="s">
        <v>292</v>
      </c>
      <c r="AT731" s="226" t="s">
        <v>701</v>
      </c>
      <c r="AU731" s="226" t="s">
        <v>82</v>
      </c>
      <c r="AY731" s="19" t="s">
        <v>236</v>
      </c>
      <c r="BE731" s="227">
        <f>IF(N731="základní",J731,0)</f>
        <v>0</v>
      </c>
      <c r="BF731" s="227">
        <f>IF(N731="snížená",J731,0)</f>
        <v>0</v>
      </c>
      <c r="BG731" s="227">
        <f>IF(N731="zákl. přenesená",J731,0)</f>
        <v>0</v>
      </c>
      <c r="BH731" s="227">
        <f>IF(N731="sníž. přenesená",J731,0)</f>
        <v>0</v>
      </c>
      <c r="BI731" s="227">
        <f>IF(N731="nulová",J731,0)</f>
        <v>0</v>
      </c>
      <c r="BJ731" s="19" t="s">
        <v>80</v>
      </c>
      <c r="BK731" s="227">
        <f>ROUND(I731*H731,2)</f>
        <v>0</v>
      </c>
      <c r="BL731" s="19" t="s">
        <v>243</v>
      </c>
      <c r="BM731" s="226" t="s">
        <v>800</v>
      </c>
    </row>
    <row r="732" s="14" customFormat="1">
      <c r="A732" s="14"/>
      <c r="B732" s="244"/>
      <c r="C732" s="245"/>
      <c r="D732" s="235" t="s">
        <v>247</v>
      </c>
      <c r="E732" s="246" t="s">
        <v>19</v>
      </c>
      <c r="F732" s="247" t="s">
        <v>782</v>
      </c>
      <c r="G732" s="245"/>
      <c r="H732" s="248">
        <v>1</v>
      </c>
      <c r="I732" s="249"/>
      <c r="J732" s="245"/>
      <c r="K732" s="245"/>
      <c r="L732" s="250"/>
      <c r="M732" s="251"/>
      <c r="N732" s="252"/>
      <c r="O732" s="252"/>
      <c r="P732" s="252"/>
      <c r="Q732" s="252"/>
      <c r="R732" s="252"/>
      <c r="S732" s="252"/>
      <c r="T732" s="253"/>
      <c r="U732" s="14"/>
      <c r="V732" s="14"/>
      <c r="W732" s="14"/>
      <c r="X732" s="14"/>
      <c r="Y732" s="14"/>
      <c r="Z732" s="14"/>
      <c r="AA732" s="14"/>
      <c r="AB732" s="14"/>
      <c r="AC732" s="14"/>
      <c r="AD732" s="14"/>
      <c r="AE732" s="14"/>
      <c r="AT732" s="254" t="s">
        <v>247</v>
      </c>
      <c r="AU732" s="254" t="s">
        <v>82</v>
      </c>
      <c r="AV732" s="14" t="s">
        <v>82</v>
      </c>
      <c r="AW732" s="14" t="s">
        <v>33</v>
      </c>
      <c r="AX732" s="14" t="s">
        <v>73</v>
      </c>
      <c r="AY732" s="254" t="s">
        <v>236</v>
      </c>
    </row>
    <row r="733" s="14" customFormat="1">
      <c r="A733" s="14"/>
      <c r="B733" s="244"/>
      <c r="C733" s="245"/>
      <c r="D733" s="235" t="s">
        <v>247</v>
      </c>
      <c r="E733" s="246" t="s">
        <v>19</v>
      </c>
      <c r="F733" s="247" t="s">
        <v>785</v>
      </c>
      <c r="G733" s="245"/>
      <c r="H733" s="248">
        <v>5</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247</v>
      </c>
      <c r="AU733" s="254" t="s">
        <v>82</v>
      </c>
      <c r="AV733" s="14" t="s">
        <v>82</v>
      </c>
      <c r="AW733" s="14" t="s">
        <v>33</v>
      </c>
      <c r="AX733" s="14" t="s">
        <v>73</v>
      </c>
      <c r="AY733" s="254" t="s">
        <v>236</v>
      </c>
    </row>
    <row r="734" s="14" customFormat="1">
      <c r="A734" s="14"/>
      <c r="B734" s="244"/>
      <c r="C734" s="245"/>
      <c r="D734" s="235" t="s">
        <v>247</v>
      </c>
      <c r="E734" s="246" t="s">
        <v>19</v>
      </c>
      <c r="F734" s="247" t="s">
        <v>801</v>
      </c>
      <c r="G734" s="245"/>
      <c r="H734" s="248">
        <v>1</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247</v>
      </c>
      <c r="AU734" s="254" t="s">
        <v>82</v>
      </c>
      <c r="AV734" s="14" t="s">
        <v>82</v>
      </c>
      <c r="AW734" s="14" t="s">
        <v>33</v>
      </c>
      <c r="AX734" s="14" t="s">
        <v>73</v>
      </c>
      <c r="AY734" s="254" t="s">
        <v>236</v>
      </c>
    </row>
    <row r="735" s="14" customFormat="1">
      <c r="A735" s="14"/>
      <c r="B735" s="244"/>
      <c r="C735" s="245"/>
      <c r="D735" s="235" t="s">
        <v>247</v>
      </c>
      <c r="E735" s="246" t="s">
        <v>19</v>
      </c>
      <c r="F735" s="247" t="s">
        <v>802</v>
      </c>
      <c r="G735" s="245"/>
      <c r="H735" s="248">
        <v>1</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247</v>
      </c>
      <c r="AU735" s="254" t="s">
        <v>82</v>
      </c>
      <c r="AV735" s="14" t="s">
        <v>82</v>
      </c>
      <c r="AW735" s="14" t="s">
        <v>33</v>
      </c>
      <c r="AX735" s="14" t="s">
        <v>73</v>
      </c>
      <c r="AY735" s="254" t="s">
        <v>236</v>
      </c>
    </row>
    <row r="736" s="15" customFormat="1">
      <c r="A736" s="15"/>
      <c r="B736" s="255"/>
      <c r="C736" s="256"/>
      <c r="D736" s="235" t="s">
        <v>247</v>
      </c>
      <c r="E736" s="257" t="s">
        <v>19</v>
      </c>
      <c r="F736" s="258" t="s">
        <v>254</v>
      </c>
      <c r="G736" s="256"/>
      <c r="H736" s="259">
        <v>8</v>
      </c>
      <c r="I736" s="260"/>
      <c r="J736" s="256"/>
      <c r="K736" s="256"/>
      <c r="L736" s="261"/>
      <c r="M736" s="262"/>
      <c r="N736" s="263"/>
      <c r="O736" s="263"/>
      <c r="P736" s="263"/>
      <c r="Q736" s="263"/>
      <c r="R736" s="263"/>
      <c r="S736" s="263"/>
      <c r="T736" s="264"/>
      <c r="U736" s="15"/>
      <c r="V736" s="15"/>
      <c r="W736" s="15"/>
      <c r="X736" s="15"/>
      <c r="Y736" s="15"/>
      <c r="Z736" s="15"/>
      <c r="AA736" s="15"/>
      <c r="AB736" s="15"/>
      <c r="AC736" s="15"/>
      <c r="AD736" s="15"/>
      <c r="AE736" s="15"/>
      <c r="AT736" s="265" t="s">
        <v>247</v>
      </c>
      <c r="AU736" s="265" t="s">
        <v>82</v>
      </c>
      <c r="AV736" s="15" t="s">
        <v>243</v>
      </c>
      <c r="AW736" s="15" t="s">
        <v>33</v>
      </c>
      <c r="AX736" s="15" t="s">
        <v>80</v>
      </c>
      <c r="AY736" s="265" t="s">
        <v>236</v>
      </c>
    </row>
    <row r="737" s="2" customFormat="1" ht="16.5" customHeight="1">
      <c r="A737" s="40"/>
      <c r="B737" s="41"/>
      <c r="C737" s="215" t="s">
        <v>803</v>
      </c>
      <c r="D737" s="215" t="s">
        <v>238</v>
      </c>
      <c r="E737" s="216" t="s">
        <v>804</v>
      </c>
      <c r="F737" s="217" t="s">
        <v>805</v>
      </c>
      <c r="G737" s="218" t="s">
        <v>806</v>
      </c>
      <c r="H737" s="219">
        <v>1</v>
      </c>
      <c r="I737" s="220"/>
      <c r="J737" s="221">
        <f>ROUND(I737*H737,2)</f>
        <v>0</v>
      </c>
      <c r="K737" s="217" t="s">
        <v>274</v>
      </c>
      <c r="L737" s="46"/>
      <c r="M737" s="222" t="s">
        <v>19</v>
      </c>
      <c r="N737" s="223" t="s">
        <v>44</v>
      </c>
      <c r="O737" s="86"/>
      <c r="P737" s="224">
        <f>O737*H737</f>
        <v>0</v>
      </c>
      <c r="Q737" s="224">
        <v>0</v>
      </c>
      <c r="R737" s="224">
        <f>Q737*H737</f>
        <v>0</v>
      </c>
      <c r="S737" s="224">
        <v>0</v>
      </c>
      <c r="T737" s="225">
        <f>S737*H737</f>
        <v>0</v>
      </c>
      <c r="U737" s="40"/>
      <c r="V737" s="40"/>
      <c r="W737" s="40"/>
      <c r="X737" s="40"/>
      <c r="Y737" s="40"/>
      <c r="Z737" s="40"/>
      <c r="AA737" s="40"/>
      <c r="AB737" s="40"/>
      <c r="AC737" s="40"/>
      <c r="AD737" s="40"/>
      <c r="AE737" s="40"/>
      <c r="AR737" s="226" t="s">
        <v>243</v>
      </c>
      <c r="AT737" s="226" t="s">
        <v>238</v>
      </c>
      <c r="AU737" s="226" t="s">
        <v>82</v>
      </c>
      <c r="AY737" s="19" t="s">
        <v>236</v>
      </c>
      <c r="BE737" s="227">
        <f>IF(N737="základní",J737,0)</f>
        <v>0</v>
      </c>
      <c r="BF737" s="227">
        <f>IF(N737="snížená",J737,0)</f>
        <v>0</v>
      </c>
      <c r="BG737" s="227">
        <f>IF(N737="zákl. přenesená",J737,0)</f>
        <v>0</v>
      </c>
      <c r="BH737" s="227">
        <f>IF(N737="sníž. přenesená",J737,0)</f>
        <v>0</v>
      </c>
      <c r="BI737" s="227">
        <f>IF(N737="nulová",J737,0)</f>
        <v>0</v>
      </c>
      <c r="BJ737" s="19" t="s">
        <v>80</v>
      </c>
      <c r="BK737" s="227">
        <f>ROUND(I737*H737,2)</f>
        <v>0</v>
      </c>
      <c r="BL737" s="19" t="s">
        <v>243</v>
      </c>
      <c r="BM737" s="226" t="s">
        <v>807</v>
      </c>
    </row>
    <row r="738" s="12" customFormat="1" ht="22.8" customHeight="1">
      <c r="A738" s="12"/>
      <c r="B738" s="199"/>
      <c r="C738" s="200"/>
      <c r="D738" s="201" t="s">
        <v>72</v>
      </c>
      <c r="E738" s="213" t="s">
        <v>298</v>
      </c>
      <c r="F738" s="213" t="s">
        <v>808</v>
      </c>
      <c r="G738" s="200"/>
      <c r="H738" s="200"/>
      <c r="I738" s="203"/>
      <c r="J738" s="214">
        <f>BK738</f>
        <v>0</v>
      </c>
      <c r="K738" s="200"/>
      <c r="L738" s="205"/>
      <c r="M738" s="206"/>
      <c r="N738" s="207"/>
      <c r="O738" s="207"/>
      <c r="P738" s="208">
        <f>SUM(P739:P1048)</f>
        <v>0</v>
      </c>
      <c r="Q738" s="207"/>
      <c r="R738" s="208">
        <f>SUM(R739:R1048)</f>
        <v>0.21958340000000001</v>
      </c>
      <c r="S738" s="207"/>
      <c r="T738" s="209">
        <f>SUM(T739:T1048)</f>
        <v>80.453658000000019</v>
      </c>
      <c r="U738" s="12"/>
      <c r="V738" s="12"/>
      <c r="W738" s="12"/>
      <c r="X738" s="12"/>
      <c r="Y738" s="12"/>
      <c r="Z738" s="12"/>
      <c r="AA738" s="12"/>
      <c r="AB738" s="12"/>
      <c r="AC738" s="12"/>
      <c r="AD738" s="12"/>
      <c r="AE738" s="12"/>
      <c r="AR738" s="210" t="s">
        <v>80</v>
      </c>
      <c r="AT738" s="211" t="s">
        <v>72</v>
      </c>
      <c r="AU738" s="211" t="s">
        <v>80</v>
      </c>
      <c r="AY738" s="210" t="s">
        <v>236</v>
      </c>
      <c r="BK738" s="212">
        <f>SUM(BK739:BK1048)</f>
        <v>0</v>
      </c>
    </row>
    <row r="739" s="2" customFormat="1" ht="24.15" customHeight="1">
      <c r="A739" s="40"/>
      <c r="B739" s="41"/>
      <c r="C739" s="215" t="s">
        <v>809</v>
      </c>
      <c r="D739" s="215" t="s">
        <v>238</v>
      </c>
      <c r="E739" s="216" t="s">
        <v>810</v>
      </c>
      <c r="F739" s="217" t="s">
        <v>811</v>
      </c>
      <c r="G739" s="218" t="s">
        <v>114</v>
      </c>
      <c r="H739" s="219">
        <v>866.00099999999998</v>
      </c>
      <c r="I739" s="220"/>
      <c r="J739" s="221">
        <f>ROUND(I739*H739,2)</f>
        <v>0</v>
      </c>
      <c r="K739" s="217" t="s">
        <v>242</v>
      </c>
      <c r="L739" s="46"/>
      <c r="M739" s="222" t="s">
        <v>19</v>
      </c>
      <c r="N739" s="223" t="s">
        <v>44</v>
      </c>
      <c r="O739" s="86"/>
      <c r="P739" s="224">
        <f>O739*H739</f>
        <v>0</v>
      </c>
      <c r="Q739" s="224">
        <v>0</v>
      </c>
      <c r="R739" s="224">
        <f>Q739*H739</f>
        <v>0</v>
      </c>
      <c r="S739" s="224">
        <v>0</v>
      </c>
      <c r="T739" s="225">
        <f>S739*H739</f>
        <v>0</v>
      </c>
      <c r="U739" s="40"/>
      <c r="V739" s="40"/>
      <c r="W739" s="40"/>
      <c r="X739" s="40"/>
      <c r="Y739" s="40"/>
      <c r="Z739" s="40"/>
      <c r="AA739" s="40"/>
      <c r="AB739" s="40"/>
      <c r="AC739" s="40"/>
      <c r="AD739" s="40"/>
      <c r="AE739" s="40"/>
      <c r="AR739" s="226" t="s">
        <v>243</v>
      </c>
      <c r="AT739" s="226" t="s">
        <v>238</v>
      </c>
      <c r="AU739" s="226" t="s">
        <v>82</v>
      </c>
      <c r="AY739" s="19" t="s">
        <v>236</v>
      </c>
      <c r="BE739" s="227">
        <f>IF(N739="základní",J739,0)</f>
        <v>0</v>
      </c>
      <c r="BF739" s="227">
        <f>IF(N739="snížená",J739,0)</f>
        <v>0</v>
      </c>
      <c r="BG739" s="227">
        <f>IF(N739="zákl. přenesená",J739,0)</f>
        <v>0</v>
      </c>
      <c r="BH739" s="227">
        <f>IF(N739="sníž. přenesená",J739,0)</f>
        <v>0</v>
      </c>
      <c r="BI739" s="227">
        <f>IF(N739="nulová",J739,0)</f>
        <v>0</v>
      </c>
      <c r="BJ739" s="19" t="s">
        <v>80</v>
      </c>
      <c r="BK739" s="227">
        <f>ROUND(I739*H739,2)</f>
        <v>0</v>
      </c>
      <c r="BL739" s="19" t="s">
        <v>243</v>
      </c>
      <c r="BM739" s="226" t="s">
        <v>812</v>
      </c>
    </row>
    <row r="740" s="2" customFormat="1">
      <c r="A740" s="40"/>
      <c r="B740" s="41"/>
      <c r="C740" s="42"/>
      <c r="D740" s="228" t="s">
        <v>245</v>
      </c>
      <c r="E740" s="42"/>
      <c r="F740" s="229" t="s">
        <v>813</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245</v>
      </c>
      <c r="AU740" s="19" t="s">
        <v>82</v>
      </c>
    </row>
    <row r="741" s="13" customFormat="1">
      <c r="A741" s="13"/>
      <c r="B741" s="233"/>
      <c r="C741" s="234"/>
      <c r="D741" s="235" t="s">
        <v>247</v>
      </c>
      <c r="E741" s="236" t="s">
        <v>19</v>
      </c>
      <c r="F741" s="237" t="s">
        <v>248</v>
      </c>
      <c r="G741" s="234"/>
      <c r="H741" s="236" t="s">
        <v>19</v>
      </c>
      <c r="I741" s="238"/>
      <c r="J741" s="234"/>
      <c r="K741" s="234"/>
      <c r="L741" s="239"/>
      <c r="M741" s="240"/>
      <c r="N741" s="241"/>
      <c r="O741" s="241"/>
      <c r="P741" s="241"/>
      <c r="Q741" s="241"/>
      <c r="R741" s="241"/>
      <c r="S741" s="241"/>
      <c r="T741" s="242"/>
      <c r="U741" s="13"/>
      <c r="V741" s="13"/>
      <c r="W741" s="13"/>
      <c r="X741" s="13"/>
      <c r="Y741" s="13"/>
      <c r="Z741" s="13"/>
      <c r="AA741" s="13"/>
      <c r="AB741" s="13"/>
      <c r="AC741" s="13"/>
      <c r="AD741" s="13"/>
      <c r="AE741" s="13"/>
      <c r="AT741" s="243" t="s">
        <v>247</v>
      </c>
      <c r="AU741" s="243" t="s">
        <v>82</v>
      </c>
      <c r="AV741" s="13" t="s">
        <v>80</v>
      </c>
      <c r="AW741" s="13" t="s">
        <v>33</v>
      </c>
      <c r="AX741" s="13" t="s">
        <v>73</v>
      </c>
      <c r="AY741" s="243" t="s">
        <v>236</v>
      </c>
    </row>
    <row r="742" s="14" customFormat="1">
      <c r="A742" s="14"/>
      <c r="B742" s="244"/>
      <c r="C742" s="245"/>
      <c r="D742" s="235" t="s">
        <v>247</v>
      </c>
      <c r="E742" s="246" t="s">
        <v>19</v>
      </c>
      <c r="F742" s="247" t="s">
        <v>814</v>
      </c>
      <c r="G742" s="245"/>
      <c r="H742" s="248">
        <v>235.78800000000001</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247</v>
      </c>
      <c r="AU742" s="254" t="s">
        <v>82</v>
      </c>
      <c r="AV742" s="14" t="s">
        <v>82</v>
      </c>
      <c r="AW742" s="14" t="s">
        <v>33</v>
      </c>
      <c r="AX742" s="14" t="s">
        <v>73</v>
      </c>
      <c r="AY742" s="254" t="s">
        <v>236</v>
      </c>
    </row>
    <row r="743" s="14" customFormat="1">
      <c r="A743" s="14"/>
      <c r="B743" s="244"/>
      <c r="C743" s="245"/>
      <c r="D743" s="235" t="s">
        <v>247</v>
      </c>
      <c r="E743" s="246" t="s">
        <v>19</v>
      </c>
      <c r="F743" s="247" t="s">
        <v>815</v>
      </c>
      <c r="G743" s="245"/>
      <c r="H743" s="248">
        <v>120.8</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247</v>
      </c>
      <c r="AU743" s="254" t="s">
        <v>82</v>
      </c>
      <c r="AV743" s="14" t="s">
        <v>82</v>
      </c>
      <c r="AW743" s="14" t="s">
        <v>33</v>
      </c>
      <c r="AX743" s="14" t="s">
        <v>73</v>
      </c>
      <c r="AY743" s="254" t="s">
        <v>236</v>
      </c>
    </row>
    <row r="744" s="14" customFormat="1">
      <c r="A744" s="14"/>
      <c r="B744" s="244"/>
      <c r="C744" s="245"/>
      <c r="D744" s="235" t="s">
        <v>247</v>
      </c>
      <c r="E744" s="246" t="s">
        <v>19</v>
      </c>
      <c r="F744" s="247" t="s">
        <v>816</v>
      </c>
      <c r="G744" s="245"/>
      <c r="H744" s="248">
        <v>191.91300000000001</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247</v>
      </c>
      <c r="AU744" s="254" t="s">
        <v>82</v>
      </c>
      <c r="AV744" s="14" t="s">
        <v>82</v>
      </c>
      <c r="AW744" s="14" t="s">
        <v>33</v>
      </c>
      <c r="AX744" s="14" t="s">
        <v>73</v>
      </c>
      <c r="AY744" s="254" t="s">
        <v>236</v>
      </c>
    </row>
    <row r="745" s="14" customFormat="1">
      <c r="A745" s="14"/>
      <c r="B745" s="244"/>
      <c r="C745" s="245"/>
      <c r="D745" s="235" t="s">
        <v>247</v>
      </c>
      <c r="E745" s="246" t="s">
        <v>19</v>
      </c>
      <c r="F745" s="247" t="s">
        <v>817</v>
      </c>
      <c r="G745" s="245"/>
      <c r="H745" s="248">
        <v>190.59999999999999</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247</v>
      </c>
      <c r="AU745" s="254" t="s">
        <v>82</v>
      </c>
      <c r="AV745" s="14" t="s">
        <v>82</v>
      </c>
      <c r="AW745" s="14" t="s">
        <v>33</v>
      </c>
      <c r="AX745" s="14" t="s">
        <v>73</v>
      </c>
      <c r="AY745" s="254" t="s">
        <v>236</v>
      </c>
    </row>
    <row r="746" s="14" customFormat="1">
      <c r="A746" s="14"/>
      <c r="B746" s="244"/>
      <c r="C746" s="245"/>
      <c r="D746" s="235" t="s">
        <v>247</v>
      </c>
      <c r="E746" s="246" t="s">
        <v>19</v>
      </c>
      <c r="F746" s="247" t="s">
        <v>818</v>
      </c>
      <c r="G746" s="245"/>
      <c r="H746" s="248">
        <v>36.899999999999999</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247</v>
      </c>
      <c r="AU746" s="254" t="s">
        <v>82</v>
      </c>
      <c r="AV746" s="14" t="s">
        <v>82</v>
      </c>
      <c r="AW746" s="14" t="s">
        <v>33</v>
      </c>
      <c r="AX746" s="14" t="s">
        <v>73</v>
      </c>
      <c r="AY746" s="254" t="s">
        <v>236</v>
      </c>
    </row>
    <row r="747" s="14" customFormat="1">
      <c r="A747" s="14"/>
      <c r="B747" s="244"/>
      <c r="C747" s="245"/>
      <c r="D747" s="235" t="s">
        <v>247</v>
      </c>
      <c r="E747" s="246" t="s">
        <v>19</v>
      </c>
      <c r="F747" s="247" t="s">
        <v>819</v>
      </c>
      <c r="G747" s="245"/>
      <c r="H747" s="248">
        <v>90</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247</v>
      </c>
      <c r="AU747" s="254" t="s">
        <v>82</v>
      </c>
      <c r="AV747" s="14" t="s">
        <v>82</v>
      </c>
      <c r="AW747" s="14" t="s">
        <v>33</v>
      </c>
      <c r="AX747" s="14" t="s">
        <v>73</v>
      </c>
      <c r="AY747" s="254" t="s">
        <v>236</v>
      </c>
    </row>
    <row r="748" s="15" customFormat="1">
      <c r="A748" s="15"/>
      <c r="B748" s="255"/>
      <c r="C748" s="256"/>
      <c r="D748" s="235" t="s">
        <v>247</v>
      </c>
      <c r="E748" s="257" t="s">
        <v>19</v>
      </c>
      <c r="F748" s="258" t="s">
        <v>254</v>
      </c>
      <c r="G748" s="256"/>
      <c r="H748" s="259">
        <v>866.00099999999998</v>
      </c>
      <c r="I748" s="260"/>
      <c r="J748" s="256"/>
      <c r="K748" s="256"/>
      <c r="L748" s="261"/>
      <c r="M748" s="262"/>
      <c r="N748" s="263"/>
      <c r="O748" s="263"/>
      <c r="P748" s="263"/>
      <c r="Q748" s="263"/>
      <c r="R748" s="263"/>
      <c r="S748" s="263"/>
      <c r="T748" s="264"/>
      <c r="U748" s="15"/>
      <c r="V748" s="15"/>
      <c r="W748" s="15"/>
      <c r="X748" s="15"/>
      <c r="Y748" s="15"/>
      <c r="Z748" s="15"/>
      <c r="AA748" s="15"/>
      <c r="AB748" s="15"/>
      <c r="AC748" s="15"/>
      <c r="AD748" s="15"/>
      <c r="AE748" s="15"/>
      <c r="AT748" s="265" t="s">
        <v>247</v>
      </c>
      <c r="AU748" s="265" t="s">
        <v>82</v>
      </c>
      <c r="AV748" s="15" t="s">
        <v>243</v>
      </c>
      <c r="AW748" s="15" t="s">
        <v>33</v>
      </c>
      <c r="AX748" s="15" t="s">
        <v>80</v>
      </c>
      <c r="AY748" s="265" t="s">
        <v>236</v>
      </c>
    </row>
    <row r="749" s="2" customFormat="1" ht="24.15" customHeight="1">
      <c r="A749" s="40"/>
      <c r="B749" s="41"/>
      <c r="C749" s="215" t="s">
        <v>820</v>
      </c>
      <c r="D749" s="215" t="s">
        <v>238</v>
      </c>
      <c r="E749" s="216" t="s">
        <v>821</v>
      </c>
      <c r="F749" s="217" t="s">
        <v>822</v>
      </c>
      <c r="G749" s="218" t="s">
        <v>114</v>
      </c>
      <c r="H749" s="219">
        <v>103920.12</v>
      </c>
      <c r="I749" s="220"/>
      <c r="J749" s="221">
        <f>ROUND(I749*H749,2)</f>
        <v>0</v>
      </c>
      <c r="K749" s="217" t="s">
        <v>242</v>
      </c>
      <c r="L749" s="46"/>
      <c r="M749" s="222" t="s">
        <v>19</v>
      </c>
      <c r="N749" s="223" t="s">
        <v>44</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243</v>
      </c>
      <c r="AT749" s="226" t="s">
        <v>238</v>
      </c>
      <c r="AU749" s="226" t="s">
        <v>82</v>
      </c>
      <c r="AY749" s="19" t="s">
        <v>236</v>
      </c>
      <c r="BE749" s="227">
        <f>IF(N749="základní",J749,0)</f>
        <v>0</v>
      </c>
      <c r="BF749" s="227">
        <f>IF(N749="snížená",J749,0)</f>
        <v>0</v>
      </c>
      <c r="BG749" s="227">
        <f>IF(N749="zákl. přenesená",J749,0)</f>
        <v>0</v>
      </c>
      <c r="BH749" s="227">
        <f>IF(N749="sníž. přenesená",J749,0)</f>
        <v>0</v>
      </c>
      <c r="BI749" s="227">
        <f>IF(N749="nulová",J749,0)</f>
        <v>0</v>
      </c>
      <c r="BJ749" s="19" t="s">
        <v>80</v>
      </c>
      <c r="BK749" s="227">
        <f>ROUND(I749*H749,2)</f>
        <v>0</v>
      </c>
      <c r="BL749" s="19" t="s">
        <v>243</v>
      </c>
      <c r="BM749" s="226" t="s">
        <v>823</v>
      </c>
    </row>
    <row r="750" s="2" customFormat="1">
      <c r="A750" s="40"/>
      <c r="B750" s="41"/>
      <c r="C750" s="42"/>
      <c r="D750" s="228" t="s">
        <v>245</v>
      </c>
      <c r="E750" s="42"/>
      <c r="F750" s="229" t="s">
        <v>824</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245</v>
      </c>
      <c r="AU750" s="19" t="s">
        <v>82</v>
      </c>
    </row>
    <row r="751" s="14" customFormat="1">
      <c r="A751" s="14"/>
      <c r="B751" s="244"/>
      <c r="C751" s="245"/>
      <c r="D751" s="235" t="s">
        <v>247</v>
      </c>
      <c r="E751" s="246" t="s">
        <v>19</v>
      </c>
      <c r="F751" s="247" t="s">
        <v>825</v>
      </c>
      <c r="G751" s="245"/>
      <c r="H751" s="248">
        <v>103920.12</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247</v>
      </c>
      <c r="AU751" s="254" t="s">
        <v>82</v>
      </c>
      <c r="AV751" s="14" t="s">
        <v>82</v>
      </c>
      <c r="AW751" s="14" t="s">
        <v>33</v>
      </c>
      <c r="AX751" s="14" t="s">
        <v>80</v>
      </c>
      <c r="AY751" s="254" t="s">
        <v>236</v>
      </c>
    </row>
    <row r="752" s="2" customFormat="1" ht="24.15" customHeight="1">
      <c r="A752" s="40"/>
      <c r="B752" s="41"/>
      <c r="C752" s="215" t="s">
        <v>826</v>
      </c>
      <c r="D752" s="215" t="s">
        <v>238</v>
      </c>
      <c r="E752" s="216" t="s">
        <v>827</v>
      </c>
      <c r="F752" s="217" t="s">
        <v>828</v>
      </c>
      <c r="G752" s="218" t="s">
        <v>114</v>
      </c>
      <c r="H752" s="219">
        <v>866.00099999999998</v>
      </c>
      <c r="I752" s="220"/>
      <c r="J752" s="221">
        <f>ROUND(I752*H752,2)</f>
        <v>0</v>
      </c>
      <c r="K752" s="217" t="s">
        <v>242</v>
      </c>
      <c r="L752" s="46"/>
      <c r="M752" s="222" t="s">
        <v>19</v>
      </c>
      <c r="N752" s="223" t="s">
        <v>44</v>
      </c>
      <c r="O752" s="86"/>
      <c r="P752" s="224">
        <f>O752*H752</f>
        <v>0</v>
      </c>
      <c r="Q752" s="224">
        <v>0</v>
      </c>
      <c r="R752" s="224">
        <f>Q752*H752</f>
        <v>0</v>
      </c>
      <c r="S752" s="224">
        <v>0</v>
      </c>
      <c r="T752" s="225">
        <f>S752*H752</f>
        <v>0</v>
      </c>
      <c r="U752" s="40"/>
      <c r="V752" s="40"/>
      <c r="W752" s="40"/>
      <c r="X752" s="40"/>
      <c r="Y752" s="40"/>
      <c r="Z752" s="40"/>
      <c r="AA752" s="40"/>
      <c r="AB752" s="40"/>
      <c r="AC752" s="40"/>
      <c r="AD752" s="40"/>
      <c r="AE752" s="40"/>
      <c r="AR752" s="226" t="s">
        <v>243</v>
      </c>
      <c r="AT752" s="226" t="s">
        <v>238</v>
      </c>
      <c r="AU752" s="226" t="s">
        <v>82</v>
      </c>
      <c r="AY752" s="19" t="s">
        <v>236</v>
      </c>
      <c r="BE752" s="227">
        <f>IF(N752="základní",J752,0)</f>
        <v>0</v>
      </c>
      <c r="BF752" s="227">
        <f>IF(N752="snížená",J752,0)</f>
        <v>0</v>
      </c>
      <c r="BG752" s="227">
        <f>IF(N752="zákl. přenesená",J752,0)</f>
        <v>0</v>
      </c>
      <c r="BH752" s="227">
        <f>IF(N752="sníž. přenesená",J752,0)</f>
        <v>0</v>
      </c>
      <c r="BI752" s="227">
        <f>IF(N752="nulová",J752,0)</f>
        <v>0</v>
      </c>
      <c r="BJ752" s="19" t="s">
        <v>80</v>
      </c>
      <c r="BK752" s="227">
        <f>ROUND(I752*H752,2)</f>
        <v>0</v>
      </c>
      <c r="BL752" s="19" t="s">
        <v>243</v>
      </c>
      <c r="BM752" s="226" t="s">
        <v>829</v>
      </c>
    </row>
    <row r="753" s="2" customFormat="1">
      <c r="A753" s="40"/>
      <c r="B753" s="41"/>
      <c r="C753" s="42"/>
      <c r="D753" s="228" t="s">
        <v>245</v>
      </c>
      <c r="E753" s="42"/>
      <c r="F753" s="229" t="s">
        <v>830</v>
      </c>
      <c r="G753" s="42"/>
      <c r="H753" s="42"/>
      <c r="I753" s="230"/>
      <c r="J753" s="42"/>
      <c r="K753" s="42"/>
      <c r="L753" s="46"/>
      <c r="M753" s="231"/>
      <c r="N753" s="232"/>
      <c r="O753" s="86"/>
      <c r="P753" s="86"/>
      <c r="Q753" s="86"/>
      <c r="R753" s="86"/>
      <c r="S753" s="86"/>
      <c r="T753" s="87"/>
      <c r="U753" s="40"/>
      <c r="V753" s="40"/>
      <c r="W753" s="40"/>
      <c r="X753" s="40"/>
      <c r="Y753" s="40"/>
      <c r="Z753" s="40"/>
      <c r="AA753" s="40"/>
      <c r="AB753" s="40"/>
      <c r="AC753" s="40"/>
      <c r="AD753" s="40"/>
      <c r="AE753" s="40"/>
      <c r="AT753" s="19" t="s">
        <v>245</v>
      </c>
      <c r="AU753" s="19" t="s">
        <v>82</v>
      </c>
    </row>
    <row r="754" s="2" customFormat="1" ht="24.15" customHeight="1">
      <c r="A754" s="40"/>
      <c r="B754" s="41"/>
      <c r="C754" s="215" t="s">
        <v>831</v>
      </c>
      <c r="D754" s="215" t="s">
        <v>238</v>
      </c>
      <c r="E754" s="216" t="s">
        <v>832</v>
      </c>
      <c r="F754" s="217" t="s">
        <v>833</v>
      </c>
      <c r="G754" s="218" t="s">
        <v>114</v>
      </c>
      <c r="H754" s="219">
        <v>886.26999999999998</v>
      </c>
      <c r="I754" s="220"/>
      <c r="J754" s="221">
        <f>ROUND(I754*H754,2)</f>
        <v>0</v>
      </c>
      <c r="K754" s="217" t="s">
        <v>242</v>
      </c>
      <c r="L754" s="46"/>
      <c r="M754" s="222" t="s">
        <v>19</v>
      </c>
      <c r="N754" s="223" t="s">
        <v>44</v>
      </c>
      <c r="O754" s="86"/>
      <c r="P754" s="224">
        <f>O754*H754</f>
        <v>0</v>
      </c>
      <c r="Q754" s="224">
        <v>0.00021000000000000001</v>
      </c>
      <c r="R754" s="224">
        <f>Q754*H754</f>
        <v>0.1861167</v>
      </c>
      <c r="S754" s="224">
        <v>0</v>
      </c>
      <c r="T754" s="225">
        <f>S754*H754</f>
        <v>0</v>
      </c>
      <c r="U754" s="40"/>
      <c r="V754" s="40"/>
      <c r="W754" s="40"/>
      <c r="X754" s="40"/>
      <c r="Y754" s="40"/>
      <c r="Z754" s="40"/>
      <c r="AA754" s="40"/>
      <c r="AB754" s="40"/>
      <c r="AC754" s="40"/>
      <c r="AD754" s="40"/>
      <c r="AE754" s="40"/>
      <c r="AR754" s="226" t="s">
        <v>243</v>
      </c>
      <c r="AT754" s="226" t="s">
        <v>238</v>
      </c>
      <c r="AU754" s="226" t="s">
        <v>82</v>
      </c>
      <c r="AY754" s="19" t="s">
        <v>236</v>
      </c>
      <c r="BE754" s="227">
        <f>IF(N754="základní",J754,0)</f>
        <v>0</v>
      </c>
      <c r="BF754" s="227">
        <f>IF(N754="snížená",J754,0)</f>
        <v>0</v>
      </c>
      <c r="BG754" s="227">
        <f>IF(N754="zákl. přenesená",J754,0)</f>
        <v>0</v>
      </c>
      <c r="BH754" s="227">
        <f>IF(N754="sníž. přenesená",J754,0)</f>
        <v>0</v>
      </c>
      <c r="BI754" s="227">
        <f>IF(N754="nulová",J754,0)</f>
        <v>0</v>
      </c>
      <c r="BJ754" s="19" t="s">
        <v>80</v>
      </c>
      <c r="BK754" s="227">
        <f>ROUND(I754*H754,2)</f>
        <v>0</v>
      </c>
      <c r="BL754" s="19" t="s">
        <v>243</v>
      </c>
      <c r="BM754" s="226" t="s">
        <v>834</v>
      </c>
    </row>
    <row r="755" s="2" customFormat="1">
      <c r="A755" s="40"/>
      <c r="B755" s="41"/>
      <c r="C755" s="42"/>
      <c r="D755" s="228" t="s">
        <v>245</v>
      </c>
      <c r="E755" s="42"/>
      <c r="F755" s="229" t="s">
        <v>835</v>
      </c>
      <c r="G755" s="42"/>
      <c r="H755" s="42"/>
      <c r="I755" s="230"/>
      <c r="J755" s="42"/>
      <c r="K755" s="42"/>
      <c r="L755" s="46"/>
      <c r="M755" s="231"/>
      <c r="N755" s="232"/>
      <c r="O755" s="86"/>
      <c r="P755" s="86"/>
      <c r="Q755" s="86"/>
      <c r="R755" s="86"/>
      <c r="S755" s="86"/>
      <c r="T755" s="87"/>
      <c r="U755" s="40"/>
      <c r="V755" s="40"/>
      <c r="W755" s="40"/>
      <c r="X755" s="40"/>
      <c r="Y755" s="40"/>
      <c r="Z755" s="40"/>
      <c r="AA755" s="40"/>
      <c r="AB755" s="40"/>
      <c r="AC755" s="40"/>
      <c r="AD755" s="40"/>
      <c r="AE755" s="40"/>
      <c r="AT755" s="19" t="s">
        <v>245</v>
      </c>
      <c r="AU755" s="19" t="s">
        <v>82</v>
      </c>
    </row>
    <row r="756" s="14" customFormat="1">
      <c r="A756" s="14"/>
      <c r="B756" s="244"/>
      <c r="C756" s="245"/>
      <c r="D756" s="235" t="s">
        <v>247</v>
      </c>
      <c r="E756" s="246" t="s">
        <v>19</v>
      </c>
      <c r="F756" s="247" t="s">
        <v>137</v>
      </c>
      <c r="G756" s="245"/>
      <c r="H756" s="248">
        <v>5.8499999999999996</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247</v>
      </c>
      <c r="AU756" s="254" t="s">
        <v>82</v>
      </c>
      <c r="AV756" s="14" t="s">
        <v>82</v>
      </c>
      <c r="AW756" s="14" t="s">
        <v>33</v>
      </c>
      <c r="AX756" s="14" t="s">
        <v>73</v>
      </c>
      <c r="AY756" s="254" t="s">
        <v>236</v>
      </c>
    </row>
    <row r="757" s="14" customFormat="1">
      <c r="A757" s="14"/>
      <c r="B757" s="244"/>
      <c r="C757" s="245"/>
      <c r="D757" s="235" t="s">
        <v>247</v>
      </c>
      <c r="E757" s="246" t="s">
        <v>19</v>
      </c>
      <c r="F757" s="247" t="s">
        <v>141</v>
      </c>
      <c r="G757" s="245"/>
      <c r="H757" s="248">
        <v>41.509999999999998</v>
      </c>
      <c r="I757" s="249"/>
      <c r="J757" s="245"/>
      <c r="K757" s="245"/>
      <c r="L757" s="250"/>
      <c r="M757" s="251"/>
      <c r="N757" s="252"/>
      <c r="O757" s="252"/>
      <c r="P757" s="252"/>
      <c r="Q757" s="252"/>
      <c r="R757" s="252"/>
      <c r="S757" s="252"/>
      <c r="T757" s="253"/>
      <c r="U757" s="14"/>
      <c r="V757" s="14"/>
      <c r="W757" s="14"/>
      <c r="X757" s="14"/>
      <c r="Y757" s="14"/>
      <c r="Z757" s="14"/>
      <c r="AA757" s="14"/>
      <c r="AB757" s="14"/>
      <c r="AC757" s="14"/>
      <c r="AD757" s="14"/>
      <c r="AE757" s="14"/>
      <c r="AT757" s="254" t="s">
        <v>247</v>
      </c>
      <c r="AU757" s="254" t="s">
        <v>82</v>
      </c>
      <c r="AV757" s="14" t="s">
        <v>82</v>
      </c>
      <c r="AW757" s="14" t="s">
        <v>33</v>
      </c>
      <c r="AX757" s="14" t="s">
        <v>73</v>
      </c>
      <c r="AY757" s="254" t="s">
        <v>236</v>
      </c>
    </row>
    <row r="758" s="14" customFormat="1">
      <c r="A758" s="14"/>
      <c r="B758" s="244"/>
      <c r="C758" s="245"/>
      <c r="D758" s="235" t="s">
        <v>247</v>
      </c>
      <c r="E758" s="246" t="s">
        <v>19</v>
      </c>
      <c r="F758" s="247" t="s">
        <v>145</v>
      </c>
      <c r="G758" s="245"/>
      <c r="H758" s="248">
        <v>111.70999999999999</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247</v>
      </c>
      <c r="AU758" s="254" t="s">
        <v>82</v>
      </c>
      <c r="AV758" s="14" t="s">
        <v>82</v>
      </c>
      <c r="AW758" s="14" t="s">
        <v>33</v>
      </c>
      <c r="AX758" s="14" t="s">
        <v>73</v>
      </c>
      <c r="AY758" s="254" t="s">
        <v>236</v>
      </c>
    </row>
    <row r="759" s="14" customFormat="1">
      <c r="A759" s="14"/>
      <c r="B759" s="244"/>
      <c r="C759" s="245"/>
      <c r="D759" s="235" t="s">
        <v>247</v>
      </c>
      <c r="E759" s="246" t="s">
        <v>19</v>
      </c>
      <c r="F759" s="247" t="s">
        <v>148</v>
      </c>
      <c r="G759" s="245"/>
      <c r="H759" s="248">
        <v>54.670000000000002</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247</v>
      </c>
      <c r="AU759" s="254" t="s">
        <v>82</v>
      </c>
      <c r="AV759" s="14" t="s">
        <v>82</v>
      </c>
      <c r="AW759" s="14" t="s">
        <v>33</v>
      </c>
      <c r="AX759" s="14" t="s">
        <v>73</v>
      </c>
      <c r="AY759" s="254" t="s">
        <v>236</v>
      </c>
    </row>
    <row r="760" s="14" customFormat="1">
      <c r="A760" s="14"/>
      <c r="B760" s="244"/>
      <c r="C760" s="245"/>
      <c r="D760" s="235" t="s">
        <v>247</v>
      </c>
      <c r="E760" s="246" t="s">
        <v>19</v>
      </c>
      <c r="F760" s="247" t="s">
        <v>151</v>
      </c>
      <c r="G760" s="245"/>
      <c r="H760" s="248">
        <v>122.34</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247</v>
      </c>
      <c r="AU760" s="254" t="s">
        <v>82</v>
      </c>
      <c r="AV760" s="14" t="s">
        <v>82</v>
      </c>
      <c r="AW760" s="14" t="s">
        <v>33</v>
      </c>
      <c r="AX760" s="14" t="s">
        <v>73</v>
      </c>
      <c r="AY760" s="254" t="s">
        <v>236</v>
      </c>
    </row>
    <row r="761" s="14" customFormat="1">
      <c r="A761" s="14"/>
      <c r="B761" s="244"/>
      <c r="C761" s="245"/>
      <c r="D761" s="235" t="s">
        <v>247</v>
      </c>
      <c r="E761" s="246" t="s">
        <v>19</v>
      </c>
      <c r="F761" s="247" t="s">
        <v>154</v>
      </c>
      <c r="G761" s="245"/>
      <c r="H761" s="248">
        <v>12.199999999999999</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247</v>
      </c>
      <c r="AU761" s="254" t="s">
        <v>82</v>
      </c>
      <c r="AV761" s="14" t="s">
        <v>82</v>
      </c>
      <c r="AW761" s="14" t="s">
        <v>33</v>
      </c>
      <c r="AX761" s="14" t="s">
        <v>73</v>
      </c>
      <c r="AY761" s="254" t="s">
        <v>236</v>
      </c>
    </row>
    <row r="762" s="14" customFormat="1">
      <c r="A762" s="14"/>
      <c r="B762" s="244"/>
      <c r="C762" s="245"/>
      <c r="D762" s="235" t="s">
        <v>247</v>
      </c>
      <c r="E762" s="246" t="s">
        <v>19</v>
      </c>
      <c r="F762" s="247" t="s">
        <v>157</v>
      </c>
      <c r="G762" s="245"/>
      <c r="H762" s="248">
        <v>25.620000000000001</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247</v>
      </c>
      <c r="AU762" s="254" t="s">
        <v>82</v>
      </c>
      <c r="AV762" s="14" t="s">
        <v>82</v>
      </c>
      <c r="AW762" s="14" t="s">
        <v>33</v>
      </c>
      <c r="AX762" s="14" t="s">
        <v>73</v>
      </c>
      <c r="AY762" s="254" t="s">
        <v>236</v>
      </c>
    </row>
    <row r="763" s="14" customFormat="1">
      <c r="A763" s="14"/>
      <c r="B763" s="244"/>
      <c r="C763" s="245"/>
      <c r="D763" s="235" t="s">
        <v>247</v>
      </c>
      <c r="E763" s="246" t="s">
        <v>19</v>
      </c>
      <c r="F763" s="247" t="s">
        <v>160</v>
      </c>
      <c r="G763" s="245"/>
      <c r="H763" s="248">
        <v>183.15000000000001</v>
      </c>
      <c r="I763" s="249"/>
      <c r="J763" s="245"/>
      <c r="K763" s="245"/>
      <c r="L763" s="250"/>
      <c r="M763" s="251"/>
      <c r="N763" s="252"/>
      <c r="O763" s="252"/>
      <c r="P763" s="252"/>
      <c r="Q763" s="252"/>
      <c r="R763" s="252"/>
      <c r="S763" s="252"/>
      <c r="T763" s="253"/>
      <c r="U763" s="14"/>
      <c r="V763" s="14"/>
      <c r="W763" s="14"/>
      <c r="X763" s="14"/>
      <c r="Y763" s="14"/>
      <c r="Z763" s="14"/>
      <c r="AA763" s="14"/>
      <c r="AB763" s="14"/>
      <c r="AC763" s="14"/>
      <c r="AD763" s="14"/>
      <c r="AE763" s="14"/>
      <c r="AT763" s="254" t="s">
        <v>247</v>
      </c>
      <c r="AU763" s="254" t="s">
        <v>82</v>
      </c>
      <c r="AV763" s="14" t="s">
        <v>82</v>
      </c>
      <c r="AW763" s="14" t="s">
        <v>33</v>
      </c>
      <c r="AX763" s="14" t="s">
        <v>73</v>
      </c>
      <c r="AY763" s="254" t="s">
        <v>236</v>
      </c>
    </row>
    <row r="764" s="14" customFormat="1">
      <c r="A764" s="14"/>
      <c r="B764" s="244"/>
      <c r="C764" s="245"/>
      <c r="D764" s="235" t="s">
        <v>247</v>
      </c>
      <c r="E764" s="246" t="s">
        <v>19</v>
      </c>
      <c r="F764" s="247" t="s">
        <v>163</v>
      </c>
      <c r="G764" s="245"/>
      <c r="H764" s="248">
        <v>0</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247</v>
      </c>
      <c r="AU764" s="254" t="s">
        <v>82</v>
      </c>
      <c r="AV764" s="14" t="s">
        <v>82</v>
      </c>
      <c r="AW764" s="14" t="s">
        <v>33</v>
      </c>
      <c r="AX764" s="14" t="s">
        <v>73</v>
      </c>
      <c r="AY764" s="254" t="s">
        <v>236</v>
      </c>
    </row>
    <row r="765" s="14" customFormat="1">
      <c r="A765" s="14"/>
      <c r="B765" s="244"/>
      <c r="C765" s="245"/>
      <c r="D765" s="235" t="s">
        <v>247</v>
      </c>
      <c r="E765" s="246" t="s">
        <v>19</v>
      </c>
      <c r="F765" s="247" t="s">
        <v>165</v>
      </c>
      <c r="G765" s="245"/>
      <c r="H765" s="248">
        <v>4.9800000000000004</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247</v>
      </c>
      <c r="AU765" s="254" t="s">
        <v>82</v>
      </c>
      <c r="AV765" s="14" t="s">
        <v>82</v>
      </c>
      <c r="AW765" s="14" t="s">
        <v>33</v>
      </c>
      <c r="AX765" s="14" t="s">
        <v>73</v>
      </c>
      <c r="AY765" s="254" t="s">
        <v>236</v>
      </c>
    </row>
    <row r="766" s="14" customFormat="1">
      <c r="A766" s="14"/>
      <c r="B766" s="244"/>
      <c r="C766" s="245"/>
      <c r="D766" s="235" t="s">
        <v>247</v>
      </c>
      <c r="E766" s="246" t="s">
        <v>19</v>
      </c>
      <c r="F766" s="247" t="s">
        <v>836</v>
      </c>
      <c r="G766" s="245"/>
      <c r="H766" s="248">
        <v>324.24000000000001</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247</v>
      </c>
      <c r="AU766" s="254" t="s">
        <v>82</v>
      </c>
      <c r="AV766" s="14" t="s">
        <v>82</v>
      </c>
      <c r="AW766" s="14" t="s">
        <v>33</v>
      </c>
      <c r="AX766" s="14" t="s">
        <v>73</v>
      </c>
      <c r="AY766" s="254" t="s">
        <v>236</v>
      </c>
    </row>
    <row r="767" s="15" customFormat="1">
      <c r="A767" s="15"/>
      <c r="B767" s="255"/>
      <c r="C767" s="256"/>
      <c r="D767" s="235" t="s">
        <v>247</v>
      </c>
      <c r="E767" s="257" t="s">
        <v>19</v>
      </c>
      <c r="F767" s="258" t="s">
        <v>254</v>
      </c>
      <c r="G767" s="256"/>
      <c r="H767" s="259">
        <v>886.26999999999998</v>
      </c>
      <c r="I767" s="260"/>
      <c r="J767" s="256"/>
      <c r="K767" s="256"/>
      <c r="L767" s="261"/>
      <c r="M767" s="262"/>
      <c r="N767" s="263"/>
      <c r="O767" s="263"/>
      <c r="P767" s="263"/>
      <c r="Q767" s="263"/>
      <c r="R767" s="263"/>
      <c r="S767" s="263"/>
      <c r="T767" s="264"/>
      <c r="U767" s="15"/>
      <c r="V767" s="15"/>
      <c r="W767" s="15"/>
      <c r="X767" s="15"/>
      <c r="Y767" s="15"/>
      <c r="Z767" s="15"/>
      <c r="AA767" s="15"/>
      <c r="AB767" s="15"/>
      <c r="AC767" s="15"/>
      <c r="AD767" s="15"/>
      <c r="AE767" s="15"/>
      <c r="AT767" s="265" t="s">
        <v>247</v>
      </c>
      <c r="AU767" s="265" t="s">
        <v>82</v>
      </c>
      <c r="AV767" s="15" t="s">
        <v>243</v>
      </c>
      <c r="AW767" s="15" t="s">
        <v>33</v>
      </c>
      <c r="AX767" s="15" t="s">
        <v>80</v>
      </c>
      <c r="AY767" s="265" t="s">
        <v>236</v>
      </c>
    </row>
    <row r="768" s="2" customFormat="1" ht="24.15" customHeight="1">
      <c r="A768" s="40"/>
      <c r="B768" s="41"/>
      <c r="C768" s="215" t="s">
        <v>837</v>
      </c>
      <c r="D768" s="215" t="s">
        <v>238</v>
      </c>
      <c r="E768" s="216" t="s">
        <v>838</v>
      </c>
      <c r="F768" s="217" t="s">
        <v>839</v>
      </c>
      <c r="G768" s="218" t="s">
        <v>114</v>
      </c>
      <c r="H768" s="219">
        <v>820.13</v>
      </c>
      <c r="I768" s="220"/>
      <c r="J768" s="221">
        <f>ROUND(I768*H768,2)</f>
        <v>0</v>
      </c>
      <c r="K768" s="217" t="s">
        <v>242</v>
      </c>
      <c r="L768" s="46"/>
      <c r="M768" s="222" t="s">
        <v>19</v>
      </c>
      <c r="N768" s="223" t="s">
        <v>44</v>
      </c>
      <c r="O768" s="86"/>
      <c r="P768" s="224">
        <f>O768*H768</f>
        <v>0</v>
      </c>
      <c r="Q768" s="224">
        <v>4.0000000000000003E-05</v>
      </c>
      <c r="R768" s="224">
        <f>Q768*H768</f>
        <v>0.0328052</v>
      </c>
      <c r="S768" s="224">
        <v>0</v>
      </c>
      <c r="T768" s="225">
        <f>S768*H768</f>
        <v>0</v>
      </c>
      <c r="U768" s="40"/>
      <c r="V768" s="40"/>
      <c r="W768" s="40"/>
      <c r="X768" s="40"/>
      <c r="Y768" s="40"/>
      <c r="Z768" s="40"/>
      <c r="AA768" s="40"/>
      <c r="AB768" s="40"/>
      <c r="AC768" s="40"/>
      <c r="AD768" s="40"/>
      <c r="AE768" s="40"/>
      <c r="AR768" s="226" t="s">
        <v>243</v>
      </c>
      <c r="AT768" s="226" t="s">
        <v>238</v>
      </c>
      <c r="AU768" s="226" t="s">
        <v>82</v>
      </c>
      <c r="AY768" s="19" t="s">
        <v>236</v>
      </c>
      <c r="BE768" s="227">
        <f>IF(N768="základní",J768,0)</f>
        <v>0</v>
      </c>
      <c r="BF768" s="227">
        <f>IF(N768="snížená",J768,0)</f>
        <v>0</v>
      </c>
      <c r="BG768" s="227">
        <f>IF(N768="zákl. přenesená",J768,0)</f>
        <v>0</v>
      </c>
      <c r="BH768" s="227">
        <f>IF(N768="sníž. přenesená",J768,0)</f>
        <v>0</v>
      </c>
      <c r="BI768" s="227">
        <f>IF(N768="nulová",J768,0)</f>
        <v>0</v>
      </c>
      <c r="BJ768" s="19" t="s">
        <v>80</v>
      </c>
      <c r="BK768" s="227">
        <f>ROUND(I768*H768,2)</f>
        <v>0</v>
      </c>
      <c r="BL768" s="19" t="s">
        <v>243</v>
      </c>
      <c r="BM768" s="226" t="s">
        <v>840</v>
      </c>
    </row>
    <row r="769" s="2" customFormat="1">
      <c r="A769" s="40"/>
      <c r="B769" s="41"/>
      <c r="C769" s="42"/>
      <c r="D769" s="228" t="s">
        <v>245</v>
      </c>
      <c r="E769" s="42"/>
      <c r="F769" s="229" t="s">
        <v>841</v>
      </c>
      <c r="G769" s="42"/>
      <c r="H769" s="42"/>
      <c r="I769" s="230"/>
      <c r="J769" s="42"/>
      <c r="K769" s="42"/>
      <c r="L769" s="46"/>
      <c r="M769" s="231"/>
      <c r="N769" s="232"/>
      <c r="O769" s="86"/>
      <c r="P769" s="86"/>
      <c r="Q769" s="86"/>
      <c r="R769" s="86"/>
      <c r="S769" s="86"/>
      <c r="T769" s="87"/>
      <c r="U769" s="40"/>
      <c r="V769" s="40"/>
      <c r="W769" s="40"/>
      <c r="X769" s="40"/>
      <c r="Y769" s="40"/>
      <c r="Z769" s="40"/>
      <c r="AA769" s="40"/>
      <c r="AB769" s="40"/>
      <c r="AC769" s="40"/>
      <c r="AD769" s="40"/>
      <c r="AE769" s="40"/>
      <c r="AT769" s="19" t="s">
        <v>245</v>
      </c>
      <c r="AU769" s="19" t="s">
        <v>82</v>
      </c>
    </row>
    <row r="770" s="2" customFormat="1" ht="24.15" customHeight="1">
      <c r="A770" s="40"/>
      <c r="B770" s="41"/>
      <c r="C770" s="215" t="s">
        <v>842</v>
      </c>
      <c r="D770" s="215" t="s">
        <v>238</v>
      </c>
      <c r="E770" s="216" t="s">
        <v>843</v>
      </c>
      <c r="F770" s="217" t="s">
        <v>844</v>
      </c>
      <c r="G770" s="218" t="s">
        <v>114</v>
      </c>
      <c r="H770" s="219">
        <v>79.489999999999995</v>
      </c>
      <c r="I770" s="220"/>
      <c r="J770" s="221">
        <f>ROUND(I770*H770,2)</f>
        <v>0</v>
      </c>
      <c r="K770" s="217" t="s">
        <v>242</v>
      </c>
      <c r="L770" s="46"/>
      <c r="M770" s="222" t="s">
        <v>19</v>
      </c>
      <c r="N770" s="223" t="s">
        <v>44</v>
      </c>
      <c r="O770" s="86"/>
      <c r="P770" s="224">
        <f>O770*H770</f>
        <v>0</v>
      </c>
      <c r="Q770" s="224">
        <v>0</v>
      </c>
      <c r="R770" s="224">
        <f>Q770*H770</f>
        <v>0</v>
      </c>
      <c r="S770" s="224">
        <v>0.13100000000000001</v>
      </c>
      <c r="T770" s="225">
        <f>S770*H770</f>
        <v>10.41319</v>
      </c>
      <c r="U770" s="40"/>
      <c r="V770" s="40"/>
      <c r="W770" s="40"/>
      <c r="X770" s="40"/>
      <c r="Y770" s="40"/>
      <c r="Z770" s="40"/>
      <c r="AA770" s="40"/>
      <c r="AB770" s="40"/>
      <c r="AC770" s="40"/>
      <c r="AD770" s="40"/>
      <c r="AE770" s="40"/>
      <c r="AR770" s="226" t="s">
        <v>243</v>
      </c>
      <c r="AT770" s="226" t="s">
        <v>238</v>
      </c>
      <c r="AU770" s="226" t="s">
        <v>82</v>
      </c>
      <c r="AY770" s="19" t="s">
        <v>236</v>
      </c>
      <c r="BE770" s="227">
        <f>IF(N770="základní",J770,0)</f>
        <v>0</v>
      </c>
      <c r="BF770" s="227">
        <f>IF(N770="snížená",J770,0)</f>
        <v>0</v>
      </c>
      <c r="BG770" s="227">
        <f>IF(N770="zákl. přenesená",J770,0)</f>
        <v>0</v>
      </c>
      <c r="BH770" s="227">
        <f>IF(N770="sníž. přenesená",J770,0)</f>
        <v>0</v>
      </c>
      <c r="BI770" s="227">
        <f>IF(N770="nulová",J770,0)</f>
        <v>0</v>
      </c>
      <c r="BJ770" s="19" t="s">
        <v>80</v>
      </c>
      <c r="BK770" s="227">
        <f>ROUND(I770*H770,2)</f>
        <v>0</v>
      </c>
      <c r="BL770" s="19" t="s">
        <v>243</v>
      </c>
      <c r="BM770" s="226" t="s">
        <v>845</v>
      </c>
    </row>
    <row r="771" s="2" customFormat="1">
      <c r="A771" s="40"/>
      <c r="B771" s="41"/>
      <c r="C771" s="42"/>
      <c r="D771" s="228" t="s">
        <v>245</v>
      </c>
      <c r="E771" s="42"/>
      <c r="F771" s="229" t="s">
        <v>846</v>
      </c>
      <c r="G771" s="42"/>
      <c r="H771" s="42"/>
      <c r="I771" s="230"/>
      <c r="J771" s="42"/>
      <c r="K771" s="42"/>
      <c r="L771" s="46"/>
      <c r="M771" s="231"/>
      <c r="N771" s="232"/>
      <c r="O771" s="86"/>
      <c r="P771" s="86"/>
      <c r="Q771" s="86"/>
      <c r="R771" s="86"/>
      <c r="S771" s="86"/>
      <c r="T771" s="87"/>
      <c r="U771" s="40"/>
      <c r="V771" s="40"/>
      <c r="W771" s="40"/>
      <c r="X771" s="40"/>
      <c r="Y771" s="40"/>
      <c r="Z771" s="40"/>
      <c r="AA771" s="40"/>
      <c r="AB771" s="40"/>
      <c r="AC771" s="40"/>
      <c r="AD771" s="40"/>
      <c r="AE771" s="40"/>
      <c r="AT771" s="19" t="s">
        <v>245</v>
      </c>
      <c r="AU771" s="19" t="s">
        <v>82</v>
      </c>
    </row>
    <row r="772" s="13" customFormat="1">
      <c r="A772" s="13"/>
      <c r="B772" s="233"/>
      <c r="C772" s="234"/>
      <c r="D772" s="235" t="s">
        <v>247</v>
      </c>
      <c r="E772" s="236" t="s">
        <v>19</v>
      </c>
      <c r="F772" s="237" t="s">
        <v>268</v>
      </c>
      <c r="G772" s="234"/>
      <c r="H772" s="236" t="s">
        <v>19</v>
      </c>
      <c r="I772" s="238"/>
      <c r="J772" s="234"/>
      <c r="K772" s="234"/>
      <c r="L772" s="239"/>
      <c r="M772" s="240"/>
      <c r="N772" s="241"/>
      <c r="O772" s="241"/>
      <c r="P772" s="241"/>
      <c r="Q772" s="241"/>
      <c r="R772" s="241"/>
      <c r="S772" s="241"/>
      <c r="T772" s="242"/>
      <c r="U772" s="13"/>
      <c r="V772" s="13"/>
      <c r="W772" s="13"/>
      <c r="X772" s="13"/>
      <c r="Y772" s="13"/>
      <c r="Z772" s="13"/>
      <c r="AA772" s="13"/>
      <c r="AB772" s="13"/>
      <c r="AC772" s="13"/>
      <c r="AD772" s="13"/>
      <c r="AE772" s="13"/>
      <c r="AT772" s="243" t="s">
        <v>247</v>
      </c>
      <c r="AU772" s="243" t="s">
        <v>82</v>
      </c>
      <c r="AV772" s="13" t="s">
        <v>80</v>
      </c>
      <c r="AW772" s="13" t="s">
        <v>33</v>
      </c>
      <c r="AX772" s="13" t="s">
        <v>73</v>
      </c>
      <c r="AY772" s="243" t="s">
        <v>236</v>
      </c>
    </row>
    <row r="773" s="13" customFormat="1">
      <c r="A773" s="13"/>
      <c r="B773" s="233"/>
      <c r="C773" s="234"/>
      <c r="D773" s="235" t="s">
        <v>247</v>
      </c>
      <c r="E773" s="236" t="s">
        <v>19</v>
      </c>
      <c r="F773" s="237" t="s">
        <v>269</v>
      </c>
      <c r="G773" s="234"/>
      <c r="H773" s="236" t="s">
        <v>19</v>
      </c>
      <c r="I773" s="238"/>
      <c r="J773" s="234"/>
      <c r="K773" s="234"/>
      <c r="L773" s="239"/>
      <c r="M773" s="240"/>
      <c r="N773" s="241"/>
      <c r="O773" s="241"/>
      <c r="P773" s="241"/>
      <c r="Q773" s="241"/>
      <c r="R773" s="241"/>
      <c r="S773" s="241"/>
      <c r="T773" s="242"/>
      <c r="U773" s="13"/>
      <c r="V773" s="13"/>
      <c r="W773" s="13"/>
      <c r="X773" s="13"/>
      <c r="Y773" s="13"/>
      <c r="Z773" s="13"/>
      <c r="AA773" s="13"/>
      <c r="AB773" s="13"/>
      <c r="AC773" s="13"/>
      <c r="AD773" s="13"/>
      <c r="AE773" s="13"/>
      <c r="AT773" s="243" t="s">
        <v>247</v>
      </c>
      <c r="AU773" s="243" t="s">
        <v>82</v>
      </c>
      <c r="AV773" s="13" t="s">
        <v>80</v>
      </c>
      <c r="AW773" s="13" t="s">
        <v>33</v>
      </c>
      <c r="AX773" s="13" t="s">
        <v>73</v>
      </c>
      <c r="AY773" s="243" t="s">
        <v>236</v>
      </c>
    </row>
    <row r="774" s="13" customFormat="1">
      <c r="A774" s="13"/>
      <c r="B774" s="233"/>
      <c r="C774" s="234"/>
      <c r="D774" s="235" t="s">
        <v>247</v>
      </c>
      <c r="E774" s="236" t="s">
        <v>19</v>
      </c>
      <c r="F774" s="237" t="s">
        <v>847</v>
      </c>
      <c r="G774" s="234"/>
      <c r="H774" s="236" t="s">
        <v>19</v>
      </c>
      <c r="I774" s="238"/>
      <c r="J774" s="234"/>
      <c r="K774" s="234"/>
      <c r="L774" s="239"/>
      <c r="M774" s="240"/>
      <c r="N774" s="241"/>
      <c r="O774" s="241"/>
      <c r="P774" s="241"/>
      <c r="Q774" s="241"/>
      <c r="R774" s="241"/>
      <c r="S774" s="241"/>
      <c r="T774" s="242"/>
      <c r="U774" s="13"/>
      <c r="V774" s="13"/>
      <c r="W774" s="13"/>
      <c r="X774" s="13"/>
      <c r="Y774" s="13"/>
      <c r="Z774" s="13"/>
      <c r="AA774" s="13"/>
      <c r="AB774" s="13"/>
      <c r="AC774" s="13"/>
      <c r="AD774" s="13"/>
      <c r="AE774" s="13"/>
      <c r="AT774" s="243" t="s">
        <v>247</v>
      </c>
      <c r="AU774" s="243" t="s">
        <v>82</v>
      </c>
      <c r="AV774" s="13" t="s">
        <v>80</v>
      </c>
      <c r="AW774" s="13" t="s">
        <v>33</v>
      </c>
      <c r="AX774" s="13" t="s">
        <v>73</v>
      </c>
      <c r="AY774" s="243" t="s">
        <v>236</v>
      </c>
    </row>
    <row r="775" s="14" customFormat="1">
      <c r="A775" s="14"/>
      <c r="B775" s="244"/>
      <c r="C775" s="245"/>
      <c r="D775" s="235" t="s">
        <v>247</v>
      </c>
      <c r="E775" s="246" t="s">
        <v>19</v>
      </c>
      <c r="F775" s="247" t="s">
        <v>848</v>
      </c>
      <c r="G775" s="245"/>
      <c r="H775" s="248">
        <v>7.4720000000000004</v>
      </c>
      <c r="I775" s="249"/>
      <c r="J775" s="245"/>
      <c r="K775" s="245"/>
      <c r="L775" s="250"/>
      <c r="M775" s="251"/>
      <c r="N775" s="252"/>
      <c r="O775" s="252"/>
      <c r="P775" s="252"/>
      <c r="Q775" s="252"/>
      <c r="R775" s="252"/>
      <c r="S775" s="252"/>
      <c r="T775" s="253"/>
      <c r="U775" s="14"/>
      <c r="V775" s="14"/>
      <c r="W775" s="14"/>
      <c r="X775" s="14"/>
      <c r="Y775" s="14"/>
      <c r="Z775" s="14"/>
      <c r="AA775" s="14"/>
      <c r="AB775" s="14"/>
      <c r="AC775" s="14"/>
      <c r="AD775" s="14"/>
      <c r="AE775" s="14"/>
      <c r="AT775" s="254" t="s">
        <v>247</v>
      </c>
      <c r="AU775" s="254" t="s">
        <v>82</v>
      </c>
      <c r="AV775" s="14" t="s">
        <v>82</v>
      </c>
      <c r="AW775" s="14" t="s">
        <v>33</v>
      </c>
      <c r="AX775" s="14" t="s">
        <v>73</v>
      </c>
      <c r="AY775" s="254" t="s">
        <v>236</v>
      </c>
    </row>
    <row r="776" s="14" customFormat="1">
      <c r="A776" s="14"/>
      <c r="B776" s="244"/>
      <c r="C776" s="245"/>
      <c r="D776" s="235" t="s">
        <v>247</v>
      </c>
      <c r="E776" s="246" t="s">
        <v>19</v>
      </c>
      <c r="F776" s="247" t="s">
        <v>849</v>
      </c>
      <c r="G776" s="245"/>
      <c r="H776" s="248">
        <v>1.2</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247</v>
      </c>
      <c r="AU776" s="254" t="s">
        <v>82</v>
      </c>
      <c r="AV776" s="14" t="s">
        <v>82</v>
      </c>
      <c r="AW776" s="14" t="s">
        <v>33</v>
      </c>
      <c r="AX776" s="14" t="s">
        <v>73</v>
      </c>
      <c r="AY776" s="254" t="s">
        <v>236</v>
      </c>
    </row>
    <row r="777" s="13" customFormat="1">
      <c r="A777" s="13"/>
      <c r="B777" s="233"/>
      <c r="C777" s="234"/>
      <c r="D777" s="235" t="s">
        <v>247</v>
      </c>
      <c r="E777" s="236" t="s">
        <v>19</v>
      </c>
      <c r="F777" s="237" t="s">
        <v>850</v>
      </c>
      <c r="G777" s="234"/>
      <c r="H777" s="236" t="s">
        <v>19</v>
      </c>
      <c r="I777" s="238"/>
      <c r="J777" s="234"/>
      <c r="K777" s="234"/>
      <c r="L777" s="239"/>
      <c r="M777" s="240"/>
      <c r="N777" s="241"/>
      <c r="O777" s="241"/>
      <c r="P777" s="241"/>
      <c r="Q777" s="241"/>
      <c r="R777" s="241"/>
      <c r="S777" s="241"/>
      <c r="T777" s="242"/>
      <c r="U777" s="13"/>
      <c r="V777" s="13"/>
      <c r="W777" s="13"/>
      <c r="X777" s="13"/>
      <c r="Y777" s="13"/>
      <c r="Z777" s="13"/>
      <c r="AA777" s="13"/>
      <c r="AB777" s="13"/>
      <c r="AC777" s="13"/>
      <c r="AD777" s="13"/>
      <c r="AE777" s="13"/>
      <c r="AT777" s="243" t="s">
        <v>247</v>
      </c>
      <c r="AU777" s="243" t="s">
        <v>82</v>
      </c>
      <c r="AV777" s="13" t="s">
        <v>80</v>
      </c>
      <c r="AW777" s="13" t="s">
        <v>33</v>
      </c>
      <c r="AX777" s="13" t="s">
        <v>73</v>
      </c>
      <c r="AY777" s="243" t="s">
        <v>236</v>
      </c>
    </row>
    <row r="778" s="14" customFormat="1">
      <c r="A778" s="14"/>
      <c r="B778" s="244"/>
      <c r="C778" s="245"/>
      <c r="D778" s="235" t="s">
        <v>247</v>
      </c>
      <c r="E778" s="246" t="s">
        <v>19</v>
      </c>
      <c r="F778" s="247" t="s">
        <v>851</v>
      </c>
      <c r="G778" s="245"/>
      <c r="H778" s="248">
        <v>61.311999999999998</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247</v>
      </c>
      <c r="AU778" s="254" t="s">
        <v>82</v>
      </c>
      <c r="AV778" s="14" t="s">
        <v>82</v>
      </c>
      <c r="AW778" s="14" t="s">
        <v>33</v>
      </c>
      <c r="AX778" s="14" t="s">
        <v>73</v>
      </c>
      <c r="AY778" s="254" t="s">
        <v>236</v>
      </c>
    </row>
    <row r="779" s="13" customFormat="1">
      <c r="A779" s="13"/>
      <c r="B779" s="233"/>
      <c r="C779" s="234"/>
      <c r="D779" s="235" t="s">
        <v>247</v>
      </c>
      <c r="E779" s="236" t="s">
        <v>19</v>
      </c>
      <c r="F779" s="237" t="s">
        <v>852</v>
      </c>
      <c r="G779" s="234"/>
      <c r="H779" s="236" t="s">
        <v>19</v>
      </c>
      <c r="I779" s="238"/>
      <c r="J779" s="234"/>
      <c r="K779" s="234"/>
      <c r="L779" s="239"/>
      <c r="M779" s="240"/>
      <c r="N779" s="241"/>
      <c r="O779" s="241"/>
      <c r="P779" s="241"/>
      <c r="Q779" s="241"/>
      <c r="R779" s="241"/>
      <c r="S779" s="241"/>
      <c r="T779" s="242"/>
      <c r="U779" s="13"/>
      <c r="V779" s="13"/>
      <c r="W779" s="13"/>
      <c r="X779" s="13"/>
      <c r="Y779" s="13"/>
      <c r="Z779" s="13"/>
      <c r="AA779" s="13"/>
      <c r="AB779" s="13"/>
      <c r="AC779" s="13"/>
      <c r="AD779" s="13"/>
      <c r="AE779" s="13"/>
      <c r="AT779" s="243" t="s">
        <v>247</v>
      </c>
      <c r="AU779" s="243" t="s">
        <v>82</v>
      </c>
      <c r="AV779" s="13" t="s">
        <v>80</v>
      </c>
      <c r="AW779" s="13" t="s">
        <v>33</v>
      </c>
      <c r="AX779" s="13" t="s">
        <v>73</v>
      </c>
      <c r="AY779" s="243" t="s">
        <v>236</v>
      </c>
    </row>
    <row r="780" s="14" customFormat="1">
      <c r="A780" s="14"/>
      <c r="B780" s="244"/>
      <c r="C780" s="245"/>
      <c r="D780" s="235" t="s">
        <v>247</v>
      </c>
      <c r="E780" s="246" t="s">
        <v>19</v>
      </c>
      <c r="F780" s="247" t="s">
        <v>853</v>
      </c>
      <c r="G780" s="245"/>
      <c r="H780" s="248">
        <v>6.6559999999999997</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247</v>
      </c>
      <c r="AU780" s="254" t="s">
        <v>82</v>
      </c>
      <c r="AV780" s="14" t="s">
        <v>82</v>
      </c>
      <c r="AW780" s="14" t="s">
        <v>33</v>
      </c>
      <c r="AX780" s="14" t="s">
        <v>73</v>
      </c>
      <c r="AY780" s="254" t="s">
        <v>236</v>
      </c>
    </row>
    <row r="781" s="13" customFormat="1">
      <c r="A781" s="13"/>
      <c r="B781" s="233"/>
      <c r="C781" s="234"/>
      <c r="D781" s="235" t="s">
        <v>247</v>
      </c>
      <c r="E781" s="236" t="s">
        <v>19</v>
      </c>
      <c r="F781" s="237" t="s">
        <v>854</v>
      </c>
      <c r="G781" s="234"/>
      <c r="H781" s="236" t="s">
        <v>19</v>
      </c>
      <c r="I781" s="238"/>
      <c r="J781" s="234"/>
      <c r="K781" s="234"/>
      <c r="L781" s="239"/>
      <c r="M781" s="240"/>
      <c r="N781" s="241"/>
      <c r="O781" s="241"/>
      <c r="P781" s="241"/>
      <c r="Q781" s="241"/>
      <c r="R781" s="241"/>
      <c r="S781" s="241"/>
      <c r="T781" s="242"/>
      <c r="U781" s="13"/>
      <c r="V781" s="13"/>
      <c r="W781" s="13"/>
      <c r="X781" s="13"/>
      <c r="Y781" s="13"/>
      <c r="Z781" s="13"/>
      <c r="AA781" s="13"/>
      <c r="AB781" s="13"/>
      <c r="AC781" s="13"/>
      <c r="AD781" s="13"/>
      <c r="AE781" s="13"/>
      <c r="AT781" s="243" t="s">
        <v>247</v>
      </c>
      <c r="AU781" s="243" t="s">
        <v>82</v>
      </c>
      <c r="AV781" s="13" t="s">
        <v>80</v>
      </c>
      <c r="AW781" s="13" t="s">
        <v>33</v>
      </c>
      <c r="AX781" s="13" t="s">
        <v>73</v>
      </c>
      <c r="AY781" s="243" t="s">
        <v>236</v>
      </c>
    </row>
    <row r="782" s="14" customFormat="1">
      <c r="A782" s="14"/>
      <c r="B782" s="244"/>
      <c r="C782" s="245"/>
      <c r="D782" s="235" t="s">
        <v>247</v>
      </c>
      <c r="E782" s="246" t="s">
        <v>19</v>
      </c>
      <c r="F782" s="247" t="s">
        <v>855</v>
      </c>
      <c r="G782" s="245"/>
      <c r="H782" s="248">
        <v>2.8500000000000001</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247</v>
      </c>
      <c r="AU782" s="254" t="s">
        <v>82</v>
      </c>
      <c r="AV782" s="14" t="s">
        <v>82</v>
      </c>
      <c r="AW782" s="14" t="s">
        <v>33</v>
      </c>
      <c r="AX782" s="14" t="s">
        <v>73</v>
      </c>
      <c r="AY782" s="254" t="s">
        <v>236</v>
      </c>
    </row>
    <row r="783" s="16" customFormat="1">
      <c r="A783" s="16"/>
      <c r="B783" s="266"/>
      <c r="C783" s="267"/>
      <c r="D783" s="235" t="s">
        <v>247</v>
      </c>
      <c r="E783" s="268" t="s">
        <v>19</v>
      </c>
      <c r="F783" s="269" t="s">
        <v>367</v>
      </c>
      <c r="G783" s="267"/>
      <c r="H783" s="270">
        <v>79.489999999999995</v>
      </c>
      <c r="I783" s="271"/>
      <c r="J783" s="267"/>
      <c r="K783" s="267"/>
      <c r="L783" s="272"/>
      <c r="M783" s="273"/>
      <c r="N783" s="274"/>
      <c r="O783" s="274"/>
      <c r="P783" s="274"/>
      <c r="Q783" s="274"/>
      <c r="R783" s="274"/>
      <c r="S783" s="274"/>
      <c r="T783" s="275"/>
      <c r="U783" s="16"/>
      <c r="V783" s="16"/>
      <c r="W783" s="16"/>
      <c r="X783" s="16"/>
      <c r="Y783" s="16"/>
      <c r="Z783" s="16"/>
      <c r="AA783" s="16"/>
      <c r="AB783" s="16"/>
      <c r="AC783" s="16"/>
      <c r="AD783" s="16"/>
      <c r="AE783" s="16"/>
      <c r="AT783" s="276" t="s">
        <v>247</v>
      </c>
      <c r="AU783" s="276" t="s">
        <v>82</v>
      </c>
      <c r="AV783" s="16" t="s">
        <v>128</v>
      </c>
      <c r="AW783" s="16" t="s">
        <v>33</v>
      </c>
      <c r="AX783" s="16" t="s">
        <v>80</v>
      </c>
      <c r="AY783" s="276" t="s">
        <v>236</v>
      </c>
    </row>
    <row r="784" s="2" customFormat="1" ht="24.15" customHeight="1">
      <c r="A784" s="40"/>
      <c r="B784" s="41"/>
      <c r="C784" s="215" t="s">
        <v>856</v>
      </c>
      <c r="D784" s="215" t="s">
        <v>238</v>
      </c>
      <c r="E784" s="216" t="s">
        <v>857</v>
      </c>
      <c r="F784" s="217" t="s">
        <v>858</v>
      </c>
      <c r="G784" s="218" t="s">
        <v>114</v>
      </c>
      <c r="H784" s="219">
        <v>14.803000000000001</v>
      </c>
      <c r="I784" s="220"/>
      <c r="J784" s="221">
        <f>ROUND(I784*H784,2)</f>
        <v>0</v>
      </c>
      <c r="K784" s="217" t="s">
        <v>242</v>
      </c>
      <c r="L784" s="46"/>
      <c r="M784" s="222" t="s">
        <v>19</v>
      </c>
      <c r="N784" s="223" t="s">
        <v>44</v>
      </c>
      <c r="O784" s="86"/>
      <c r="P784" s="224">
        <f>O784*H784</f>
        <v>0</v>
      </c>
      <c r="Q784" s="224">
        <v>0</v>
      </c>
      <c r="R784" s="224">
        <f>Q784*H784</f>
        <v>0</v>
      </c>
      <c r="S784" s="224">
        <v>0.26100000000000001</v>
      </c>
      <c r="T784" s="225">
        <f>S784*H784</f>
        <v>3.8635830000000002</v>
      </c>
      <c r="U784" s="40"/>
      <c r="V784" s="40"/>
      <c r="W784" s="40"/>
      <c r="X784" s="40"/>
      <c r="Y784" s="40"/>
      <c r="Z784" s="40"/>
      <c r="AA784" s="40"/>
      <c r="AB784" s="40"/>
      <c r="AC784" s="40"/>
      <c r="AD784" s="40"/>
      <c r="AE784" s="40"/>
      <c r="AR784" s="226" t="s">
        <v>243</v>
      </c>
      <c r="AT784" s="226" t="s">
        <v>238</v>
      </c>
      <c r="AU784" s="226" t="s">
        <v>82</v>
      </c>
      <c r="AY784" s="19" t="s">
        <v>236</v>
      </c>
      <c r="BE784" s="227">
        <f>IF(N784="základní",J784,0)</f>
        <v>0</v>
      </c>
      <c r="BF784" s="227">
        <f>IF(N784="snížená",J784,0)</f>
        <v>0</v>
      </c>
      <c r="BG784" s="227">
        <f>IF(N784="zákl. přenesená",J784,0)</f>
        <v>0</v>
      </c>
      <c r="BH784" s="227">
        <f>IF(N784="sníž. přenesená",J784,0)</f>
        <v>0</v>
      </c>
      <c r="BI784" s="227">
        <f>IF(N784="nulová",J784,0)</f>
        <v>0</v>
      </c>
      <c r="BJ784" s="19" t="s">
        <v>80</v>
      </c>
      <c r="BK784" s="227">
        <f>ROUND(I784*H784,2)</f>
        <v>0</v>
      </c>
      <c r="BL784" s="19" t="s">
        <v>243</v>
      </c>
      <c r="BM784" s="226" t="s">
        <v>859</v>
      </c>
    </row>
    <row r="785" s="2" customFormat="1">
      <c r="A785" s="40"/>
      <c r="B785" s="41"/>
      <c r="C785" s="42"/>
      <c r="D785" s="228" t="s">
        <v>245</v>
      </c>
      <c r="E785" s="42"/>
      <c r="F785" s="229" t="s">
        <v>860</v>
      </c>
      <c r="G785" s="42"/>
      <c r="H785" s="42"/>
      <c r="I785" s="230"/>
      <c r="J785" s="42"/>
      <c r="K785" s="42"/>
      <c r="L785" s="46"/>
      <c r="M785" s="231"/>
      <c r="N785" s="232"/>
      <c r="O785" s="86"/>
      <c r="P785" s="86"/>
      <c r="Q785" s="86"/>
      <c r="R785" s="86"/>
      <c r="S785" s="86"/>
      <c r="T785" s="87"/>
      <c r="U785" s="40"/>
      <c r="V785" s="40"/>
      <c r="W785" s="40"/>
      <c r="X785" s="40"/>
      <c r="Y785" s="40"/>
      <c r="Z785" s="40"/>
      <c r="AA785" s="40"/>
      <c r="AB785" s="40"/>
      <c r="AC785" s="40"/>
      <c r="AD785" s="40"/>
      <c r="AE785" s="40"/>
      <c r="AT785" s="19" t="s">
        <v>245</v>
      </c>
      <c r="AU785" s="19" t="s">
        <v>82</v>
      </c>
    </row>
    <row r="786" s="13" customFormat="1">
      <c r="A786" s="13"/>
      <c r="B786" s="233"/>
      <c r="C786" s="234"/>
      <c r="D786" s="235" t="s">
        <v>247</v>
      </c>
      <c r="E786" s="236" t="s">
        <v>19</v>
      </c>
      <c r="F786" s="237" t="s">
        <v>276</v>
      </c>
      <c r="G786" s="234"/>
      <c r="H786" s="236" t="s">
        <v>19</v>
      </c>
      <c r="I786" s="238"/>
      <c r="J786" s="234"/>
      <c r="K786" s="234"/>
      <c r="L786" s="239"/>
      <c r="M786" s="240"/>
      <c r="N786" s="241"/>
      <c r="O786" s="241"/>
      <c r="P786" s="241"/>
      <c r="Q786" s="241"/>
      <c r="R786" s="241"/>
      <c r="S786" s="241"/>
      <c r="T786" s="242"/>
      <c r="U786" s="13"/>
      <c r="V786" s="13"/>
      <c r="W786" s="13"/>
      <c r="X786" s="13"/>
      <c r="Y786" s="13"/>
      <c r="Z786" s="13"/>
      <c r="AA786" s="13"/>
      <c r="AB786" s="13"/>
      <c r="AC786" s="13"/>
      <c r="AD786" s="13"/>
      <c r="AE786" s="13"/>
      <c r="AT786" s="243" t="s">
        <v>247</v>
      </c>
      <c r="AU786" s="243" t="s">
        <v>82</v>
      </c>
      <c r="AV786" s="13" t="s">
        <v>80</v>
      </c>
      <c r="AW786" s="13" t="s">
        <v>33</v>
      </c>
      <c r="AX786" s="13" t="s">
        <v>73</v>
      </c>
      <c r="AY786" s="243" t="s">
        <v>236</v>
      </c>
    </row>
    <row r="787" s="14" customFormat="1">
      <c r="A787" s="14"/>
      <c r="B787" s="244"/>
      <c r="C787" s="245"/>
      <c r="D787" s="235" t="s">
        <v>247</v>
      </c>
      <c r="E787" s="246" t="s">
        <v>19</v>
      </c>
      <c r="F787" s="247" t="s">
        <v>861</v>
      </c>
      <c r="G787" s="245"/>
      <c r="H787" s="248">
        <v>14.803000000000001</v>
      </c>
      <c r="I787" s="249"/>
      <c r="J787" s="245"/>
      <c r="K787" s="245"/>
      <c r="L787" s="250"/>
      <c r="M787" s="251"/>
      <c r="N787" s="252"/>
      <c r="O787" s="252"/>
      <c r="P787" s="252"/>
      <c r="Q787" s="252"/>
      <c r="R787" s="252"/>
      <c r="S787" s="252"/>
      <c r="T787" s="253"/>
      <c r="U787" s="14"/>
      <c r="V787" s="14"/>
      <c r="W787" s="14"/>
      <c r="X787" s="14"/>
      <c r="Y787" s="14"/>
      <c r="Z787" s="14"/>
      <c r="AA787" s="14"/>
      <c r="AB787" s="14"/>
      <c r="AC787" s="14"/>
      <c r="AD787" s="14"/>
      <c r="AE787" s="14"/>
      <c r="AT787" s="254" t="s">
        <v>247</v>
      </c>
      <c r="AU787" s="254" t="s">
        <v>82</v>
      </c>
      <c r="AV787" s="14" t="s">
        <v>82</v>
      </c>
      <c r="AW787" s="14" t="s">
        <v>33</v>
      </c>
      <c r="AX787" s="14" t="s">
        <v>80</v>
      </c>
      <c r="AY787" s="254" t="s">
        <v>236</v>
      </c>
    </row>
    <row r="788" s="2" customFormat="1" ht="24.15" customHeight="1">
      <c r="A788" s="40"/>
      <c r="B788" s="41"/>
      <c r="C788" s="215" t="s">
        <v>862</v>
      </c>
      <c r="D788" s="215" t="s">
        <v>238</v>
      </c>
      <c r="E788" s="216" t="s">
        <v>863</v>
      </c>
      <c r="F788" s="217" t="s">
        <v>864</v>
      </c>
      <c r="G788" s="218" t="s">
        <v>241</v>
      </c>
      <c r="H788" s="219">
        <v>5.0979999999999999</v>
      </c>
      <c r="I788" s="220"/>
      <c r="J788" s="221">
        <f>ROUND(I788*H788,2)</f>
        <v>0</v>
      </c>
      <c r="K788" s="217" t="s">
        <v>242</v>
      </c>
      <c r="L788" s="46"/>
      <c r="M788" s="222" t="s">
        <v>19</v>
      </c>
      <c r="N788" s="223" t="s">
        <v>44</v>
      </c>
      <c r="O788" s="86"/>
      <c r="P788" s="224">
        <f>O788*H788</f>
        <v>0</v>
      </c>
      <c r="Q788" s="224">
        <v>0</v>
      </c>
      <c r="R788" s="224">
        <f>Q788*H788</f>
        <v>0</v>
      </c>
      <c r="S788" s="224">
        <v>1.8</v>
      </c>
      <c r="T788" s="225">
        <f>S788*H788</f>
        <v>9.1763999999999992</v>
      </c>
      <c r="U788" s="40"/>
      <c r="V788" s="40"/>
      <c r="W788" s="40"/>
      <c r="X788" s="40"/>
      <c r="Y788" s="40"/>
      <c r="Z788" s="40"/>
      <c r="AA788" s="40"/>
      <c r="AB788" s="40"/>
      <c r="AC788" s="40"/>
      <c r="AD788" s="40"/>
      <c r="AE788" s="40"/>
      <c r="AR788" s="226" t="s">
        <v>243</v>
      </c>
      <c r="AT788" s="226" t="s">
        <v>238</v>
      </c>
      <c r="AU788" s="226" t="s">
        <v>82</v>
      </c>
      <c r="AY788" s="19" t="s">
        <v>236</v>
      </c>
      <c r="BE788" s="227">
        <f>IF(N788="základní",J788,0)</f>
        <v>0</v>
      </c>
      <c r="BF788" s="227">
        <f>IF(N788="snížená",J788,0)</f>
        <v>0</v>
      </c>
      <c r="BG788" s="227">
        <f>IF(N788="zákl. přenesená",J788,0)</f>
        <v>0</v>
      </c>
      <c r="BH788" s="227">
        <f>IF(N788="sníž. přenesená",J788,0)</f>
        <v>0</v>
      </c>
      <c r="BI788" s="227">
        <f>IF(N788="nulová",J788,0)</f>
        <v>0</v>
      </c>
      <c r="BJ788" s="19" t="s">
        <v>80</v>
      </c>
      <c r="BK788" s="227">
        <f>ROUND(I788*H788,2)</f>
        <v>0</v>
      </c>
      <c r="BL788" s="19" t="s">
        <v>243</v>
      </c>
      <c r="BM788" s="226" t="s">
        <v>865</v>
      </c>
    </row>
    <row r="789" s="2" customFormat="1">
      <c r="A789" s="40"/>
      <c r="B789" s="41"/>
      <c r="C789" s="42"/>
      <c r="D789" s="228" t="s">
        <v>245</v>
      </c>
      <c r="E789" s="42"/>
      <c r="F789" s="229" t="s">
        <v>866</v>
      </c>
      <c r="G789" s="42"/>
      <c r="H789" s="42"/>
      <c r="I789" s="230"/>
      <c r="J789" s="42"/>
      <c r="K789" s="42"/>
      <c r="L789" s="46"/>
      <c r="M789" s="231"/>
      <c r="N789" s="232"/>
      <c r="O789" s="86"/>
      <c r="P789" s="86"/>
      <c r="Q789" s="86"/>
      <c r="R789" s="86"/>
      <c r="S789" s="86"/>
      <c r="T789" s="87"/>
      <c r="U789" s="40"/>
      <c r="V789" s="40"/>
      <c r="W789" s="40"/>
      <c r="X789" s="40"/>
      <c r="Y789" s="40"/>
      <c r="Z789" s="40"/>
      <c r="AA789" s="40"/>
      <c r="AB789" s="40"/>
      <c r="AC789" s="40"/>
      <c r="AD789" s="40"/>
      <c r="AE789" s="40"/>
      <c r="AT789" s="19" t="s">
        <v>245</v>
      </c>
      <c r="AU789" s="19" t="s">
        <v>82</v>
      </c>
    </row>
    <row r="790" s="13" customFormat="1">
      <c r="A790" s="13"/>
      <c r="B790" s="233"/>
      <c r="C790" s="234"/>
      <c r="D790" s="235" t="s">
        <v>247</v>
      </c>
      <c r="E790" s="236" t="s">
        <v>19</v>
      </c>
      <c r="F790" s="237" t="s">
        <v>268</v>
      </c>
      <c r="G790" s="234"/>
      <c r="H790" s="236" t="s">
        <v>19</v>
      </c>
      <c r="I790" s="238"/>
      <c r="J790" s="234"/>
      <c r="K790" s="234"/>
      <c r="L790" s="239"/>
      <c r="M790" s="240"/>
      <c r="N790" s="241"/>
      <c r="O790" s="241"/>
      <c r="P790" s="241"/>
      <c r="Q790" s="241"/>
      <c r="R790" s="241"/>
      <c r="S790" s="241"/>
      <c r="T790" s="242"/>
      <c r="U790" s="13"/>
      <c r="V790" s="13"/>
      <c r="W790" s="13"/>
      <c r="X790" s="13"/>
      <c r="Y790" s="13"/>
      <c r="Z790" s="13"/>
      <c r="AA790" s="13"/>
      <c r="AB790" s="13"/>
      <c r="AC790" s="13"/>
      <c r="AD790" s="13"/>
      <c r="AE790" s="13"/>
      <c r="AT790" s="243" t="s">
        <v>247</v>
      </c>
      <c r="AU790" s="243" t="s">
        <v>82</v>
      </c>
      <c r="AV790" s="13" t="s">
        <v>80</v>
      </c>
      <c r="AW790" s="13" t="s">
        <v>33</v>
      </c>
      <c r="AX790" s="13" t="s">
        <v>73</v>
      </c>
      <c r="AY790" s="243" t="s">
        <v>236</v>
      </c>
    </row>
    <row r="791" s="13" customFormat="1">
      <c r="A791" s="13"/>
      <c r="B791" s="233"/>
      <c r="C791" s="234"/>
      <c r="D791" s="235" t="s">
        <v>247</v>
      </c>
      <c r="E791" s="236" t="s">
        <v>19</v>
      </c>
      <c r="F791" s="237" t="s">
        <v>269</v>
      </c>
      <c r="G791" s="234"/>
      <c r="H791" s="236" t="s">
        <v>19</v>
      </c>
      <c r="I791" s="238"/>
      <c r="J791" s="234"/>
      <c r="K791" s="234"/>
      <c r="L791" s="239"/>
      <c r="M791" s="240"/>
      <c r="N791" s="241"/>
      <c r="O791" s="241"/>
      <c r="P791" s="241"/>
      <c r="Q791" s="241"/>
      <c r="R791" s="241"/>
      <c r="S791" s="241"/>
      <c r="T791" s="242"/>
      <c r="U791" s="13"/>
      <c r="V791" s="13"/>
      <c r="W791" s="13"/>
      <c r="X791" s="13"/>
      <c r="Y791" s="13"/>
      <c r="Z791" s="13"/>
      <c r="AA791" s="13"/>
      <c r="AB791" s="13"/>
      <c r="AC791" s="13"/>
      <c r="AD791" s="13"/>
      <c r="AE791" s="13"/>
      <c r="AT791" s="243" t="s">
        <v>247</v>
      </c>
      <c r="AU791" s="243" t="s">
        <v>82</v>
      </c>
      <c r="AV791" s="13" t="s">
        <v>80</v>
      </c>
      <c r="AW791" s="13" t="s">
        <v>33</v>
      </c>
      <c r="AX791" s="13" t="s">
        <v>73</v>
      </c>
      <c r="AY791" s="243" t="s">
        <v>236</v>
      </c>
    </row>
    <row r="792" s="13" customFormat="1">
      <c r="A792" s="13"/>
      <c r="B792" s="233"/>
      <c r="C792" s="234"/>
      <c r="D792" s="235" t="s">
        <v>247</v>
      </c>
      <c r="E792" s="236" t="s">
        <v>19</v>
      </c>
      <c r="F792" s="237" t="s">
        <v>867</v>
      </c>
      <c r="G792" s="234"/>
      <c r="H792" s="236" t="s">
        <v>19</v>
      </c>
      <c r="I792" s="238"/>
      <c r="J792" s="234"/>
      <c r="K792" s="234"/>
      <c r="L792" s="239"/>
      <c r="M792" s="240"/>
      <c r="N792" s="241"/>
      <c r="O792" s="241"/>
      <c r="P792" s="241"/>
      <c r="Q792" s="241"/>
      <c r="R792" s="241"/>
      <c r="S792" s="241"/>
      <c r="T792" s="242"/>
      <c r="U792" s="13"/>
      <c r="V792" s="13"/>
      <c r="W792" s="13"/>
      <c r="X792" s="13"/>
      <c r="Y792" s="13"/>
      <c r="Z792" s="13"/>
      <c r="AA792" s="13"/>
      <c r="AB792" s="13"/>
      <c r="AC792" s="13"/>
      <c r="AD792" s="13"/>
      <c r="AE792" s="13"/>
      <c r="AT792" s="243" t="s">
        <v>247</v>
      </c>
      <c r="AU792" s="243" t="s">
        <v>82</v>
      </c>
      <c r="AV792" s="13" t="s">
        <v>80</v>
      </c>
      <c r="AW792" s="13" t="s">
        <v>33</v>
      </c>
      <c r="AX792" s="13" t="s">
        <v>73</v>
      </c>
      <c r="AY792" s="243" t="s">
        <v>236</v>
      </c>
    </row>
    <row r="793" s="14" customFormat="1">
      <c r="A793" s="14"/>
      <c r="B793" s="244"/>
      <c r="C793" s="245"/>
      <c r="D793" s="235" t="s">
        <v>247</v>
      </c>
      <c r="E793" s="246" t="s">
        <v>19</v>
      </c>
      <c r="F793" s="247" t="s">
        <v>868</v>
      </c>
      <c r="G793" s="245"/>
      <c r="H793" s="248">
        <v>5.0979999999999999</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247</v>
      </c>
      <c r="AU793" s="254" t="s">
        <v>82</v>
      </c>
      <c r="AV793" s="14" t="s">
        <v>82</v>
      </c>
      <c r="AW793" s="14" t="s">
        <v>33</v>
      </c>
      <c r="AX793" s="14" t="s">
        <v>80</v>
      </c>
      <c r="AY793" s="254" t="s">
        <v>236</v>
      </c>
    </row>
    <row r="794" s="2" customFormat="1" ht="16.5" customHeight="1">
      <c r="A794" s="40"/>
      <c r="B794" s="41"/>
      <c r="C794" s="215" t="s">
        <v>869</v>
      </c>
      <c r="D794" s="215" t="s">
        <v>238</v>
      </c>
      <c r="E794" s="216" t="s">
        <v>870</v>
      </c>
      <c r="F794" s="217" t="s">
        <v>871</v>
      </c>
      <c r="G794" s="218" t="s">
        <v>114</v>
      </c>
      <c r="H794" s="219">
        <v>40.024999999999999</v>
      </c>
      <c r="I794" s="220"/>
      <c r="J794" s="221">
        <f>ROUND(I794*H794,2)</f>
        <v>0</v>
      </c>
      <c r="K794" s="217" t="s">
        <v>242</v>
      </c>
      <c r="L794" s="46"/>
      <c r="M794" s="222" t="s">
        <v>19</v>
      </c>
      <c r="N794" s="223" t="s">
        <v>44</v>
      </c>
      <c r="O794" s="86"/>
      <c r="P794" s="224">
        <f>O794*H794</f>
        <v>0</v>
      </c>
      <c r="Q794" s="224">
        <v>0</v>
      </c>
      <c r="R794" s="224">
        <f>Q794*H794</f>
        <v>0</v>
      </c>
      <c r="S794" s="224">
        <v>0.082000000000000003</v>
      </c>
      <c r="T794" s="225">
        <f>S794*H794</f>
        <v>3.2820499999999999</v>
      </c>
      <c r="U794" s="40"/>
      <c r="V794" s="40"/>
      <c r="W794" s="40"/>
      <c r="X794" s="40"/>
      <c r="Y794" s="40"/>
      <c r="Z794" s="40"/>
      <c r="AA794" s="40"/>
      <c r="AB794" s="40"/>
      <c r="AC794" s="40"/>
      <c r="AD794" s="40"/>
      <c r="AE794" s="40"/>
      <c r="AR794" s="226" t="s">
        <v>243</v>
      </c>
      <c r="AT794" s="226" t="s">
        <v>238</v>
      </c>
      <c r="AU794" s="226" t="s">
        <v>82</v>
      </c>
      <c r="AY794" s="19" t="s">
        <v>236</v>
      </c>
      <c r="BE794" s="227">
        <f>IF(N794="základní",J794,0)</f>
        <v>0</v>
      </c>
      <c r="BF794" s="227">
        <f>IF(N794="snížená",J794,0)</f>
        <v>0</v>
      </c>
      <c r="BG794" s="227">
        <f>IF(N794="zákl. přenesená",J794,0)</f>
        <v>0</v>
      </c>
      <c r="BH794" s="227">
        <f>IF(N794="sníž. přenesená",J794,0)</f>
        <v>0</v>
      </c>
      <c r="BI794" s="227">
        <f>IF(N794="nulová",J794,0)</f>
        <v>0</v>
      </c>
      <c r="BJ794" s="19" t="s">
        <v>80</v>
      </c>
      <c r="BK794" s="227">
        <f>ROUND(I794*H794,2)</f>
        <v>0</v>
      </c>
      <c r="BL794" s="19" t="s">
        <v>243</v>
      </c>
      <c r="BM794" s="226" t="s">
        <v>872</v>
      </c>
    </row>
    <row r="795" s="2" customFormat="1">
      <c r="A795" s="40"/>
      <c r="B795" s="41"/>
      <c r="C795" s="42"/>
      <c r="D795" s="228" t="s">
        <v>245</v>
      </c>
      <c r="E795" s="42"/>
      <c r="F795" s="229" t="s">
        <v>873</v>
      </c>
      <c r="G795" s="42"/>
      <c r="H795" s="42"/>
      <c r="I795" s="230"/>
      <c r="J795" s="42"/>
      <c r="K795" s="42"/>
      <c r="L795" s="46"/>
      <c r="M795" s="231"/>
      <c r="N795" s="232"/>
      <c r="O795" s="86"/>
      <c r="P795" s="86"/>
      <c r="Q795" s="86"/>
      <c r="R795" s="86"/>
      <c r="S795" s="86"/>
      <c r="T795" s="87"/>
      <c r="U795" s="40"/>
      <c r="V795" s="40"/>
      <c r="W795" s="40"/>
      <c r="X795" s="40"/>
      <c r="Y795" s="40"/>
      <c r="Z795" s="40"/>
      <c r="AA795" s="40"/>
      <c r="AB795" s="40"/>
      <c r="AC795" s="40"/>
      <c r="AD795" s="40"/>
      <c r="AE795" s="40"/>
      <c r="AT795" s="19" t="s">
        <v>245</v>
      </c>
      <c r="AU795" s="19" t="s">
        <v>82</v>
      </c>
    </row>
    <row r="796" s="13" customFormat="1">
      <c r="A796" s="13"/>
      <c r="B796" s="233"/>
      <c r="C796" s="234"/>
      <c r="D796" s="235" t="s">
        <v>247</v>
      </c>
      <c r="E796" s="236" t="s">
        <v>19</v>
      </c>
      <c r="F796" s="237" t="s">
        <v>268</v>
      </c>
      <c r="G796" s="234"/>
      <c r="H796" s="236" t="s">
        <v>19</v>
      </c>
      <c r="I796" s="238"/>
      <c r="J796" s="234"/>
      <c r="K796" s="234"/>
      <c r="L796" s="239"/>
      <c r="M796" s="240"/>
      <c r="N796" s="241"/>
      <c r="O796" s="241"/>
      <c r="P796" s="241"/>
      <c r="Q796" s="241"/>
      <c r="R796" s="241"/>
      <c r="S796" s="241"/>
      <c r="T796" s="242"/>
      <c r="U796" s="13"/>
      <c r="V796" s="13"/>
      <c r="W796" s="13"/>
      <c r="X796" s="13"/>
      <c r="Y796" s="13"/>
      <c r="Z796" s="13"/>
      <c r="AA796" s="13"/>
      <c r="AB796" s="13"/>
      <c r="AC796" s="13"/>
      <c r="AD796" s="13"/>
      <c r="AE796" s="13"/>
      <c r="AT796" s="243" t="s">
        <v>247</v>
      </c>
      <c r="AU796" s="243" t="s">
        <v>82</v>
      </c>
      <c r="AV796" s="13" t="s">
        <v>80</v>
      </c>
      <c r="AW796" s="13" t="s">
        <v>33</v>
      </c>
      <c r="AX796" s="13" t="s">
        <v>73</v>
      </c>
      <c r="AY796" s="243" t="s">
        <v>236</v>
      </c>
    </row>
    <row r="797" s="13" customFormat="1">
      <c r="A797" s="13"/>
      <c r="B797" s="233"/>
      <c r="C797" s="234"/>
      <c r="D797" s="235" t="s">
        <v>247</v>
      </c>
      <c r="E797" s="236" t="s">
        <v>19</v>
      </c>
      <c r="F797" s="237" t="s">
        <v>269</v>
      </c>
      <c r="G797" s="234"/>
      <c r="H797" s="236" t="s">
        <v>19</v>
      </c>
      <c r="I797" s="238"/>
      <c r="J797" s="234"/>
      <c r="K797" s="234"/>
      <c r="L797" s="239"/>
      <c r="M797" s="240"/>
      <c r="N797" s="241"/>
      <c r="O797" s="241"/>
      <c r="P797" s="241"/>
      <c r="Q797" s="241"/>
      <c r="R797" s="241"/>
      <c r="S797" s="241"/>
      <c r="T797" s="242"/>
      <c r="U797" s="13"/>
      <c r="V797" s="13"/>
      <c r="W797" s="13"/>
      <c r="X797" s="13"/>
      <c r="Y797" s="13"/>
      <c r="Z797" s="13"/>
      <c r="AA797" s="13"/>
      <c r="AB797" s="13"/>
      <c r="AC797" s="13"/>
      <c r="AD797" s="13"/>
      <c r="AE797" s="13"/>
      <c r="AT797" s="243" t="s">
        <v>247</v>
      </c>
      <c r="AU797" s="243" t="s">
        <v>82</v>
      </c>
      <c r="AV797" s="13" t="s">
        <v>80</v>
      </c>
      <c r="AW797" s="13" t="s">
        <v>33</v>
      </c>
      <c r="AX797" s="13" t="s">
        <v>73</v>
      </c>
      <c r="AY797" s="243" t="s">
        <v>236</v>
      </c>
    </row>
    <row r="798" s="13" customFormat="1">
      <c r="A798" s="13"/>
      <c r="B798" s="233"/>
      <c r="C798" s="234"/>
      <c r="D798" s="235" t="s">
        <v>247</v>
      </c>
      <c r="E798" s="236" t="s">
        <v>19</v>
      </c>
      <c r="F798" s="237" t="s">
        <v>874</v>
      </c>
      <c r="G798" s="234"/>
      <c r="H798" s="236" t="s">
        <v>19</v>
      </c>
      <c r="I798" s="238"/>
      <c r="J798" s="234"/>
      <c r="K798" s="234"/>
      <c r="L798" s="239"/>
      <c r="M798" s="240"/>
      <c r="N798" s="241"/>
      <c r="O798" s="241"/>
      <c r="P798" s="241"/>
      <c r="Q798" s="241"/>
      <c r="R798" s="241"/>
      <c r="S798" s="241"/>
      <c r="T798" s="242"/>
      <c r="U798" s="13"/>
      <c r="V798" s="13"/>
      <c r="W798" s="13"/>
      <c r="X798" s="13"/>
      <c r="Y798" s="13"/>
      <c r="Z798" s="13"/>
      <c r="AA798" s="13"/>
      <c r="AB798" s="13"/>
      <c r="AC798" s="13"/>
      <c r="AD798" s="13"/>
      <c r="AE798" s="13"/>
      <c r="AT798" s="243" t="s">
        <v>247</v>
      </c>
      <c r="AU798" s="243" t="s">
        <v>82</v>
      </c>
      <c r="AV798" s="13" t="s">
        <v>80</v>
      </c>
      <c r="AW798" s="13" t="s">
        <v>33</v>
      </c>
      <c r="AX798" s="13" t="s">
        <v>73</v>
      </c>
      <c r="AY798" s="243" t="s">
        <v>236</v>
      </c>
    </row>
    <row r="799" s="14" customFormat="1">
      <c r="A799" s="14"/>
      <c r="B799" s="244"/>
      <c r="C799" s="245"/>
      <c r="D799" s="235" t="s">
        <v>247</v>
      </c>
      <c r="E799" s="246" t="s">
        <v>19</v>
      </c>
      <c r="F799" s="247" t="s">
        <v>875</v>
      </c>
      <c r="G799" s="245"/>
      <c r="H799" s="248">
        <v>1.05</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247</v>
      </c>
      <c r="AU799" s="254" t="s">
        <v>82</v>
      </c>
      <c r="AV799" s="14" t="s">
        <v>82</v>
      </c>
      <c r="AW799" s="14" t="s">
        <v>33</v>
      </c>
      <c r="AX799" s="14" t="s">
        <v>73</v>
      </c>
      <c r="AY799" s="254" t="s">
        <v>236</v>
      </c>
    </row>
    <row r="800" s="14" customFormat="1">
      <c r="A800" s="14"/>
      <c r="B800" s="244"/>
      <c r="C800" s="245"/>
      <c r="D800" s="235" t="s">
        <v>247</v>
      </c>
      <c r="E800" s="246" t="s">
        <v>19</v>
      </c>
      <c r="F800" s="247" t="s">
        <v>876</v>
      </c>
      <c r="G800" s="245"/>
      <c r="H800" s="248">
        <v>1.875</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247</v>
      </c>
      <c r="AU800" s="254" t="s">
        <v>82</v>
      </c>
      <c r="AV800" s="14" t="s">
        <v>82</v>
      </c>
      <c r="AW800" s="14" t="s">
        <v>33</v>
      </c>
      <c r="AX800" s="14" t="s">
        <v>73</v>
      </c>
      <c r="AY800" s="254" t="s">
        <v>236</v>
      </c>
    </row>
    <row r="801" s="14" customFormat="1">
      <c r="A801" s="14"/>
      <c r="B801" s="244"/>
      <c r="C801" s="245"/>
      <c r="D801" s="235" t="s">
        <v>247</v>
      </c>
      <c r="E801" s="246" t="s">
        <v>19</v>
      </c>
      <c r="F801" s="247" t="s">
        <v>877</v>
      </c>
      <c r="G801" s="245"/>
      <c r="H801" s="248">
        <v>5.25</v>
      </c>
      <c r="I801" s="249"/>
      <c r="J801" s="245"/>
      <c r="K801" s="245"/>
      <c r="L801" s="250"/>
      <c r="M801" s="251"/>
      <c r="N801" s="252"/>
      <c r="O801" s="252"/>
      <c r="P801" s="252"/>
      <c r="Q801" s="252"/>
      <c r="R801" s="252"/>
      <c r="S801" s="252"/>
      <c r="T801" s="253"/>
      <c r="U801" s="14"/>
      <c r="V801" s="14"/>
      <c r="W801" s="14"/>
      <c r="X801" s="14"/>
      <c r="Y801" s="14"/>
      <c r="Z801" s="14"/>
      <c r="AA801" s="14"/>
      <c r="AB801" s="14"/>
      <c r="AC801" s="14"/>
      <c r="AD801" s="14"/>
      <c r="AE801" s="14"/>
      <c r="AT801" s="254" t="s">
        <v>247</v>
      </c>
      <c r="AU801" s="254" t="s">
        <v>82</v>
      </c>
      <c r="AV801" s="14" t="s">
        <v>82</v>
      </c>
      <c r="AW801" s="14" t="s">
        <v>33</v>
      </c>
      <c r="AX801" s="14" t="s">
        <v>73</v>
      </c>
      <c r="AY801" s="254" t="s">
        <v>236</v>
      </c>
    </row>
    <row r="802" s="14" customFormat="1">
      <c r="A802" s="14"/>
      <c r="B802" s="244"/>
      <c r="C802" s="245"/>
      <c r="D802" s="235" t="s">
        <v>247</v>
      </c>
      <c r="E802" s="246" t="s">
        <v>19</v>
      </c>
      <c r="F802" s="247" t="s">
        <v>878</v>
      </c>
      <c r="G802" s="245"/>
      <c r="H802" s="248">
        <v>0.88</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247</v>
      </c>
      <c r="AU802" s="254" t="s">
        <v>82</v>
      </c>
      <c r="AV802" s="14" t="s">
        <v>82</v>
      </c>
      <c r="AW802" s="14" t="s">
        <v>33</v>
      </c>
      <c r="AX802" s="14" t="s">
        <v>73</v>
      </c>
      <c r="AY802" s="254" t="s">
        <v>236</v>
      </c>
    </row>
    <row r="803" s="13" customFormat="1">
      <c r="A803" s="13"/>
      <c r="B803" s="233"/>
      <c r="C803" s="234"/>
      <c r="D803" s="235" t="s">
        <v>247</v>
      </c>
      <c r="E803" s="236" t="s">
        <v>19</v>
      </c>
      <c r="F803" s="237" t="s">
        <v>333</v>
      </c>
      <c r="G803" s="234"/>
      <c r="H803" s="236" t="s">
        <v>19</v>
      </c>
      <c r="I803" s="238"/>
      <c r="J803" s="234"/>
      <c r="K803" s="234"/>
      <c r="L803" s="239"/>
      <c r="M803" s="240"/>
      <c r="N803" s="241"/>
      <c r="O803" s="241"/>
      <c r="P803" s="241"/>
      <c r="Q803" s="241"/>
      <c r="R803" s="241"/>
      <c r="S803" s="241"/>
      <c r="T803" s="242"/>
      <c r="U803" s="13"/>
      <c r="V803" s="13"/>
      <c r="W803" s="13"/>
      <c r="X803" s="13"/>
      <c r="Y803" s="13"/>
      <c r="Z803" s="13"/>
      <c r="AA803" s="13"/>
      <c r="AB803" s="13"/>
      <c r="AC803" s="13"/>
      <c r="AD803" s="13"/>
      <c r="AE803" s="13"/>
      <c r="AT803" s="243" t="s">
        <v>247</v>
      </c>
      <c r="AU803" s="243" t="s">
        <v>82</v>
      </c>
      <c r="AV803" s="13" t="s">
        <v>80</v>
      </c>
      <c r="AW803" s="13" t="s">
        <v>33</v>
      </c>
      <c r="AX803" s="13" t="s">
        <v>73</v>
      </c>
      <c r="AY803" s="243" t="s">
        <v>236</v>
      </c>
    </row>
    <row r="804" s="14" customFormat="1">
      <c r="A804" s="14"/>
      <c r="B804" s="244"/>
      <c r="C804" s="245"/>
      <c r="D804" s="235" t="s">
        <v>247</v>
      </c>
      <c r="E804" s="246" t="s">
        <v>19</v>
      </c>
      <c r="F804" s="247" t="s">
        <v>879</v>
      </c>
      <c r="G804" s="245"/>
      <c r="H804" s="248">
        <v>2.25</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247</v>
      </c>
      <c r="AU804" s="254" t="s">
        <v>82</v>
      </c>
      <c r="AV804" s="14" t="s">
        <v>82</v>
      </c>
      <c r="AW804" s="14" t="s">
        <v>33</v>
      </c>
      <c r="AX804" s="14" t="s">
        <v>73</v>
      </c>
      <c r="AY804" s="254" t="s">
        <v>236</v>
      </c>
    </row>
    <row r="805" s="14" customFormat="1">
      <c r="A805" s="14"/>
      <c r="B805" s="244"/>
      <c r="C805" s="245"/>
      <c r="D805" s="235" t="s">
        <v>247</v>
      </c>
      <c r="E805" s="246" t="s">
        <v>19</v>
      </c>
      <c r="F805" s="247" t="s">
        <v>880</v>
      </c>
      <c r="G805" s="245"/>
      <c r="H805" s="248">
        <v>3.75</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247</v>
      </c>
      <c r="AU805" s="254" t="s">
        <v>82</v>
      </c>
      <c r="AV805" s="14" t="s">
        <v>82</v>
      </c>
      <c r="AW805" s="14" t="s">
        <v>33</v>
      </c>
      <c r="AX805" s="14" t="s">
        <v>73</v>
      </c>
      <c r="AY805" s="254" t="s">
        <v>236</v>
      </c>
    </row>
    <row r="806" s="14" customFormat="1">
      <c r="A806" s="14"/>
      <c r="B806" s="244"/>
      <c r="C806" s="245"/>
      <c r="D806" s="235" t="s">
        <v>247</v>
      </c>
      <c r="E806" s="246" t="s">
        <v>19</v>
      </c>
      <c r="F806" s="247" t="s">
        <v>878</v>
      </c>
      <c r="G806" s="245"/>
      <c r="H806" s="248">
        <v>0.88</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247</v>
      </c>
      <c r="AU806" s="254" t="s">
        <v>82</v>
      </c>
      <c r="AV806" s="14" t="s">
        <v>82</v>
      </c>
      <c r="AW806" s="14" t="s">
        <v>33</v>
      </c>
      <c r="AX806" s="14" t="s">
        <v>73</v>
      </c>
      <c r="AY806" s="254" t="s">
        <v>236</v>
      </c>
    </row>
    <row r="807" s="14" customFormat="1">
      <c r="A807" s="14"/>
      <c r="B807" s="244"/>
      <c r="C807" s="245"/>
      <c r="D807" s="235" t="s">
        <v>247</v>
      </c>
      <c r="E807" s="246" t="s">
        <v>19</v>
      </c>
      <c r="F807" s="247" t="s">
        <v>881</v>
      </c>
      <c r="G807" s="245"/>
      <c r="H807" s="248">
        <v>1.845</v>
      </c>
      <c r="I807" s="249"/>
      <c r="J807" s="245"/>
      <c r="K807" s="245"/>
      <c r="L807" s="250"/>
      <c r="M807" s="251"/>
      <c r="N807" s="252"/>
      <c r="O807" s="252"/>
      <c r="P807" s="252"/>
      <c r="Q807" s="252"/>
      <c r="R807" s="252"/>
      <c r="S807" s="252"/>
      <c r="T807" s="253"/>
      <c r="U807" s="14"/>
      <c r="V807" s="14"/>
      <c r="W807" s="14"/>
      <c r="X807" s="14"/>
      <c r="Y807" s="14"/>
      <c r="Z807" s="14"/>
      <c r="AA807" s="14"/>
      <c r="AB807" s="14"/>
      <c r="AC807" s="14"/>
      <c r="AD807" s="14"/>
      <c r="AE807" s="14"/>
      <c r="AT807" s="254" t="s">
        <v>247</v>
      </c>
      <c r="AU807" s="254" t="s">
        <v>82</v>
      </c>
      <c r="AV807" s="14" t="s">
        <v>82</v>
      </c>
      <c r="AW807" s="14" t="s">
        <v>33</v>
      </c>
      <c r="AX807" s="14" t="s">
        <v>73</v>
      </c>
      <c r="AY807" s="254" t="s">
        <v>236</v>
      </c>
    </row>
    <row r="808" s="13" customFormat="1">
      <c r="A808" s="13"/>
      <c r="B808" s="233"/>
      <c r="C808" s="234"/>
      <c r="D808" s="235" t="s">
        <v>247</v>
      </c>
      <c r="E808" s="236" t="s">
        <v>19</v>
      </c>
      <c r="F808" s="237" t="s">
        <v>665</v>
      </c>
      <c r="G808" s="234"/>
      <c r="H808" s="236" t="s">
        <v>19</v>
      </c>
      <c r="I808" s="238"/>
      <c r="J808" s="234"/>
      <c r="K808" s="234"/>
      <c r="L808" s="239"/>
      <c r="M808" s="240"/>
      <c r="N808" s="241"/>
      <c r="O808" s="241"/>
      <c r="P808" s="241"/>
      <c r="Q808" s="241"/>
      <c r="R808" s="241"/>
      <c r="S808" s="241"/>
      <c r="T808" s="242"/>
      <c r="U808" s="13"/>
      <c r="V808" s="13"/>
      <c r="W808" s="13"/>
      <c r="X808" s="13"/>
      <c r="Y808" s="13"/>
      <c r="Z808" s="13"/>
      <c r="AA808" s="13"/>
      <c r="AB808" s="13"/>
      <c r="AC808" s="13"/>
      <c r="AD808" s="13"/>
      <c r="AE808" s="13"/>
      <c r="AT808" s="243" t="s">
        <v>247</v>
      </c>
      <c r="AU808" s="243" t="s">
        <v>82</v>
      </c>
      <c r="AV808" s="13" t="s">
        <v>80</v>
      </c>
      <c r="AW808" s="13" t="s">
        <v>33</v>
      </c>
      <c r="AX808" s="13" t="s">
        <v>73</v>
      </c>
      <c r="AY808" s="243" t="s">
        <v>236</v>
      </c>
    </row>
    <row r="809" s="14" customFormat="1">
      <c r="A809" s="14"/>
      <c r="B809" s="244"/>
      <c r="C809" s="245"/>
      <c r="D809" s="235" t="s">
        <v>247</v>
      </c>
      <c r="E809" s="246" t="s">
        <v>19</v>
      </c>
      <c r="F809" s="247" t="s">
        <v>882</v>
      </c>
      <c r="G809" s="245"/>
      <c r="H809" s="248">
        <v>1.6200000000000001</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247</v>
      </c>
      <c r="AU809" s="254" t="s">
        <v>82</v>
      </c>
      <c r="AV809" s="14" t="s">
        <v>82</v>
      </c>
      <c r="AW809" s="14" t="s">
        <v>33</v>
      </c>
      <c r="AX809" s="14" t="s">
        <v>73</v>
      </c>
      <c r="AY809" s="254" t="s">
        <v>236</v>
      </c>
    </row>
    <row r="810" s="16" customFormat="1">
      <c r="A810" s="16"/>
      <c r="B810" s="266"/>
      <c r="C810" s="267"/>
      <c r="D810" s="235" t="s">
        <v>247</v>
      </c>
      <c r="E810" s="268" t="s">
        <v>19</v>
      </c>
      <c r="F810" s="269" t="s">
        <v>367</v>
      </c>
      <c r="G810" s="267"/>
      <c r="H810" s="270">
        <v>19.399999999999999</v>
      </c>
      <c r="I810" s="271"/>
      <c r="J810" s="267"/>
      <c r="K810" s="267"/>
      <c r="L810" s="272"/>
      <c r="M810" s="273"/>
      <c r="N810" s="274"/>
      <c r="O810" s="274"/>
      <c r="P810" s="274"/>
      <c r="Q810" s="274"/>
      <c r="R810" s="274"/>
      <c r="S810" s="274"/>
      <c r="T810" s="275"/>
      <c r="U810" s="16"/>
      <c r="V810" s="16"/>
      <c r="W810" s="16"/>
      <c r="X810" s="16"/>
      <c r="Y810" s="16"/>
      <c r="Z810" s="16"/>
      <c r="AA810" s="16"/>
      <c r="AB810" s="16"/>
      <c r="AC810" s="16"/>
      <c r="AD810" s="16"/>
      <c r="AE810" s="16"/>
      <c r="AT810" s="276" t="s">
        <v>247</v>
      </c>
      <c r="AU810" s="276" t="s">
        <v>82</v>
      </c>
      <c r="AV810" s="16" t="s">
        <v>128</v>
      </c>
      <c r="AW810" s="16" t="s">
        <v>33</v>
      </c>
      <c r="AX810" s="16" t="s">
        <v>73</v>
      </c>
      <c r="AY810" s="276" t="s">
        <v>236</v>
      </c>
    </row>
    <row r="811" s="13" customFormat="1">
      <c r="A811" s="13"/>
      <c r="B811" s="233"/>
      <c r="C811" s="234"/>
      <c r="D811" s="235" t="s">
        <v>247</v>
      </c>
      <c r="E811" s="236" t="s">
        <v>19</v>
      </c>
      <c r="F811" s="237" t="s">
        <v>276</v>
      </c>
      <c r="G811" s="234"/>
      <c r="H811" s="236" t="s">
        <v>19</v>
      </c>
      <c r="I811" s="238"/>
      <c r="J811" s="234"/>
      <c r="K811" s="234"/>
      <c r="L811" s="239"/>
      <c r="M811" s="240"/>
      <c r="N811" s="241"/>
      <c r="O811" s="241"/>
      <c r="P811" s="241"/>
      <c r="Q811" s="241"/>
      <c r="R811" s="241"/>
      <c r="S811" s="241"/>
      <c r="T811" s="242"/>
      <c r="U811" s="13"/>
      <c r="V811" s="13"/>
      <c r="W811" s="13"/>
      <c r="X811" s="13"/>
      <c r="Y811" s="13"/>
      <c r="Z811" s="13"/>
      <c r="AA811" s="13"/>
      <c r="AB811" s="13"/>
      <c r="AC811" s="13"/>
      <c r="AD811" s="13"/>
      <c r="AE811" s="13"/>
      <c r="AT811" s="243" t="s">
        <v>247</v>
      </c>
      <c r="AU811" s="243" t="s">
        <v>82</v>
      </c>
      <c r="AV811" s="13" t="s">
        <v>80</v>
      </c>
      <c r="AW811" s="13" t="s">
        <v>33</v>
      </c>
      <c r="AX811" s="13" t="s">
        <v>73</v>
      </c>
      <c r="AY811" s="243" t="s">
        <v>236</v>
      </c>
    </row>
    <row r="812" s="14" customFormat="1">
      <c r="A812" s="14"/>
      <c r="B812" s="244"/>
      <c r="C812" s="245"/>
      <c r="D812" s="235" t="s">
        <v>247</v>
      </c>
      <c r="E812" s="246" t="s">
        <v>19</v>
      </c>
      <c r="F812" s="247" t="s">
        <v>883</v>
      </c>
      <c r="G812" s="245"/>
      <c r="H812" s="248">
        <v>13.125</v>
      </c>
      <c r="I812" s="249"/>
      <c r="J812" s="245"/>
      <c r="K812" s="245"/>
      <c r="L812" s="250"/>
      <c r="M812" s="251"/>
      <c r="N812" s="252"/>
      <c r="O812" s="252"/>
      <c r="P812" s="252"/>
      <c r="Q812" s="252"/>
      <c r="R812" s="252"/>
      <c r="S812" s="252"/>
      <c r="T812" s="253"/>
      <c r="U812" s="14"/>
      <c r="V812" s="14"/>
      <c r="W812" s="14"/>
      <c r="X812" s="14"/>
      <c r="Y812" s="14"/>
      <c r="Z812" s="14"/>
      <c r="AA812" s="14"/>
      <c r="AB812" s="14"/>
      <c r="AC812" s="14"/>
      <c r="AD812" s="14"/>
      <c r="AE812" s="14"/>
      <c r="AT812" s="254" t="s">
        <v>247</v>
      </c>
      <c r="AU812" s="254" t="s">
        <v>82</v>
      </c>
      <c r="AV812" s="14" t="s">
        <v>82</v>
      </c>
      <c r="AW812" s="14" t="s">
        <v>33</v>
      </c>
      <c r="AX812" s="14" t="s">
        <v>73</v>
      </c>
      <c r="AY812" s="254" t="s">
        <v>236</v>
      </c>
    </row>
    <row r="813" s="14" customFormat="1">
      <c r="A813" s="14"/>
      <c r="B813" s="244"/>
      <c r="C813" s="245"/>
      <c r="D813" s="235" t="s">
        <v>247</v>
      </c>
      <c r="E813" s="246" t="s">
        <v>19</v>
      </c>
      <c r="F813" s="247" t="s">
        <v>884</v>
      </c>
      <c r="G813" s="245"/>
      <c r="H813" s="248">
        <v>2.25</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247</v>
      </c>
      <c r="AU813" s="254" t="s">
        <v>82</v>
      </c>
      <c r="AV813" s="14" t="s">
        <v>82</v>
      </c>
      <c r="AW813" s="14" t="s">
        <v>33</v>
      </c>
      <c r="AX813" s="14" t="s">
        <v>73</v>
      </c>
      <c r="AY813" s="254" t="s">
        <v>236</v>
      </c>
    </row>
    <row r="814" s="14" customFormat="1">
      <c r="A814" s="14"/>
      <c r="B814" s="244"/>
      <c r="C814" s="245"/>
      <c r="D814" s="235" t="s">
        <v>247</v>
      </c>
      <c r="E814" s="246" t="s">
        <v>19</v>
      </c>
      <c r="F814" s="247" t="s">
        <v>877</v>
      </c>
      <c r="G814" s="245"/>
      <c r="H814" s="248">
        <v>5.25</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247</v>
      </c>
      <c r="AU814" s="254" t="s">
        <v>82</v>
      </c>
      <c r="AV814" s="14" t="s">
        <v>82</v>
      </c>
      <c r="AW814" s="14" t="s">
        <v>33</v>
      </c>
      <c r="AX814" s="14" t="s">
        <v>73</v>
      </c>
      <c r="AY814" s="254" t="s">
        <v>236</v>
      </c>
    </row>
    <row r="815" s="16" customFormat="1">
      <c r="A815" s="16"/>
      <c r="B815" s="266"/>
      <c r="C815" s="267"/>
      <c r="D815" s="235" t="s">
        <v>247</v>
      </c>
      <c r="E815" s="268" t="s">
        <v>19</v>
      </c>
      <c r="F815" s="269" t="s">
        <v>367</v>
      </c>
      <c r="G815" s="267"/>
      <c r="H815" s="270">
        <v>20.625</v>
      </c>
      <c r="I815" s="271"/>
      <c r="J815" s="267"/>
      <c r="K815" s="267"/>
      <c r="L815" s="272"/>
      <c r="M815" s="273"/>
      <c r="N815" s="274"/>
      <c r="O815" s="274"/>
      <c r="P815" s="274"/>
      <c r="Q815" s="274"/>
      <c r="R815" s="274"/>
      <c r="S815" s="274"/>
      <c r="T815" s="275"/>
      <c r="U815" s="16"/>
      <c r="V815" s="16"/>
      <c r="W815" s="16"/>
      <c r="X815" s="16"/>
      <c r="Y815" s="16"/>
      <c r="Z815" s="16"/>
      <c r="AA815" s="16"/>
      <c r="AB815" s="16"/>
      <c r="AC815" s="16"/>
      <c r="AD815" s="16"/>
      <c r="AE815" s="16"/>
      <c r="AT815" s="276" t="s">
        <v>247</v>
      </c>
      <c r="AU815" s="276" t="s">
        <v>82</v>
      </c>
      <c r="AV815" s="16" t="s">
        <v>128</v>
      </c>
      <c r="AW815" s="16" t="s">
        <v>33</v>
      </c>
      <c r="AX815" s="16" t="s">
        <v>73</v>
      </c>
      <c r="AY815" s="276" t="s">
        <v>236</v>
      </c>
    </row>
    <row r="816" s="15" customFormat="1">
      <c r="A816" s="15"/>
      <c r="B816" s="255"/>
      <c r="C816" s="256"/>
      <c r="D816" s="235" t="s">
        <v>247</v>
      </c>
      <c r="E816" s="257" t="s">
        <v>19</v>
      </c>
      <c r="F816" s="258" t="s">
        <v>254</v>
      </c>
      <c r="G816" s="256"/>
      <c r="H816" s="259">
        <v>40.024999999999999</v>
      </c>
      <c r="I816" s="260"/>
      <c r="J816" s="256"/>
      <c r="K816" s="256"/>
      <c r="L816" s="261"/>
      <c r="M816" s="262"/>
      <c r="N816" s="263"/>
      <c r="O816" s="263"/>
      <c r="P816" s="263"/>
      <c r="Q816" s="263"/>
      <c r="R816" s="263"/>
      <c r="S816" s="263"/>
      <c r="T816" s="264"/>
      <c r="U816" s="15"/>
      <c r="V816" s="15"/>
      <c r="W816" s="15"/>
      <c r="X816" s="15"/>
      <c r="Y816" s="15"/>
      <c r="Z816" s="15"/>
      <c r="AA816" s="15"/>
      <c r="AB816" s="15"/>
      <c r="AC816" s="15"/>
      <c r="AD816" s="15"/>
      <c r="AE816" s="15"/>
      <c r="AT816" s="265" t="s">
        <v>247</v>
      </c>
      <c r="AU816" s="265" t="s">
        <v>82</v>
      </c>
      <c r="AV816" s="15" t="s">
        <v>243</v>
      </c>
      <c r="AW816" s="15" t="s">
        <v>33</v>
      </c>
      <c r="AX816" s="15" t="s">
        <v>80</v>
      </c>
      <c r="AY816" s="265" t="s">
        <v>236</v>
      </c>
    </row>
    <row r="817" s="2" customFormat="1" ht="16.5" customHeight="1">
      <c r="A817" s="40"/>
      <c r="B817" s="41"/>
      <c r="C817" s="215" t="s">
        <v>885</v>
      </c>
      <c r="D817" s="215" t="s">
        <v>238</v>
      </c>
      <c r="E817" s="216" t="s">
        <v>886</v>
      </c>
      <c r="F817" s="217" t="s">
        <v>887</v>
      </c>
      <c r="G817" s="218" t="s">
        <v>241</v>
      </c>
      <c r="H817" s="219">
        <v>0.20999999999999999</v>
      </c>
      <c r="I817" s="220"/>
      <c r="J817" s="221">
        <f>ROUND(I817*H817,2)</f>
        <v>0</v>
      </c>
      <c r="K817" s="217" t="s">
        <v>242</v>
      </c>
      <c r="L817" s="46"/>
      <c r="M817" s="222" t="s">
        <v>19</v>
      </c>
      <c r="N817" s="223" t="s">
        <v>44</v>
      </c>
      <c r="O817" s="86"/>
      <c r="P817" s="224">
        <f>O817*H817</f>
        <v>0</v>
      </c>
      <c r="Q817" s="224">
        <v>0</v>
      </c>
      <c r="R817" s="224">
        <f>Q817*H817</f>
        <v>0</v>
      </c>
      <c r="S817" s="224">
        <v>2.2000000000000002</v>
      </c>
      <c r="T817" s="225">
        <f>S817*H817</f>
        <v>0.46200000000000002</v>
      </c>
      <c r="U817" s="40"/>
      <c r="V817" s="40"/>
      <c r="W817" s="40"/>
      <c r="X817" s="40"/>
      <c r="Y817" s="40"/>
      <c r="Z817" s="40"/>
      <c r="AA817" s="40"/>
      <c r="AB817" s="40"/>
      <c r="AC817" s="40"/>
      <c r="AD817" s="40"/>
      <c r="AE817" s="40"/>
      <c r="AR817" s="226" t="s">
        <v>243</v>
      </c>
      <c r="AT817" s="226" t="s">
        <v>238</v>
      </c>
      <c r="AU817" s="226" t="s">
        <v>82</v>
      </c>
      <c r="AY817" s="19" t="s">
        <v>236</v>
      </c>
      <c r="BE817" s="227">
        <f>IF(N817="základní",J817,0)</f>
        <v>0</v>
      </c>
      <c r="BF817" s="227">
        <f>IF(N817="snížená",J817,0)</f>
        <v>0</v>
      </c>
      <c r="BG817" s="227">
        <f>IF(N817="zákl. přenesená",J817,0)</f>
        <v>0</v>
      </c>
      <c r="BH817" s="227">
        <f>IF(N817="sníž. přenesená",J817,0)</f>
        <v>0</v>
      </c>
      <c r="BI817" s="227">
        <f>IF(N817="nulová",J817,0)</f>
        <v>0</v>
      </c>
      <c r="BJ817" s="19" t="s">
        <v>80</v>
      </c>
      <c r="BK817" s="227">
        <f>ROUND(I817*H817,2)</f>
        <v>0</v>
      </c>
      <c r="BL817" s="19" t="s">
        <v>243</v>
      </c>
      <c r="BM817" s="226" t="s">
        <v>888</v>
      </c>
    </row>
    <row r="818" s="2" customFormat="1">
      <c r="A818" s="40"/>
      <c r="B818" s="41"/>
      <c r="C818" s="42"/>
      <c r="D818" s="228" t="s">
        <v>245</v>
      </c>
      <c r="E818" s="42"/>
      <c r="F818" s="229" t="s">
        <v>889</v>
      </c>
      <c r="G818" s="42"/>
      <c r="H818" s="42"/>
      <c r="I818" s="230"/>
      <c r="J818" s="42"/>
      <c r="K818" s="42"/>
      <c r="L818" s="46"/>
      <c r="M818" s="231"/>
      <c r="N818" s="232"/>
      <c r="O818" s="86"/>
      <c r="P818" s="86"/>
      <c r="Q818" s="86"/>
      <c r="R818" s="86"/>
      <c r="S818" s="86"/>
      <c r="T818" s="87"/>
      <c r="U818" s="40"/>
      <c r="V818" s="40"/>
      <c r="W818" s="40"/>
      <c r="X818" s="40"/>
      <c r="Y818" s="40"/>
      <c r="Z818" s="40"/>
      <c r="AA818" s="40"/>
      <c r="AB818" s="40"/>
      <c r="AC818" s="40"/>
      <c r="AD818" s="40"/>
      <c r="AE818" s="40"/>
      <c r="AT818" s="19" t="s">
        <v>245</v>
      </c>
      <c r="AU818" s="19" t="s">
        <v>82</v>
      </c>
    </row>
    <row r="819" s="13" customFormat="1">
      <c r="A819" s="13"/>
      <c r="B819" s="233"/>
      <c r="C819" s="234"/>
      <c r="D819" s="235" t="s">
        <v>247</v>
      </c>
      <c r="E819" s="236" t="s">
        <v>19</v>
      </c>
      <c r="F819" s="237" t="s">
        <v>890</v>
      </c>
      <c r="G819" s="234"/>
      <c r="H819" s="236" t="s">
        <v>19</v>
      </c>
      <c r="I819" s="238"/>
      <c r="J819" s="234"/>
      <c r="K819" s="234"/>
      <c r="L819" s="239"/>
      <c r="M819" s="240"/>
      <c r="N819" s="241"/>
      <c r="O819" s="241"/>
      <c r="P819" s="241"/>
      <c r="Q819" s="241"/>
      <c r="R819" s="241"/>
      <c r="S819" s="241"/>
      <c r="T819" s="242"/>
      <c r="U819" s="13"/>
      <c r="V819" s="13"/>
      <c r="W819" s="13"/>
      <c r="X819" s="13"/>
      <c r="Y819" s="13"/>
      <c r="Z819" s="13"/>
      <c r="AA819" s="13"/>
      <c r="AB819" s="13"/>
      <c r="AC819" s="13"/>
      <c r="AD819" s="13"/>
      <c r="AE819" s="13"/>
      <c r="AT819" s="243" t="s">
        <v>247</v>
      </c>
      <c r="AU819" s="243" t="s">
        <v>82</v>
      </c>
      <c r="AV819" s="13" t="s">
        <v>80</v>
      </c>
      <c r="AW819" s="13" t="s">
        <v>33</v>
      </c>
      <c r="AX819" s="13" t="s">
        <v>73</v>
      </c>
      <c r="AY819" s="243" t="s">
        <v>236</v>
      </c>
    </row>
    <row r="820" s="13" customFormat="1">
      <c r="A820" s="13"/>
      <c r="B820" s="233"/>
      <c r="C820" s="234"/>
      <c r="D820" s="235" t="s">
        <v>247</v>
      </c>
      <c r="E820" s="236" t="s">
        <v>19</v>
      </c>
      <c r="F820" s="237" t="s">
        <v>268</v>
      </c>
      <c r="G820" s="234"/>
      <c r="H820" s="236" t="s">
        <v>19</v>
      </c>
      <c r="I820" s="238"/>
      <c r="J820" s="234"/>
      <c r="K820" s="234"/>
      <c r="L820" s="239"/>
      <c r="M820" s="240"/>
      <c r="N820" s="241"/>
      <c r="O820" s="241"/>
      <c r="P820" s="241"/>
      <c r="Q820" s="241"/>
      <c r="R820" s="241"/>
      <c r="S820" s="241"/>
      <c r="T820" s="242"/>
      <c r="U820" s="13"/>
      <c r="V820" s="13"/>
      <c r="W820" s="13"/>
      <c r="X820" s="13"/>
      <c r="Y820" s="13"/>
      <c r="Z820" s="13"/>
      <c r="AA820" s="13"/>
      <c r="AB820" s="13"/>
      <c r="AC820" s="13"/>
      <c r="AD820" s="13"/>
      <c r="AE820" s="13"/>
      <c r="AT820" s="243" t="s">
        <v>247</v>
      </c>
      <c r="AU820" s="243" t="s">
        <v>82</v>
      </c>
      <c r="AV820" s="13" t="s">
        <v>80</v>
      </c>
      <c r="AW820" s="13" t="s">
        <v>33</v>
      </c>
      <c r="AX820" s="13" t="s">
        <v>73</v>
      </c>
      <c r="AY820" s="243" t="s">
        <v>236</v>
      </c>
    </row>
    <row r="821" s="13" customFormat="1">
      <c r="A821" s="13"/>
      <c r="B821" s="233"/>
      <c r="C821" s="234"/>
      <c r="D821" s="235" t="s">
        <v>247</v>
      </c>
      <c r="E821" s="236" t="s">
        <v>19</v>
      </c>
      <c r="F821" s="237" t="s">
        <v>891</v>
      </c>
      <c r="G821" s="234"/>
      <c r="H821" s="236" t="s">
        <v>19</v>
      </c>
      <c r="I821" s="238"/>
      <c r="J821" s="234"/>
      <c r="K821" s="234"/>
      <c r="L821" s="239"/>
      <c r="M821" s="240"/>
      <c r="N821" s="241"/>
      <c r="O821" s="241"/>
      <c r="P821" s="241"/>
      <c r="Q821" s="241"/>
      <c r="R821" s="241"/>
      <c r="S821" s="241"/>
      <c r="T821" s="242"/>
      <c r="U821" s="13"/>
      <c r="V821" s="13"/>
      <c r="W821" s="13"/>
      <c r="X821" s="13"/>
      <c r="Y821" s="13"/>
      <c r="Z821" s="13"/>
      <c r="AA821" s="13"/>
      <c r="AB821" s="13"/>
      <c r="AC821" s="13"/>
      <c r="AD821" s="13"/>
      <c r="AE821" s="13"/>
      <c r="AT821" s="243" t="s">
        <v>247</v>
      </c>
      <c r="AU821" s="243" t="s">
        <v>82</v>
      </c>
      <c r="AV821" s="13" t="s">
        <v>80</v>
      </c>
      <c r="AW821" s="13" t="s">
        <v>33</v>
      </c>
      <c r="AX821" s="13" t="s">
        <v>73</v>
      </c>
      <c r="AY821" s="243" t="s">
        <v>236</v>
      </c>
    </row>
    <row r="822" s="14" customFormat="1">
      <c r="A822" s="14"/>
      <c r="B822" s="244"/>
      <c r="C822" s="245"/>
      <c r="D822" s="235" t="s">
        <v>247</v>
      </c>
      <c r="E822" s="246" t="s">
        <v>19</v>
      </c>
      <c r="F822" s="247" t="s">
        <v>892</v>
      </c>
      <c r="G822" s="245"/>
      <c r="H822" s="248">
        <v>0.02</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247</v>
      </c>
      <c r="AU822" s="254" t="s">
        <v>82</v>
      </c>
      <c r="AV822" s="14" t="s">
        <v>82</v>
      </c>
      <c r="AW822" s="14" t="s">
        <v>33</v>
      </c>
      <c r="AX822" s="14" t="s">
        <v>73</v>
      </c>
      <c r="AY822" s="254" t="s">
        <v>236</v>
      </c>
    </row>
    <row r="823" s="14" customFormat="1">
      <c r="A823" s="14"/>
      <c r="B823" s="244"/>
      <c r="C823" s="245"/>
      <c r="D823" s="235" t="s">
        <v>247</v>
      </c>
      <c r="E823" s="246" t="s">
        <v>19</v>
      </c>
      <c r="F823" s="247" t="s">
        <v>893</v>
      </c>
      <c r="G823" s="245"/>
      <c r="H823" s="248">
        <v>0.094</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247</v>
      </c>
      <c r="AU823" s="254" t="s">
        <v>82</v>
      </c>
      <c r="AV823" s="14" t="s">
        <v>82</v>
      </c>
      <c r="AW823" s="14" t="s">
        <v>33</v>
      </c>
      <c r="AX823" s="14" t="s">
        <v>73</v>
      </c>
      <c r="AY823" s="254" t="s">
        <v>236</v>
      </c>
    </row>
    <row r="824" s="16" customFormat="1">
      <c r="A824" s="16"/>
      <c r="B824" s="266"/>
      <c r="C824" s="267"/>
      <c r="D824" s="235" t="s">
        <v>247</v>
      </c>
      <c r="E824" s="268" t="s">
        <v>19</v>
      </c>
      <c r="F824" s="269" t="s">
        <v>367</v>
      </c>
      <c r="G824" s="267"/>
      <c r="H824" s="270">
        <v>0.114</v>
      </c>
      <c r="I824" s="271"/>
      <c r="J824" s="267"/>
      <c r="K824" s="267"/>
      <c r="L824" s="272"/>
      <c r="M824" s="273"/>
      <c r="N824" s="274"/>
      <c r="O824" s="274"/>
      <c r="P824" s="274"/>
      <c r="Q824" s="274"/>
      <c r="R824" s="274"/>
      <c r="S824" s="274"/>
      <c r="T824" s="275"/>
      <c r="U824" s="16"/>
      <c r="V824" s="16"/>
      <c r="W824" s="16"/>
      <c r="X824" s="16"/>
      <c r="Y824" s="16"/>
      <c r="Z824" s="16"/>
      <c r="AA824" s="16"/>
      <c r="AB824" s="16"/>
      <c r="AC824" s="16"/>
      <c r="AD824" s="16"/>
      <c r="AE824" s="16"/>
      <c r="AT824" s="276" t="s">
        <v>247</v>
      </c>
      <c r="AU824" s="276" t="s">
        <v>82</v>
      </c>
      <c r="AV824" s="16" t="s">
        <v>128</v>
      </c>
      <c r="AW824" s="16" t="s">
        <v>33</v>
      </c>
      <c r="AX824" s="16" t="s">
        <v>73</v>
      </c>
      <c r="AY824" s="276" t="s">
        <v>236</v>
      </c>
    </row>
    <row r="825" s="13" customFormat="1">
      <c r="A825" s="13"/>
      <c r="B825" s="233"/>
      <c r="C825" s="234"/>
      <c r="D825" s="235" t="s">
        <v>247</v>
      </c>
      <c r="E825" s="236" t="s">
        <v>19</v>
      </c>
      <c r="F825" s="237" t="s">
        <v>333</v>
      </c>
      <c r="G825" s="234"/>
      <c r="H825" s="236" t="s">
        <v>19</v>
      </c>
      <c r="I825" s="238"/>
      <c r="J825" s="234"/>
      <c r="K825" s="234"/>
      <c r="L825" s="239"/>
      <c r="M825" s="240"/>
      <c r="N825" s="241"/>
      <c r="O825" s="241"/>
      <c r="P825" s="241"/>
      <c r="Q825" s="241"/>
      <c r="R825" s="241"/>
      <c r="S825" s="241"/>
      <c r="T825" s="242"/>
      <c r="U825" s="13"/>
      <c r="V825" s="13"/>
      <c r="W825" s="13"/>
      <c r="X825" s="13"/>
      <c r="Y825" s="13"/>
      <c r="Z825" s="13"/>
      <c r="AA825" s="13"/>
      <c r="AB825" s="13"/>
      <c r="AC825" s="13"/>
      <c r="AD825" s="13"/>
      <c r="AE825" s="13"/>
      <c r="AT825" s="243" t="s">
        <v>247</v>
      </c>
      <c r="AU825" s="243" t="s">
        <v>82</v>
      </c>
      <c r="AV825" s="13" t="s">
        <v>80</v>
      </c>
      <c r="AW825" s="13" t="s">
        <v>33</v>
      </c>
      <c r="AX825" s="13" t="s">
        <v>73</v>
      </c>
      <c r="AY825" s="243" t="s">
        <v>236</v>
      </c>
    </row>
    <row r="826" s="14" customFormat="1">
      <c r="A826" s="14"/>
      <c r="B826" s="244"/>
      <c r="C826" s="245"/>
      <c r="D826" s="235" t="s">
        <v>247</v>
      </c>
      <c r="E826" s="246" t="s">
        <v>19</v>
      </c>
      <c r="F826" s="247" t="s">
        <v>894</v>
      </c>
      <c r="G826" s="245"/>
      <c r="H826" s="248">
        <v>0.027</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247</v>
      </c>
      <c r="AU826" s="254" t="s">
        <v>82</v>
      </c>
      <c r="AV826" s="14" t="s">
        <v>82</v>
      </c>
      <c r="AW826" s="14" t="s">
        <v>33</v>
      </c>
      <c r="AX826" s="14" t="s">
        <v>73</v>
      </c>
      <c r="AY826" s="254" t="s">
        <v>236</v>
      </c>
    </row>
    <row r="827" s="14" customFormat="1">
      <c r="A827" s="14"/>
      <c r="B827" s="244"/>
      <c r="C827" s="245"/>
      <c r="D827" s="235" t="s">
        <v>247</v>
      </c>
      <c r="E827" s="246" t="s">
        <v>19</v>
      </c>
      <c r="F827" s="247" t="s">
        <v>895</v>
      </c>
      <c r="G827" s="245"/>
      <c r="H827" s="248">
        <v>0.037999999999999999</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247</v>
      </c>
      <c r="AU827" s="254" t="s">
        <v>82</v>
      </c>
      <c r="AV827" s="14" t="s">
        <v>82</v>
      </c>
      <c r="AW827" s="14" t="s">
        <v>33</v>
      </c>
      <c r="AX827" s="14" t="s">
        <v>73</v>
      </c>
      <c r="AY827" s="254" t="s">
        <v>236</v>
      </c>
    </row>
    <row r="828" s="14" customFormat="1">
      <c r="A828" s="14"/>
      <c r="B828" s="244"/>
      <c r="C828" s="245"/>
      <c r="D828" s="235" t="s">
        <v>247</v>
      </c>
      <c r="E828" s="246" t="s">
        <v>19</v>
      </c>
      <c r="F828" s="247" t="s">
        <v>896</v>
      </c>
      <c r="G828" s="245"/>
      <c r="H828" s="248">
        <v>0.031</v>
      </c>
      <c r="I828" s="249"/>
      <c r="J828" s="245"/>
      <c r="K828" s="245"/>
      <c r="L828" s="250"/>
      <c r="M828" s="251"/>
      <c r="N828" s="252"/>
      <c r="O828" s="252"/>
      <c r="P828" s="252"/>
      <c r="Q828" s="252"/>
      <c r="R828" s="252"/>
      <c r="S828" s="252"/>
      <c r="T828" s="253"/>
      <c r="U828" s="14"/>
      <c r="V828" s="14"/>
      <c r="W828" s="14"/>
      <c r="X828" s="14"/>
      <c r="Y828" s="14"/>
      <c r="Z828" s="14"/>
      <c r="AA828" s="14"/>
      <c r="AB828" s="14"/>
      <c r="AC828" s="14"/>
      <c r="AD828" s="14"/>
      <c r="AE828" s="14"/>
      <c r="AT828" s="254" t="s">
        <v>247</v>
      </c>
      <c r="AU828" s="254" t="s">
        <v>82</v>
      </c>
      <c r="AV828" s="14" t="s">
        <v>82</v>
      </c>
      <c r="AW828" s="14" t="s">
        <v>33</v>
      </c>
      <c r="AX828" s="14" t="s">
        <v>73</v>
      </c>
      <c r="AY828" s="254" t="s">
        <v>236</v>
      </c>
    </row>
    <row r="829" s="16" customFormat="1">
      <c r="A829" s="16"/>
      <c r="B829" s="266"/>
      <c r="C829" s="267"/>
      <c r="D829" s="235" t="s">
        <v>247</v>
      </c>
      <c r="E829" s="268" t="s">
        <v>19</v>
      </c>
      <c r="F829" s="269" t="s">
        <v>367</v>
      </c>
      <c r="G829" s="267"/>
      <c r="H829" s="270">
        <v>0.096000000000000002</v>
      </c>
      <c r="I829" s="271"/>
      <c r="J829" s="267"/>
      <c r="K829" s="267"/>
      <c r="L829" s="272"/>
      <c r="M829" s="273"/>
      <c r="N829" s="274"/>
      <c r="O829" s="274"/>
      <c r="P829" s="274"/>
      <c r="Q829" s="274"/>
      <c r="R829" s="274"/>
      <c r="S829" s="274"/>
      <c r="T829" s="275"/>
      <c r="U829" s="16"/>
      <c r="V829" s="16"/>
      <c r="W829" s="16"/>
      <c r="X829" s="16"/>
      <c r="Y829" s="16"/>
      <c r="Z829" s="16"/>
      <c r="AA829" s="16"/>
      <c r="AB829" s="16"/>
      <c r="AC829" s="16"/>
      <c r="AD829" s="16"/>
      <c r="AE829" s="16"/>
      <c r="AT829" s="276" t="s">
        <v>247</v>
      </c>
      <c r="AU829" s="276" t="s">
        <v>82</v>
      </c>
      <c r="AV829" s="16" t="s">
        <v>128</v>
      </c>
      <c r="AW829" s="16" t="s">
        <v>33</v>
      </c>
      <c r="AX829" s="16" t="s">
        <v>73</v>
      </c>
      <c r="AY829" s="276" t="s">
        <v>236</v>
      </c>
    </row>
    <row r="830" s="15" customFormat="1">
      <c r="A830" s="15"/>
      <c r="B830" s="255"/>
      <c r="C830" s="256"/>
      <c r="D830" s="235" t="s">
        <v>247</v>
      </c>
      <c r="E830" s="257" t="s">
        <v>19</v>
      </c>
      <c r="F830" s="258" t="s">
        <v>254</v>
      </c>
      <c r="G830" s="256"/>
      <c r="H830" s="259">
        <v>0.20999999999999999</v>
      </c>
      <c r="I830" s="260"/>
      <c r="J830" s="256"/>
      <c r="K830" s="256"/>
      <c r="L830" s="261"/>
      <c r="M830" s="262"/>
      <c r="N830" s="263"/>
      <c r="O830" s="263"/>
      <c r="P830" s="263"/>
      <c r="Q830" s="263"/>
      <c r="R830" s="263"/>
      <c r="S830" s="263"/>
      <c r="T830" s="264"/>
      <c r="U830" s="15"/>
      <c r="V830" s="15"/>
      <c r="W830" s="15"/>
      <c r="X830" s="15"/>
      <c r="Y830" s="15"/>
      <c r="Z830" s="15"/>
      <c r="AA830" s="15"/>
      <c r="AB830" s="15"/>
      <c r="AC830" s="15"/>
      <c r="AD830" s="15"/>
      <c r="AE830" s="15"/>
      <c r="AT830" s="265" t="s">
        <v>247</v>
      </c>
      <c r="AU830" s="265" t="s">
        <v>82</v>
      </c>
      <c r="AV830" s="15" t="s">
        <v>243</v>
      </c>
      <c r="AW830" s="15" t="s">
        <v>33</v>
      </c>
      <c r="AX830" s="15" t="s">
        <v>80</v>
      </c>
      <c r="AY830" s="265" t="s">
        <v>236</v>
      </c>
    </row>
    <row r="831" s="2" customFormat="1" ht="16.5" customHeight="1">
      <c r="A831" s="40"/>
      <c r="B831" s="41"/>
      <c r="C831" s="215" t="s">
        <v>897</v>
      </c>
      <c r="D831" s="215" t="s">
        <v>238</v>
      </c>
      <c r="E831" s="216" t="s">
        <v>898</v>
      </c>
      <c r="F831" s="217" t="s">
        <v>899</v>
      </c>
      <c r="G831" s="218" t="s">
        <v>241</v>
      </c>
      <c r="H831" s="219">
        <v>0.12</v>
      </c>
      <c r="I831" s="220"/>
      <c r="J831" s="221">
        <f>ROUND(I831*H831,2)</f>
        <v>0</v>
      </c>
      <c r="K831" s="217" t="s">
        <v>242</v>
      </c>
      <c r="L831" s="46"/>
      <c r="M831" s="222" t="s">
        <v>19</v>
      </c>
      <c r="N831" s="223" t="s">
        <v>44</v>
      </c>
      <c r="O831" s="86"/>
      <c r="P831" s="224">
        <f>O831*H831</f>
        <v>0</v>
      </c>
      <c r="Q831" s="224">
        <v>0</v>
      </c>
      <c r="R831" s="224">
        <f>Q831*H831</f>
        <v>0</v>
      </c>
      <c r="S831" s="224">
        <v>2.2000000000000002</v>
      </c>
      <c r="T831" s="225">
        <f>S831*H831</f>
        <v>0.26400000000000001</v>
      </c>
      <c r="U831" s="40"/>
      <c r="V831" s="40"/>
      <c r="W831" s="40"/>
      <c r="X831" s="40"/>
      <c r="Y831" s="40"/>
      <c r="Z831" s="40"/>
      <c r="AA831" s="40"/>
      <c r="AB831" s="40"/>
      <c r="AC831" s="40"/>
      <c r="AD831" s="40"/>
      <c r="AE831" s="40"/>
      <c r="AR831" s="226" t="s">
        <v>243</v>
      </c>
      <c r="AT831" s="226" t="s">
        <v>238</v>
      </c>
      <c r="AU831" s="226" t="s">
        <v>82</v>
      </c>
      <c r="AY831" s="19" t="s">
        <v>236</v>
      </c>
      <c r="BE831" s="227">
        <f>IF(N831="základní",J831,0)</f>
        <v>0</v>
      </c>
      <c r="BF831" s="227">
        <f>IF(N831="snížená",J831,0)</f>
        <v>0</v>
      </c>
      <c r="BG831" s="227">
        <f>IF(N831="zákl. přenesená",J831,0)</f>
        <v>0</v>
      </c>
      <c r="BH831" s="227">
        <f>IF(N831="sníž. přenesená",J831,0)</f>
        <v>0</v>
      </c>
      <c r="BI831" s="227">
        <f>IF(N831="nulová",J831,0)</f>
        <v>0</v>
      </c>
      <c r="BJ831" s="19" t="s">
        <v>80</v>
      </c>
      <c r="BK831" s="227">
        <f>ROUND(I831*H831,2)</f>
        <v>0</v>
      </c>
      <c r="BL831" s="19" t="s">
        <v>243</v>
      </c>
      <c r="BM831" s="226" t="s">
        <v>900</v>
      </c>
    </row>
    <row r="832" s="2" customFormat="1">
      <c r="A832" s="40"/>
      <c r="B832" s="41"/>
      <c r="C832" s="42"/>
      <c r="D832" s="228" t="s">
        <v>245</v>
      </c>
      <c r="E832" s="42"/>
      <c r="F832" s="229" t="s">
        <v>901</v>
      </c>
      <c r="G832" s="42"/>
      <c r="H832" s="42"/>
      <c r="I832" s="230"/>
      <c r="J832" s="42"/>
      <c r="K832" s="42"/>
      <c r="L832" s="46"/>
      <c r="M832" s="231"/>
      <c r="N832" s="232"/>
      <c r="O832" s="86"/>
      <c r="P832" s="86"/>
      <c r="Q832" s="86"/>
      <c r="R832" s="86"/>
      <c r="S832" s="86"/>
      <c r="T832" s="87"/>
      <c r="U832" s="40"/>
      <c r="V832" s="40"/>
      <c r="W832" s="40"/>
      <c r="X832" s="40"/>
      <c r="Y832" s="40"/>
      <c r="Z832" s="40"/>
      <c r="AA832" s="40"/>
      <c r="AB832" s="40"/>
      <c r="AC832" s="40"/>
      <c r="AD832" s="40"/>
      <c r="AE832" s="40"/>
      <c r="AT832" s="19" t="s">
        <v>245</v>
      </c>
      <c r="AU832" s="19" t="s">
        <v>82</v>
      </c>
    </row>
    <row r="833" s="13" customFormat="1">
      <c r="A833" s="13"/>
      <c r="B833" s="233"/>
      <c r="C833" s="234"/>
      <c r="D833" s="235" t="s">
        <v>247</v>
      </c>
      <c r="E833" s="236" t="s">
        <v>19</v>
      </c>
      <c r="F833" s="237" t="s">
        <v>890</v>
      </c>
      <c r="G833" s="234"/>
      <c r="H833" s="236" t="s">
        <v>19</v>
      </c>
      <c r="I833" s="238"/>
      <c r="J833" s="234"/>
      <c r="K833" s="234"/>
      <c r="L833" s="239"/>
      <c r="M833" s="240"/>
      <c r="N833" s="241"/>
      <c r="O833" s="241"/>
      <c r="P833" s="241"/>
      <c r="Q833" s="241"/>
      <c r="R833" s="241"/>
      <c r="S833" s="241"/>
      <c r="T833" s="242"/>
      <c r="U833" s="13"/>
      <c r="V833" s="13"/>
      <c r="W833" s="13"/>
      <c r="X833" s="13"/>
      <c r="Y833" s="13"/>
      <c r="Z833" s="13"/>
      <c r="AA833" s="13"/>
      <c r="AB833" s="13"/>
      <c r="AC833" s="13"/>
      <c r="AD833" s="13"/>
      <c r="AE833" s="13"/>
      <c r="AT833" s="243" t="s">
        <v>247</v>
      </c>
      <c r="AU833" s="243" t="s">
        <v>82</v>
      </c>
      <c r="AV833" s="13" t="s">
        <v>80</v>
      </c>
      <c r="AW833" s="13" t="s">
        <v>33</v>
      </c>
      <c r="AX833" s="13" t="s">
        <v>73</v>
      </c>
      <c r="AY833" s="243" t="s">
        <v>236</v>
      </c>
    </row>
    <row r="834" s="13" customFormat="1">
      <c r="A834" s="13"/>
      <c r="B834" s="233"/>
      <c r="C834" s="234"/>
      <c r="D834" s="235" t="s">
        <v>247</v>
      </c>
      <c r="E834" s="236" t="s">
        <v>19</v>
      </c>
      <c r="F834" s="237" t="s">
        <v>268</v>
      </c>
      <c r="G834" s="234"/>
      <c r="H834" s="236" t="s">
        <v>19</v>
      </c>
      <c r="I834" s="238"/>
      <c r="J834" s="234"/>
      <c r="K834" s="234"/>
      <c r="L834" s="239"/>
      <c r="M834" s="240"/>
      <c r="N834" s="241"/>
      <c r="O834" s="241"/>
      <c r="P834" s="241"/>
      <c r="Q834" s="241"/>
      <c r="R834" s="241"/>
      <c r="S834" s="241"/>
      <c r="T834" s="242"/>
      <c r="U834" s="13"/>
      <c r="V834" s="13"/>
      <c r="W834" s="13"/>
      <c r="X834" s="13"/>
      <c r="Y834" s="13"/>
      <c r="Z834" s="13"/>
      <c r="AA834" s="13"/>
      <c r="AB834" s="13"/>
      <c r="AC834" s="13"/>
      <c r="AD834" s="13"/>
      <c r="AE834" s="13"/>
      <c r="AT834" s="243" t="s">
        <v>247</v>
      </c>
      <c r="AU834" s="243" t="s">
        <v>82</v>
      </c>
      <c r="AV834" s="13" t="s">
        <v>80</v>
      </c>
      <c r="AW834" s="13" t="s">
        <v>33</v>
      </c>
      <c r="AX834" s="13" t="s">
        <v>73</v>
      </c>
      <c r="AY834" s="243" t="s">
        <v>236</v>
      </c>
    </row>
    <row r="835" s="13" customFormat="1">
      <c r="A835" s="13"/>
      <c r="B835" s="233"/>
      <c r="C835" s="234"/>
      <c r="D835" s="235" t="s">
        <v>247</v>
      </c>
      <c r="E835" s="236" t="s">
        <v>19</v>
      </c>
      <c r="F835" s="237" t="s">
        <v>891</v>
      </c>
      <c r="G835" s="234"/>
      <c r="H835" s="236" t="s">
        <v>19</v>
      </c>
      <c r="I835" s="238"/>
      <c r="J835" s="234"/>
      <c r="K835" s="234"/>
      <c r="L835" s="239"/>
      <c r="M835" s="240"/>
      <c r="N835" s="241"/>
      <c r="O835" s="241"/>
      <c r="P835" s="241"/>
      <c r="Q835" s="241"/>
      <c r="R835" s="241"/>
      <c r="S835" s="241"/>
      <c r="T835" s="242"/>
      <c r="U835" s="13"/>
      <c r="V835" s="13"/>
      <c r="W835" s="13"/>
      <c r="X835" s="13"/>
      <c r="Y835" s="13"/>
      <c r="Z835" s="13"/>
      <c r="AA835" s="13"/>
      <c r="AB835" s="13"/>
      <c r="AC835" s="13"/>
      <c r="AD835" s="13"/>
      <c r="AE835" s="13"/>
      <c r="AT835" s="243" t="s">
        <v>247</v>
      </c>
      <c r="AU835" s="243" t="s">
        <v>82</v>
      </c>
      <c r="AV835" s="13" t="s">
        <v>80</v>
      </c>
      <c r="AW835" s="13" t="s">
        <v>33</v>
      </c>
      <c r="AX835" s="13" t="s">
        <v>73</v>
      </c>
      <c r="AY835" s="243" t="s">
        <v>236</v>
      </c>
    </row>
    <row r="836" s="14" customFormat="1">
      <c r="A836" s="14"/>
      <c r="B836" s="244"/>
      <c r="C836" s="245"/>
      <c r="D836" s="235" t="s">
        <v>247</v>
      </c>
      <c r="E836" s="246" t="s">
        <v>19</v>
      </c>
      <c r="F836" s="247" t="s">
        <v>902</v>
      </c>
      <c r="G836" s="245"/>
      <c r="H836" s="248">
        <v>0.12</v>
      </c>
      <c r="I836" s="249"/>
      <c r="J836" s="245"/>
      <c r="K836" s="245"/>
      <c r="L836" s="250"/>
      <c r="M836" s="251"/>
      <c r="N836" s="252"/>
      <c r="O836" s="252"/>
      <c r="P836" s="252"/>
      <c r="Q836" s="252"/>
      <c r="R836" s="252"/>
      <c r="S836" s="252"/>
      <c r="T836" s="253"/>
      <c r="U836" s="14"/>
      <c r="V836" s="14"/>
      <c r="W836" s="14"/>
      <c r="X836" s="14"/>
      <c r="Y836" s="14"/>
      <c r="Z836" s="14"/>
      <c r="AA836" s="14"/>
      <c r="AB836" s="14"/>
      <c r="AC836" s="14"/>
      <c r="AD836" s="14"/>
      <c r="AE836" s="14"/>
      <c r="AT836" s="254" t="s">
        <v>247</v>
      </c>
      <c r="AU836" s="254" t="s">
        <v>82</v>
      </c>
      <c r="AV836" s="14" t="s">
        <v>82</v>
      </c>
      <c r="AW836" s="14" t="s">
        <v>33</v>
      </c>
      <c r="AX836" s="14" t="s">
        <v>80</v>
      </c>
      <c r="AY836" s="254" t="s">
        <v>236</v>
      </c>
    </row>
    <row r="837" s="2" customFormat="1" ht="16.5" customHeight="1">
      <c r="A837" s="40"/>
      <c r="B837" s="41"/>
      <c r="C837" s="215" t="s">
        <v>903</v>
      </c>
      <c r="D837" s="215" t="s">
        <v>238</v>
      </c>
      <c r="E837" s="216" t="s">
        <v>904</v>
      </c>
      <c r="F837" s="217" t="s">
        <v>905</v>
      </c>
      <c r="G837" s="218" t="s">
        <v>241</v>
      </c>
      <c r="H837" s="219">
        <v>9.7750000000000004</v>
      </c>
      <c r="I837" s="220"/>
      <c r="J837" s="221">
        <f>ROUND(I837*H837,2)</f>
        <v>0</v>
      </c>
      <c r="K837" s="217" t="s">
        <v>242</v>
      </c>
      <c r="L837" s="46"/>
      <c r="M837" s="222" t="s">
        <v>19</v>
      </c>
      <c r="N837" s="223" t="s">
        <v>44</v>
      </c>
      <c r="O837" s="86"/>
      <c r="P837" s="224">
        <f>O837*H837</f>
        <v>0</v>
      </c>
      <c r="Q837" s="224">
        <v>0</v>
      </c>
      <c r="R837" s="224">
        <f>Q837*H837</f>
        <v>0</v>
      </c>
      <c r="S837" s="224">
        <v>2.2000000000000002</v>
      </c>
      <c r="T837" s="225">
        <f>S837*H837</f>
        <v>21.505000000000003</v>
      </c>
      <c r="U837" s="40"/>
      <c r="V837" s="40"/>
      <c r="W837" s="40"/>
      <c r="X837" s="40"/>
      <c r="Y837" s="40"/>
      <c r="Z837" s="40"/>
      <c r="AA837" s="40"/>
      <c r="AB837" s="40"/>
      <c r="AC837" s="40"/>
      <c r="AD837" s="40"/>
      <c r="AE837" s="40"/>
      <c r="AR837" s="226" t="s">
        <v>243</v>
      </c>
      <c r="AT837" s="226" t="s">
        <v>238</v>
      </c>
      <c r="AU837" s="226" t="s">
        <v>82</v>
      </c>
      <c r="AY837" s="19" t="s">
        <v>236</v>
      </c>
      <c r="BE837" s="227">
        <f>IF(N837="základní",J837,0)</f>
        <v>0</v>
      </c>
      <c r="BF837" s="227">
        <f>IF(N837="snížená",J837,0)</f>
        <v>0</v>
      </c>
      <c r="BG837" s="227">
        <f>IF(N837="zákl. přenesená",J837,0)</f>
        <v>0</v>
      </c>
      <c r="BH837" s="227">
        <f>IF(N837="sníž. přenesená",J837,0)</f>
        <v>0</v>
      </c>
      <c r="BI837" s="227">
        <f>IF(N837="nulová",J837,0)</f>
        <v>0</v>
      </c>
      <c r="BJ837" s="19" t="s">
        <v>80</v>
      </c>
      <c r="BK837" s="227">
        <f>ROUND(I837*H837,2)</f>
        <v>0</v>
      </c>
      <c r="BL837" s="19" t="s">
        <v>243</v>
      </c>
      <c r="BM837" s="226" t="s">
        <v>906</v>
      </c>
    </row>
    <row r="838" s="2" customFormat="1">
      <c r="A838" s="40"/>
      <c r="B838" s="41"/>
      <c r="C838" s="42"/>
      <c r="D838" s="228" t="s">
        <v>245</v>
      </c>
      <c r="E838" s="42"/>
      <c r="F838" s="229" t="s">
        <v>907</v>
      </c>
      <c r="G838" s="42"/>
      <c r="H838" s="42"/>
      <c r="I838" s="230"/>
      <c r="J838" s="42"/>
      <c r="K838" s="42"/>
      <c r="L838" s="46"/>
      <c r="M838" s="231"/>
      <c r="N838" s="232"/>
      <c r="O838" s="86"/>
      <c r="P838" s="86"/>
      <c r="Q838" s="86"/>
      <c r="R838" s="86"/>
      <c r="S838" s="86"/>
      <c r="T838" s="87"/>
      <c r="U838" s="40"/>
      <c r="V838" s="40"/>
      <c r="W838" s="40"/>
      <c r="X838" s="40"/>
      <c r="Y838" s="40"/>
      <c r="Z838" s="40"/>
      <c r="AA838" s="40"/>
      <c r="AB838" s="40"/>
      <c r="AC838" s="40"/>
      <c r="AD838" s="40"/>
      <c r="AE838" s="40"/>
      <c r="AT838" s="19" t="s">
        <v>245</v>
      </c>
      <c r="AU838" s="19" t="s">
        <v>82</v>
      </c>
    </row>
    <row r="839" s="13" customFormat="1">
      <c r="A839" s="13"/>
      <c r="B839" s="233"/>
      <c r="C839" s="234"/>
      <c r="D839" s="235" t="s">
        <v>247</v>
      </c>
      <c r="E839" s="236" t="s">
        <v>19</v>
      </c>
      <c r="F839" s="237" t="s">
        <v>268</v>
      </c>
      <c r="G839" s="234"/>
      <c r="H839" s="236" t="s">
        <v>19</v>
      </c>
      <c r="I839" s="238"/>
      <c r="J839" s="234"/>
      <c r="K839" s="234"/>
      <c r="L839" s="239"/>
      <c r="M839" s="240"/>
      <c r="N839" s="241"/>
      <c r="O839" s="241"/>
      <c r="P839" s="241"/>
      <c r="Q839" s="241"/>
      <c r="R839" s="241"/>
      <c r="S839" s="241"/>
      <c r="T839" s="242"/>
      <c r="U839" s="13"/>
      <c r="V839" s="13"/>
      <c r="W839" s="13"/>
      <c r="X839" s="13"/>
      <c r="Y839" s="13"/>
      <c r="Z839" s="13"/>
      <c r="AA839" s="13"/>
      <c r="AB839" s="13"/>
      <c r="AC839" s="13"/>
      <c r="AD839" s="13"/>
      <c r="AE839" s="13"/>
      <c r="AT839" s="243" t="s">
        <v>247</v>
      </c>
      <c r="AU839" s="243" t="s">
        <v>82</v>
      </c>
      <c r="AV839" s="13" t="s">
        <v>80</v>
      </c>
      <c r="AW839" s="13" t="s">
        <v>33</v>
      </c>
      <c r="AX839" s="13" t="s">
        <v>73</v>
      </c>
      <c r="AY839" s="243" t="s">
        <v>236</v>
      </c>
    </row>
    <row r="840" s="13" customFormat="1">
      <c r="A840" s="13"/>
      <c r="B840" s="233"/>
      <c r="C840" s="234"/>
      <c r="D840" s="235" t="s">
        <v>247</v>
      </c>
      <c r="E840" s="236" t="s">
        <v>19</v>
      </c>
      <c r="F840" s="237" t="s">
        <v>269</v>
      </c>
      <c r="G840" s="234"/>
      <c r="H840" s="236" t="s">
        <v>19</v>
      </c>
      <c r="I840" s="238"/>
      <c r="J840" s="234"/>
      <c r="K840" s="234"/>
      <c r="L840" s="239"/>
      <c r="M840" s="240"/>
      <c r="N840" s="241"/>
      <c r="O840" s="241"/>
      <c r="P840" s="241"/>
      <c r="Q840" s="241"/>
      <c r="R840" s="241"/>
      <c r="S840" s="241"/>
      <c r="T840" s="242"/>
      <c r="U840" s="13"/>
      <c r="V840" s="13"/>
      <c r="W840" s="13"/>
      <c r="X840" s="13"/>
      <c r="Y840" s="13"/>
      <c r="Z840" s="13"/>
      <c r="AA840" s="13"/>
      <c r="AB840" s="13"/>
      <c r="AC840" s="13"/>
      <c r="AD840" s="13"/>
      <c r="AE840" s="13"/>
      <c r="AT840" s="243" t="s">
        <v>247</v>
      </c>
      <c r="AU840" s="243" t="s">
        <v>82</v>
      </c>
      <c r="AV840" s="13" t="s">
        <v>80</v>
      </c>
      <c r="AW840" s="13" t="s">
        <v>33</v>
      </c>
      <c r="AX840" s="13" t="s">
        <v>73</v>
      </c>
      <c r="AY840" s="243" t="s">
        <v>236</v>
      </c>
    </row>
    <row r="841" s="13" customFormat="1">
      <c r="A841" s="13"/>
      <c r="B841" s="233"/>
      <c r="C841" s="234"/>
      <c r="D841" s="235" t="s">
        <v>247</v>
      </c>
      <c r="E841" s="236" t="s">
        <v>19</v>
      </c>
      <c r="F841" s="237" t="s">
        <v>908</v>
      </c>
      <c r="G841" s="234"/>
      <c r="H841" s="236" t="s">
        <v>19</v>
      </c>
      <c r="I841" s="238"/>
      <c r="J841" s="234"/>
      <c r="K841" s="234"/>
      <c r="L841" s="239"/>
      <c r="M841" s="240"/>
      <c r="N841" s="241"/>
      <c r="O841" s="241"/>
      <c r="P841" s="241"/>
      <c r="Q841" s="241"/>
      <c r="R841" s="241"/>
      <c r="S841" s="241"/>
      <c r="T841" s="242"/>
      <c r="U841" s="13"/>
      <c r="V841" s="13"/>
      <c r="W841" s="13"/>
      <c r="X841" s="13"/>
      <c r="Y841" s="13"/>
      <c r="Z841" s="13"/>
      <c r="AA841" s="13"/>
      <c r="AB841" s="13"/>
      <c r="AC841" s="13"/>
      <c r="AD841" s="13"/>
      <c r="AE841" s="13"/>
      <c r="AT841" s="243" t="s">
        <v>247</v>
      </c>
      <c r="AU841" s="243" t="s">
        <v>82</v>
      </c>
      <c r="AV841" s="13" t="s">
        <v>80</v>
      </c>
      <c r="AW841" s="13" t="s">
        <v>33</v>
      </c>
      <c r="AX841" s="13" t="s">
        <v>73</v>
      </c>
      <c r="AY841" s="243" t="s">
        <v>236</v>
      </c>
    </row>
    <row r="842" s="14" customFormat="1">
      <c r="A842" s="14"/>
      <c r="B842" s="244"/>
      <c r="C842" s="245"/>
      <c r="D842" s="235" t="s">
        <v>247</v>
      </c>
      <c r="E842" s="246" t="s">
        <v>19</v>
      </c>
      <c r="F842" s="247" t="s">
        <v>909</v>
      </c>
      <c r="G842" s="245"/>
      <c r="H842" s="248">
        <v>3.3940000000000001</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247</v>
      </c>
      <c r="AU842" s="254" t="s">
        <v>82</v>
      </c>
      <c r="AV842" s="14" t="s">
        <v>82</v>
      </c>
      <c r="AW842" s="14" t="s">
        <v>33</v>
      </c>
      <c r="AX842" s="14" t="s">
        <v>73</v>
      </c>
      <c r="AY842" s="254" t="s">
        <v>236</v>
      </c>
    </row>
    <row r="843" s="13" customFormat="1">
      <c r="A843" s="13"/>
      <c r="B843" s="233"/>
      <c r="C843" s="234"/>
      <c r="D843" s="235" t="s">
        <v>247</v>
      </c>
      <c r="E843" s="236" t="s">
        <v>19</v>
      </c>
      <c r="F843" s="237" t="s">
        <v>850</v>
      </c>
      <c r="G843" s="234"/>
      <c r="H843" s="236" t="s">
        <v>19</v>
      </c>
      <c r="I843" s="238"/>
      <c r="J843" s="234"/>
      <c r="K843" s="234"/>
      <c r="L843" s="239"/>
      <c r="M843" s="240"/>
      <c r="N843" s="241"/>
      <c r="O843" s="241"/>
      <c r="P843" s="241"/>
      <c r="Q843" s="241"/>
      <c r="R843" s="241"/>
      <c r="S843" s="241"/>
      <c r="T843" s="242"/>
      <c r="U843" s="13"/>
      <c r="V843" s="13"/>
      <c r="W843" s="13"/>
      <c r="X843" s="13"/>
      <c r="Y843" s="13"/>
      <c r="Z843" s="13"/>
      <c r="AA843" s="13"/>
      <c r="AB843" s="13"/>
      <c r="AC843" s="13"/>
      <c r="AD843" s="13"/>
      <c r="AE843" s="13"/>
      <c r="AT843" s="243" t="s">
        <v>247</v>
      </c>
      <c r="AU843" s="243" t="s">
        <v>82</v>
      </c>
      <c r="AV843" s="13" t="s">
        <v>80</v>
      </c>
      <c r="AW843" s="13" t="s">
        <v>33</v>
      </c>
      <c r="AX843" s="13" t="s">
        <v>73</v>
      </c>
      <c r="AY843" s="243" t="s">
        <v>236</v>
      </c>
    </row>
    <row r="844" s="14" customFormat="1">
      <c r="A844" s="14"/>
      <c r="B844" s="244"/>
      <c r="C844" s="245"/>
      <c r="D844" s="235" t="s">
        <v>247</v>
      </c>
      <c r="E844" s="246" t="s">
        <v>19</v>
      </c>
      <c r="F844" s="247" t="s">
        <v>910</v>
      </c>
      <c r="G844" s="245"/>
      <c r="H844" s="248">
        <v>4.1189999999999998</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247</v>
      </c>
      <c r="AU844" s="254" t="s">
        <v>82</v>
      </c>
      <c r="AV844" s="14" t="s">
        <v>82</v>
      </c>
      <c r="AW844" s="14" t="s">
        <v>33</v>
      </c>
      <c r="AX844" s="14" t="s">
        <v>73</v>
      </c>
      <c r="AY844" s="254" t="s">
        <v>236</v>
      </c>
    </row>
    <row r="845" s="13" customFormat="1">
      <c r="A845" s="13"/>
      <c r="B845" s="233"/>
      <c r="C845" s="234"/>
      <c r="D845" s="235" t="s">
        <v>247</v>
      </c>
      <c r="E845" s="236" t="s">
        <v>19</v>
      </c>
      <c r="F845" s="237" t="s">
        <v>854</v>
      </c>
      <c r="G845" s="234"/>
      <c r="H845" s="236" t="s">
        <v>19</v>
      </c>
      <c r="I845" s="238"/>
      <c r="J845" s="234"/>
      <c r="K845" s="234"/>
      <c r="L845" s="239"/>
      <c r="M845" s="240"/>
      <c r="N845" s="241"/>
      <c r="O845" s="241"/>
      <c r="P845" s="241"/>
      <c r="Q845" s="241"/>
      <c r="R845" s="241"/>
      <c r="S845" s="241"/>
      <c r="T845" s="242"/>
      <c r="U845" s="13"/>
      <c r="V845" s="13"/>
      <c r="W845" s="13"/>
      <c r="X845" s="13"/>
      <c r="Y845" s="13"/>
      <c r="Z845" s="13"/>
      <c r="AA845" s="13"/>
      <c r="AB845" s="13"/>
      <c r="AC845" s="13"/>
      <c r="AD845" s="13"/>
      <c r="AE845" s="13"/>
      <c r="AT845" s="243" t="s">
        <v>247</v>
      </c>
      <c r="AU845" s="243" t="s">
        <v>82</v>
      </c>
      <c r="AV845" s="13" t="s">
        <v>80</v>
      </c>
      <c r="AW845" s="13" t="s">
        <v>33</v>
      </c>
      <c r="AX845" s="13" t="s">
        <v>73</v>
      </c>
      <c r="AY845" s="243" t="s">
        <v>236</v>
      </c>
    </row>
    <row r="846" s="14" customFormat="1">
      <c r="A846" s="14"/>
      <c r="B846" s="244"/>
      <c r="C846" s="245"/>
      <c r="D846" s="235" t="s">
        <v>247</v>
      </c>
      <c r="E846" s="246" t="s">
        <v>19</v>
      </c>
      <c r="F846" s="247" t="s">
        <v>911</v>
      </c>
      <c r="G846" s="245"/>
      <c r="H846" s="248">
        <v>0.88500000000000001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247</v>
      </c>
      <c r="AU846" s="254" t="s">
        <v>82</v>
      </c>
      <c r="AV846" s="14" t="s">
        <v>82</v>
      </c>
      <c r="AW846" s="14" t="s">
        <v>33</v>
      </c>
      <c r="AX846" s="14" t="s">
        <v>73</v>
      </c>
      <c r="AY846" s="254" t="s">
        <v>236</v>
      </c>
    </row>
    <row r="847" s="13" customFormat="1">
      <c r="A847" s="13"/>
      <c r="B847" s="233"/>
      <c r="C847" s="234"/>
      <c r="D847" s="235" t="s">
        <v>247</v>
      </c>
      <c r="E847" s="236" t="s">
        <v>19</v>
      </c>
      <c r="F847" s="237" t="s">
        <v>912</v>
      </c>
      <c r="G847" s="234"/>
      <c r="H847" s="236" t="s">
        <v>19</v>
      </c>
      <c r="I847" s="238"/>
      <c r="J847" s="234"/>
      <c r="K847" s="234"/>
      <c r="L847" s="239"/>
      <c r="M847" s="240"/>
      <c r="N847" s="241"/>
      <c r="O847" s="241"/>
      <c r="P847" s="241"/>
      <c r="Q847" s="241"/>
      <c r="R847" s="241"/>
      <c r="S847" s="241"/>
      <c r="T847" s="242"/>
      <c r="U847" s="13"/>
      <c r="V847" s="13"/>
      <c r="W847" s="13"/>
      <c r="X847" s="13"/>
      <c r="Y847" s="13"/>
      <c r="Z847" s="13"/>
      <c r="AA847" s="13"/>
      <c r="AB847" s="13"/>
      <c r="AC847" s="13"/>
      <c r="AD847" s="13"/>
      <c r="AE847" s="13"/>
      <c r="AT847" s="243" t="s">
        <v>247</v>
      </c>
      <c r="AU847" s="243" t="s">
        <v>82</v>
      </c>
      <c r="AV847" s="13" t="s">
        <v>80</v>
      </c>
      <c r="AW847" s="13" t="s">
        <v>33</v>
      </c>
      <c r="AX847" s="13" t="s">
        <v>73</v>
      </c>
      <c r="AY847" s="243" t="s">
        <v>236</v>
      </c>
    </row>
    <row r="848" s="14" customFormat="1">
      <c r="A848" s="14"/>
      <c r="B848" s="244"/>
      <c r="C848" s="245"/>
      <c r="D848" s="235" t="s">
        <v>247</v>
      </c>
      <c r="E848" s="246" t="s">
        <v>19</v>
      </c>
      <c r="F848" s="247" t="s">
        <v>913</v>
      </c>
      <c r="G848" s="245"/>
      <c r="H848" s="248">
        <v>0.56399999999999995</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247</v>
      </c>
      <c r="AU848" s="254" t="s">
        <v>82</v>
      </c>
      <c r="AV848" s="14" t="s">
        <v>82</v>
      </c>
      <c r="AW848" s="14" t="s">
        <v>33</v>
      </c>
      <c r="AX848" s="14" t="s">
        <v>73</v>
      </c>
      <c r="AY848" s="254" t="s">
        <v>236</v>
      </c>
    </row>
    <row r="849" s="16" customFormat="1">
      <c r="A849" s="16"/>
      <c r="B849" s="266"/>
      <c r="C849" s="267"/>
      <c r="D849" s="235" t="s">
        <v>247</v>
      </c>
      <c r="E849" s="268" t="s">
        <v>19</v>
      </c>
      <c r="F849" s="269" t="s">
        <v>367</v>
      </c>
      <c r="G849" s="267"/>
      <c r="H849" s="270">
        <v>8.9619999999999997</v>
      </c>
      <c r="I849" s="271"/>
      <c r="J849" s="267"/>
      <c r="K849" s="267"/>
      <c r="L849" s="272"/>
      <c r="M849" s="273"/>
      <c r="N849" s="274"/>
      <c r="O849" s="274"/>
      <c r="P849" s="274"/>
      <c r="Q849" s="274"/>
      <c r="R849" s="274"/>
      <c r="S849" s="274"/>
      <c r="T849" s="275"/>
      <c r="U849" s="16"/>
      <c r="V849" s="16"/>
      <c r="W849" s="16"/>
      <c r="X849" s="16"/>
      <c r="Y849" s="16"/>
      <c r="Z849" s="16"/>
      <c r="AA849" s="16"/>
      <c r="AB849" s="16"/>
      <c r="AC849" s="16"/>
      <c r="AD849" s="16"/>
      <c r="AE849" s="16"/>
      <c r="AT849" s="276" t="s">
        <v>247</v>
      </c>
      <c r="AU849" s="276" t="s">
        <v>82</v>
      </c>
      <c r="AV849" s="16" t="s">
        <v>128</v>
      </c>
      <c r="AW849" s="16" t="s">
        <v>33</v>
      </c>
      <c r="AX849" s="16" t="s">
        <v>73</v>
      </c>
      <c r="AY849" s="276" t="s">
        <v>236</v>
      </c>
    </row>
    <row r="850" s="13" customFormat="1">
      <c r="A850" s="13"/>
      <c r="B850" s="233"/>
      <c r="C850" s="234"/>
      <c r="D850" s="235" t="s">
        <v>247</v>
      </c>
      <c r="E850" s="236" t="s">
        <v>19</v>
      </c>
      <c r="F850" s="237" t="s">
        <v>333</v>
      </c>
      <c r="G850" s="234"/>
      <c r="H850" s="236" t="s">
        <v>19</v>
      </c>
      <c r="I850" s="238"/>
      <c r="J850" s="234"/>
      <c r="K850" s="234"/>
      <c r="L850" s="239"/>
      <c r="M850" s="240"/>
      <c r="N850" s="241"/>
      <c r="O850" s="241"/>
      <c r="P850" s="241"/>
      <c r="Q850" s="241"/>
      <c r="R850" s="241"/>
      <c r="S850" s="241"/>
      <c r="T850" s="242"/>
      <c r="U850" s="13"/>
      <c r="V850" s="13"/>
      <c r="W850" s="13"/>
      <c r="X850" s="13"/>
      <c r="Y850" s="13"/>
      <c r="Z850" s="13"/>
      <c r="AA850" s="13"/>
      <c r="AB850" s="13"/>
      <c r="AC850" s="13"/>
      <c r="AD850" s="13"/>
      <c r="AE850" s="13"/>
      <c r="AT850" s="243" t="s">
        <v>247</v>
      </c>
      <c r="AU850" s="243" t="s">
        <v>82</v>
      </c>
      <c r="AV850" s="13" t="s">
        <v>80</v>
      </c>
      <c r="AW850" s="13" t="s">
        <v>33</v>
      </c>
      <c r="AX850" s="13" t="s">
        <v>73</v>
      </c>
      <c r="AY850" s="243" t="s">
        <v>236</v>
      </c>
    </row>
    <row r="851" s="13" customFormat="1">
      <c r="A851" s="13"/>
      <c r="B851" s="233"/>
      <c r="C851" s="234"/>
      <c r="D851" s="235" t="s">
        <v>247</v>
      </c>
      <c r="E851" s="236" t="s">
        <v>19</v>
      </c>
      <c r="F851" s="237" t="s">
        <v>914</v>
      </c>
      <c r="G851" s="234"/>
      <c r="H851" s="236" t="s">
        <v>19</v>
      </c>
      <c r="I851" s="238"/>
      <c r="J851" s="234"/>
      <c r="K851" s="234"/>
      <c r="L851" s="239"/>
      <c r="M851" s="240"/>
      <c r="N851" s="241"/>
      <c r="O851" s="241"/>
      <c r="P851" s="241"/>
      <c r="Q851" s="241"/>
      <c r="R851" s="241"/>
      <c r="S851" s="241"/>
      <c r="T851" s="242"/>
      <c r="U851" s="13"/>
      <c r="V851" s="13"/>
      <c r="W851" s="13"/>
      <c r="X851" s="13"/>
      <c r="Y851" s="13"/>
      <c r="Z851" s="13"/>
      <c r="AA851" s="13"/>
      <c r="AB851" s="13"/>
      <c r="AC851" s="13"/>
      <c r="AD851" s="13"/>
      <c r="AE851" s="13"/>
      <c r="AT851" s="243" t="s">
        <v>247</v>
      </c>
      <c r="AU851" s="243" t="s">
        <v>82</v>
      </c>
      <c r="AV851" s="13" t="s">
        <v>80</v>
      </c>
      <c r="AW851" s="13" t="s">
        <v>33</v>
      </c>
      <c r="AX851" s="13" t="s">
        <v>73</v>
      </c>
      <c r="AY851" s="243" t="s">
        <v>236</v>
      </c>
    </row>
    <row r="852" s="14" customFormat="1">
      <c r="A852" s="14"/>
      <c r="B852" s="244"/>
      <c r="C852" s="245"/>
      <c r="D852" s="235" t="s">
        <v>247</v>
      </c>
      <c r="E852" s="246" t="s">
        <v>19</v>
      </c>
      <c r="F852" s="247" t="s">
        <v>915</v>
      </c>
      <c r="G852" s="245"/>
      <c r="H852" s="248">
        <v>0.55400000000000005</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247</v>
      </c>
      <c r="AU852" s="254" t="s">
        <v>82</v>
      </c>
      <c r="AV852" s="14" t="s">
        <v>82</v>
      </c>
      <c r="AW852" s="14" t="s">
        <v>33</v>
      </c>
      <c r="AX852" s="14" t="s">
        <v>73</v>
      </c>
      <c r="AY852" s="254" t="s">
        <v>236</v>
      </c>
    </row>
    <row r="853" s="13" customFormat="1">
      <c r="A853" s="13"/>
      <c r="B853" s="233"/>
      <c r="C853" s="234"/>
      <c r="D853" s="235" t="s">
        <v>247</v>
      </c>
      <c r="E853" s="236" t="s">
        <v>19</v>
      </c>
      <c r="F853" s="237" t="s">
        <v>916</v>
      </c>
      <c r="G853" s="234"/>
      <c r="H853" s="236" t="s">
        <v>19</v>
      </c>
      <c r="I853" s="238"/>
      <c r="J853" s="234"/>
      <c r="K853" s="234"/>
      <c r="L853" s="239"/>
      <c r="M853" s="240"/>
      <c r="N853" s="241"/>
      <c r="O853" s="241"/>
      <c r="P853" s="241"/>
      <c r="Q853" s="241"/>
      <c r="R853" s="241"/>
      <c r="S853" s="241"/>
      <c r="T853" s="242"/>
      <c r="U853" s="13"/>
      <c r="V853" s="13"/>
      <c r="W853" s="13"/>
      <c r="X853" s="13"/>
      <c r="Y853" s="13"/>
      <c r="Z853" s="13"/>
      <c r="AA853" s="13"/>
      <c r="AB853" s="13"/>
      <c r="AC853" s="13"/>
      <c r="AD853" s="13"/>
      <c r="AE853" s="13"/>
      <c r="AT853" s="243" t="s">
        <v>247</v>
      </c>
      <c r="AU853" s="243" t="s">
        <v>82</v>
      </c>
      <c r="AV853" s="13" t="s">
        <v>80</v>
      </c>
      <c r="AW853" s="13" t="s">
        <v>33</v>
      </c>
      <c r="AX853" s="13" t="s">
        <v>73</v>
      </c>
      <c r="AY853" s="243" t="s">
        <v>236</v>
      </c>
    </row>
    <row r="854" s="14" customFormat="1">
      <c r="A854" s="14"/>
      <c r="B854" s="244"/>
      <c r="C854" s="245"/>
      <c r="D854" s="235" t="s">
        <v>247</v>
      </c>
      <c r="E854" s="246" t="s">
        <v>19</v>
      </c>
      <c r="F854" s="247" t="s">
        <v>917</v>
      </c>
      <c r="G854" s="245"/>
      <c r="H854" s="248">
        <v>0.25900000000000001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247</v>
      </c>
      <c r="AU854" s="254" t="s">
        <v>82</v>
      </c>
      <c r="AV854" s="14" t="s">
        <v>82</v>
      </c>
      <c r="AW854" s="14" t="s">
        <v>33</v>
      </c>
      <c r="AX854" s="14" t="s">
        <v>73</v>
      </c>
      <c r="AY854" s="254" t="s">
        <v>236</v>
      </c>
    </row>
    <row r="855" s="16" customFormat="1">
      <c r="A855" s="16"/>
      <c r="B855" s="266"/>
      <c r="C855" s="267"/>
      <c r="D855" s="235" t="s">
        <v>247</v>
      </c>
      <c r="E855" s="268" t="s">
        <v>19</v>
      </c>
      <c r="F855" s="269" t="s">
        <v>367</v>
      </c>
      <c r="G855" s="267"/>
      <c r="H855" s="270">
        <v>0.81299999999999994</v>
      </c>
      <c r="I855" s="271"/>
      <c r="J855" s="267"/>
      <c r="K855" s="267"/>
      <c r="L855" s="272"/>
      <c r="M855" s="273"/>
      <c r="N855" s="274"/>
      <c r="O855" s="274"/>
      <c r="P855" s="274"/>
      <c r="Q855" s="274"/>
      <c r="R855" s="274"/>
      <c r="S855" s="274"/>
      <c r="T855" s="275"/>
      <c r="U855" s="16"/>
      <c r="V855" s="16"/>
      <c r="W855" s="16"/>
      <c r="X855" s="16"/>
      <c r="Y855" s="16"/>
      <c r="Z855" s="16"/>
      <c r="AA855" s="16"/>
      <c r="AB855" s="16"/>
      <c r="AC855" s="16"/>
      <c r="AD855" s="16"/>
      <c r="AE855" s="16"/>
      <c r="AT855" s="276" t="s">
        <v>247</v>
      </c>
      <c r="AU855" s="276" t="s">
        <v>82</v>
      </c>
      <c r="AV855" s="16" t="s">
        <v>128</v>
      </c>
      <c r="AW855" s="16" t="s">
        <v>33</v>
      </c>
      <c r="AX855" s="16" t="s">
        <v>73</v>
      </c>
      <c r="AY855" s="276" t="s">
        <v>236</v>
      </c>
    </row>
    <row r="856" s="15" customFormat="1">
      <c r="A856" s="15"/>
      <c r="B856" s="255"/>
      <c r="C856" s="256"/>
      <c r="D856" s="235" t="s">
        <v>247</v>
      </c>
      <c r="E856" s="257" t="s">
        <v>19</v>
      </c>
      <c r="F856" s="258" t="s">
        <v>254</v>
      </c>
      <c r="G856" s="256"/>
      <c r="H856" s="259">
        <v>9.7750000000000004</v>
      </c>
      <c r="I856" s="260"/>
      <c r="J856" s="256"/>
      <c r="K856" s="256"/>
      <c r="L856" s="261"/>
      <c r="M856" s="262"/>
      <c r="N856" s="263"/>
      <c r="O856" s="263"/>
      <c r="P856" s="263"/>
      <c r="Q856" s="263"/>
      <c r="R856" s="263"/>
      <c r="S856" s="263"/>
      <c r="T856" s="264"/>
      <c r="U856" s="15"/>
      <c r="V856" s="15"/>
      <c r="W856" s="15"/>
      <c r="X856" s="15"/>
      <c r="Y856" s="15"/>
      <c r="Z856" s="15"/>
      <c r="AA856" s="15"/>
      <c r="AB856" s="15"/>
      <c r="AC856" s="15"/>
      <c r="AD856" s="15"/>
      <c r="AE856" s="15"/>
      <c r="AT856" s="265" t="s">
        <v>247</v>
      </c>
      <c r="AU856" s="265" t="s">
        <v>82</v>
      </c>
      <c r="AV856" s="15" t="s">
        <v>243</v>
      </c>
      <c r="AW856" s="15" t="s">
        <v>33</v>
      </c>
      <c r="AX856" s="15" t="s">
        <v>80</v>
      </c>
      <c r="AY856" s="265" t="s">
        <v>236</v>
      </c>
    </row>
    <row r="857" s="2" customFormat="1" ht="16.5" customHeight="1">
      <c r="A857" s="40"/>
      <c r="B857" s="41"/>
      <c r="C857" s="215" t="s">
        <v>918</v>
      </c>
      <c r="D857" s="215" t="s">
        <v>238</v>
      </c>
      <c r="E857" s="216" t="s">
        <v>919</v>
      </c>
      <c r="F857" s="217" t="s">
        <v>920</v>
      </c>
      <c r="G857" s="218" t="s">
        <v>241</v>
      </c>
      <c r="H857" s="219">
        <v>2.8980000000000001</v>
      </c>
      <c r="I857" s="220"/>
      <c r="J857" s="221">
        <f>ROUND(I857*H857,2)</f>
        <v>0</v>
      </c>
      <c r="K857" s="217" t="s">
        <v>242</v>
      </c>
      <c r="L857" s="46"/>
      <c r="M857" s="222" t="s">
        <v>19</v>
      </c>
      <c r="N857" s="223" t="s">
        <v>44</v>
      </c>
      <c r="O857" s="86"/>
      <c r="P857" s="224">
        <f>O857*H857</f>
        <v>0</v>
      </c>
      <c r="Q857" s="224">
        <v>0</v>
      </c>
      <c r="R857" s="224">
        <f>Q857*H857</f>
        <v>0</v>
      </c>
      <c r="S857" s="224">
        <v>2.2000000000000002</v>
      </c>
      <c r="T857" s="225">
        <f>S857*H857</f>
        <v>6.3756000000000004</v>
      </c>
      <c r="U857" s="40"/>
      <c r="V857" s="40"/>
      <c r="W857" s="40"/>
      <c r="X857" s="40"/>
      <c r="Y857" s="40"/>
      <c r="Z857" s="40"/>
      <c r="AA857" s="40"/>
      <c r="AB857" s="40"/>
      <c r="AC857" s="40"/>
      <c r="AD857" s="40"/>
      <c r="AE857" s="40"/>
      <c r="AR857" s="226" t="s">
        <v>243</v>
      </c>
      <c r="AT857" s="226" t="s">
        <v>238</v>
      </c>
      <c r="AU857" s="226" t="s">
        <v>82</v>
      </c>
      <c r="AY857" s="19" t="s">
        <v>236</v>
      </c>
      <c r="BE857" s="227">
        <f>IF(N857="základní",J857,0)</f>
        <v>0</v>
      </c>
      <c r="BF857" s="227">
        <f>IF(N857="snížená",J857,0)</f>
        <v>0</v>
      </c>
      <c r="BG857" s="227">
        <f>IF(N857="zákl. přenesená",J857,0)</f>
        <v>0</v>
      </c>
      <c r="BH857" s="227">
        <f>IF(N857="sníž. přenesená",J857,0)</f>
        <v>0</v>
      </c>
      <c r="BI857" s="227">
        <f>IF(N857="nulová",J857,0)</f>
        <v>0</v>
      </c>
      <c r="BJ857" s="19" t="s">
        <v>80</v>
      </c>
      <c r="BK857" s="227">
        <f>ROUND(I857*H857,2)</f>
        <v>0</v>
      </c>
      <c r="BL857" s="19" t="s">
        <v>243</v>
      </c>
      <c r="BM857" s="226" t="s">
        <v>921</v>
      </c>
    </row>
    <row r="858" s="2" customFormat="1">
      <c r="A858" s="40"/>
      <c r="B858" s="41"/>
      <c r="C858" s="42"/>
      <c r="D858" s="228" t="s">
        <v>245</v>
      </c>
      <c r="E858" s="42"/>
      <c r="F858" s="229" t="s">
        <v>922</v>
      </c>
      <c r="G858" s="42"/>
      <c r="H858" s="42"/>
      <c r="I858" s="230"/>
      <c r="J858" s="42"/>
      <c r="K858" s="42"/>
      <c r="L858" s="46"/>
      <c r="M858" s="231"/>
      <c r="N858" s="232"/>
      <c r="O858" s="86"/>
      <c r="P858" s="86"/>
      <c r="Q858" s="86"/>
      <c r="R858" s="86"/>
      <c r="S858" s="86"/>
      <c r="T858" s="87"/>
      <c r="U858" s="40"/>
      <c r="V858" s="40"/>
      <c r="W858" s="40"/>
      <c r="X858" s="40"/>
      <c r="Y858" s="40"/>
      <c r="Z858" s="40"/>
      <c r="AA858" s="40"/>
      <c r="AB858" s="40"/>
      <c r="AC858" s="40"/>
      <c r="AD858" s="40"/>
      <c r="AE858" s="40"/>
      <c r="AT858" s="19" t="s">
        <v>245</v>
      </c>
      <c r="AU858" s="19" t="s">
        <v>82</v>
      </c>
    </row>
    <row r="859" s="13" customFormat="1">
      <c r="A859" s="13"/>
      <c r="B859" s="233"/>
      <c r="C859" s="234"/>
      <c r="D859" s="235" t="s">
        <v>247</v>
      </c>
      <c r="E859" s="236" t="s">
        <v>19</v>
      </c>
      <c r="F859" s="237" t="s">
        <v>268</v>
      </c>
      <c r="G859" s="234"/>
      <c r="H859" s="236" t="s">
        <v>19</v>
      </c>
      <c r="I859" s="238"/>
      <c r="J859" s="234"/>
      <c r="K859" s="234"/>
      <c r="L859" s="239"/>
      <c r="M859" s="240"/>
      <c r="N859" s="241"/>
      <c r="O859" s="241"/>
      <c r="P859" s="241"/>
      <c r="Q859" s="241"/>
      <c r="R859" s="241"/>
      <c r="S859" s="241"/>
      <c r="T859" s="242"/>
      <c r="U859" s="13"/>
      <c r="V859" s="13"/>
      <c r="W859" s="13"/>
      <c r="X859" s="13"/>
      <c r="Y859" s="13"/>
      <c r="Z859" s="13"/>
      <c r="AA859" s="13"/>
      <c r="AB859" s="13"/>
      <c r="AC859" s="13"/>
      <c r="AD859" s="13"/>
      <c r="AE859" s="13"/>
      <c r="AT859" s="243" t="s">
        <v>247</v>
      </c>
      <c r="AU859" s="243" t="s">
        <v>82</v>
      </c>
      <c r="AV859" s="13" t="s">
        <v>80</v>
      </c>
      <c r="AW859" s="13" t="s">
        <v>33</v>
      </c>
      <c r="AX859" s="13" t="s">
        <v>73</v>
      </c>
      <c r="AY859" s="243" t="s">
        <v>236</v>
      </c>
    </row>
    <row r="860" s="13" customFormat="1">
      <c r="A860" s="13"/>
      <c r="B860" s="233"/>
      <c r="C860" s="234"/>
      <c r="D860" s="235" t="s">
        <v>247</v>
      </c>
      <c r="E860" s="236" t="s">
        <v>19</v>
      </c>
      <c r="F860" s="237" t="s">
        <v>269</v>
      </c>
      <c r="G860" s="234"/>
      <c r="H860" s="236" t="s">
        <v>19</v>
      </c>
      <c r="I860" s="238"/>
      <c r="J860" s="234"/>
      <c r="K860" s="234"/>
      <c r="L860" s="239"/>
      <c r="M860" s="240"/>
      <c r="N860" s="241"/>
      <c r="O860" s="241"/>
      <c r="P860" s="241"/>
      <c r="Q860" s="241"/>
      <c r="R860" s="241"/>
      <c r="S860" s="241"/>
      <c r="T860" s="242"/>
      <c r="U860" s="13"/>
      <c r="V860" s="13"/>
      <c r="W860" s="13"/>
      <c r="X860" s="13"/>
      <c r="Y860" s="13"/>
      <c r="Z860" s="13"/>
      <c r="AA860" s="13"/>
      <c r="AB860" s="13"/>
      <c r="AC860" s="13"/>
      <c r="AD860" s="13"/>
      <c r="AE860" s="13"/>
      <c r="AT860" s="243" t="s">
        <v>247</v>
      </c>
      <c r="AU860" s="243" t="s">
        <v>82</v>
      </c>
      <c r="AV860" s="13" t="s">
        <v>80</v>
      </c>
      <c r="AW860" s="13" t="s">
        <v>33</v>
      </c>
      <c r="AX860" s="13" t="s">
        <v>73</v>
      </c>
      <c r="AY860" s="243" t="s">
        <v>236</v>
      </c>
    </row>
    <row r="861" s="14" customFormat="1">
      <c r="A861" s="14"/>
      <c r="B861" s="244"/>
      <c r="C861" s="245"/>
      <c r="D861" s="235" t="s">
        <v>247</v>
      </c>
      <c r="E861" s="246" t="s">
        <v>19</v>
      </c>
      <c r="F861" s="247" t="s">
        <v>923</v>
      </c>
      <c r="G861" s="245"/>
      <c r="H861" s="248">
        <v>2.8980000000000001</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247</v>
      </c>
      <c r="AU861" s="254" t="s">
        <v>82</v>
      </c>
      <c r="AV861" s="14" t="s">
        <v>82</v>
      </c>
      <c r="AW861" s="14" t="s">
        <v>33</v>
      </c>
      <c r="AX861" s="14" t="s">
        <v>80</v>
      </c>
      <c r="AY861" s="254" t="s">
        <v>236</v>
      </c>
    </row>
    <row r="862" s="2" customFormat="1" ht="21.75" customHeight="1">
      <c r="A862" s="40"/>
      <c r="B862" s="41"/>
      <c r="C862" s="215" t="s">
        <v>924</v>
      </c>
      <c r="D862" s="215" t="s">
        <v>238</v>
      </c>
      <c r="E862" s="216" t="s">
        <v>925</v>
      </c>
      <c r="F862" s="217" t="s">
        <v>926</v>
      </c>
      <c r="G862" s="218" t="s">
        <v>241</v>
      </c>
      <c r="H862" s="219">
        <v>2.8980000000000001</v>
      </c>
      <c r="I862" s="220"/>
      <c r="J862" s="221">
        <f>ROUND(I862*H862,2)</f>
        <v>0</v>
      </c>
      <c r="K862" s="217" t="s">
        <v>242</v>
      </c>
      <c r="L862" s="46"/>
      <c r="M862" s="222" t="s">
        <v>19</v>
      </c>
      <c r="N862" s="223" t="s">
        <v>44</v>
      </c>
      <c r="O862" s="86"/>
      <c r="P862" s="224">
        <f>O862*H862</f>
        <v>0</v>
      </c>
      <c r="Q862" s="224">
        <v>0</v>
      </c>
      <c r="R862" s="224">
        <f>Q862*H862</f>
        <v>0</v>
      </c>
      <c r="S862" s="224">
        <v>0.029000000000000001</v>
      </c>
      <c r="T862" s="225">
        <f>S862*H862</f>
        <v>0.084042000000000006</v>
      </c>
      <c r="U862" s="40"/>
      <c r="V862" s="40"/>
      <c r="W862" s="40"/>
      <c r="X862" s="40"/>
      <c r="Y862" s="40"/>
      <c r="Z862" s="40"/>
      <c r="AA862" s="40"/>
      <c r="AB862" s="40"/>
      <c r="AC862" s="40"/>
      <c r="AD862" s="40"/>
      <c r="AE862" s="40"/>
      <c r="AR862" s="226" t="s">
        <v>243</v>
      </c>
      <c r="AT862" s="226" t="s">
        <v>238</v>
      </c>
      <c r="AU862" s="226" t="s">
        <v>82</v>
      </c>
      <c r="AY862" s="19" t="s">
        <v>236</v>
      </c>
      <c r="BE862" s="227">
        <f>IF(N862="základní",J862,0)</f>
        <v>0</v>
      </c>
      <c r="BF862" s="227">
        <f>IF(N862="snížená",J862,0)</f>
        <v>0</v>
      </c>
      <c r="BG862" s="227">
        <f>IF(N862="zákl. přenesená",J862,0)</f>
        <v>0</v>
      </c>
      <c r="BH862" s="227">
        <f>IF(N862="sníž. přenesená",J862,0)</f>
        <v>0</v>
      </c>
      <c r="BI862" s="227">
        <f>IF(N862="nulová",J862,0)</f>
        <v>0</v>
      </c>
      <c r="BJ862" s="19" t="s">
        <v>80</v>
      </c>
      <c r="BK862" s="227">
        <f>ROUND(I862*H862,2)</f>
        <v>0</v>
      </c>
      <c r="BL862" s="19" t="s">
        <v>243</v>
      </c>
      <c r="BM862" s="226" t="s">
        <v>927</v>
      </c>
    </row>
    <row r="863" s="2" customFormat="1">
      <c r="A863" s="40"/>
      <c r="B863" s="41"/>
      <c r="C863" s="42"/>
      <c r="D863" s="228" t="s">
        <v>245</v>
      </c>
      <c r="E863" s="42"/>
      <c r="F863" s="229" t="s">
        <v>928</v>
      </c>
      <c r="G863" s="42"/>
      <c r="H863" s="42"/>
      <c r="I863" s="230"/>
      <c r="J863" s="42"/>
      <c r="K863" s="42"/>
      <c r="L863" s="46"/>
      <c r="M863" s="231"/>
      <c r="N863" s="232"/>
      <c r="O863" s="86"/>
      <c r="P863" s="86"/>
      <c r="Q863" s="86"/>
      <c r="R863" s="86"/>
      <c r="S863" s="86"/>
      <c r="T863" s="87"/>
      <c r="U863" s="40"/>
      <c r="V863" s="40"/>
      <c r="W863" s="40"/>
      <c r="X863" s="40"/>
      <c r="Y863" s="40"/>
      <c r="Z863" s="40"/>
      <c r="AA863" s="40"/>
      <c r="AB863" s="40"/>
      <c r="AC863" s="40"/>
      <c r="AD863" s="40"/>
      <c r="AE863" s="40"/>
      <c r="AT863" s="19" t="s">
        <v>245</v>
      </c>
      <c r="AU863" s="19" t="s">
        <v>82</v>
      </c>
    </row>
    <row r="864" s="13" customFormat="1">
      <c r="A864" s="13"/>
      <c r="B864" s="233"/>
      <c r="C864" s="234"/>
      <c r="D864" s="235" t="s">
        <v>247</v>
      </c>
      <c r="E864" s="236" t="s">
        <v>19</v>
      </c>
      <c r="F864" s="237" t="s">
        <v>268</v>
      </c>
      <c r="G864" s="234"/>
      <c r="H864" s="236" t="s">
        <v>19</v>
      </c>
      <c r="I864" s="238"/>
      <c r="J864" s="234"/>
      <c r="K864" s="234"/>
      <c r="L864" s="239"/>
      <c r="M864" s="240"/>
      <c r="N864" s="241"/>
      <c r="O864" s="241"/>
      <c r="P864" s="241"/>
      <c r="Q864" s="241"/>
      <c r="R864" s="241"/>
      <c r="S864" s="241"/>
      <c r="T864" s="242"/>
      <c r="U864" s="13"/>
      <c r="V864" s="13"/>
      <c r="W864" s="13"/>
      <c r="X864" s="13"/>
      <c r="Y864" s="13"/>
      <c r="Z864" s="13"/>
      <c r="AA864" s="13"/>
      <c r="AB864" s="13"/>
      <c r="AC864" s="13"/>
      <c r="AD864" s="13"/>
      <c r="AE864" s="13"/>
      <c r="AT864" s="243" t="s">
        <v>247</v>
      </c>
      <c r="AU864" s="243" t="s">
        <v>82</v>
      </c>
      <c r="AV864" s="13" t="s">
        <v>80</v>
      </c>
      <c r="AW864" s="13" t="s">
        <v>33</v>
      </c>
      <c r="AX864" s="13" t="s">
        <v>73</v>
      </c>
      <c r="AY864" s="243" t="s">
        <v>236</v>
      </c>
    </row>
    <row r="865" s="13" customFormat="1">
      <c r="A865" s="13"/>
      <c r="B865" s="233"/>
      <c r="C865" s="234"/>
      <c r="D865" s="235" t="s">
        <v>247</v>
      </c>
      <c r="E865" s="236" t="s">
        <v>19</v>
      </c>
      <c r="F865" s="237" t="s">
        <v>269</v>
      </c>
      <c r="G865" s="234"/>
      <c r="H865" s="236" t="s">
        <v>19</v>
      </c>
      <c r="I865" s="238"/>
      <c r="J865" s="234"/>
      <c r="K865" s="234"/>
      <c r="L865" s="239"/>
      <c r="M865" s="240"/>
      <c r="N865" s="241"/>
      <c r="O865" s="241"/>
      <c r="P865" s="241"/>
      <c r="Q865" s="241"/>
      <c r="R865" s="241"/>
      <c r="S865" s="241"/>
      <c r="T865" s="242"/>
      <c r="U865" s="13"/>
      <c r="V865" s="13"/>
      <c r="W865" s="13"/>
      <c r="X865" s="13"/>
      <c r="Y865" s="13"/>
      <c r="Z865" s="13"/>
      <c r="AA865" s="13"/>
      <c r="AB865" s="13"/>
      <c r="AC865" s="13"/>
      <c r="AD865" s="13"/>
      <c r="AE865" s="13"/>
      <c r="AT865" s="243" t="s">
        <v>247</v>
      </c>
      <c r="AU865" s="243" t="s">
        <v>82</v>
      </c>
      <c r="AV865" s="13" t="s">
        <v>80</v>
      </c>
      <c r="AW865" s="13" t="s">
        <v>33</v>
      </c>
      <c r="AX865" s="13" t="s">
        <v>73</v>
      </c>
      <c r="AY865" s="243" t="s">
        <v>236</v>
      </c>
    </row>
    <row r="866" s="14" customFormat="1">
      <c r="A866" s="14"/>
      <c r="B866" s="244"/>
      <c r="C866" s="245"/>
      <c r="D866" s="235" t="s">
        <v>247</v>
      </c>
      <c r="E866" s="246" t="s">
        <v>19</v>
      </c>
      <c r="F866" s="247" t="s">
        <v>923</v>
      </c>
      <c r="G866" s="245"/>
      <c r="H866" s="248">
        <v>2.8980000000000001</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247</v>
      </c>
      <c r="AU866" s="254" t="s">
        <v>82</v>
      </c>
      <c r="AV866" s="14" t="s">
        <v>82</v>
      </c>
      <c r="AW866" s="14" t="s">
        <v>33</v>
      </c>
      <c r="AX866" s="14" t="s">
        <v>80</v>
      </c>
      <c r="AY866" s="254" t="s">
        <v>236</v>
      </c>
    </row>
    <row r="867" s="2" customFormat="1" ht="24.15" customHeight="1">
      <c r="A867" s="40"/>
      <c r="B867" s="41"/>
      <c r="C867" s="215" t="s">
        <v>929</v>
      </c>
      <c r="D867" s="215" t="s">
        <v>238</v>
      </c>
      <c r="E867" s="216" t="s">
        <v>930</v>
      </c>
      <c r="F867" s="217" t="s">
        <v>931</v>
      </c>
      <c r="G867" s="218" t="s">
        <v>114</v>
      </c>
      <c r="H867" s="219">
        <v>107.91500000000001</v>
      </c>
      <c r="I867" s="220"/>
      <c r="J867" s="221">
        <f>ROUND(I867*H867,2)</f>
        <v>0</v>
      </c>
      <c r="K867" s="217" t="s">
        <v>242</v>
      </c>
      <c r="L867" s="46"/>
      <c r="M867" s="222" t="s">
        <v>19</v>
      </c>
      <c r="N867" s="223" t="s">
        <v>44</v>
      </c>
      <c r="O867" s="86"/>
      <c r="P867" s="224">
        <f>O867*H867</f>
        <v>0</v>
      </c>
      <c r="Q867" s="224">
        <v>0</v>
      </c>
      <c r="R867" s="224">
        <f>Q867*H867</f>
        <v>0</v>
      </c>
      <c r="S867" s="224">
        <v>0.035000000000000003</v>
      </c>
      <c r="T867" s="225">
        <f>S867*H867</f>
        <v>3.7770250000000005</v>
      </c>
      <c r="U867" s="40"/>
      <c r="V867" s="40"/>
      <c r="W867" s="40"/>
      <c r="X867" s="40"/>
      <c r="Y867" s="40"/>
      <c r="Z867" s="40"/>
      <c r="AA867" s="40"/>
      <c r="AB867" s="40"/>
      <c r="AC867" s="40"/>
      <c r="AD867" s="40"/>
      <c r="AE867" s="40"/>
      <c r="AR867" s="226" t="s">
        <v>243</v>
      </c>
      <c r="AT867" s="226" t="s">
        <v>238</v>
      </c>
      <c r="AU867" s="226" t="s">
        <v>82</v>
      </c>
      <c r="AY867" s="19" t="s">
        <v>236</v>
      </c>
      <c r="BE867" s="227">
        <f>IF(N867="základní",J867,0)</f>
        <v>0</v>
      </c>
      <c r="BF867" s="227">
        <f>IF(N867="snížená",J867,0)</f>
        <v>0</v>
      </c>
      <c r="BG867" s="227">
        <f>IF(N867="zákl. přenesená",J867,0)</f>
        <v>0</v>
      </c>
      <c r="BH867" s="227">
        <f>IF(N867="sníž. přenesená",J867,0)</f>
        <v>0</v>
      </c>
      <c r="BI867" s="227">
        <f>IF(N867="nulová",J867,0)</f>
        <v>0</v>
      </c>
      <c r="BJ867" s="19" t="s">
        <v>80</v>
      </c>
      <c r="BK867" s="227">
        <f>ROUND(I867*H867,2)</f>
        <v>0</v>
      </c>
      <c r="BL867" s="19" t="s">
        <v>243</v>
      </c>
      <c r="BM867" s="226" t="s">
        <v>932</v>
      </c>
    </row>
    <row r="868" s="2" customFormat="1">
      <c r="A868" s="40"/>
      <c r="B868" s="41"/>
      <c r="C868" s="42"/>
      <c r="D868" s="228" t="s">
        <v>245</v>
      </c>
      <c r="E868" s="42"/>
      <c r="F868" s="229" t="s">
        <v>933</v>
      </c>
      <c r="G868" s="42"/>
      <c r="H868" s="42"/>
      <c r="I868" s="230"/>
      <c r="J868" s="42"/>
      <c r="K868" s="42"/>
      <c r="L868" s="46"/>
      <c r="M868" s="231"/>
      <c r="N868" s="232"/>
      <c r="O868" s="86"/>
      <c r="P868" s="86"/>
      <c r="Q868" s="86"/>
      <c r="R868" s="86"/>
      <c r="S868" s="86"/>
      <c r="T868" s="87"/>
      <c r="U868" s="40"/>
      <c r="V868" s="40"/>
      <c r="W868" s="40"/>
      <c r="X868" s="40"/>
      <c r="Y868" s="40"/>
      <c r="Z868" s="40"/>
      <c r="AA868" s="40"/>
      <c r="AB868" s="40"/>
      <c r="AC868" s="40"/>
      <c r="AD868" s="40"/>
      <c r="AE868" s="40"/>
      <c r="AT868" s="19" t="s">
        <v>245</v>
      </c>
      <c r="AU868" s="19" t="s">
        <v>82</v>
      </c>
    </row>
    <row r="869" s="13" customFormat="1">
      <c r="A869" s="13"/>
      <c r="B869" s="233"/>
      <c r="C869" s="234"/>
      <c r="D869" s="235" t="s">
        <v>247</v>
      </c>
      <c r="E869" s="236" t="s">
        <v>19</v>
      </c>
      <c r="F869" s="237" t="s">
        <v>268</v>
      </c>
      <c r="G869" s="234"/>
      <c r="H869" s="236" t="s">
        <v>19</v>
      </c>
      <c r="I869" s="238"/>
      <c r="J869" s="234"/>
      <c r="K869" s="234"/>
      <c r="L869" s="239"/>
      <c r="M869" s="240"/>
      <c r="N869" s="241"/>
      <c r="O869" s="241"/>
      <c r="P869" s="241"/>
      <c r="Q869" s="241"/>
      <c r="R869" s="241"/>
      <c r="S869" s="241"/>
      <c r="T869" s="242"/>
      <c r="U869" s="13"/>
      <c r="V869" s="13"/>
      <c r="W869" s="13"/>
      <c r="X869" s="13"/>
      <c r="Y869" s="13"/>
      <c r="Z869" s="13"/>
      <c r="AA869" s="13"/>
      <c r="AB869" s="13"/>
      <c r="AC869" s="13"/>
      <c r="AD869" s="13"/>
      <c r="AE869" s="13"/>
      <c r="AT869" s="243" t="s">
        <v>247</v>
      </c>
      <c r="AU869" s="243" t="s">
        <v>82</v>
      </c>
      <c r="AV869" s="13" t="s">
        <v>80</v>
      </c>
      <c r="AW869" s="13" t="s">
        <v>33</v>
      </c>
      <c r="AX869" s="13" t="s">
        <v>73</v>
      </c>
      <c r="AY869" s="243" t="s">
        <v>236</v>
      </c>
    </row>
    <row r="870" s="13" customFormat="1">
      <c r="A870" s="13"/>
      <c r="B870" s="233"/>
      <c r="C870" s="234"/>
      <c r="D870" s="235" t="s">
        <v>247</v>
      </c>
      <c r="E870" s="236" t="s">
        <v>19</v>
      </c>
      <c r="F870" s="237" t="s">
        <v>269</v>
      </c>
      <c r="G870" s="234"/>
      <c r="H870" s="236" t="s">
        <v>19</v>
      </c>
      <c r="I870" s="238"/>
      <c r="J870" s="234"/>
      <c r="K870" s="234"/>
      <c r="L870" s="239"/>
      <c r="M870" s="240"/>
      <c r="N870" s="241"/>
      <c r="O870" s="241"/>
      <c r="P870" s="241"/>
      <c r="Q870" s="241"/>
      <c r="R870" s="241"/>
      <c r="S870" s="241"/>
      <c r="T870" s="242"/>
      <c r="U870" s="13"/>
      <c r="V870" s="13"/>
      <c r="W870" s="13"/>
      <c r="X870" s="13"/>
      <c r="Y870" s="13"/>
      <c r="Z870" s="13"/>
      <c r="AA870" s="13"/>
      <c r="AB870" s="13"/>
      <c r="AC870" s="13"/>
      <c r="AD870" s="13"/>
      <c r="AE870" s="13"/>
      <c r="AT870" s="243" t="s">
        <v>247</v>
      </c>
      <c r="AU870" s="243" t="s">
        <v>82</v>
      </c>
      <c r="AV870" s="13" t="s">
        <v>80</v>
      </c>
      <c r="AW870" s="13" t="s">
        <v>33</v>
      </c>
      <c r="AX870" s="13" t="s">
        <v>73</v>
      </c>
      <c r="AY870" s="243" t="s">
        <v>236</v>
      </c>
    </row>
    <row r="871" s="13" customFormat="1">
      <c r="A871" s="13"/>
      <c r="B871" s="233"/>
      <c r="C871" s="234"/>
      <c r="D871" s="235" t="s">
        <v>247</v>
      </c>
      <c r="E871" s="236" t="s">
        <v>19</v>
      </c>
      <c r="F871" s="237" t="s">
        <v>908</v>
      </c>
      <c r="G871" s="234"/>
      <c r="H871" s="236" t="s">
        <v>19</v>
      </c>
      <c r="I871" s="238"/>
      <c r="J871" s="234"/>
      <c r="K871" s="234"/>
      <c r="L871" s="239"/>
      <c r="M871" s="240"/>
      <c r="N871" s="241"/>
      <c r="O871" s="241"/>
      <c r="P871" s="241"/>
      <c r="Q871" s="241"/>
      <c r="R871" s="241"/>
      <c r="S871" s="241"/>
      <c r="T871" s="242"/>
      <c r="U871" s="13"/>
      <c r="V871" s="13"/>
      <c r="W871" s="13"/>
      <c r="X871" s="13"/>
      <c r="Y871" s="13"/>
      <c r="Z871" s="13"/>
      <c r="AA871" s="13"/>
      <c r="AB871" s="13"/>
      <c r="AC871" s="13"/>
      <c r="AD871" s="13"/>
      <c r="AE871" s="13"/>
      <c r="AT871" s="243" t="s">
        <v>247</v>
      </c>
      <c r="AU871" s="243" t="s">
        <v>82</v>
      </c>
      <c r="AV871" s="13" t="s">
        <v>80</v>
      </c>
      <c r="AW871" s="13" t="s">
        <v>33</v>
      </c>
      <c r="AX871" s="13" t="s">
        <v>73</v>
      </c>
      <c r="AY871" s="243" t="s">
        <v>236</v>
      </c>
    </row>
    <row r="872" s="14" customFormat="1">
      <c r="A872" s="14"/>
      <c r="B872" s="244"/>
      <c r="C872" s="245"/>
      <c r="D872" s="235" t="s">
        <v>247</v>
      </c>
      <c r="E872" s="246" t="s">
        <v>19</v>
      </c>
      <c r="F872" s="247" t="s">
        <v>934</v>
      </c>
      <c r="G872" s="245"/>
      <c r="H872" s="248">
        <v>33.941000000000003</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247</v>
      </c>
      <c r="AU872" s="254" t="s">
        <v>82</v>
      </c>
      <c r="AV872" s="14" t="s">
        <v>82</v>
      </c>
      <c r="AW872" s="14" t="s">
        <v>33</v>
      </c>
      <c r="AX872" s="14" t="s">
        <v>73</v>
      </c>
      <c r="AY872" s="254" t="s">
        <v>236</v>
      </c>
    </row>
    <row r="873" s="13" customFormat="1">
      <c r="A873" s="13"/>
      <c r="B873" s="233"/>
      <c r="C873" s="234"/>
      <c r="D873" s="235" t="s">
        <v>247</v>
      </c>
      <c r="E873" s="236" t="s">
        <v>19</v>
      </c>
      <c r="F873" s="237" t="s">
        <v>850</v>
      </c>
      <c r="G873" s="234"/>
      <c r="H873" s="236" t="s">
        <v>19</v>
      </c>
      <c r="I873" s="238"/>
      <c r="J873" s="234"/>
      <c r="K873" s="234"/>
      <c r="L873" s="239"/>
      <c r="M873" s="240"/>
      <c r="N873" s="241"/>
      <c r="O873" s="241"/>
      <c r="P873" s="241"/>
      <c r="Q873" s="241"/>
      <c r="R873" s="241"/>
      <c r="S873" s="241"/>
      <c r="T873" s="242"/>
      <c r="U873" s="13"/>
      <c r="V873" s="13"/>
      <c r="W873" s="13"/>
      <c r="X873" s="13"/>
      <c r="Y873" s="13"/>
      <c r="Z873" s="13"/>
      <c r="AA873" s="13"/>
      <c r="AB873" s="13"/>
      <c r="AC873" s="13"/>
      <c r="AD873" s="13"/>
      <c r="AE873" s="13"/>
      <c r="AT873" s="243" t="s">
        <v>247</v>
      </c>
      <c r="AU873" s="243" t="s">
        <v>82</v>
      </c>
      <c r="AV873" s="13" t="s">
        <v>80</v>
      </c>
      <c r="AW873" s="13" t="s">
        <v>33</v>
      </c>
      <c r="AX873" s="13" t="s">
        <v>73</v>
      </c>
      <c r="AY873" s="243" t="s">
        <v>236</v>
      </c>
    </row>
    <row r="874" s="14" customFormat="1">
      <c r="A874" s="14"/>
      <c r="B874" s="244"/>
      <c r="C874" s="245"/>
      <c r="D874" s="235" t="s">
        <v>247</v>
      </c>
      <c r="E874" s="246" t="s">
        <v>19</v>
      </c>
      <c r="F874" s="247" t="s">
        <v>935</v>
      </c>
      <c r="G874" s="245"/>
      <c r="H874" s="248">
        <v>41.195</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247</v>
      </c>
      <c r="AU874" s="254" t="s">
        <v>82</v>
      </c>
      <c r="AV874" s="14" t="s">
        <v>82</v>
      </c>
      <c r="AW874" s="14" t="s">
        <v>33</v>
      </c>
      <c r="AX874" s="14" t="s">
        <v>73</v>
      </c>
      <c r="AY874" s="254" t="s">
        <v>236</v>
      </c>
    </row>
    <row r="875" s="13" customFormat="1">
      <c r="A875" s="13"/>
      <c r="B875" s="233"/>
      <c r="C875" s="234"/>
      <c r="D875" s="235" t="s">
        <v>247</v>
      </c>
      <c r="E875" s="236" t="s">
        <v>19</v>
      </c>
      <c r="F875" s="237" t="s">
        <v>854</v>
      </c>
      <c r="G875" s="234"/>
      <c r="H875" s="236" t="s">
        <v>19</v>
      </c>
      <c r="I875" s="238"/>
      <c r="J875" s="234"/>
      <c r="K875" s="234"/>
      <c r="L875" s="239"/>
      <c r="M875" s="240"/>
      <c r="N875" s="241"/>
      <c r="O875" s="241"/>
      <c r="P875" s="241"/>
      <c r="Q875" s="241"/>
      <c r="R875" s="241"/>
      <c r="S875" s="241"/>
      <c r="T875" s="242"/>
      <c r="U875" s="13"/>
      <c r="V875" s="13"/>
      <c r="W875" s="13"/>
      <c r="X875" s="13"/>
      <c r="Y875" s="13"/>
      <c r="Z875" s="13"/>
      <c r="AA875" s="13"/>
      <c r="AB875" s="13"/>
      <c r="AC875" s="13"/>
      <c r="AD875" s="13"/>
      <c r="AE875" s="13"/>
      <c r="AT875" s="243" t="s">
        <v>247</v>
      </c>
      <c r="AU875" s="243" t="s">
        <v>82</v>
      </c>
      <c r="AV875" s="13" t="s">
        <v>80</v>
      </c>
      <c r="AW875" s="13" t="s">
        <v>33</v>
      </c>
      <c r="AX875" s="13" t="s">
        <v>73</v>
      </c>
      <c r="AY875" s="243" t="s">
        <v>236</v>
      </c>
    </row>
    <row r="876" s="14" customFormat="1">
      <c r="A876" s="14"/>
      <c r="B876" s="244"/>
      <c r="C876" s="245"/>
      <c r="D876" s="235" t="s">
        <v>247</v>
      </c>
      <c r="E876" s="246" t="s">
        <v>19</v>
      </c>
      <c r="F876" s="247" t="s">
        <v>936</v>
      </c>
      <c r="G876" s="245"/>
      <c r="H876" s="248">
        <v>8.8499999999999996</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247</v>
      </c>
      <c r="AU876" s="254" t="s">
        <v>82</v>
      </c>
      <c r="AV876" s="14" t="s">
        <v>82</v>
      </c>
      <c r="AW876" s="14" t="s">
        <v>33</v>
      </c>
      <c r="AX876" s="14" t="s">
        <v>73</v>
      </c>
      <c r="AY876" s="254" t="s">
        <v>236</v>
      </c>
    </row>
    <row r="877" s="13" customFormat="1">
      <c r="A877" s="13"/>
      <c r="B877" s="233"/>
      <c r="C877" s="234"/>
      <c r="D877" s="235" t="s">
        <v>247</v>
      </c>
      <c r="E877" s="236" t="s">
        <v>19</v>
      </c>
      <c r="F877" s="237" t="s">
        <v>912</v>
      </c>
      <c r="G877" s="234"/>
      <c r="H877" s="236" t="s">
        <v>19</v>
      </c>
      <c r="I877" s="238"/>
      <c r="J877" s="234"/>
      <c r="K877" s="234"/>
      <c r="L877" s="239"/>
      <c r="M877" s="240"/>
      <c r="N877" s="241"/>
      <c r="O877" s="241"/>
      <c r="P877" s="241"/>
      <c r="Q877" s="241"/>
      <c r="R877" s="241"/>
      <c r="S877" s="241"/>
      <c r="T877" s="242"/>
      <c r="U877" s="13"/>
      <c r="V877" s="13"/>
      <c r="W877" s="13"/>
      <c r="X877" s="13"/>
      <c r="Y877" s="13"/>
      <c r="Z877" s="13"/>
      <c r="AA877" s="13"/>
      <c r="AB877" s="13"/>
      <c r="AC877" s="13"/>
      <c r="AD877" s="13"/>
      <c r="AE877" s="13"/>
      <c r="AT877" s="243" t="s">
        <v>247</v>
      </c>
      <c r="AU877" s="243" t="s">
        <v>82</v>
      </c>
      <c r="AV877" s="13" t="s">
        <v>80</v>
      </c>
      <c r="AW877" s="13" t="s">
        <v>33</v>
      </c>
      <c r="AX877" s="13" t="s">
        <v>73</v>
      </c>
      <c r="AY877" s="243" t="s">
        <v>236</v>
      </c>
    </row>
    <row r="878" s="14" customFormat="1">
      <c r="A878" s="14"/>
      <c r="B878" s="244"/>
      <c r="C878" s="245"/>
      <c r="D878" s="235" t="s">
        <v>247</v>
      </c>
      <c r="E878" s="246" t="s">
        <v>19</v>
      </c>
      <c r="F878" s="247" t="s">
        <v>937</v>
      </c>
      <c r="G878" s="245"/>
      <c r="H878" s="248">
        <v>5.6360000000000001</v>
      </c>
      <c r="I878" s="249"/>
      <c r="J878" s="245"/>
      <c r="K878" s="245"/>
      <c r="L878" s="250"/>
      <c r="M878" s="251"/>
      <c r="N878" s="252"/>
      <c r="O878" s="252"/>
      <c r="P878" s="252"/>
      <c r="Q878" s="252"/>
      <c r="R878" s="252"/>
      <c r="S878" s="252"/>
      <c r="T878" s="253"/>
      <c r="U878" s="14"/>
      <c r="V878" s="14"/>
      <c r="W878" s="14"/>
      <c r="X878" s="14"/>
      <c r="Y878" s="14"/>
      <c r="Z878" s="14"/>
      <c r="AA878" s="14"/>
      <c r="AB878" s="14"/>
      <c r="AC878" s="14"/>
      <c r="AD878" s="14"/>
      <c r="AE878" s="14"/>
      <c r="AT878" s="254" t="s">
        <v>247</v>
      </c>
      <c r="AU878" s="254" t="s">
        <v>82</v>
      </c>
      <c r="AV878" s="14" t="s">
        <v>82</v>
      </c>
      <c r="AW878" s="14" t="s">
        <v>33</v>
      </c>
      <c r="AX878" s="14" t="s">
        <v>73</v>
      </c>
      <c r="AY878" s="254" t="s">
        <v>236</v>
      </c>
    </row>
    <row r="879" s="14" customFormat="1">
      <c r="A879" s="14"/>
      <c r="B879" s="244"/>
      <c r="C879" s="245"/>
      <c r="D879" s="235" t="s">
        <v>247</v>
      </c>
      <c r="E879" s="246" t="s">
        <v>19</v>
      </c>
      <c r="F879" s="247" t="s">
        <v>938</v>
      </c>
      <c r="G879" s="245"/>
      <c r="H879" s="248">
        <v>3.6589999999999998</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247</v>
      </c>
      <c r="AU879" s="254" t="s">
        <v>82</v>
      </c>
      <c r="AV879" s="14" t="s">
        <v>82</v>
      </c>
      <c r="AW879" s="14" t="s">
        <v>33</v>
      </c>
      <c r="AX879" s="14" t="s">
        <v>73</v>
      </c>
      <c r="AY879" s="254" t="s">
        <v>236</v>
      </c>
    </row>
    <row r="880" s="16" customFormat="1">
      <c r="A880" s="16"/>
      <c r="B880" s="266"/>
      <c r="C880" s="267"/>
      <c r="D880" s="235" t="s">
        <v>247</v>
      </c>
      <c r="E880" s="268" t="s">
        <v>19</v>
      </c>
      <c r="F880" s="269" t="s">
        <v>367</v>
      </c>
      <c r="G880" s="267"/>
      <c r="H880" s="270">
        <v>93.281000000000006</v>
      </c>
      <c r="I880" s="271"/>
      <c r="J880" s="267"/>
      <c r="K880" s="267"/>
      <c r="L880" s="272"/>
      <c r="M880" s="273"/>
      <c r="N880" s="274"/>
      <c r="O880" s="274"/>
      <c r="P880" s="274"/>
      <c r="Q880" s="274"/>
      <c r="R880" s="274"/>
      <c r="S880" s="274"/>
      <c r="T880" s="275"/>
      <c r="U880" s="16"/>
      <c r="V880" s="16"/>
      <c r="W880" s="16"/>
      <c r="X880" s="16"/>
      <c r="Y880" s="16"/>
      <c r="Z880" s="16"/>
      <c r="AA880" s="16"/>
      <c r="AB880" s="16"/>
      <c r="AC880" s="16"/>
      <c r="AD880" s="16"/>
      <c r="AE880" s="16"/>
      <c r="AT880" s="276" t="s">
        <v>247</v>
      </c>
      <c r="AU880" s="276" t="s">
        <v>82</v>
      </c>
      <c r="AV880" s="16" t="s">
        <v>128</v>
      </c>
      <c r="AW880" s="16" t="s">
        <v>33</v>
      </c>
      <c r="AX880" s="16" t="s">
        <v>73</v>
      </c>
      <c r="AY880" s="276" t="s">
        <v>236</v>
      </c>
    </row>
    <row r="881" s="13" customFormat="1">
      <c r="A881" s="13"/>
      <c r="B881" s="233"/>
      <c r="C881" s="234"/>
      <c r="D881" s="235" t="s">
        <v>247</v>
      </c>
      <c r="E881" s="236" t="s">
        <v>19</v>
      </c>
      <c r="F881" s="237" t="s">
        <v>333</v>
      </c>
      <c r="G881" s="234"/>
      <c r="H881" s="236" t="s">
        <v>19</v>
      </c>
      <c r="I881" s="238"/>
      <c r="J881" s="234"/>
      <c r="K881" s="234"/>
      <c r="L881" s="239"/>
      <c r="M881" s="240"/>
      <c r="N881" s="241"/>
      <c r="O881" s="241"/>
      <c r="P881" s="241"/>
      <c r="Q881" s="241"/>
      <c r="R881" s="241"/>
      <c r="S881" s="241"/>
      <c r="T881" s="242"/>
      <c r="U881" s="13"/>
      <c r="V881" s="13"/>
      <c r="W881" s="13"/>
      <c r="X881" s="13"/>
      <c r="Y881" s="13"/>
      <c r="Z881" s="13"/>
      <c r="AA881" s="13"/>
      <c r="AB881" s="13"/>
      <c r="AC881" s="13"/>
      <c r="AD881" s="13"/>
      <c r="AE881" s="13"/>
      <c r="AT881" s="243" t="s">
        <v>247</v>
      </c>
      <c r="AU881" s="243" t="s">
        <v>82</v>
      </c>
      <c r="AV881" s="13" t="s">
        <v>80</v>
      </c>
      <c r="AW881" s="13" t="s">
        <v>33</v>
      </c>
      <c r="AX881" s="13" t="s">
        <v>73</v>
      </c>
      <c r="AY881" s="243" t="s">
        <v>236</v>
      </c>
    </row>
    <row r="882" s="13" customFormat="1">
      <c r="A882" s="13"/>
      <c r="B882" s="233"/>
      <c r="C882" s="234"/>
      <c r="D882" s="235" t="s">
        <v>247</v>
      </c>
      <c r="E882" s="236" t="s">
        <v>19</v>
      </c>
      <c r="F882" s="237" t="s">
        <v>914</v>
      </c>
      <c r="G882" s="234"/>
      <c r="H882" s="236" t="s">
        <v>19</v>
      </c>
      <c r="I882" s="238"/>
      <c r="J882" s="234"/>
      <c r="K882" s="234"/>
      <c r="L882" s="239"/>
      <c r="M882" s="240"/>
      <c r="N882" s="241"/>
      <c r="O882" s="241"/>
      <c r="P882" s="241"/>
      <c r="Q882" s="241"/>
      <c r="R882" s="241"/>
      <c r="S882" s="241"/>
      <c r="T882" s="242"/>
      <c r="U882" s="13"/>
      <c r="V882" s="13"/>
      <c r="W882" s="13"/>
      <c r="X882" s="13"/>
      <c r="Y882" s="13"/>
      <c r="Z882" s="13"/>
      <c r="AA882" s="13"/>
      <c r="AB882" s="13"/>
      <c r="AC882" s="13"/>
      <c r="AD882" s="13"/>
      <c r="AE882" s="13"/>
      <c r="AT882" s="243" t="s">
        <v>247</v>
      </c>
      <c r="AU882" s="243" t="s">
        <v>82</v>
      </c>
      <c r="AV882" s="13" t="s">
        <v>80</v>
      </c>
      <c r="AW882" s="13" t="s">
        <v>33</v>
      </c>
      <c r="AX882" s="13" t="s">
        <v>73</v>
      </c>
      <c r="AY882" s="243" t="s">
        <v>236</v>
      </c>
    </row>
    <row r="883" s="14" customFormat="1">
      <c r="A883" s="14"/>
      <c r="B883" s="244"/>
      <c r="C883" s="245"/>
      <c r="D883" s="235" t="s">
        <v>247</v>
      </c>
      <c r="E883" s="246" t="s">
        <v>19</v>
      </c>
      <c r="F883" s="247" t="s">
        <v>939</v>
      </c>
      <c r="G883" s="245"/>
      <c r="H883" s="248">
        <v>5.5350000000000001</v>
      </c>
      <c r="I883" s="249"/>
      <c r="J883" s="245"/>
      <c r="K883" s="245"/>
      <c r="L883" s="250"/>
      <c r="M883" s="251"/>
      <c r="N883" s="252"/>
      <c r="O883" s="252"/>
      <c r="P883" s="252"/>
      <c r="Q883" s="252"/>
      <c r="R883" s="252"/>
      <c r="S883" s="252"/>
      <c r="T883" s="253"/>
      <c r="U883" s="14"/>
      <c r="V883" s="14"/>
      <c r="W883" s="14"/>
      <c r="X883" s="14"/>
      <c r="Y883" s="14"/>
      <c r="Z883" s="14"/>
      <c r="AA883" s="14"/>
      <c r="AB883" s="14"/>
      <c r="AC883" s="14"/>
      <c r="AD883" s="14"/>
      <c r="AE883" s="14"/>
      <c r="AT883" s="254" t="s">
        <v>247</v>
      </c>
      <c r="AU883" s="254" t="s">
        <v>82</v>
      </c>
      <c r="AV883" s="14" t="s">
        <v>82</v>
      </c>
      <c r="AW883" s="14" t="s">
        <v>33</v>
      </c>
      <c r="AX883" s="14" t="s">
        <v>73</v>
      </c>
      <c r="AY883" s="254" t="s">
        <v>236</v>
      </c>
    </row>
    <row r="884" s="13" customFormat="1">
      <c r="A884" s="13"/>
      <c r="B884" s="233"/>
      <c r="C884" s="234"/>
      <c r="D884" s="235" t="s">
        <v>247</v>
      </c>
      <c r="E884" s="236" t="s">
        <v>19</v>
      </c>
      <c r="F884" s="237" t="s">
        <v>916</v>
      </c>
      <c r="G884" s="234"/>
      <c r="H884" s="236" t="s">
        <v>19</v>
      </c>
      <c r="I884" s="238"/>
      <c r="J884" s="234"/>
      <c r="K884" s="234"/>
      <c r="L884" s="239"/>
      <c r="M884" s="240"/>
      <c r="N884" s="241"/>
      <c r="O884" s="241"/>
      <c r="P884" s="241"/>
      <c r="Q884" s="241"/>
      <c r="R884" s="241"/>
      <c r="S884" s="241"/>
      <c r="T884" s="242"/>
      <c r="U884" s="13"/>
      <c r="V884" s="13"/>
      <c r="W884" s="13"/>
      <c r="X884" s="13"/>
      <c r="Y884" s="13"/>
      <c r="Z884" s="13"/>
      <c r="AA884" s="13"/>
      <c r="AB884" s="13"/>
      <c r="AC884" s="13"/>
      <c r="AD884" s="13"/>
      <c r="AE884" s="13"/>
      <c r="AT884" s="243" t="s">
        <v>247</v>
      </c>
      <c r="AU884" s="243" t="s">
        <v>82</v>
      </c>
      <c r="AV884" s="13" t="s">
        <v>80</v>
      </c>
      <c r="AW884" s="13" t="s">
        <v>33</v>
      </c>
      <c r="AX884" s="13" t="s">
        <v>73</v>
      </c>
      <c r="AY884" s="243" t="s">
        <v>236</v>
      </c>
    </row>
    <row r="885" s="14" customFormat="1">
      <c r="A885" s="14"/>
      <c r="B885" s="244"/>
      <c r="C885" s="245"/>
      <c r="D885" s="235" t="s">
        <v>247</v>
      </c>
      <c r="E885" s="246" t="s">
        <v>19</v>
      </c>
      <c r="F885" s="247" t="s">
        <v>940</v>
      </c>
      <c r="G885" s="245"/>
      <c r="H885" s="248">
        <v>2.5920000000000001</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247</v>
      </c>
      <c r="AU885" s="254" t="s">
        <v>82</v>
      </c>
      <c r="AV885" s="14" t="s">
        <v>82</v>
      </c>
      <c r="AW885" s="14" t="s">
        <v>33</v>
      </c>
      <c r="AX885" s="14" t="s">
        <v>73</v>
      </c>
      <c r="AY885" s="254" t="s">
        <v>236</v>
      </c>
    </row>
    <row r="886" s="13" customFormat="1">
      <c r="A886" s="13"/>
      <c r="B886" s="233"/>
      <c r="C886" s="234"/>
      <c r="D886" s="235" t="s">
        <v>247</v>
      </c>
      <c r="E886" s="236" t="s">
        <v>19</v>
      </c>
      <c r="F886" s="237" t="s">
        <v>941</v>
      </c>
      <c r="G886" s="234"/>
      <c r="H886" s="236" t="s">
        <v>19</v>
      </c>
      <c r="I886" s="238"/>
      <c r="J886" s="234"/>
      <c r="K886" s="234"/>
      <c r="L886" s="239"/>
      <c r="M886" s="240"/>
      <c r="N886" s="241"/>
      <c r="O886" s="241"/>
      <c r="P886" s="241"/>
      <c r="Q886" s="241"/>
      <c r="R886" s="241"/>
      <c r="S886" s="241"/>
      <c r="T886" s="242"/>
      <c r="U886" s="13"/>
      <c r="V886" s="13"/>
      <c r="W886" s="13"/>
      <c r="X886" s="13"/>
      <c r="Y886" s="13"/>
      <c r="Z886" s="13"/>
      <c r="AA886" s="13"/>
      <c r="AB886" s="13"/>
      <c r="AC886" s="13"/>
      <c r="AD886" s="13"/>
      <c r="AE886" s="13"/>
      <c r="AT886" s="243" t="s">
        <v>247</v>
      </c>
      <c r="AU886" s="243" t="s">
        <v>82</v>
      </c>
      <c r="AV886" s="13" t="s">
        <v>80</v>
      </c>
      <c r="AW886" s="13" t="s">
        <v>33</v>
      </c>
      <c r="AX886" s="13" t="s">
        <v>73</v>
      </c>
      <c r="AY886" s="243" t="s">
        <v>236</v>
      </c>
    </row>
    <row r="887" s="14" customFormat="1">
      <c r="A887" s="14"/>
      <c r="B887" s="244"/>
      <c r="C887" s="245"/>
      <c r="D887" s="235" t="s">
        <v>247</v>
      </c>
      <c r="E887" s="246" t="s">
        <v>19</v>
      </c>
      <c r="F887" s="247" t="s">
        <v>942</v>
      </c>
      <c r="G887" s="245"/>
      <c r="H887" s="248">
        <v>6.5069999999999997</v>
      </c>
      <c r="I887" s="249"/>
      <c r="J887" s="245"/>
      <c r="K887" s="245"/>
      <c r="L887" s="250"/>
      <c r="M887" s="251"/>
      <c r="N887" s="252"/>
      <c r="O887" s="252"/>
      <c r="P887" s="252"/>
      <c r="Q887" s="252"/>
      <c r="R887" s="252"/>
      <c r="S887" s="252"/>
      <c r="T887" s="253"/>
      <c r="U887" s="14"/>
      <c r="V887" s="14"/>
      <c r="W887" s="14"/>
      <c r="X887" s="14"/>
      <c r="Y887" s="14"/>
      <c r="Z887" s="14"/>
      <c r="AA887" s="14"/>
      <c r="AB887" s="14"/>
      <c r="AC887" s="14"/>
      <c r="AD887" s="14"/>
      <c r="AE887" s="14"/>
      <c r="AT887" s="254" t="s">
        <v>247</v>
      </c>
      <c r="AU887" s="254" t="s">
        <v>82</v>
      </c>
      <c r="AV887" s="14" t="s">
        <v>82</v>
      </c>
      <c r="AW887" s="14" t="s">
        <v>33</v>
      </c>
      <c r="AX887" s="14" t="s">
        <v>73</v>
      </c>
      <c r="AY887" s="254" t="s">
        <v>236</v>
      </c>
    </row>
    <row r="888" s="16" customFormat="1">
      <c r="A888" s="16"/>
      <c r="B888" s="266"/>
      <c r="C888" s="267"/>
      <c r="D888" s="235" t="s">
        <v>247</v>
      </c>
      <c r="E888" s="268" t="s">
        <v>19</v>
      </c>
      <c r="F888" s="269" t="s">
        <v>367</v>
      </c>
      <c r="G888" s="267"/>
      <c r="H888" s="270">
        <v>14.634</v>
      </c>
      <c r="I888" s="271"/>
      <c r="J888" s="267"/>
      <c r="K888" s="267"/>
      <c r="L888" s="272"/>
      <c r="M888" s="273"/>
      <c r="N888" s="274"/>
      <c r="O888" s="274"/>
      <c r="P888" s="274"/>
      <c r="Q888" s="274"/>
      <c r="R888" s="274"/>
      <c r="S888" s="274"/>
      <c r="T888" s="275"/>
      <c r="U888" s="16"/>
      <c r="V888" s="16"/>
      <c r="W888" s="16"/>
      <c r="X888" s="16"/>
      <c r="Y888" s="16"/>
      <c r="Z888" s="16"/>
      <c r="AA888" s="16"/>
      <c r="AB888" s="16"/>
      <c r="AC888" s="16"/>
      <c r="AD888" s="16"/>
      <c r="AE888" s="16"/>
      <c r="AT888" s="276" t="s">
        <v>247</v>
      </c>
      <c r="AU888" s="276" t="s">
        <v>82</v>
      </c>
      <c r="AV888" s="16" t="s">
        <v>128</v>
      </c>
      <c r="AW888" s="16" t="s">
        <v>33</v>
      </c>
      <c r="AX888" s="16" t="s">
        <v>73</v>
      </c>
      <c r="AY888" s="276" t="s">
        <v>236</v>
      </c>
    </row>
    <row r="889" s="15" customFormat="1">
      <c r="A889" s="15"/>
      <c r="B889" s="255"/>
      <c r="C889" s="256"/>
      <c r="D889" s="235" t="s">
        <v>247</v>
      </c>
      <c r="E889" s="257" t="s">
        <v>19</v>
      </c>
      <c r="F889" s="258" t="s">
        <v>254</v>
      </c>
      <c r="G889" s="256"/>
      <c r="H889" s="259">
        <v>107.91500000000001</v>
      </c>
      <c r="I889" s="260"/>
      <c r="J889" s="256"/>
      <c r="K889" s="256"/>
      <c r="L889" s="261"/>
      <c r="M889" s="262"/>
      <c r="N889" s="263"/>
      <c r="O889" s="263"/>
      <c r="P889" s="263"/>
      <c r="Q889" s="263"/>
      <c r="R889" s="263"/>
      <c r="S889" s="263"/>
      <c r="T889" s="264"/>
      <c r="U889" s="15"/>
      <c r="V889" s="15"/>
      <c r="W889" s="15"/>
      <c r="X889" s="15"/>
      <c r="Y889" s="15"/>
      <c r="Z889" s="15"/>
      <c r="AA889" s="15"/>
      <c r="AB889" s="15"/>
      <c r="AC889" s="15"/>
      <c r="AD889" s="15"/>
      <c r="AE889" s="15"/>
      <c r="AT889" s="265" t="s">
        <v>247</v>
      </c>
      <c r="AU889" s="265" t="s">
        <v>82</v>
      </c>
      <c r="AV889" s="15" t="s">
        <v>243</v>
      </c>
      <c r="AW889" s="15" t="s">
        <v>33</v>
      </c>
      <c r="AX889" s="15" t="s">
        <v>80</v>
      </c>
      <c r="AY889" s="265" t="s">
        <v>236</v>
      </c>
    </row>
    <row r="890" s="2" customFormat="1" ht="16.5" customHeight="1">
      <c r="A890" s="40"/>
      <c r="B890" s="41"/>
      <c r="C890" s="215" t="s">
        <v>943</v>
      </c>
      <c r="D890" s="215" t="s">
        <v>238</v>
      </c>
      <c r="E890" s="216" t="s">
        <v>944</v>
      </c>
      <c r="F890" s="217" t="s">
        <v>945</v>
      </c>
      <c r="G890" s="218" t="s">
        <v>179</v>
      </c>
      <c r="H890" s="219">
        <v>61.515000000000001</v>
      </c>
      <c r="I890" s="220"/>
      <c r="J890" s="221">
        <f>ROUND(I890*H890,2)</f>
        <v>0</v>
      </c>
      <c r="K890" s="217" t="s">
        <v>242</v>
      </c>
      <c r="L890" s="46"/>
      <c r="M890" s="222" t="s">
        <v>19</v>
      </c>
      <c r="N890" s="223" t="s">
        <v>44</v>
      </c>
      <c r="O890" s="86"/>
      <c r="P890" s="224">
        <f>O890*H890</f>
        <v>0</v>
      </c>
      <c r="Q890" s="224">
        <v>0</v>
      </c>
      <c r="R890" s="224">
        <f>Q890*H890</f>
        <v>0</v>
      </c>
      <c r="S890" s="224">
        <v>0.0089999999999999993</v>
      </c>
      <c r="T890" s="225">
        <f>S890*H890</f>
        <v>0.55363499999999999</v>
      </c>
      <c r="U890" s="40"/>
      <c r="V890" s="40"/>
      <c r="W890" s="40"/>
      <c r="X890" s="40"/>
      <c r="Y890" s="40"/>
      <c r="Z890" s="40"/>
      <c r="AA890" s="40"/>
      <c r="AB890" s="40"/>
      <c r="AC890" s="40"/>
      <c r="AD890" s="40"/>
      <c r="AE890" s="40"/>
      <c r="AR890" s="226" t="s">
        <v>243</v>
      </c>
      <c r="AT890" s="226" t="s">
        <v>238</v>
      </c>
      <c r="AU890" s="226" t="s">
        <v>82</v>
      </c>
      <c r="AY890" s="19" t="s">
        <v>236</v>
      </c>
      <c r="BE890" s="227">
        <f>IF(N890="základní",J890,0)</f>
        <v>0</v>
      </c>
      <c r="BF890" s="227">
        <f>IF(N890="snížená",J890,0)</f>
        <v>0</v>
      </c>
      <c r="BG890" s="227">
        <f>IF(N890="zákl. přenesená",J890,0)</f>
        <v>0</v>
      </c>
      <c r="BH890" s="227">
        <f>IF(N890="sníž. přenesená",J890,0)</f>
        <v>0</v>
      </c>
      <c r="BI890" s="227">
        <f>IF(N890="nulová",J890,0)</f>
        <v>0</v>
      </c>
      <c r="BJ890" s="19" t="s">
        <v>80</v>
      </c>
      <c r="BK890" s="227">
        <f>ROUND(I890*H890,2)</f>
        <v>0</v>
      </c>
      <c r="BL890" s="19" t="s">
        <v>243</v>
      </c>
      <c r="BM890" s="226" t="s">
        <v>946</v>
      </c>
    </row>
    <row r="891" s="2" customFormat="1">
      <c r="A891" s="40"/>
      <c r="B891" s="41"/>
      <c r="C891" s="42"/>
      <c r="D891" s="228" t="s">
        <v>245</v>
      </c>
      <c r="E891" s="42"/>
      <c r="F891" s="229" t="s">
        <v>947</v>
      </c>
      <c r="G891" s="42"/>
      <c r="H891" s="42"/>
      <c r="I891" s="230"/>
      <c r="J891" s="42"/>
      <c r="K891" s="42"/>
      <c r="L891" s="46"/>
      <c r="M891" s="231"/>
      <c r="N891" s="232"/>
      <c r="O891" s="86"/>
      <c r="P891" s="86"/>
      <c r="Q891" s="86"/>
      <c r="R891" s="86"/>
      <c r="S891" s="86"/>
      <c r="T891" s="87"/>
      <c r="U891" s="40"/>
      <c r="V891" s="40"/>
      <c r="W891" s="40"/>
      <c r="X891" s="40"/>
      <c r="Y891" s="40"/>
      <c r="Z891" s="40"/>
      <c r="AA891" s="40"/>
      <c r="AB891" s="40"/>
      <c r="AC891" s="40"/>
      <c r="AD891" s="40"/>
      <c r="AE891" s="40"/>
      <c r="AT891" s="19" t="s">
        <v>245</v>
      </c>
      <c r="AU891" s="19" t="s">
        <v>82</v>
      </c>
    </row>
    <row r="892" s="13" customFormat="1">
      <c r="A892" s="13"/>
      <c r="B892" s="233"/>
      <c r="C892" s="234"/>
      <c r="D892" s="235" t="s">
        <v>247</v>
      </c>
      <c r="E892" s="236" t="s">
        <v>19</v>
      </c>
      <c r="F892" s="237" t="s">
        <v>268</v>
      </c>
      <c r="G892" s="234"/>
      <c r="H892" s="236" t="s">
        <v>19</v>
      </c>
      <c r="I892" s="238"/>
      <c r="J892" s="234"/>
      <c r="K892" s="234"/>
      <c r="L892" s="239"/>
      <c r="M892" s="240"/>
      <c r="N892" s="241"/>
      <c r="O892" s="241"/>
      <c r="P892" s="241"/>
      <c r="Q892" s="241"/>
      <c r="R892" s="241"/>
      <c r="S892" s="241"/>
      <c r="T892" s="242"/>
      <c r="U892" s="13"/>
      <c r="V892" s="13"/>
      <c r="W892" s="13"/>
      <c r="X892" s="13"/>
      <c r="Y892" s="13"/>
      <c r="Z892" s="13"/>
      <c r="AA892" s="13"/>
      <c r="AB892" s="13"/>
      <c r="AC892" s="13"/>
      <c r="AD892" s="13"/>
      <c r="AE892" s="13"/>
      <c r="AT892" s="243" t="s">
        <v>247</v>
      </c>
      <c r="AU892" s="243" t="s">
        <v>82</v>
      </c>
      <c r="AV892" s="13" t="s">
        <v>80</v>
      </c>
      <c r="AW892" s="13" t="s">
        <v>33</v>
      </c>
      <c r="AX892" s="13" t="s">
        <v>73</v>
      </c>
      <c r="AY892" s="243" t="s">
        <v>236</v>
      </c>
    </row>
    <row r="893" s="13" customFormat="1">
      <c r="A893" s="13"/>
      <c r="B893" s="233"/>
      <c r="C893" s="234"/>
      <c r="D893" s="235" t="s">
        <v>247</v>
      </c>
      <c r="E893" s="236" t="s">
        <v>19</v>
      </c>
      <c r="F893" s="237" t="s">
        <v>269</v>
      </c>
      <c r="G893" s="234"/>
      <c r="H893" s="236" t="s">
        <v>19</v>
      </c>
      <c r="I893" s="238"/>
      <c r="J893" s="234"/>
      <c r="K893" s="234"/>
      <c r="L893" s="239"/>
      <c r="M893" s="240"/>
      <c r="N893" s="241"/>
      <c r="O893" s="241"/>
      <c r="P893" s="241"/>
      <c r="Q893" s="241"/>
      <c r="R893" s="241"/>
      <c r="S893" s="241"/>
      <c r="T893" s="242"/>
      <c r="U893" s="13"/>
      <c r="V893" s="13"/>
      <c r="W893" s="13"/>
      <c r="X893" s="13"/>
      <c r="Y893" s="13"/>
      <c r="Z893" s="13"/>
      <c r="AA893" s="13"/>
      <c r="AB893" s="13"/>
      <c r="AC893" s="13"/>
      <c r="AD893" s="13"/>
      <c r="AE893" s="13"/>
      <c r="AT893" s="243" t="s">
        <v>247</v>
      </c>
      <c r="AU893" s="243" t="s">
        <v>82</v>
      </c>
      <c r="AV893" s="13" t="s">
        <v>80</v>
      </c>
      <c r="AW893" s="13" t="s">
        <v>33</v>
      </c>
      <c r="AX893" s="13" t="s">
        <v>73</v>
      </c>
      <c r="AY893" s="243" t="s">
        <v>236</v>
      </c>
    </row>
    <row r="894" s="14" customFormat="1">
      <c r="A894" s="14"/>
      <c r="B894" s="244"/>
      <c r="C894" s="245"/>
      <c r="D894" s="235" t="s">
        <v>247</v>
      </c>
      <c r="E894" s="246" t="s">
        <v>19</v>
      </c>
      <c r="F894" s="247" t="s">
        <v>948</v>
      </c>
      <c r="G894" s="245"/>
      <c r="H894" s="248">
        <v>41.465000000000003</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247</v>
      </c>
      <c r="AU894" s="254" t="s">
        <v>82</v>
      </c>
      <c r="AV894" s="14" t="s">
        <v>82</v>
      </c>
      <c r="AW894" s="14" t="s">
        <v>33</v>
      </c>
      <c r="AX894" s="14" t="s">
        <v>73</v>
      </c>
      <c r="AY894" s="254" t="s">
        <v>236</v>
      </c>
    </row>
    <row r="895" s="13" customFormat="1">
      <c r="A895" s="13"/>
      <c r="B895" s="233"/>
      <c r="C895" s="234"/>
      <c r="D895" s="235" t="s">
        <v>247</v>
      </c>
      <c r="E895" s="236" t="s">
        <v>19</v>
      </c>
      <c r="F895" s="237" t="s">
        <v>276</v>
      </c>
      <c r="G895" s="234"/>
      <c r="H895" s="236" t="s">
        <v>19</v>
      </c>
      <c r="I895" s="238"/>
      <c r="J895" s="234"/>
      <c r="K895" s="234"/>
      <c r="L895" s="239"/>
      <c r="M895" s="240"/>
      <c r="N895" s="241"/>
      <c r="O895" s="241"/>
      <c r="P895" s="241"/>
      <c r="Q895" s="241"/>
      <c r="R895" s="241"/>
      <c r="S895" s="241"/>
      <c r="T895" s="242"/>
      <c r="U895" s="13"/>
      <c r="V895" s="13"/>
      <c r="W895" s="13"/>
      <c r="X895" s="13"/>
      <c r="Y895" s="13"/>
      <c r="Z895" s="13"/>
      <c r="AA895" s="13"/>
      <c r="AB895" s="13"/>
      <c r="AC895" s="13"/>
      <c r="AD895" s="13"/>
      <c r="AE895" s="13"/>
      <c r="AT895" s="243" t="s">
        <v>247</v>
      </c>
      <c r="AU895" s="243" t="s">
        <v>82</v>
      </c>
      <c r="AV895" s="13" t="s">
        <v>80</v>
      </c>
      <c r="AW895" s="13" t="s">
        <v>33</v>
      </c>
      <c r="AX895" s="13" t="s">
        <v>73</v>
      </c>
      <c r="AY895" s="243" t="s">
        <v>236</v>
      </c>
    </row>
    <row r="896" s="14" customFormat="1">
      <c r="A896" s="14"/>
      <c r="B896" s="244"/>
      <c r="C896" s="245"/>
      <c r="D896" s="235" t="s">
        <v>247</v>
      </c>
      <c r="E896" s="246" t="s">
        <v>19</v>
      </c>
      <c r="F896" s="247" t="s">
        <v>949</v>
      </c>
      <c r="G896" s="245"/>
      <c r="H896" s="248">
        <v>20.050000000000001</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247</v>
      </c>
      <c r="AU896" s="254" t="s">
        <v>82</v>
      </c>
      <c r="AV896" s="14" t="s">
        <v>82</v>
      </c>
      <c r="AW896" s="14" t="s">
        <v>33</v>
      </c>
      <c r="AX896" s="14" t="s">
        <v>73</v>
      </c>
      <c r="AY896" s="254" t="s">
        <v>236</v>
      </c>
    </row>
    <row r="897" s="15" customFormat="1">
      <c r="A897" s="15"/>
      <c r="B897" s="255"/>
      <c r="C897" s="256"/>
      <c r="D897" s="235" t="s">
        <v>247</v>
      </c>
      <c r="E897" s="257" t="s">
        <v>19</v>
      </c>
      <c r="F897" s="258" t="s">
        <v>254</v>
      </c>
      <c r="G897" s="256"/>
      <c r="H897" s="259">
        <v>61.515000000000001</v>
      </c>
      <c r="I897" s="260"/>
      <c r="J897" s="256"/>
      <c r="K897" s="256"/>
      <c r="L897" s="261"/>
      <c r="M897" s="262"/>
      <c r="N897" s="263"/>
      <c r="O897" s="263"/>
      <c r="P897" s="263"/>
      <c r="Q897" s="263"/>
      <c r="R897" s="263"/>
      <c r="S897" s="263"/>
      <c r="T897" s="264"/>
      <c r="U897" s="15"/>
      <c r="V897" s="15"/>
      <c r="W897" s="15"/>
      <c r="X897" s="15"/>
      <c r="Y897" s="15"/>
      <c r="Z897" s="15"/>
      <c r="AA897" s="15"/>
      <c r="AB897" s="15"/>
      <c r="AC897" s="15"/>
      <c r="AD897" s="15"/>
      <c r="AE897" s="15"/>
      <c r="AT897" s="265" t="s">
        <v>247</v>
      </c>
      <c r="AU897" s="265" t="s">
        <v>82</v>
      </c>
      <c r="AV897" s="15" t="s">
        <v>243</v>
      </c>
      <c r="AW897" s="15" t="s">
        <v>33</v>
      </c>
      <c r="AX897" s="15" t="s">
        <v>80</v>
      </c>
      <c r="AY897" s="265" t="s">
        <v>236</v>
      </c>
    </row>
    <row r="898" s="2" customFormat="1" ht="21.75" customHeight="1">
      <c r="A898" s="40"/>
      <c r="B898" s="41"/>
      <c r="C898" s="215" t="s">
        <v>950</v>
      </c>
      <c r="D898" s="215" t="s">
        <v>238</v>
      </c>
      <c r="E898" s="216" t="s">
        <v>951</v>
      </c>
      <c r="F898" s="217" t="s">
        <v>952</v>
      </c>
      <c r="G898" s="218" t="s">
        <v>179</v>
      </c>
      <c r="H898" s="219">
        <v>3.2999999999999998</v>
      </c>
      <c r="I898" s="220"/>
      <c r="J898" s="221">
        <f>ROUND(I898*H898,2)</f>
        <v>0</v>
      </c>
      <c r="K898" s="217" t="s">
        <v>242</v>
      </c>
      <c r="L898" s="46"/>
      <c r="M898" s="222" t="s">
        <v>19</v>
      </c>
      <c r="N898" s="223" t="s">
        <v>44</v>
      </c>
      <c r="O898" s="86"/>
      <c r="P898" s="224">
        <f>O898*H898</f>
        <v>0</v>
      </c>
      <c r="Q898" s="224">
        <v>0</v>
      </c>
      <c r="R898" s="224">
        <f>Q898*H898</f>
        <v>0</v>
      </c>
      <c r="S898" s="224">
        <v>0.058000000000000003</v>
      </c>
      <c r="T898" s="225">
        <f>S898*H898</f>
        <v>0.19139999999999999</v>
      </c>
      <c r="U898" s="40"/>
      <c r="V898" s="40"/>
      <c r="W898" s="40"/>
      <c r="X898" s="40"/>
      <c r="Y898" s="40"/>
      <c r="Z898" s="40"/>
      <c r="AA898" s="40"/>
      <c r="AB898" s="40"/>
      <c r="AC898" s="40"/>
      <c r="AD898" s="40"/>
      <c r="AE898" s="40"/>
      <c r="AR898" s="226" t="s">
        <v>243</v>
      </c>
      <c r="AT898" s="226" t="s">
        <v>238</v>
      </c>
      <c r="AU898" s="226" t="s">
        <v>82</v>
      </c>
      <c r="AY898" s="19" t="s">
        <v>236</v>
      </c>
      <c r="BE898" s="227">
        <f>IF(N898="základní",J898,0)</f>
        <v>0</v>
      </c>
      <c r="BF898" s="227">
        <f>IF(N898="snížená",J898,0)</f>
        <v>0</v>
      </c>
      <c r="BG898" s="227">
        <f>IF(N898="zákl. přenesená",J898,0)</f>
        <v>0</v>
      </c>
      <c r="BH898" s="227">
        <f>IF(N898="sníž. přenesená",J898,0)</f>
        <v>0</v>
      </c>
      <c r="BI898" s="227">
        <f>IF(N898="nulová",J898,0)</f>
        <v>0</v>
      </c>
      <c r="BJ898" s="19" t="s">
        <v>80</v>
      </c>
      <c r="BK898" s="227">
        <f>ROUND(I898*H898,2)</f>
        <v>0</v>
      </c>
      <c r="BL898" s="19" t="s">
        <v>243</v>
      </c>
      <c r="BM898" s="226" t="s">
        <v>953</v>
      </c>
    </row>
    <row r="899" s="2" customFormat="1">
      <c r="A899" s="40"/>
      <c r="B899" s="41"/>
      <c r="C899" s="42"/>
      <c r="D899" s="228" t="s">
        <v>245</v>
      </c>
      <c r="E899" s="42"/>
      <c r="F899" s="229" t="s">
        <v>954</v>
      </c>
      <c r="G899" s="42"/>
      <c r="H899" s="42"/>
      <c r="I899" s="230"/>
      <c r="J899" s="42"/>
      <c r="K899" s="42"/>
      <c r="L899" s="46"/>
      <c r="M899" s="231"/>
      <c r="N899" s="232"/>
      <c r="O899" s="86"/>
      <c r="P899" s="86"/>
      <c r="Q899" s="86"/>
      <c r="R899" s="86"/>
      <c r="S899" s="86"/>
      <c r="T899" s="87"/>
      <c r="U899" s="40"/>
      <c r="V899" s="40"/>
      <c r="W899" s="40"/>
      <c r="X899" s="40"/>
      <c r="Y899" s="40"/>
      <c r="Z899" s="40"/>
      <c r="AA899" s="40"/>
      <c r="AB899" s="40"/>
      <c r="AC899" s="40"/>
      <c r="AD899" s="40"/>
      <c r="AE899" s="40"/>
      <c r="AT899" s="19" t="s">
        <v>245</v>
      </c>
      <c r="AU899" s="19" t="s">
        <v>82</v>
      </c>
    </row>
    <row r="900" s="13" customFormat="1">
      <c r="A900" s="13"/>
      <c r="B900" s="233"/>
      <c r="C900" s="234"/>
      <c r="D900" s="235" t="s">
        <v>247</v>
      </c>
      <c r="E900" s="236" t="s">
        <v>19</v>
      </c>
      <c r="F900" s="237" t="s">
        <v>268</v>
      </c>
      <c r="G900" s="234"/>
      <c r="H900" s="236" t="s">
        <v>19</v>
      </c>
      <c r="I900" s="238"/>
      <c r="J900" s="234"/>
      <c r="K900" s="234"/>
      <c r="L900" s="239"/>
      <c r="M900" s="240"/>
      <c r="N900" s="241"/>
      <c r="O900" s="241"/>
      <c r="P900" s="241"/>
      <c r="Q900" s="241"/>
      <c r="R900" s="241"/>
      <c r="S900" s="241"/>
      <c r="T900" s="242"/>
      <c r="U900" s="13"/>
      <c r="V900" s="13"/>
      <c r="W900" s="13"/>
      <c r="X900" s="13"/>
      <c r="Y900" s="13"/>
      <c r="Z900" s="13"/>
      <c r="AA900" s="13"/>
      <c r="AB900" s="13"/>
      <c r="AC900" s="13"/>
      <c r="AD900" s="13"/>
      <c r="AE900" s="13"/>
      <c r="AT900" s="243" t="s">
        <v>247</v>
      </c>
      <c r="AU900" s="243" t="s">
        <v>82</v>
      </c>
      <c r="AV900" s="13" t="s">
        <v>80</v>
      </c>
      <c r="AW900" s="13" t="s">
        <v>33</v>
      </c>
      <c r="AX900" s="13" t="s">
        <v>73</v>
      </c>
      <c r="AY900" s="243" t="s">
        <v>236</v>
      </c>
    </row>
    <row r="901" s="13" customFormat="1">
      <c r="A901" s="13"/>
      <c r="B901" s="233"/>
      <c r="C901" s="234"/>
      <c r="D901" s="235" t="s">
        <v>247</v>
      </c>
      <c r="E901" s="236" t="s">
        <v>19</v>
      </c>
      <c r="F901" s="237" t="s">
        <v>269</v>
      </c>
      <c r="G901" s="234"/>
      <c r="H901" s="236" t="s">
        <v>19</v>
      </c>
      <c r="I901" s="238"/>
      <c r="J901" s="234"/>
      <c r="K901" s="234"/>
      <c r="L901" s="239"/>
      <c r="M901" s="240"/>
      <c r="N901" s="241"/>
      <c r="O901" s="241"/>
      <c r="P901" s="241"/>
      <c r="Q901" s="241"/>
      <c r="R901" s="241"/>
      <c r="S901" s="241"/>
      <c r="T901" s="242"/>
      <c r="U901" s="13"/>
      <c r="V901" s="13"/>
      <c r="W901" s="13"/>
      <c r="X901" s="13"/>
      <c r="Y901" s="13"/>
      <c r="Z901" s="13"/>
      <c r="AA901" s="13"/>
      <c r="AB901" s="13"/>
      <c r="AC901" s="13"/>
      <c r="AD901" s="13"/>
      <c r="AE901" s="13"/>
      <c r="AT901" s="243" t="s">
        <v>247</v>
      </c>
      <c r="AU901" s="243" t="s">
        <v>82</v>
      </c>
      <c r="AV901" s="13" t="s">
        <v>80</v>
      </c>
      <c r="AW901" s="13" t="s">
        <v>33</v>
      </c>
      <c r="AX901" s="13" t="s">
        <v>73</v>
      </c>
      <c r="AY901" s="243" t="s">
        <v>236</v>
      </c>
    </row>
    <row r="902" s="13" customFormat="1">
      <c r="A902" s="13"/>
      <c r="B902" s="233"/>
      <c r="C902" s="234"/>
      <c r="D902" s="235" t="s">
        <v>247</v>
      </c>
      <c r="E902" s="236" t="s">
        <v>19</v>
      </c>
      <c r="F902" s="237" t="s">
        <v>955</v>
      </c>
      <c r="G902" s="234"/>
      <c r="H902" s="236" t="s">
        <v>19</v>
      </c>
      <c r="I902" s="238"/>
      <c r="J902" s="234"/>
      <c r="K902" s="234"/>
      <c r="L902" s="239"/>
      <c r="M902" s="240"/>
      <c r="N902" s="241"/>
      <c r="O902" s="241"/>
      <c r="P902" s="241"/>
      <c r="Q902" s="241"/>
      <c r="R902" s="241"/>
      <c r="S902" s="241"/>
      <c r="T902" s="242"/>
      <c r="U902" s="13"/>
      <c r="V902" s="13"/>
      <c r="W902" s="13"/>
      <c r="X902" s="13"/>
      <c r="Y902" s="13"/>
      <c r="Z902" s="13"/>
      <c r="AA902" s="13"/>
      <c r="AB902" s="13"/>
      <c r="AC902" s="13"/>
      <c r="AD902" s="13"/>
      <c r="AE902" s="13"/>
      <c r="AT902" s="243" t="s">
        <v>247</v>
      </c>
      <c r="AU902" s="243" t="s">
        <v>82</v>
      </c>
      <c r="AV902" s="13" t="s">
        <v>80</v>
      </c>
      <c r="AW902" s="13" t="s">
        <v>33</v>
      </c>
      <c r="AX902" s="13" t="s">
        <v>73</v>
      </c>
      <c r="AY902" s="243" t="s">
        <v>236</v>
      </c>
    </row>
    <row r="903" s="14" customFormat="1">
      <c r="A903" s="14"/>
      <c r="B903" s="244"/>
      <c r="C903" s="245"/>
      <c r="D903" s="235" t="s">
        <v>247</v>
      </c>
      <c r="E903" s="246" t="s">
        <v>19</v>
      </c>
      <c r="F903" s="247" t="s">
        <v>956</v>
      </c>
      <c r="G903" s="245"/>
      <c r="H903" s="248">
        <v>3.2999999999999998</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247</v>
      </c>
      <c r="AU903" s="254" t="s">
        <v>82</v>
      </c>
      <c r="AV903" s="14" t="s">
        <v>82</v>
      </c>
      <c r="AW903" s="14" t="s">
        <v>33</v>
      </c>
      <c r="AX903" s="14" t="s">
        <v>73</v>
      </c>
      <c r="AY903" s="254" t="s">
        <v>236</v>
      </c>
    </row>
    <row r="904" s="15" customFormat="1">
      <c r="A904" s="15"/>
      <c r="B904" s="255"/>
      <c r="C904" s="256"/>
      <c r="D904" s="235" t="s">
        <v>247</v>
      </c>
      <c r="E904" s="257" t="s">
        <v>19</v>
      </c>
      <c r="F904" s="258" t="s">
        <v>254</v>
      </c>
      <c r="G904" s="256"/>
      <c r="H904" s="259">
        <v>3.2999999999999998</v>
      </c>
      <c r="I904" s="260"/>
      <c r="J904" s="256"/>
      <c r="K904" s="256"/>
      <c r="L904" s="261"/>
      <c r="M904" s="262"/>
      <c r="N904" s="263"/>
      <c r="O904" s="263"/>
      <c r="P904" s="263"/>
      <c r="Q904" s="263"/>
      <c r="R904" s="263"/>
      <c r="S904" s="263"/>
      <c r="T904" s="264"/>
      <c r="U904" s="15"/>
      <c r="V904" s="15"/>
      <c r="W904" s="15"/>
      <c r="X904" s="15"/>
      <c r="Y904" s="15"/>
      <c r="Z904" s="15"/>
      <c r="AA904" s="15"/>
      <c r="AB904" s="15"/>
      <c r="AC904" s="15"/>
      <c r="AD904" s="15"/>
      <c r="AE904" s="15"/>
      <c r="AT904" s="265" t="s">
        <v>247</v>
      </c>
      <c r="AU904" s="265" t="s">
        <v>82</v>
      </c>
      <c r="AV904" s="15" t="s">
        <v>243</v>
      </c>
      <c r="AW904" s="15" t="s">
        <v>33</v>
      </c>
      <c r="AX904" s="15" t="s">
        <v>80</v>
      </c>
      <c r="AY904" s="265" t="s">
        <v>236</v>
      </c>
    </row>
    <row r="905" s="2" customFormat="1" ht="24.15" customHeight="1">
      <c r="A905" s="40"/>
      <c r="B905" s="41"/>
      <c r="C905" s="215" t="s">
        <v>957</v>
      </c>
      <c r="D905" s="215" t="s">
        <v>238</v>
      </c>
      <c r="E905" s="216" t="s">
        <v>958</v>
      </c>
      <c r="F905" s="217" t="s">
        <v>959</v>
      </c>
      <c r="G905" s="218" t="s">
        <v>114</v>
      </c>
      <c r="H905" s="219">
        <v>22.591999999999999</v>
      </c>
      <c r="I905" s="220"/>
      <c r="J905" s="221">
        <f>ROUND(I905*H905,2)</f>
        <v>0</v>
      </c>
      <c r="K905" s="217" t="s">
        <v>242</v>
      </c>
      <c r="L905" s="46"/>
      <c r="M905" s="222" t="s">
        <v>19</v>
      </c>
      <c r="N905" s="223" t="s">
        <v>44</v>
      </c>
      <c r="O905" s="86"/>
      <c r="P905" s="224">
        <f>O905*H905</f>
        <v>0</v>
      </c>
      <c r="Q905" s="224">
        <v>0</v>
      </c>
      <c r="R905" s="224">
        <f>Q905*H905</f>
        <v>0</v>
      </c>
      <c r="S905" s="224">
        <v>0.067000000000000004</v>
      </c>
      <c r="T905" s="225">
        <f>S905*H905</f>
        <v>1.5136639999999999</v>
      </c>
      <c r="U905" s="40"/>
      <c r="V905" s="40"/>
      <c r="W905" s="40"/>
      <c r="X905" s="40"/>
      <c r="Y905" s="40"/>
      <c r="Z905" s="40"/>
      <c r="AA905" s="40"/>
      <c r="AB905" s="40"/>
      <c r="AC905" s="40"/>
      <c r="AD905" s="40"/>
      <c r="AE905" s="40"/>
      <c r="AR905" s="226" t="s">
        <v>243</v>
      </c>
      <c r="AT905" s="226" t="s">
        <v>238</v>
      </c>
      <c r="AU905" s="226" t="s">
        <v>82</v>
      </c>
      <c r="AY905" s="19" t="s">
        <v>236</v>
      </c>
      <c r="BE905" s="227">
        <f>IF(N905="základní",J905,0)</f>
        <v>0</v>
      </c>
      <c r="BF905" s="227">
        <f>IF(N905="snížená",J905,0)</f>
        <v>0</v>
      </c>
      <c r="BG905" s="227">
        <f>IF(N905="zákl. přenesená",J905,0)</f>
        <v>0</v>
      </c>
      <c r="BH905" s="227">
        <f>IF(N905="sníž. přenesená",J905,0)</f>
        <v>0</v>
      </c>
      <c r="BI905" s="227">
        <f>IF(N905="nulová",J905,0)</f>
        <v>0</v>
      </c>
      <c r="BJ905" s="19" t="s">
        <v>80</v>
      </c>
      <c r="BK905" s="227">
        <f>ROUND(I905*H905,2)</f>
        <v>0</v>
      </c>
      <c r="BL905" s="19" t="s">
        <v>243</v>
      </c>
      <c r="BM905" s="226" t="s">
        <v>960</v>
      </c>
    </row>
    <row r="906" s="2" customFormat="1">
      <c r="A906" s="40"/>
      <c r="B906" s="41"/>
      <c r="C906" s="42"/>
      <c r="D906" s="228" t="s">
        <v>245</v>
      </c>
      <c r="E906" s="42"/>
      <c r="F906" s="229" t="s">
        <v>961</v>
      </c>
      <c r="G906" s="42"/>
      <c r="H906" s="42"/>
      <c r="I906" s="230"/>
      <c r="J906" s="42"/>
      <c r="K906" s="42"/>
      <c r="L906" s="46"/>
      <c r="M906" s="231"/>
      <c r="N906" s="232"/>
      <c r="O906" s="86"/>
      <c r="P906" s="86"/>
      <c r="Q906" s="86"/>
      <c r="R906" s="86"/>
      <c r="S906" s="86"/>
      <c r="T906" s="87"/>
      <c r="U906" s="40"/>
      <c r="V906" s="40"/>
      <c r="W906" s="40"/>
      <c r="X906" s="40"/>
      <c r="Y906" s="40"/>
      <c r="Z906" s="40"/>
      <c r="AA906" s="40"/>
      <c r="AB906" s="40"/>
      <c r="AC906" s="40"/>
      <c r="AD906" s="40"/>
      <c r="AE906" s="40"/>
      <c r="AT906" s="19" t="s">
        <v>245</v>
      </c>
      <c r="AU906" s="19" t="s">
        <v>82</v>
      </c>
    </row>
    <row r="907" s="13" customFormat="1">
      <c r="A907" s="13"/>
      <c r="B907" s="233"/>
      <c r="C907" s="234"/>
      <c r="D907" s="235" t="s">
        <v>247</v>
      </c>
      <c r="E907" s="236" t="s">
        <v>19</v>
      </c>
      <c r="F907" s="237" t="s">
        <v>268</v>
      </c>
      <c r="G907" s="234"/>
      <c r="H907" s="236" t="s">
        <v>19</v>
      </c>
      <c r="I907" s="238"/>
      <c r="J907" s="234"/>
      <c r="K907" s="234"/>
      <c r="L907" s="239"/>
      <c r="M907" s="240"/>
      <c r="N907" s="241"/>
      <c r="O907" s="241"/>
      <c r="P907" s="241"/>
      <c r="Q907" s="241"/>
      <c r="R907" s="241"/>
      <c r="S907" s="241"/>
      <c r="T907" s="242"/>
      <c r="U907" s="13"/>
      <c r="V907" s="13"/>
      <c r="W907" s="13"/>
      <c r="X907" s="13"/>
      <c r="Y907" s="13"/>
      <c r="Z907" s="13"/>
      <c r="AA907" s="13"/>
      <c r="AB907" s="13"/>
      <c r="AC907" s="13"/>
      <c r="AD907" s="13"/>
      <c r="AE907" s="13"/>
      <c r="AT907" s="243" t="s">
        <v>247</v>
      </c>
      <c r="AU907" s="243" t="s">
        <v>82</v>
      </c>
      <c r="AV907" s="13" t="s">
        <v>80</v>
      </c>
      <c r="AW907" s="13" t="s">
        <v>33</v>
      </c>
      <c r="AX907" s="13" t="s">
        <v>73</v>
      </c>
      <c r="AY907" s="243" t="s">
        <v>236</v>
      </c>
    </row>
    <row r="908" s="13" customFormat="1">
      <c r="A908" s="13"/>
      <c r="B908" s="233"/>
      <c r="C908" s="234"/>
      <c r="D908" s="235" t="s">
        <v>247</v>
      </c>
      <c r="E908" s="236" t="s">
        <v>19</v>
      </c>
      <c r="F908" s="237" t="s">
        <v>269</v>
      </c>
      <c r="G908" s="234"/>
      <c r="H908" s="236" t="s">
        <v>19</v>
      </c>
      <c r="I908" s="238"/>
      <c r="J908" s="234"/>
      <c r="K908" s="234"/>
      <c r="L908" s="239"/>
      <c r="M908" s="240"/>
      <c r="N908" s="241"/>
      <c r="O908" s="241"/>
      <c r="P908" s="241"/>
      <c r="Q908" s="241"/>
      <c r="R908" s="241"/>
      <c r="S908" s="241"/>
      <c r="T908" s="242"/>
      <c r="U908" s="13"/>
      <c r="V908" s="13"/>
      <c r="W908" s="13"/>
      <c r="X908" s="13"/>
      <c r="Y908" s="13"/>
      <c r="Z908" s="13"/>
      <c r="AA908" s="13"/>
      <c r="AB908" s="13"/>
      <c r="AC908" s="13"/>
      <c r="AD908" s="13"/>
      <c r="AE908" s="13"/>
      <c r="AT908" s="243" t="s">
        <v>247</v>
      </c>
      <c r="AU908" s="243" t="s">
        <v>82</v>
      </c>
      <c r="AV908" s="13" t="s">
        <v>80</v>
      </c>
      <c r="AW908" s="13" t="s">
        <v>33</v>
      </c>
      <c r="AX908" s="13" t="s">
        <v>73</v>
      </c>
      <c r="AY908" s="243" t="s">
        <v>236</v>
      </c>
    </row>
    <row r="909" s="13" customFormat="1">
      <c r="A909" s="13"/>
      <c r="B909" s="233"/>
      <c r="C909" s="234"/>
      <c r="D909" s="235" t="s">
        <v>247</v>
      </c>
      <c r="E909" s="236" t="s">
        <v>19</v>
      </c>
      <c r="F909" s="237" t="s">
        <v>962</v>
      </c>
      <c r="G909" s="234"/>
      <c r="H909" s="236" t="s">
        <v>19</v>
      </c>
      <c r="I909" s="238"/>
      <c r="J909" s="234"/>
      <c r="K909" s="234"/>
      <c r="L909" s="239"/>
      <c r="M909" s="240"/>
      <c r="N909" s="241"/>
      <c r="O909" s="241"/>
      <c r="P909" s="241"/>
      <c r="Q909" s="241"/>
      <c r="R909" s="241"/>
      <c r="S909" s="241"/>
      <c r="T909" s="242"/>
      <c r="U909" s="13"/>
      <c r="V909" s="13"/>
      <c r="W909" s="13"/>
      <c r="X909" s="13"/>
      <c r="Y909" s="13"/>
      <c r="Z909" s="13"/>
      <c r="AA909" s="13"/>
      <c r="AB909" s="13"/>
      <c r="AC909" s="13"/>
      <c r="AD909" s="13"/>
      <c r="AE909" s="13"/>
      <c r="AT909" s="243" t="s">
        <v>247</v>
      </c>
      <c r="AU909" s="243" t="s">
        <v>82</v>
      </c>
      <c r="AV909" s="13" t="s">
        <v>80</v>
      </c>
      <c r="AW909" s="13" t="s">
        <v>33</v>
      </c>
      <c r="AX909" s="13" t="s">
        <v>73</v>
      </c>
      <c r="AY909" s="243" t="s">
        <v>236</v>
      </c>
    </row>
    <row r="910" s="14" customFormat="1">
      <c r="A910" s="14"/>
      <c r="B910" s="244"/>
      <c r="C910" s="245"/>
      <c r="D910" s="235" t="s">
        <v>247</v>
      </c>
      <c r="E910" s="246" t="s">
        <v>19</v>
      </c>
      <c r="F910" s="247" t="s">
        <v>963</v>
      </c>
      <c r="G910" s="245"/>
      <c r="H910" s="248">
        <v>3.96</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247</v>
      </c>
      <c r="AU910" s="254" t="s">
        <v>82</v>
      </c>
      <c r="AV910" s="14" t="s">
        <v>82</v>
      </c>
      <c r="AW910" s="14" t="s">
        <v>33</v>
      </c>
      <c r="AX910" s="14" t="s">
        <v>73</v>
      </c>
      <c r="AY910" s="254" t="s">
        <v>236</v>
      </c>
    </row>
    <row r="911" s="13" customFormat="1">
      <c r="A911" s="13"/>
      <c r="B911" s="233"/>
      <c r="C911" s="234"/>
      <c r="D911" s="235" t="s">
        <v>247</v>
      </c>
      <c r="E911" s="236" t="s">
        <v>19</v>
      </c>
      <c r="F911" s="237" t="s">
        <v>964</v>
      </c>
      <c r="G911" s="234"/>
      <c r="H911" s="236" t="s">
        <v>19</v>
      </c>
      <c r="I911" s="238"/>
      <c r="J911" s="234"/>
      <c r="K911" s="234"/>
      <c r="L911" s="239"/>
      <c r="M911" s="240"/>
      <c r="N911" s="241"/>
      <c r="O911" s="241"/>
      <c r="P911" s="241"/>
      <c r="Q911" s="241"/>
      <c r="R911" s="241"/>
      <c r="S911" s="241"/>
      <c r="T911" s="242"/>
      <c r="U911" s="13"/>
      <c r="V911" s="13"/>
      <c r="W911" s="13"/>
      <c r="X911" s="13"/>
      <c r="Y911" s="13"/>
      <c r="Z911" s="13"/>
      <c r="AA911" s="13"/>
      <c r="AB911" s="13"/>
      <c r="AC911" s="13"/>
      <c r="AD911" s="13"/>
      <c r="AE911" s="13"/>
      <c r="AT911" s="243" t="s">
        <v>247</v>
      </c>
      <c r="AU911" s="243" t="s">
        <v>82</v>
      </c>
      <c r="AV911" s="13" t="s">
        <v>80</v>
      </c>
      <c r="AW911" s="13" t="s">
        <v>33</v>
      </c>
      <c r="AX911" s="13" t="s">
        <v>73</v>
      </c>
      <c r="AY911" s="243" t="s">
        <v>236</v>
      </c>
    </row>
    <row r="912" s="14" customFormat="1">
      <c r="A912" s="14"/>
      <c r="B912" s="244"/>
      <c r="C912" s="245"/>
      <c r="D912" s="235" t="s">
        <v>247</v>
      </c>
      <c r="E912" s="246" t="s">
        <v>19</v>
      </c>
      <c r="F912" s="247" t="s">
        <v>965</v>
      </c>
      <c r="G912" s="245"/>
      <c r="H912" s="248">
        <v>2.8570000000000002</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247</v>
      </c>
      <c r="AU912" s="254" t="s">
        <v>82</v>
      </c>
      <c r="AV912" s="14" t="s">
        <v>82</v>
      </c>
      <c r="AW912" s="14" t="s">
        <v>33</v>
      </c>
      <c r="AX912" s="14" t="s">
        <v>73</v>
      </c>
      <c r="AY912" s="254" t="s">
        <v>236</v>
      </c>
    </row>
    <row r="913" s="13" customFormat="1">
      <c r="A913" s="13"/>
      <c r="B913" s="233"/>
      <c r="C913" s="234"/>
      <c r="D913" s="235" t="s">
        <v>247</v>
      </c>
      <c r="E913" s="236" t="s">
        <v>19</v>
      </c>
      <c r="F913" s="237" t="s">
        <v>966</v>
      </c>
      <c r="G913" s="234"/>
      <c r="H913" s="236" t="s">
        <v>19</v>
      </c>
      <c r="I913" s="238"/>
      <c r="J913" s="234"/>
      <c r="K913" s="234"/>
      <c r="L913" s="239"/>
      <c r="M913" s="240"/>
      <c r="N913" s="241"/>
      <c r="O913" s="241"/>
      <c r="P913" s="241"/>
      <c r="Q913" s="241"/>
      <c r="R913" s="241"/>
      <c r="S913" s="241"/>
      <c r="T913" s="242"/>
      <c r="U913" s="13"/>
      <c r="V913" s="13"/>
      <c r="W913" s="13"/>
      <c r="X913" s="13"/>
      <c r="Y913" s="13"/>
      <c r="Z913" s="13"/>
      <c r="AA913" s="13"/>
      <c r="AB913" s="13"/>
      <c r="AC913" s="13"/>
      <c r="AD913" s="13"/>
      <c r="AE913" s="13"/>
      <c r="AT913" s="243" t="s">
        <v>247</v>
      </c>
      <c r="AU913" s="243" t="s">
        <v>82</v>
      </c>
      <c r="AV913" s="13" t="s">
        <v>80</v>
      </c>
      <c r="AW913" s="13" t="s">
        <v>33</v>
      </c>
      <c r="AX913" s="13" t="s">
        <v>73</v>
      </c>
      <c r="AY913" s="243" t="s">
        <v>236</v>
      </c>
    </row>
    <row r="914" s="14" customFormat="1">
      <c r="A914" s="14"/>
      <c r="B914" s="244"/>
      <c r="C914" s="245"/>
      <c r="D914" s="235" t="s">
        <v>247</v>
      </c>
      <c r="E914" s="246" t="s">
        <v>19</v>
      </c>
      <c r="F914" s="247" t="s">
        <v>967</v>
      </c>
      <c r="G914" s="245"/>
      <c r="H914" s="248">
        <v>5.7130000000000001</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247</v>
      </c>
      <c r="AU914" s="254" t="s">
        <v>82</v>
      </c>
      <c r="AV914" s="14" t="s">
        <v>82</v>
      </c>
      <c r="AW914" s="14" t="s">
        <v>33</v>
      </c>
      <c r="AX914" s="14" t="s">
        <v>73</v>
      </c>
      <c r="AY914" s="254" t="s">
        <v>236</v>
      </c>
    </row>
    <row r="915" s="13" customFormat="1">
      <c r="A915" s="13"/>
      <c r="B915" s="233"/>
      <c r="C915" s="234"/>
      <c r="D915" s="235" t="s">
        <v>247</v>
      </c>
      <c r="E915" s="236" t="s">
        <v>19</v>
      </c>
      <c r="F915" s="237" t="s">
        <v>962</v>
      </c>
      <c r="G915" s="234"/>
      <c r="H915" s="236" t="s">
        <v>19</v>
      </c>
      <c r="I915" s="238"/>
      <c r="J915" s="234"/>
      <c r="K915" s="234"/>
      <c r="L915" s="239"/>
      <c r="M915" s="240"/>
      <c r="N915" s="241"/>
      <c r="O915" s="241"/>
      <c r="P915" s="241"/>
      <c r="Q915" s="241"/>
      <c r="R915" s="241"/>
      <c r="S915" s="241"/>
      <c r="T915" s="242"/>
      <c r="U915" s="13"/>
      <c r="V915" s="13"/>
      <c r="W915" s="13"/>
      <c r="X915" s="13"/>
      <c r="Y915" s="13"/>
      <c r="Z915" s="13"/>
      <c r="AA915" s="13"/>
      <c r="AB915" s="13"/>
      <c r="AC915" s="13"/>
      <c r="AD915" s="13"/>
      <c r="AE915" s="13"/>
      <c r="AT915" s="243" t="s">
        <v>247</v>
      </c>
      <c r="AU915" s="243" t="s">
        <v>82</v>
      </c>
      <c r="AV915" s="13" t="s">
        <v>80</v>
      </c>
      <c r="AW915" s="13" t="s">
        <v>33</v>
      </c>
      <c r="AX915" s="13" t="s">
        <v>73</v>
      </c>
      <c r="AY915" s="243" t="s">
        <v>236</v>
      </c>
    </row>
    <row r="916" s="14" customFormat="1">
      <c r="A916" s="14"/>
      <c r="B916" s="244"/>
      <c r="C916" s="245"/>
      <c r="D916" s="235" t="s">
        <v>247</v>
      </c>
      <c r="E916" s="246" t="s">
        <v>19</v>
      </c>
      <c r="F916" s="247" t="s">
        <v>968</v>
      </c>
      <c r="G916" s="245"/>
      <c r="H916" s="248">
        <v>3.8500000000000001</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247</v>
      </c>
      <c r="AU916" s="254" t="s">
        <v>82</v>
      </c>
      <c r="AV916" s="14" t="s">
        <v>82</v>
      </c>
      <c r="AW916" s="14" t="s">
        <v>33</v>
      </c>
      <c r="AX916" s="14" t="s">
        <v>73</v>
      </c>
      <c r="AY916" s="254" t="s">
        <v>236</v>
      </c>
    </row>
    <row r="917" s="13" customFormat="1">
      <c r="A917" s="13"/>
      <c r="B917" s="233"/>
      <c r="C917" s="234"/>
      <c r="D917" s="235" t="s">
        <v>247</v>
      </c>
      <c r="E917" s="236" t="s">
        <v>19</v>
      </c>
      <c r="F917" s="237" t="s">
        <v>912</v>
      </c>
      <c r="G917" s="234"/>
      <c r="H917" s="236" t="s">
        <v>19</v>
      </c>
      <c r="I917" s="238"/>
      <c r="J917" s="234"/>
      <c r="K917" s="234"/>
      <c r="L917" s="239"/>
      <c r="M917" s="240"/>
      <c r="N917" s="241"/>
      <c r="O917" s="241"/>
      <c r="P917" s="241"/>
      <c r="Q917" s="241"/>
      <c r="R917" s="241"/>
      <c r="S917" s="241"/>
      <c r="T917" s="242"/>
      <c r="U917" s="13"/>
      <c r="V917" s="13"/>
      <c r="W917" s="13"/>
      <c r="X917" s="13"/>
      <c r="Y917" s="13"/>
      <c r="Z917" s="13"/>
      <c r="AA917" s="13"/>
      <c r="AB917" s="13"/>
      <c r="AC917" s="13"/>
      <c r="AD917" s="13"/>
      <c r="AE917" s="13"/>
      <c r="AT917" s="243" t="s">
        <v>247</v>
      </c>
      <c r="AU917" s="243" t="s">
        <v>82</v>
      </c>
      <c r="AV917" s="13" t="s">
        <v>80</v>
      </c>
      <c r="AW917" s="13" t="s">
        <v>33</v>
      </c>
      <c r="AX917" s="13" t="s">
        <v>73</v>
      </c>
      <c r="AY917" s="243" t="s">
        <v>236</v>
      </c>
    </row>
    <row r="918" s="14" customFormat="1">
      <c r="A918" s="14"/>
      <c r="B918" s="244"/>
      <c r="C918" s="245"/>
      <c r="D918" s="235" t="s">
        <v>247</v>
      </c>
      <c r="E918" s="246" t="s">
        <v>19</v>
      </c>
      <c r="F918" s="247" t="s">
        <v>969</v>
      </c>
      <c r="G918" s="245"/>
      <c r="H918" s="248">
        <v>3.2120000000000002</v>
      </c>
      <c r="I918" s="249"/>
      <c r="J918" s="245"/>
      <c r="K918" s="245"/>
      <c r="L918" s="250"/>
      <c r="M918" s="251"/>
      <c r="N918" s="252"/>
      <c r="O918" s="252"/>
      <c r="P918" s="252"/>
      <c r="Q918" s="252"/>
      <c r="R918" s="252"/>
      <c r="S918" s="252"/>
      <c r="T918" s="253"/>
      <c r="U918" s="14"/>
      <c r="V918" s="14"/>
      <c r="W918" s="14"/>
      <c r="X918" s="14"/>
      <c r="Y918" s="14"/>
      <c r="Z918" s="14"/>
      <c r="AA918" s="14"/>
      <c r="AB918" s="14"/>
      <c r="AC918" s="14"/>
      <c r="AD918" s="14"/>
      <c r="AE918" s="14"/>
      <c r="AT918" s="254" t="s">
        <v>247</v>
      </c>
      <c r="AU918" s="254" t="s">
        <v>82</v>
      </c>
      <c r="AV918" s="14" t="s">
        <v>82</v>
      </c>
      <c r="AW918" s="14" t="s">
        <v>33</v>
      </c>
      <c r="AX918" s="14" t="s">
        <v>73</v>
      </c>
      <c r="AY918" s="254" t="s">
        <v>236</v>
      </c>
    </row>
    <row r="919" s="16" customFormat="1">
      <c r="A919" s="16"/>
      <c r="B919" s="266"/>
      <c r="C919" s="267"/>
      <c r="D919" s="235" t="s">
        <v>247</v>
      </c>
      <c r="E919" s="268" t="s">
        <v>19</v>
      </c>
      <c r="F919" s="269" t="s">
        <v>367</v>
      </c>
      <c r="G919" s="267"/>
      <c r="H919" s="270">
        <v>19.591999999999999</v>
      </c>
      <c r="I919" s="271"/>
      <c r="J919" s="267"/>
      <c r="K919" s="267"/>
      <c r="L919" s="272"/>
      <c r="M919" s="273"/>
      <c r="N919" s="274"/>
      <c r="O919" s="274"/>
      <c r="P919" s="274"/>
      <c r="Q919" s="274"/>
      <c r="R919" s="274"/>
      <c r="S919" s="274"/>
      <c r="T919" s="275"/>
      <c r="U919" s="16"/>
      <c r="V919" s="16"/>
      <c r="W919" s="16"/>
      <c r="X919" s="16"/>
      <c r="Y919" s="16"/>
      <c r="Z919" s="16"/>
      <c r="AA919" s="16"/>
      <c r="AB919" s="16"/>
      <c r="AC919" s="16"/>
      <c r="AD919" s="16"/>
      <c r="AE919" s="16"/>
      <c r="AT919" s="276" t="s">
        <v>247</v>
      </c>
      <c r="AU919" s="276" t="s">
        <v>82</v>
      </c>
      <c r="AV919" s="16" t="s">
        <v>128</v>
      </c>
      <c r="AW919" s="16" t="s">
        <v>33</v>
      </c>
      <c r="AX919" s="16" t="s">
        <v>73</v>
      </c>
      <c r="AY919" s="276" t="s">
        <v>236</v>
      </c>
    </row>
    <row r="920" s="13" customFormat="1">
      <c r="A920" s="13"/>
      <c r="B920" s="233"/>
      <c r="C920" s="234"/>
      <c r="D920" s="235" t="s">
        <v>247</v>
      </c>
      <c r="E920" s="236" t="s">
        <v>19</v>
      </c>
      <c r="F920" s="237" t="s">
        <v>970</v>
      </c>
      <c r="G920" s="234"/>
      <c r="H920" s="236" t="s">
        <v>19</v>
      </c>
      <c r="I920" s="238"/>
      <c r="J920" s="234"/>
      <c r="K920" s="234"/>
      <c r="L920" s="239"/>
      <c r="M920" s="240"/>
      <c r="N920" s="241"/>
      <c r="O920" s="241"/>
      <c r="P920" s="241"/>
      <c r="Q920" s="241"/>
      <c r="R920" s="241"/>
      <c r="S920" s="241"/>
      <c r="T920" s="242"/>
      <c r="U920" s="13"/>
      <c r="V920" s="13"/>
      <c r="W920" s="13"/>
      <c r="X920" s="13"/>
      <c r="Y920" s="13"/>
      <c r="Z920" s="13"/>
      <c r="AA920" s="13"/>
      <c r="AB920" s="13"/>
      <c r="AC920" s="13"/>
      <c r="AD920" s="13"/>
      <c r="AE920" s="13"/>
      <c r="AT920" s="243" t="s">
        <v>247</v>
      </c>
      <c r="AU920" s="243" t="s">
        <v>82</v>
      </c>
      <c r="AV920" s="13" t="s">
        <v>80</v>
      </c>
      <c r="AW920" s="13" t="s">
        <v>33</v>
      </c>
      <c r="AX920" s="13" t="s">
        <v>73</v>
      </c>
      <c r="AY920" s="243" t="s">
        <v>236</v>
      </c>
    </row>
    <row r="921" s="14" customFormat="1">
      <c r="A921" s="14"/>
      <c r="B921" s="244"/>
      <c r="C921" s="245"/>
      <c r="D921" s="235" t="s">
        <v>247</v>
      </c>
      <c r="E921" s="246" t="s">
        <v>19</v>
      </c>
      <c r="F921" s="247" t="s">
        <v>277</v>
      </c>
      <c r="G921" s="245"/>
      <c r="H921" s="248">
        <v>3</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247</v>
      </c>
      <c r="AU921" s="254" t="s">
        <v>82</v>
      </c>
      <c r="AV921" s="14" t="s">
        <v>82</v>
      </c>
      <c r="AW921" s="14" t="s">
        <v>33</v>
      </c>
      <c r="AX921" s="14" t="s">
        <v>73</v>
      </c>
      <c r="AY921" s="254" t="s">
        <v>236</v>
      </c>
    </row>
    <row r="922" s="15" customFormat="1">
      <c r="A922" s="15"/>
      <c r="B922" s="255"/>
      <c r="C922" s="256"/>
      <c r="D922" s="235" t="s">
        <v>247</v>
      </c>
      <c r="E922" s="257" t="s">
        <v>19</v>
      </c>
      <c r="F922" s="258" t="s">
        <v>254</v>
      </c>
      <c r="G922" s="256"/>
      <c r="H922" s="259">
        <v>22.591999999999999</v>
      </c>
      <c r="I922" s="260"/>
      <c r="J922" s="256"/>
      <c r="K922" s="256"/>
      <c r="L922" s="261"/>
      <c r="M922" s="262"/>
      <c r="N922" s="263"/>
      <c r="O922" s="263"/>
      <c r="P922" s="263"/>
      <c r="Q922" s="263"/>
      <c r="R922" s="263"/>
      <c r="S922" s="263"/>
      <c r="T922" s="264"/>
      <c r="U922" s="15"/>
      <c r="V922" s="15"/>
      <c r="W922" s="15"/>
      <c r="X922" s="15"/>
      <c r="Y922" s="15"/>
      <c r="Z922" s="15"/>
      <c r="AA922" s="15"/>
      <c r="AB922" s="15"/>
      <c r="AC922" s="15"/>
      <c r="AD922" s="15"/>
      <c r="AE922" s="15"/>
      <c r="AT922" s="265" t="s">
        <v>247</v>
      </c>
      <c r="AU922" s="265" t="s">
        <v>82</v>
      </c>
      <c r="AV922" s="15" t="s">
        <v>243</v>
      </c>
      <c r="AW922" s="15" t="s">
        <v>33</v>
      </c>
      <c r="AX922" s="15" t="s">
        <v>80</v>
      </c>
      <c r="AY922" s="265" t="s">
        <v>236</v>
      </c>
    </row>
    <row r="923" s="2" customFormat="1" ht="24.15" customHeight="1">
      <c r="A923" s="40"/>
      <c r="B923" s="41"/>
      <c r="C923" s="215" t="s">
        <v>971</v>
      </c>
      <c r="D923" s="215" t="s">
        <v>238</v>
      </c>
      <c r="E923" s="216" t="s">
        <v>972</v>
      </c>
      <c r="F923" s="217" t="s">
        <v>973</v>
      </c>
      <c r="G923" s="218" t="s">
        <v>114</v>
      </c>
      <c r="H923" s="219">
        <v>12.496</v>
      </c>
      <c r="I923" s="220"/>
      <c r="J923" s="221">
        <f>ROUND(I923*H923,2)</f>
        <v>0</v>
      </c>
      <c r="K923" s="217" t="s">
        <v>242</v>
      </c>
      <c r="L923" s="46"/>
      <c r="M923" s="222" t="s">
        <v>19</v>
      </c>
      <c r="N923" s="223" t="s">
        <v>44</v>
      </c>
      <c r="O923" s="86"/>
      <c r="P923" s="224">
        <f>O923*H923</f>
        <v>0</v>
      </c>
      <c r="Q923" s="224">
        <v>0</v>
      </c>
      <c r="R923" s="224">
        <f>Q923*H923</f>
        <v>0</v>
      </c>
      <c r="S923" s="224">
        <v>0.075999999999999998</v>
      </c>
      <c r="T923" s="225">
        <f>S923*H923</f>
        <v>0.94969599999999998</v>
      </c>
      <c r="U923" s="40"/>
      <c r="V923" s="40"/>
      <c r="W923" s="40"/>
      <c r="X923" s="40"/>
      <c r="Y923" s="40"/>
      <c r="Z923" s="40"/>
      <c r="AA923" s="40"/>
      <c r="AB923" s="40"/>
      <c r="AC923" s="40"/>
      <c r="AD923" s="40"/>
      <c r="AE923" s="40"/>
      <c r="AR923" s="226" t="s">
        <v>243</v>
      </c>
      <c r="AT923" s="226" t="s">
        <v>238</v>
      </c>
      <c r="AU923" s="226" t="s">
        <v>82</v>
      </c>
      <c r="AY923" s="19" t="s">
        <v>236</v>
      </c>
      <c r="BE923" s="227">
        <f>IF(N923="základní",J923,0)</f>
        <v>0</v>
      </c>
      <c r="BF923" s="227">
        <f>IF(N923="snížená",J923,0)</f>
        <v>0</v>
      </c>
      <c r="BG923" s="227">
        <f>IF(N923="zákl. přenesená",J923,0)</f>
        <v>0</v>
      </c>
      <c r="BH923" s="227">
        <f>IF(N923="sníž. přenesená",J923,0)</f>
        <v>0</v>
      </c>
      <c r="BI923" s="227">
        <f>IF(N923="nulová",J923,0)</f>
        <v>0</v>
      </c>
      <c r="BJ923" s="19" t="s">
        <v>80</v>
      </c>
      <c r="BK923" s="227">
        <f>ROUND(I923*H923,2)</f>
        <v>0</v>
      </c>
      <c r="BL923" s="19" t="s">
        <v>243</v>
      </c>
      <c r="BM923" s="226" t="s">
        <v>974</v>
      </c>
    </row>
    <row r="924" s="2" customFormat="1">
      <c r="A924" s="40"/>
      <c r="B924" s="41"/>
      <c r="C924" s="42"/>
      <c r="D924" s="228" t="s">
        <v>245</v>
      </c>
      <c r="E924" s="42"/>
      <c r="F924" s="229" t="s">
        <v>975</v>
      </c>
      <c r="G924" s="42"/>
      <c r="H924" s="42"/>
      <c r="I924" s="230"/>
      <c r="J924" s="42"/>
      <c r="K924" s="42"/>
      <c r="L924" s="46"/>
      <c r="M924" s="231"/>
      <c r="N924" s="232"/>
      <c r="O924" s="86"/>
      <c r="P924" s="86"/>
      <c r="Q924" s="86"/>
      <c r="R924" s="86"/>
      <c r="S924" s="86"/>
      <c r="T924" s="87"/>
      <c r="U924" s="40"/>
      <c r="V924" s="40"/>
      <c r="W924" s="40"/>
      <c r="X924" s="40"/>
      <c r="Y924" s="40"/>
      <c r="Z924" s="40"/>
      <c r="AA924" s="40"/>
      <c r="AB924" s="40"/>
      <c r="AC924" s="40"/>
      <c r="AD924" s="40"/>
      <c r="AE924" s="40"/>
      <c r="AT924" s="19" t="s">
        <v>245</v>
      </c>
      <c r="AU924" s="19" t="s">
        <v>82</v>
      </c>
    </row>
    <row r="925" s="13" customFormat="1">
      <c r="A925" s="13"/>
      <c r="B925" s="233"/>
      <c r="C925" s="234"/>
      <c r="D925" s="235" t="s">
        <v>247</v>
      </c>
      <c r="E925" s="236" t="s">
        <v>19</v>
      </c>
      <c r="F925" s="237" t="s">
        <v>268</v>
      </c>
      <c r="G925" s="234"/>
      <c r="H925" s="236" t="s">
        <v>19</v>
      </c>
      <c r="I925" s="238"/>
      <c r="J925" s="234"/>
      <c r="K925" s="234"/>
      <c r="L925" s="239"/>
      <c r="M925" s="240"/>
      <c r="N925" s="241"/>
      <c r="O925" s="241"/>
      <c r="P925" s="241"/>
      <c r="Q925" s="241"/>
      <c r="R925" s="241"/>
      <c r="S925" s="241"/>
      <c r="T925" s="242"/>
      <c r="U925" s="13"/>
      <c r="V925" s="13"/>
      <c r="W925" s="13"/>
      <c r="X925" s="13"/>
      <c r="Y925" s="13"/>
      <c r="Z925" s="13"/>
      <c r="AA925" s="13"/>
      <c r="AB925" s="13"/>
      <c r="AC925" s="13"/>
      <c r="AD925" s="13"/>
      <c r="AE925" s="13"/>
      <c r="AT925" s="243" t="s">
        <v>247</v>
      </c>
      <c r="AU925" s="243" t="s">
        <v>82</v>
      </c>
      <c r="AV925" s="13" t="s">
        <v>80</v>
      </c>
      <c r="AW925" s="13" t="s">
        <v>33</v>
      </c>
      <c r="AX925" s="13" t="s">
        <v>73</v>
      </c>
      <c r="AY925" s="243" t="s">
        <v>236</v>
      </c>
    </row>
    <row r="926" s="13" customFormat="1">
      <c r="A926" s="13"/>
      <c r="B926" s="233"/>
      <c r="C926" s="234"/>
      <c r="D926" s="235" t="s">
        <v>247</v>
      </c>
      <c r="E926" s="236" t="s">
        <v>19</v>
      </c>
      <c r="F926" s="237" t="s">
        <v>269</v>
      </c>
      <c r="G926" s="234"/>
      <c r="H926" s="236" t="s">
        <v>19</v>
      </c>
      <c r="I926" s="238"/>
      <c r="J926" s="234"/>
      <c r="K926" s="234"/>
      <c r="L926" s="239"/>
      <c r="M926" s="240"/>
      <c r="N926" s="241"/>
      <c r="O926" s="241"/>
      <c r="P926" s="241"/>
      <c r="Q926" s="241"/>
      <c r="R926" s="241"/>
      <c r="S926" s="241"/>
      <c r="T926" s="242"/>
      <c r="U926" s="13"/>
      <c r="V926" s="13"/>
      <c r="W926" s="13"/>
      <c r="X926" s="13"/>
      <c r="Y926" s="13"/>
      <c r="Z926" s="13"/>
      <c r="AA926" s="13"/>
      <c r="AB926" s="13"/>
      <c r="AC926" s="13"/>
      <c r="AD926" s="13"/>
      <c r="AE926" s="13"/>
      <c r="AT926" s="243" t="s">
        <v>247</v>
      </c>
      <c r="AU926" s="243" t="s">
        <v>82</v>
      </c>
      <c r="AV926" s="13" t="s">
        <v>80</v>
      </c>
      <c r="AW926" s="13" t="s">
        <v>33</v>
      </c>
      <c r="AX926" s="13" t="s">
        <v>73</v>
      </c>
      <c r="AY926" s="243" t="s">
        <v>236</v>
      </c>
    </row>
    <row r="927" s="13" customFormat="1">
      <c r="A927" s="13"/>
      <c r="B927" s="233"/>
      <c r="C927" s="234"/>
      <c r="D927" s="235" t="s">
        <v>247</v>
      </c>
      <c r="E927" s="236" t="s">
        <v>19</v>
      </c>
      <c r="F927" s="237" t="s">
        <v>962</v>
      </c>
      <c r="G927" s="234"/>
      <c r="H927" s="236" t="s">
        <v>19</v>
      </c>
      <c r="I927" s="238"/>
      <c r="J927" s="234"/>
      <c r="K927" s="234"/>
      <c r="L927" s="239"/>
      <c r="M927" s="240"/>
      <c r="N927" s="241"/>
      <c r="O927" s="241"/>
      <c r="P927" s="241"/>
      <c r="Q927" s="241"/>
      <c r="R927" s="241"/>
      <c r="S927" s="241"/>
      <c r="T927" s="242"/>
      <c r="U927" s="13"/>
      <c r="V927" s="13"/>
      <c r="W927" s="13"/>
      <c r="X927" s="13"/>
      <c r="Y927" s="13"/>
      <c r="Z927" s="13"/>
      <c r="AA927" s="13"/>
      <c r="AB927" s="13"/>
      <c r="AC927" s="13"/>
      <c r="AD927" s="13"/>
      <c r="AE927" s="13"/>
      <c r="AT927" s="243" t="s">
        <v>247</v>
      </c>
      <c r="AU927" s="243" t="s">
        <v>82</v>
      </c>
      <c r="AV927" s="13" t="s">
        <v>80</v>
      </c>
      <c r="AW927" s="13" t="s">
        <v>33</v>
      </c>
      <c r="AX927" s="13" t="s">
        <v>73</v>
      </c>
      <c r="AY927" s="243" t="s">
        <v>236</v>
      </c>
    </row>
    <row r="928" s="14" customFormat="1">
      <c r="A928" s="14"/>
      <c r="B928" s="244"/>
      <c r="C928" s="245"/>
      <c r="D928" s="235" t="s">
        <v>247</v>
      </c>
      <c r="E928" s="246" t="s">
        <v>19</v>
      </c>
      <c r="F928" s="247" t="s">
        <v>976</v>
      </c>
      <c r="G928" s="245"/>
      <c r="H928" s="248">
        <v>4.2000000000000002</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247</v>
      </c>
      <c r="AU928" s="254" t="s">
        <v>82</v>
      </c>
      <c r="AV928" s="14" t="s">
        <v>82</v>
      </c>
      <c r="AW928" s="14" t="s">
        <v>33</v>
      </c>
      <c r="AX928" s="14" t="s">
        <v>73</v>
      </c>
      <c r="AY928" s="254" t="s">
        <v>236</v>
      </c>
    </row>
    <row r="929" s="13" customFormat="1">
      <c r="A929" s="13"/>
      <c r="B929" s="233"/>
      <c r="C929" s="234"/>
      <c r="D929" s="235" t="s">
        <v>247</v>
      </c>
      <c r="E929" s="236" t="s">
        <v>19</v>
      </c>
      <c r="F929" s="237" t="s">
        <v>850</v>
      </c>
      <c r="G929" s="234"/>
      <c r="H929" s="236" t="s">
        <v>19</v>
      </c>
      <c r="I929" s="238"/>
      <c r="J929" s="234"/>
      <c r="K929" s="234"/>
      <c r="L929" s="239"/>
      <c r="M929" s="240"/>
      <c r="N929" s="241"/>
      <c r="O929" s="241"/>
      <c r="P929" s="241"/>
      <c r="Q929" s="241"/>
      <c r="R929" s="241"/>
      <c r="S929" s="241"/>
      <c r="T929" s="242"/>
      <c r="U929" s="13"/>
      <c r="V929" s="13"/>
      <c r="W929" s="13"/>
      <c r="X929" s="13"/>
      <c r="Y929" s="13"/>
      <c r="Z929" s="13"/>
      <c r="AA929" s="13"/>
      <c r="AB929" s="13"/>
      <c r="AC929" s="13"/>
      <c r="AD929" s="13"/>
      <c r="AE929" s="13"/>
      <c r="AT929" s="243" t="s">
        <v>247</v>
      </c>
      <c r="AU929" s="243" t="s">
        <v>82</v>
      </c>
      <c r="AV929" s="13" t="s">
        <v>80</v>
      </c>
      <c r="AW929" s="13" t="s">
        <v>33</v>
      </c>
      <c r="AX929" s="13" t="s">
        <v>73</v>
      </c>
      <c r="AY929" s="243" t="s">
        <v>236</v>
      </c>
    </row>
    <row r="930" s="14" customFormat="1">
      <c r="A930" s="14"/>
      <c r="B930" s="244"/>
      <c r="C930" s="245"/>
      <c r="D930" s="235" t="s">
        <v>247</v>
      </c>
      <c r="E930" s="246" t="s">
        <v>19</v>
      </c>
      <c r="F930" s="247" t="s">
        <v>977</v>
      </c>
      <c r="G930" s="245"/>
      <c r="H930" s="248">
        <v>4.6200000000000001</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247</v>
      </c>
      <c r="AU930" s="254" t="s">
        <v>82</v>
      </c>
      <c r="AV930" s="14" t="s">
        <v>82</v>
      </c>
      <c r="AW930" s="14" t="s">
        <v>33</v>
      </c>
      <c r="AX930" s="14" t="s">
        <v>73</v>
      </c>
      <c r="AY930" s="254" t="s">
        <v>236</v>
      </c>
    </row>
    <row r="931" s="13" customFormat="1">
      <c r="A931" s="13"/>
      <c r="B931" s="233"/>
      <c r="C931" s="234"/>
      <c r="D931" s="235" t="s">
        <v>247</v>
      </c>
      <c r="E931" s="236" t="s">
        <v>19</v>
      </c>
      <c r="F931" s="237" t="s">
        <v>964</v>
      </c>
      <c r="G931" s="234"/>
      <c r="H931" s="236" t="s">
        <v>19</v>
      </c>
      <c r="I931" s="238"/>
      <c r="J931" s="234"/>
      <c r="K931" s="234"/>
      <c r="L931" s="239"/>
      <c r="M931" s="240"/>
      <c r="N931" s="241"/>
      <c r="O931" s="241"/>
      <c r="P931" s="241"/>
      <c r="Q931" s="241"/>
      <c r="R931" s="241"/>
      <c r="S931" s="241"/>
      <c r="T931" s="242"/>
      <c r="U931" s="13"/>
      <c r="V931" s="13"/>
      <c r="W931" s="13"/>
      <c r="X931" s="13"/>
      <c r="Y931" s="13"/>
      <c r="Z931" s="13"/>
      <c r="AA931" s="13"/>
      <c r="AB931" s="13"/>
      <c r="AC931" s="13"/>
      <c r="AD931" s="13"/>
      <c r="AE931" s="13"/>
      <c r="AT931" s="243" t="s">
        <v>247</v>
      </c>
      <c r="AU931" s="243" t="s">
        <v>82</v>
      </c>
      <c r="AV931" s="13" t="s">
        <v>80</v>
      </c>
      <c r="AW931" s="13" t="s">
        <v>33</v>
      </c>
      <c r="AX931" s="13" t="s">
        <v>73</v>
      </c>
      <c r="AY931" s="243" t="s">
        <v>236</v>
      </c>
    </row>
    <row r="932" s="14" customFormat="1">
      <c r="A932" s="14"/>
      <c r="B932" s="244"/>
      <c r="C932" s="245"/>
      <c r="D932" s="235" t="s">
        <v>247</v>
      </c>
      <c r="E932" s="246" t="s">
        <v>19</v>
      </c>
      <c r="F932" s="247" t="s">
        <v>978</v>
      </c>
      <c r="G932" s="245"/>
      <c r="H932" s="248">
        <v>2.1000000000000001</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247</v>
      </c>
      <c r="AU932" s="254" t="s">
        <v>82</v>
      </c>
      <c r="AV932" s="14" t="s">
        <v>82</v>
      </c>
      <c r="AW932" s="14" t="s">
        <v>33</v>
      </c>
      <c r="AX932" s="14" t="s">
        <v>73</v>
      </c>
      <c r="AY932" s="254" t="s">
        <v>236</v>
      </c>
    </row>
    <row r="933" s="13" customFormat="1">
      <c r="A933" s="13"/>
      <c r="B933" s="233"/>
      <c r="C933" s="234"/>
      <c r="D933" s="235" t="s">
        <v>247</v>
      </c>
      <c r="E933" s="236" t="s">
        <v>19</v>
      </c>
      <c r="F933" s="237" t="s">
        <v>276</v>
      </c>
      <c r="G933" s="234"/>
      <c r="H933" s="236" t="s">
        <v>19</v>
      </c>
      <c r="I933" s="238"/>
      <c r="J933" s="234"/>
      <c r="K933" s="234"/>
      <c r="L933" s="239"/>
      <c r="M933" s="240"/>
      <c r="N933" s="241"/>
      <c r="O933" s="241"/>
      <c r="P933" s="241"/>
      <c r="Q933" s="241"/>
      <c r="R933" s="241"/>
      <c r="S933" s="241"/>
      <c r="T933" s="242"/>
      <c r="U933" s="13"/>
      <c r="V933" s="13"/>
      <c r="W933" s="13"/>
      <c r="X933" s="13"/>
      <c r="Y933" s="13"/>
      <c r="Z933" s="13"/>
      <c r="AA933" s="13"/>
      <c r="AB933" s="13"/>
      <c r="AC933" s="13"/>
      <c r="AD933" s="13"/>
      <c r="AE933" s="13"/>
      <c r="AT933" s="243" t="s">
        <v>247</v>
      </c>
      <c r="AU933" s="243" t="s">
        <v>82</v>
      </c>
      <c r="AV933" s="13" t="s">
        <v>80</v>
      </c>
      <c r="AW933" s="13" t="s">
        <v>33</v>
      </c>
      <c r="AX933" s="13" t="s">
        <v>73</v>
      </c>
      <c r="AY933" s="243" t="s">
        <v>236</v>
      </c>
    </row>
    <row r="934" s="14" customFormat="1">
      <c r="A934" s="14"/>
      <c r="B934" s="244"/>
      <c r="C934" s="245"/>
      <c r="D934" s="235" t="s">
        <v>247</v>
      </c>
      <c r="E934" s="246" t="s">
        <v>19</v>
      </c>
      <c r="F934" s="247" t="s">
        <v>979</v>
      </c>
      <c r="G934" s="245"/>
      <c r="H934" s="248">
        <v>1.5760000000000001</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247</v>
      </c>
      <c r="AU934" s="254" t="s">
        <v>82</v>
      </c>
      <c r="AV934" s="14" t="s">
        <v>82</v>
      </c>
      <c r="AW934" s="14" t="s">
        <v>33</v>
      </c>
      <c r="AX934" s="14" t="s">
        <v>73</v>
      </c>
      <c r="AY934" s="254" t="s">
        <v>236</v>
      </c>
    </row>
    <row r="935" s="15" customFormat="1">
      <c r="A935" s="15"/>
      <c r="B935" s="255"/>
      <c r="C935" s="256"/>
      <c r="D935" s="235" t="s">
        <v>247</v>
      </c>
      <c r="E935" s="257" t="s">
        <v>19</v>
      </c>
      <c r="F935" s="258" t="s">
        <v>254</v>
      </c>
      <c r="G935" s="256"/>
      <c r="H935" s="259">
        <v>12.496</v>
      </c>
      <c r="I935" s="260"/>
      <c r="J935" s="256"/>
      <c r="K935" s="256"/>
      <c r="L935" s="261"/>
      <c r="M935" s="262"/>
      <c r="N935" s="263"/>
      <c r="O935" s="263"/>
      <c r="P935" s="263"/>
      <c r="Q935" s="263"/>
      <c r="R935" s="263"/>
      <c r="S935" s="263"/>
      <c r="T935" s="264"/>
      <c r="U935" s="15"/>
      <c r="V935" s="15"/>
      <c r="W935" s="15"/>
      <c r="X935" s="15"/>
      <c r="Y935" s="15"/>
      <c r="Z935" s="15"/>
      <c r="AA935" s="15"/>
      <c r="AB935" s="15"/>
      <c r="AC935" s="15"/>
      <c r="AD935" s="15"/>
      <c r="AE935" s="15"/>
      <c r="AT935" s="265" t="s">
        <v>247</v>
      </c>
      <c r="AU935" s="265" t="s">
        <v>82</v>
      </c>
      <c r="AV935" s="15" t="s">
        <v>243</v>
      </c>
      <c r="AW935" s="15" t="s">
        <v>33</v>
      </c>
      <c r="AX935" s="15" t="s">
        <v>80</v>
      </c>
      <c r="AY935" s="265" t="s">
        <v>236</v>
      </c>
    </row>
    <row r="936" s="2" customFormat="1" ht="24.15" customHeight="1">
      <c r="A936" s="40"/>
      <c r="B936" s="41"/>
      <c r="C936" s="215" t="s">
        <v>980</v>
      </c>
      <c r="D936" s="215" t="s">
        <v>238</v>
      </c>
      <c r="E936" s="216" t="s">
        <v>981</v>
      </c>
      <c r="F936" s="217" t="s">
        <v>982</v>
      </c>
      <c r="G936" s="218" t="s">
        <v>241</v>
      </c>
      <c r="H936" s="219">
        <v>3.0329999999999999</v>
      </c>
      <c r="I936" s="220"/>
      <c r="J936" s="221">
        <f>ROUND(I936*H936,2)</f>
        <v>0</v>
      </c>
      <c r="K936" s="217" t="s">
        <v>242</v>
      </c>
      <c r="L936" s="46"/>
      <c r="M936" s="222" t="s">
        <v>19</v>
      </c>
      <c r="N936" s="223" t="s">
        <v>44</v>
      </c>
      <c r="O936" s="86"/>
      <c r="P936" s="224">
        <f>O936*H936</f>
        <v>0</v>
      </c>
      <c r="Q936" s="224">
        <v>0</v>
      </c>
      <c r="R936" s="224">
        <f>Q936*H936</f>
        <v>0</v>
      </c>
      <c r="S936" s="224">
        <v>1.8</v>
      </c>
      <c r="T936" s="225">
        <f>S936*H936</f>
        <v>5.4593999999999996</v>
      </c>
      <c r="U936" s="40"/>
      <c r="V936" s="40"/>
      <c r="W936" s="40"/>
      <c r="X936" s="40"/>
      <c r="Y936" s="40"/>
      <c r="Z936" s="40"/>
      <c r="AA936" s="40"/>
      <c r="AB936" s="40"/>
      <c r="AC936" s="40"/>
      <c r="AD936" s="40"/>
      <c r="AE936" s="40"/>
      <c r="AR936" s="226" t="s">
        <v>243</v>
      </c>
      <c r="AT936" s="226" t="s">
        <v>238</v>
      </c>
      <c r="AU936" s="226" t="s">
        <v>82</v>
      </c>
      <c r="AY936" s="19" t="s">
        <v>236</v>
      </c>
      <c r="BE936" s="227">
        <f>IF(N936="základní",J936,0)</f>
        <v>0</v>
      </c>
      <c r="BF936" s="227">
        <f>IF(N936="snížená",J936,0)</f>
        <v>0</v>
      </c>
      <c r="BG936" s="227">
        <f>IF(N936="zákl. přenesená",J936,0)</f>
        <v>0</v>
      </c>
      <c r="BH936" s="227">
        <f>IF(N936="sníž. přenesená",J936,0)</f>
        <v>0</v>
      </c>
      <c r="BI936" s="227">
        <f>IF(N936="nulová",J936,0)</f>
        <v>0</v>
      </c>
      <c r="BJ936" s="19" t="s">
        <v>80</v>
      </c>
      <c r="BK936" s="227">
        <f>ROUND(I936*H936,2)</f>
        <v>0</v>
      </c>
      <c r="BL936" s="19" t="s">
        <v>243</v>
      </c>
      <c r="BM936" s="226" t="s">
        <v>983</v>
      </c>
    </row>
    <row r="937" s="2" customFormat="1">
      <c r="A937" s="40"/>
      <c r="B937" s="41"/>
      <c r="C937" s="42"/>
      <c r="D937" s="228" t="s">
        <v>245</v>
      </c>
      <c r="E937" s="42"/>
      <c r="F937" s="229" t="s">
        <v>984</v>
      </c>
      <c r="G937" s="42"/>
      <c r="H937" s="42"/>
      <c r="I937" s="230"/>
      <c r="J937" s="42"/>
      <c r="K937" s="42"/>
      <c r="L937" s="46"/>
      <c r="M937" s="231"/>
      <c r="N937" s="232"/>
      <c r="O937" s="86"/>
      <c r="P937" s="86"/>
      <c r="Q937" s="86"/>
      <c r="R937" s="86"/>
      <c r="S937" s="86"/>
      <c r="T937" s="87"/>
      <c r="U937" s="40"/>
      <c r="V937" s="40"/>
      <c r="W937" s="40"/>
      <c r="X937" s="40"/>
      <c r="Y937" s="40"/>
      <c r="Z937" s="40"/>
      <c r="AA937" s="40"/>
      <c r="AB937" s="40"/>
      <c r="AC937" s="40"/>
      <c r="AD937" s="40"/>
      <c r="AE937" s="40"/>
      <c r="AT937" s="19" t="s">
        <v>245</v>
      </c>
      <c r="AU937" s="19" t="s">
        <v>82</v>
      </c>
    </row>
    <row r="938" s="13" customFormat="1">
      <c r="A938" s="13"/>
      <c r="B938" s="233"/>
      <c r="C938" s="234"/>
      <c r="D938" s="235" t="s">
        <v>247</v>
      </c>
      <c r="E938" s="236" t="s">
        <v>19</v>
      </c>
      <c r="F938" s="237" t="s">
        <v>282</v>
      </c>
      <c r="G938" s="234"/>
      <c r="H938" s="236" t="s">
        <v>19</v>
      </c>
      <c r="I938" s="238"/>
      <c r="J938" s="234"/>
      <c r="K938" s="234"/>
      <c r="L938" s="239"/>
      <c r="M938" s="240"/>
      <c r="N938" s="241"/>
      <c r="O938" s="241"/>
      <c r="P938" s="241"/>
      <c r="Q938" s="241"/>
      <c r="R938" s="241"/>
      <c r="S938" s="241"/>
      <c r="T938" s="242"/>
      <c r="U938" s="13"/>
      <c r="V938" s="13"/>
      <c r="W938" s="13"/>
      <c r="X938" s="13"/>
      <c r="Y938" s="13"/>
      <c r="Z938" s="13"/>
      <c r="AA938" s="13"/>
      <c r="AB938" s="13"/>
      <c r="AC938" s="13"/>
      <c r="AD938" s="13"/>
      <c r="AE938" s="13"/>
      <c r="AT938" s="243" t="s">
        <v>247</v>
      </c>
      <c r="AU938" s="243" t="s">
        <v>82</v>
      </c>
      <c r="AV938" s="13" t="s">
        <v>80</v>
      </c>
      <c r="AW938" s="13" t="s">
        <v>33</v>
      </c>
      <c r="AX938" s="13" t="s">
        <v>73</v>
      </c>
      <c r="AY938" s="243" t="s">
        <v>236</v>
      </c>
    </row>
    <row r="939" s="13" customFormat="1">
      <c r="A939" s="13"/>
      <c r="B939" s="233"/>
      <c r="C939" s="234"/>
      <c r="D939" s="235" t="s">
        <v>247</v>
      </c>
      <c r="E939" s="236" t="s">
        <v>19</v>
      </c>
      <c r="F939" s="237" t="s">
        <v>269</v>
      </c>
      <c r="G939" s="234"/>
      <c r="H939" s="236" t="s">
        <v>19</v>
      </c>
      <c r="I939" s="238"/>
      <c r="J939" s="234"/>
      <c r="K939" s="234"/>
      <c r="L939" s="239"/>
      <c r="M939" s="240"/>
      <c r="N939" s="241"/>
      <c r="O939" s="241"/>
      <c r="P939" s="241"/>
      <c r="Q939" s="241"/>
      <c r="R939" s="241"/>
      <c r="S939" s="241"/>
      <c r="T939" s="242"/>
      <c r="U939" s="13"/>
      <c r="V939" s="13"/>
      <c r="W939" s="13"/>
      <c r="X939" s="13"/>
      <c r="Y939" s="13"/>
      <c r="Z939" s="13"/>
      <c r="AA939" s="13"/>
      <c r="AB939" s="13"/>
      <c r="AC939" s="13"/>
      <c r="AD939" s="13"/>
      <c r="AE939" s="13"/>
      <c r="AT939" s="243" t="s">
        <v>247</v>
      </c>
      <c r="AU939" s="243" t="s">
        <v>82</v>
      </c>
      <c r="AV939" s="13" t="s">
        <v>80</v>
      </c>
      <c r="AW939" s="13" t="s">
        <v>33</v>
      </c>
      <c r="AX939" s="13" t="s">
        <v>73</v>
      </c>
      <c r="AY939" s="243" t="s">
        <v>236</v>
      </c>
    </row>
    <row r="940" s="14" customFormat="1">
      <c r="A940" s="14"/>
      <c r="B940" s="244"/>
      <c r="C940" s="245"/>
      <c r="D940" s="235" t="s">
        <v>247</v>
      </c>
      <c r="E940" s="246" t="s">
        <v>19</v>
      </c>
      <c r="F940" s="247" t="s">
        <v>985</v>
      </c>
      <c r="G940" s="245"/>
      <c r="H940" s="248">
        <v>0.94499999999999995</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247</v>
      </c>
      <c r="AU940" s="254" t="s">
        <v>82</v>
      </c>
      <c r="AV940" s="14" t="s">
        <v>82</v>
      </c>
      <c r="AW940" s="14" t="s">
        <v>33</v>
      </c>
      <c r="AX940" s="14" t="s">
        <v>73</v>
      </c>
      <c r="AY940" s="254" t="s">
        <v>236</v>
      </c>
    </row>
    <row r="941" s="14" customFormat="1">
      <c r="A941" s="14"/>
      <c r="B941" s="244"/>
      <c r="C941" s="245"/>
      <c r="D941" s="235" t="s">
        <v>247</v>
      </c>
      <c r="E941" s="246" t="s">
        <v>19</v>
      </c>
      <c r="F941" s="247" t="s">
        <v>986</v>
      </c>
      <c r="G941" s="245"/>
      <c r="H941" s="248">
        <v>0.94499999999999995</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247</v>
      </c>
      <c r="AU941" s="254" t="s">
        <v>82</v>
      </c>
      <c r="AV941" s="14" t="s">
        <v>82</v>
      </c>
      <c r="AW941" s="14" t="s">
        <v>33</v>
      </c>
      <c r="AX941" s="14" t="s">
        <v>73</v>
      </c>
      <c r="AY941" s="254" t="s">
        <v>236</v>
      </c>
    </row>
    <row r="942" s="14" customFormat="1">
      <c r="A942" s="14"/>
      <c r="B942" s="244"/>
      <c r="C942" s="245"/>
      <c r="D942" s="235" t="s">
        <v>247</v>
      </c>
      <c r="E942" s="246" t="s">
        <v>19</v>
      </c>
      <c r="F942" s="247" t="s">
        <v>987</v>
      </c>
      <c r="G942" s="245"/>
      <c r="H942" s="248">
        <v>0.97899999999999998</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247</v>
      </c>
      <c r="AU942" s="254" t="s">
        <v>82</v>
      </c>
      <c r="AV942" s="14" t="s">
        <v>82</v>
      </c>
      <c r="AW942" s="14" t="s">
        <v>33</v>
      </c>
      <c r="AX942" s="14" t="s">
        <v>73</v>
      </c>
      <c r="AY942" s="254" t="s">
        <v>236</v>
      </c>
    </row>
    <row r="943" s="14" customFormat="1">
      <c r="A943" s="14"/>
      <c r="B943" s="244"/>
      <c r="C943" s="245"/>
      <c r="D943" s="235" t="s">
        <v>247</v>
      </c>
      <c r="E943" s="246" t="s">
        <v>19</v>
      </c>
      <c r="F943" s="247" t="s">
        <v>988</v>
      </c>
      <c r="G943" s="245"/>
      <c r="H943" s="248">
        <v>0.16400000000000001</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247</v>
      </c>
      <c r="AU943" s="254" t="s">
        <v>82</v>
      </c>
      <c r="AV943" s="14" t="s">
        <v>82</v>
      </c>
      <c r="AW943" s="14" t="s">
        <v>33</v>
      </c>
      <c r="AX943" s="14" t="s">
        <v>73</v>
      </c>
      <c r="AY943" s="254" t="s">
        <v>236</v>
      </c>
    </row>
    <row r="944" s="15" customFormat="1">
      <c r="A944" s="15"/>
      <c r="B944" s="255"/>
      <c r="C944" s="256"/>
      <c r="D944" s="235" t="s">
        <v>247</v>
      </c>
      <c r="E944" s="257" t="s">
        <v>19</v>
      </c>
      <c r="F944" s="258" t="s">
        <v>254</v>
      </c>
      <c r="G944" s="256"/>
      <c r="H944" s="259">
        <v>3.0329999999999999</v>
      </c>
      <c r="I944" s="260"/>
      <c r="J944" s="256"/>
      <c r="K944" s="256"/>
      <c r="L944" s="261"/>
      <c r="M944" s="262"/>
      <c r="N944" s="263"/>
      <c r="O944" s="263"/>
      <c r="P944" s="263"/>
      <c r="Q944" s="263"/>
      <c r="R944" s="263"/>
      <c r="S944" s="263"/>
      <c r="T944" s="264"/>
      <c r="U944" s="15"/>
      <c r="V944" s="15"/>
      <c r="W944" s="15"/>
      <c r="X944" s="15"/>
      <c r="Y944" s="15"/>
      <c r="Z944" s="15"/>
      <c r="AA944" s="15"/>
      <c r="AB944" s="15"/>
      <c r="AC944" s="15"/>
      <c r="AD944" s="15"/>
      <c r="AE944" s="15"/>
      <c r="AT944" s="265" t="s">
        <v>247</v>
      </c>
      <c r="AU944" s="265" t="s">
        <v>82</v>
      </c>
      <c r="AV944" s="15" t="s">
        <v>243</v>
      </c>
      <c r="AW944" s="15" t="s">
        <v>33</v>
      </c>
      <c r="AX944" s="15" t="s">
        <v>80</v>
      </c>
      <c r="AY944" s="265" t="s">
        <v>236</v>
      </c>
    </row>
    <row r="945" s="2" customFormat="1" ht="24.15" customHeight="1">
      <c r="A945" s="40"/>
      <c r="B945" s="41"/>
      <c r="C945" s="215" t="s">
        <v>989</v>
      </c>
      <c r="D945" s="215" t="s">
        <v>238</v>
      </c>
      <c r="E945" s="216" t="s">
        <v>990</v>
      </c>
      <c r="F945" s="217" t="s">
        <v>991</v>
      </c>
      <c r="G945" s="218" t="s">
        <v>179</v>
      </c>
      <c r="H945" s="219">
        <v>30.5</v>
      </c>
      <c r="I945" s="220"/>
      <c r="J945" s="221">
        <f>ROUND(I945*H945,2)</f>
        <v>0</v>
      </c>
      <c r="K945" s="217" t="s">
        <v>242</v>
      </c>
      <c r="L945" s="46"/>
      <c r="M945" s="222" t="s">
        <v>19</v>
      </c>
      <c r="N945" s="223" t="s">
        <v>44</v>
      </c>
      <c r="O945" s="86"/>
      <c r="P945" s="224">
        <f>O945*H945</f>
        <v>0</v>
      </c>
      <c r="Q945" s="224">
        <v>0</v>
      </c>
      <c r="R945" s="224">
        <f>Q945*H945</f>
        <v>0</v>
      </c>
      <c r="S945" s="224">
        <v>0.0080000000000000002</v>
      </c>
      <c r="T945" s="225">
        <f>S945*H945</f>
        <v>0.244</v>
      </c>
      <c r="U945" s="40"/>
      <c r="V945" s="40"/>
      <c r="W945" s="40"/>
      <c r="X945" s="40"/>
      <c r="Y945" s="40"/>
      <c r="Z945" s="40"/>
      <c r="AA945" s="40"/>
      <c r="AB945" s="40"/>
      <c r="AC945" s="40"/>
      <c r="AD945" s="40"/>
      <c r="AE945" s="40"/>
      <c r="AR945" s="226" t="s">
        <v>243</v>
      </c>
      <c r="AT945" s="226" t="s">
        <v>238</v>
      </c>
      <c r="AU945" s="226" t="s">
        <v>82</v>
      </c>
      <c r="AY945" s="19" t="s">
        <v>236</v>
      </c>
      <c r="BE945" s="227">
        <f>IF(N945="základní",J945,0)</f>
        <v>0</v>
      </c>
      <c r="BF945" s="227">
        <f>IF(N945="snížená",J945,0)</f>
        <v>0</v>
      </c>
      <c r="BG945" s="227">
        <f>IF(N945="zákl. přenesená",J945,0)</f>
        <v>0</v>
      </c>
      <c r="BH945" s="227">
        <f>IF(N945="sníž. přenesená",J945,0)</f>
        <v>0</v>
      </c>
      <c r="BI945" s="227">
        <f>IF(N945="nulová",J945,0)</f>
        <v>0</v>
      </c>
      <c r="BJ945" s="19" t="s">
        <v>80</v>
      </c>
      <c r="BK945" s="227">
        <f>ROUND(I945*H945,2)</f>
        <v>0</v>
      </c>
      <c r="BL945" s="19" t="s">
        <v>243</v>
      </c>
      <c r="BM945" s="226" t="s">
        <v>992</v>
      </c>
    </row>
    <row r="946" s="2" customFormat="1">
      <c r="A946" s="40"/>
      <c r="B946" s="41"/>
      <c r="C946" s="42"/>
      <c r="D946" s="228" t="s">
        <v>245</v>
      </c>
      <c r="E946" s="42"/>
      <c r="F946" s="229" t="s">
        <v>993</v>
      </c>
      <c r="G946" s="42"/>
      <c r="H946" s="42"/>
      <c r="I946" s="230"/>
      <c r="J946" s="42"/>
      <c r="K946" s="42"/>
      <c r="L946" s="46"/>
      <c r="M946" s="231"/>
      <c r="N946" s="232"/>
      <c r="O946" s="86"/>
      <c r="P946" s="86"/>
      <c r="Q946" s="86"/>
      <c r="R946" s="86"/>
      <c r="S946" s="86"/>
      <c r="T946" s="87"/>
      <c r="U946" s="40"/>
      <c r="V946" s="40"/>
      <c r="W946" s="40"/>
      <c r="X946" s="40"/>
      <c r="Y946" s="40"/>
      <c r="Z946" s="40"/>
      <c r="AA946" s="40"/>
      <c r="AB946" s="40"/>
      <c r="AC946" s="40"/>
      <c r="AD946" s="40"/>
      <c r="AE946" s="40"/>
      <c r="AT946" s="19" t="s">
        <v>245</v>
      </c>
      <c r="AU946" s="19" t="s">
        <v>82</v>
      </c>
    </row>
    <row r="947" s="13" customFormat="1">
      <c r="A947" s="13"/>
      <c r="B947" s="233"/>
      <c r="C947" s="234"/>
      <c r="D947" s="235" t="s">
        <v>247</v>
      </c>
      <c r="E947" s="236" t="s">
        <v>19</v>
      </c>
      <c r="F947" s="237" t="s">
        <v>268</v>
      </c>
      <c r="G947" s="234"/>
      <c r="H947" s="236" t="s">
        <v>19</v>
      </c>
      <c r="I947" s="238"/>
      <c r="J947" s="234"/>
      <c r="K947" s="234"/>
      <c r="L947" s="239"/>
      <c r="M947" s="240"/>
      <c r="N947" s="241"/>
      <c r="O947" s="241"/>
      <c r="P947" s="241"/>
      <c r="Q947" s="241"/>
      <c r="R947" s="241"/>
      <c r="S947" s="241"/>
      <c r="T947" s="242"/>
      <c r="U947" s="13"/>
      <c r="V947" s="13"/>
      <c r="W947" s="13"/>
      <c r="X947" s="13"/>
      <c r="Y947" s="13"/>
      <c r="Z947" s="13"/>
      <c r="AA947" s="13"/>
      <c r="AB947" s="13"/>
      <c r="AC947" s="13"/>
      <c r="AD947" s="13"/>
      <c r="AE947" s="13"/>
      <c r="AT947" s="243" t="s">
        <v>247</v>
      </c>
      <c r="AU947" s="243" t="s">
        <v>82</v>
      </c>
      <c r="AV947" s="13" t="s">
        <v>80</v>
      </c>
      <c r="AW947" s="13" t="s">
        <v>33</v>
      </c>
      <c r="AX947" s="13" t="s">
        <v>73</v>
      </c>
      <c r="AY947" s="243" t="s">
        <v>236</v>
      </c>
    </row>
    <row r="948" s="13" customFormat="1">
      <c r="A948" s="13"/>
      <c r="B948" s="233"/>
      <c r="C948" s="234"/>
      <c r="D948" s="235" t="s">
        <v>247</v>
      </c>
      <c r="E948" s="236" t="s">
        <v>19</v>
      </c>
      <c r="F948" s="237" t="s">
        <v>269</v>
      </c>
      <c r="G948" s="234"/>
      <c r="H948" s="236" t="s">
        <v>19</v>
      </c>
      <c r="I948" s="238"/>
      <c r="J948" s="234"/>
      <c r="K948" s="234"/>
      <c r="L948" s="239"/>
      <c r="M948" s="240"/>
      <c r="N948" s="241"/>
      <c r="O948" s="241"/>
      <c r="P948" s="241"/>
      <c r="Q948" s="241"/>
      <c r="R948" s="241"/>
      <c r="S948" s="241"/>
      <c r="T948" s="242"/>
      <c r="U948" s="13"/>
      <c r="V948" s="13"/>
      <c r="W948" s="13"/>
      <c r="X948" s="13"/>
      <c r="Y948" s="13"/>
      <c r="Z948" s="13"/>
      <c r="AA948" s="13"/>
      <c r="AB948" s="13"/>
      <c r="AC948" s="13"/>
      <c r="AD948" s="13"/>
      <c r="AE948" s="13"/>
      <c r="AT948" s="243" t="s">
        <v>247</v>
      </c>
      <c r="AU948" s="243" t="s">
        <v>82</v>
      </c>
      <c r="AV948" s="13" t="s">
        <v>80</v>
      </c>
      <c r="AW948" s="13" t="s">
        <v>33</v>
      </c>
      <c r="AX948" s="13" t="s">
        <v>73</v>
      </c>
      <c r="AY948" s="243" t="s">
        <v>236</v>
      </c>
    </row>
    <row r="949" s="14" customFormat="1">
      <c r="A949" s="14"/>
      <c r="B949" s="244"/>
      <c r="C949" s="245"/>
      <c r="D949" s="235" t="s">
        <v>247</v>
      </c>
      <c r="E949" s="246" t="s">
        <v>19</v>
      </c>
      <c r="F949" s="247" t="s">
        <v>994</v>
      </c>
      <c r="G949" s="245"/>
      <c r="H949" s="248">
        <v>30.5</v>
      </c>
      <c r="I949" s="249"/>
      <c r="J949" s="245"/>
      <c r="K949" s="245"/>
      <c r="L949" s="250"/>
      <c r="M949" s="251"/>
      <c r="N949" s="252"/>
      <c r="O949" s="252"/>
      <c r="P949" s="252"/>
      <c r="Q949" s="252"/>
      <c r="R949" s="252"/>
      <c r="S949" s="252"/>
      <c r="T949" s="253"/>
      <c r="U949" s="14"/>
      <c r="V949" s="14"/>
      <c r="W949" s="14"/>
      <c r="X949" s="14"/>
      <c r="Y949" s="14"/>
      <c r="Z949" s="14"/>
      <c r="AA949" s="14"/>
      <c r="AB949" s="14"/>
      <c r="AC949" s="14"/>
      <c r="AD949" s="14"/>
      <c r="AE949" s="14"/>
      <c r="AT949" s="254" t="s">
        <v>247</v>
      </c>
      <c r="AU949" s="254" t="s">
        <v>82</v>
      </c>
      <c r="AV949" s="14" t="s">
        <v>82</v>
      </c>
      <c r="AW949" s="14" t="s">
        <v>33</v>
      </c>
      <c r="AX949" s="14" t="s">
        <v>80</v>
      </c>
      <c r="AY949" s="254" t="s">
        <v>236</v>
      </c>
    </row>
    <row r="950" s="2" customFormat="1" ht="24.15" customHeight="1">
      <c r="A950" s="40"/>
      <c r="B950" s="41"/>
      <c r="C950" s="215" t="s">
        <v>995</v>
      </c>
      <c r="D950" s="215" t="s">
        <v>238</v>
      </c>
      <c r="E950" s="216" t="s">
        <v>996</v>
      </c>
      <c r="F950" s="217" t="s">
        <v>997</v>
      </c>
      <c r="G950" s="218" t="s">
        <v>179</v>
      </c>
      <c r="H950" s="219">
        <v>6.0999999999999996</v>
      </c>
      <c r="I950" s="220"/>
      <c r="J950" s="221">
        <f>ROUND(I950*H950,2)</f>
        <v>0</v>
      </c>
      <c r="K950" s="217" t="s">
        <v>242</v>
      </c>
      <c r="L950" s="46"/>
      <c r="M950" s="222" t="s">
        <v>19</v>
      </c>
      <c r="N950" s="223" t="s">
        <v>44</v>
      </c>
      <c r="O950" s="86"/>
      <c r="P950" s="224">
        <f>O950*H950</f>
        <v>0</v>
      </c>
      <c r="Q950" s="224">
        <v>0</v>
      </c>
      <c r="R950" s="224">
        <f>Q950*H950</f>
        <v>0</v>
      </c>
      <c r="S950" s="224">
        <v>0.012</v>
      </c>
      <c r="T950" s="225">
        <f>S950*H950</f>
        <v>0.073200000000000001</v>
      </c>
      <c r="U950" s="40"/>
      <c r="V950" s="40"/>
      <c r="W950" s="40"/>
      <c r="X950" s="40"/>
      <c r="Y950" s="40"/>
      <c r="Z950" s="40"/>
      <c r="AA950" s="40"/>
      <c r="AB950" s="40"/>
      <c r="AC950" s="40"/>
      <c r="AD950" s="40"/>
      <c r="AE950" s="40"/>
      <c r="AR950" s="226" t="s">
        <v>243</v>
      </c>
      <c r="AT950" s="226" t="s">
        <v>238</v>
      </c>
      <c r="AU950" s="226" t="s">
        <v>82</v>
      </c>
      <c r="AY950" s="19" t="s">
        <v>236</v>
      </c>
      <c r="BE950" s="227">
        <f>IF(N950="základní",J950,0)</f>
        <v>0</v>
      </c>
      <c r="BF950" s="227">
        <f>IF(N950="snížená",J950,0)</f>
        <v>0</v>
      </c>
      <c r="BG950" s="227">
        <f>IF(N950="zákl. přenesená",J950,0)</f>
        <v>0</v>
      </c>
      <c r="BH950" s="227">
        <f>IF(N950="sníž. přenesená",J950,0)</f>
        <v>0</v>
      </c>
      <c r="BI950" s="227">
        <f>IF(N950="nulová",J950,0)</f>
        <v>0</v>
      </c>
      <c r="BJ950" s="19" t="s">
        <v>80</v>
      </c>
      <c r="BK950" s="227">
        <f>ROUND(I950*H950,2)</f>
        <v>0</v>
      </c>
      <c r="BL950" s="19" t="s">
        <v>243</v>
      </c>
      <c r="BM950" s="226" t="s">
        <v>998</v>
      </c>
    </row>
    <row r="951" s="2" customFormat="1">
      <c r="A951" s="40"/>
      <c r="B951" s="41"/>
      <c r="C951" s="42"/>
      <c r="D951" s="228" t="s">
        <v>245</v>
      </c>
      <c r="E951" s="42"/>
      <c r="F951" s="229" t="s">
        <v>999</v>
      </c>
      <c r="G951" s="42"/>
      <c r="H951" s="42"/>
      <c r="I951" s="230"/>
      <c r="J951" s="42"/>
      <c r="K951" s="42"/>
      <c r="L951" s="46"/>
      <c r="M951" s="231"/>
      <c r="N951" s="232"/>
      <c r="O951" s="86"/>
      <c r="P951" s="86"/>
      <c r="Q951" s="86"/>
      <c r="R951" s="86"/>
      <c r="S951" s="86"/>
      <c r="T951" s="87"/>
      <c r="U951" s="40"/>
      <c r="V951" s="40"/>
      <c r="W951" s="40"/>
      <c r="X951" s="40"/>
      <c r="Y951" s="40"/>
      <c r="Z951" s="40"/>
      <c r="AA951" s="40"/>
      <c r="AB951" s="40"/>
      <c r="AC951" s="40"/>
      <c r="AD951" s="40"/>
      <c r="AE951" s="40"/>
      <c r="AT951" s="19" t="s">
        <v>245</v>
      </c>
      <c r="AU951" s="19" t="s">
        <v>82</v>
      </c>
    </row>
    <row r="952" s="13" customFormat="1">
      <c r="A952" s="13"/>
      <c r="B952" s="233"/>
      <c r="C952" s="234"/>
      <c r="D952" s="235" t="s">
        <v>247</v>
      </c>
      <c r="E952" s="236" t="s">
        <v>19</v>
      </c>
      <c r="F952" s="237" t="s">
        <v>268</v>
      </c>
      <c r="G952" s="234"/>
      <c r="H952" s="236" t="s">
        <v>19</v>
      </c>
      <c r="I952" s="238"/>
      <c r="J952" s="234"/>
      <c r="K952" s="234"/>
      <c r="L952" s="239"/>
      <c r="M952" s="240"/>
      <c r="N952" s="241"/>
      <c r="O952" s="241"/>
      <c r="P952" s="241"/>
      <c r="Q952" s="241"/>
      <c r="R952" s="241"/>
      <c r="S952" s="241"/>
      <c r="T952" s="242"/>
      <c r="U952" s="13"/>
      <c r="V952" s="13"/>
      <c r="W952" s="13"/>
      <c r="X952" s="13"/>
      <c r="Y952" s="13"/>
      <c r="Z952" s="13"/>
      <c r="AA952" s="13"/>
      <c r="AB952" s="13"/>
      <c r="AC952" s="13"/>
      <c r="AD952" s="13"/>
      <c r="AE952" s="13"/>
      <c r="AT952" s="243" t="s">
        <v>247</v>
      </c>
      <c r="AU952" s="243" t="s">
        <v>82</v>
      </c>
      <c r="AV952" s="13" t="s">
        <v>80</v>
      </c>
      <c r="AW952" s="13" t="s">
        <v>33</v>
      </c>
      <c r="AX952" s="13" t="s">
        <v>73</v>
      </c>
      <c r="AY952" s="243" t="s">
        <v>236</v>
      </c>
    </row>
    <row r="953" s="13" customFormat="1">
      <c r="A953" s="13"/>
      <c r="B953" s="233"/>
      <c r="C953" s="234"/>
      <c r="D953" s="235" t="s">
        <v>247</v>
      </c>
      <c r="E953" s="236" t="s">
        <v>19</v>
      </c>
      <c r="F953" s="237" t="s">
        <v>269</v>
      </c>
      <c r="G953" s="234"/>
      <c r="H953" s="236" t="s">
        <v>19</v>
      </c>
      <c r="I953" s="238"/>
      <c r="J953" s="234"/>
      <c r="K953" s="234"/>
      <c r="L953" s="239"/>
      <c r="M953" s="240"/>
      <c r="N953" s="241"/>
      <c r="O953" s="241"/>
      <c r="P953" s="241"/>
      <c r="Q953" s="241"/>
      <c r="R953" s="241"/>
      <c r="S953" s="241"/>
      <c r="T953" s="242"/>
      <c r="U953" s="13"/>
      <c r="V953" s="13"/>
      <c r="W953" s="13"/>
      <c r="X953" s="13"/>
      <c r="Y953" s="13"/>
      <c r="Z953" s="13"/>
      <c r="AA953" s="13"/>
      <c r="AB953" s="13"/>
      <c r="AC953" s="13"/>
      <c r="AD953" s="13"/>
      <c r="AE953" s="13"/>
      <c r="AT953" s="243" t="s">
        <v>247</v>
      </c>
      <c r="AU953" s="243" t="s">
        <v>82</v>
      </c>
      <c r="AV953" s="13" t="s">
        <v>80</v>
      </c>
      <c r="AW953" s="13" t="s">
        <v>33</v>
      </c>
      <c r="AX953" s="13" t="s">
        <v>73</v>
      </c>
      <c r="AY953" s="243" t="s">
        <v>236</v>
      </c>
    </row>
    <row r="954" s="14" customFormat="1">
      <c r="A954" s="14"/>
      <c r="B954" s="244"/>
      <c r="C954" s="245"/>
      <c r="D954" s="235" t="s">
        <v>247</v>
      </c>
      <c r="E954" s="246" t="s">
        <v>19</v>
      </c>
      <c r="F954" s="247" t="s">
        <v>1000</v>
      </c>
      <c r="G954" s="245"/>
      <c r="H954" s="248">
        <v>6.0999999999999996</v>
      </c>
      <c r="I954" s="249"/>
      <c r="J954" s="245"/>
      <c r="K954" s="245"/>
      <c r="L954" s="250"/>
      <c r="M954" s="251"/>
      <c r="N954" s="252"/>
      <c r="O954" s="252"/>
      <c r="P954" s="252"/>
      <c r="Q954" s="252"/>
      <c r="R954" s="252"/>
      <c r="S954" s="252"/>
      <c r="T954" s="253"/>
      <c r="U954" s="14"/>
      <c r="V954" s="14"/>
      <c r="W954" s="14"/>
      <c r="X954" s="14"/>
      <c r="Y954" s="14"/>
      <c r="Z954" s="14"/>
      <c r="AA954" s="14"/>
      <c r="AB954" s="14"/>
      <c r="AC954" s="14"/>
      <c r="AD954" s="14"/>
      <c r="AE954" s="14"/>
      <c r="AT954" s="254" t="s">
        <v>247</v>
      </c>
      <c r="AU954" s="254" t="s">
        <v>82</v>
      </c>
      <c r="AV954" s="14" t="s">
        <v>82</v>
      </c>
      <c r="AW954" s="14" t="s">
        <v>33</v>
      </c>
      <c r="AX954" s="14" t="s">
        <v>80</v>
      </c>
      <c r="AY954" s="254" t="s">
        <v>236</v>
      </c>
    </row>
    <row r="955" s="2" customFormat="1" ht="21.75" customHeight="1">
      <c r="A955" s="40"/>
      <c r="B955" s="41"/>
      <c r="C955" s="215" t="s">
        <v>1001</v>
      </c>
      <c r="D955" s="215" t="s">
        <v>238</v>
      </c>
      <c r="E955" s="216" t="s">
        <v>1002</v>
      </c>
      <c r="F955" s="217" t="s">
        <v>1003</v>
      </c>
      <c r="G955" s="218" t="s">
        <v>179</v>
      </c>
      <c r="H955" s="219">
        <v>1.8</v>
      </c>
      <c r="I955" s="220"/>
      <c r="J955" s="221">
        <f>ROUND(I955*H955,2)</f>
        <v>0</v>
      </c>
      <c r="K955" s="217" t="s">
        <v>242</v>
      </c>
      <c r="L955" s="46"/>
      <c r="M955" s="222" t="s">
        <v>19</v>
      </c>
      <c r="N955" s="223" t="s">
        <v>44</v>
      </c>
      <c r="O955" s="86"/>
      <c r="P955" s="224">
        <f>O955*H955</f>
        <v>0</v>
      </c>
      <c r="Q955" s="224">
        <v>0</v>
      </c>
      <c r="R955" s="224">
        <f>Q955*H955</f>
        <v>0</v>
      </c>
      <c r="S955" s="224">
        <v>0.0040000000000000001</v>
      </c>
      <c r="T955" s="225">
        <f>S955*H955</f>
        <v>0.0072000000000000007</v>
      </c>
      <c r="U955" s="40"/>
      <c r="V955" s="40"/>
      <c r="W955" s="40"/>
      <c r="X955" s="40"/>
      <c r="Y955" s="40"/>
      <c r="Z955" s="40"/>
      <c r="AA955" s="40"/>
      <c r="AB955" s="40"/>
      <c r="AC955" s="40"/>
      <c r="AD955" s="40"/>
      <c r="AE955" s="40"/>
      <c r="AR955" s="226" t="s">
        <v>243</v>
      </c>
      <c r="AT955" s="226" t="s">
        <v>238</v>
      </c>
      <c r="AU955" s="226" t="s">
        <v>82</v>
      </c>
      <c r="AY955" s="19" t="s">
        <v>236</v>
      </c>
      <c r="BE955" s="227">
        <f>IF(N955="základní",J955,0)</f>
        <v>0</v>
      </c>
      <c r="BF955" s="227">
        <f>IF(N955="snížená",J955,0)</f>
        <v>0</v>
      </c>
      <c r="BG955" s="227">
        <f>IF(N955="zákl. přenesená",J955,0)</f>
        <v>0</v>
      </c>
      <c r="BH955" s="227">
        <f>IF(N955="sníž. přenesená",J955,0)</f>
        <v>0</v>
      </c>
      <c r="BI955" s="227">
        <f>IF(N955="nulová",J955,0)</f>
        <v>0</v>
      </c>
      <c r="BJ955" s="19" t="s">
        <v>80</v>
      </c>
      <c r="BK955" s="227">
        <f>ROUND(I955*H955,2)</f>
        <v>0</v>
      </c>
      <c r="BL955" s="19" t="s">
        <v>243</v>
      </c>
      <c r="BM955" s="226" t="s">
        <v>1004</v>
      </c>
    </row>
    <row r="956" s="2" customFormat="1">
      <c r="A956" s="40"/>
      <c r="B956" s="41"/>
      <c r="C956" s="42"/>
      <c r="D956" s="228" t="s">
        <v>245</v>
      </c>
      <c r="E956" s="42"/>
      <c r="F956" s="229" t="s">
        <v>1005</v>
      </c>
      <c r="G956" s="42"/>
      <c r="H956" s="42"/>
      <c r="I956" s="230"/>
      <c r="J956" s="42"/>
      <c r="K956" s="42"/>
      <c r="L956" s="46"/>
      <c r="M956" s="231"/>
      <c r="N956" s="232"/>
      <c r="O956" s="86"/>
      <c r="P956" s="86"/>
      <c r="Q956" s="86"/>
      <c r="R956" s="86"/>
      <c r="S956" s="86"/>
      <c r="T956" s="87"/>
      <c r="U956" s="40"/>
      <c r="V956" s="40"/>
      <c r="W956" s="40"/>
      <c r="X956" s="40"/>
      <c r="Y956" s="40"/>
      <c r="Z956" s="40"/>
      <c r="AA956" s="40"/>
      <c r="AB956" s="40"/>
      <c r="AC956" s="40"/>
      <c r="AD956" s="40"/>
      <c r="AE956" s="40"/>
      <c r="AT956" s="19" t="s">
        <v>245</v>
      </c>
      <c r="AU956" s="19" t="s">
        <v>82</v>
      </c>
    </row>
    <row r="957" s="13" customFormat="1">
      <c r="A957" s="13"/>
      <c r="B957" s="233"/>
      <c r="C957" s="234"/>
      <c r="D957" s="235" t="s">
        <v>247</v>
      </c>
      <c r="E957" s="236" t="s">
        <v>19</v>
      </c>
      <c r="F957" s="237" t="s">
        <v>268</v>
      </c>
      <c r="G957" s="234"/>
      <c r="H957" s="236" t="s">
        <v>19</v>
      </c>
      <c r="I957" s="238"/>
      <c r="J957" s="234"/>
      <c r="K957" s="234"/>
      <c r="L957" s="239"/>
      <c r="M957" s="240"/>
      <c r="N957" s="241"/>
      <c r="O957" s="241"/>
      <c r="P957" s="241"/>
      <c r="Q957" s="241"/>
      <c r="R957" s="241"/>
      <c r="S957" s="241"/>
      <c r="T957" s="242"/>
      <c r="U957" s="13"/>
      <c r="V957" s="13"/>
      <c r="W957" s="13"/>
      <c r="X957" s="13"/>
      <c r="Y957" s="13"/>
      <c r="Z957" s="13"/>
      <c r="AA957" s="13"/>
      <c r="AB957" s="13"/>
      <c r="AC957" s="13"/>
      <c r="AD957" s="13"/>
      <c r="AE957" s="13"/>
      <c r="AT957" s="243" t="s">
        <v>247</v>
      </c>
      <c r="AU957" s="243" t="s">
        <v>82</v>
      </c>
      <c r="AV957" s="13" t="s">
        <v>80</v>
      </c>
      <c r="AW957" s="13" t="s">
        <v>33</v>
      </c>
      <c r="AX957" s="13" t="s">
        <v>73</v>
      </c>
      <c r="AY957" s="243" t="s">
        <v>236</v>
      </c>
    </row>
    <row r="958" s="13" customFormat="1">
      <c r="A958" s="13"/>
      <c r="B958" s="233"/>
      <c r="C958" s="234"/>
      <c r="D958" s="235" t="s">
        <v>247</v>
      </c>
      <c r="E958" s="236" t="s">
        <v>19</v>
      </c>
      <c r="F958" s="237" t="s">
        <v>333</v>
      </c>
      <c r="G958" s="234"/>
      <c r="H958" s="236" t="s">
        <v>19</v>
      </c>
      <c r="I958" s="238"/>
      <c r="J958" s="234"/>
      <c r="K958" s="234"/>
      <c r="L958" s="239"/>
      <c r="M958" s="240"/>
      <c r="N958" s="241"/>
      <c r="O958" s="241"/>
      <c r="P958" s="241"/>
      <c r="Q958" s="241"/>
      <c r="R958" s="241"/>
      <c r="S958" s="241"/>
      <c r="T958" s="242"/>
      <c r="U958" s="13"/>
      <c r="V958" s="13"/>
      <c r="W958" s="13"/>
      <c r="X958" s="13"/>
      <c r="Y958" s="13"/>
      <c r="Z958" s="13"/>
      <c r="AA958" s="13"/>
      <c r="AB958" s="13"/>
      <c r="AC958" s="13"/>
      <c r="AD958" s="13"/>
      <c r="AE958" s="13"/>
      <c r="AT958" s="243" t="s">
        <v>247</v>
      </c>
      <c r="AU958" s="243" t="s">
        <v>82</v>
      </c>
      <c r="AV958" s="13" t="s">
        <v>80</v>
      </c>
      <c r="AW958" s="13" t="s">
        <v>33</v>
      </c>
      <c r="AX958" s="13" t="s">
        <v>73</v>
      </c>
      <c r="AY958" s="243" t="s">
        <v>236</v>
      </c>
    </row>
    <row r="959" s="14" customFormat="1">
      <c r="A959" s="14"/>
      <c r="B959" s="244"/>
      <c r="C959" s="245"/>
      <c r="D959" s="235" t="s">
        <v>247</v>
      </c>
      <c r="E959" s="246" t="s">
        <v>19</v>
      </c>
      <c r="F959" s="247" t="s">
        <v>1006</v>
      </c>
      <c r="G959" s="245"/>
      <c r="H959" s="248">
        <v>1.8</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247</v>
      </c>
      <c r="AU959" s="254" t="s">
        <v>82</v>
      </c>
      <c r="AV959" s="14" t="s">
        <v>82</v>
      </c>
      <c r="AW959" s="14" t="s">
        <v>33</v>
      </c>
      <c r="AX959" s="14" t="s">
        <v>80</v>
      </c>
      <c r="AY959" s="254" t="s">
        <v>236</v>
      </c>
    </row>
    <row r="960" s="2" customFormat="1" ht="24.15" customHeight="1">
      <c r="A960" s="40"/>
      <c r="B960" s="41"/>
      <c r="C960" s="215" t="s">
        <v>1007</v>
      </c>
      <c r="D960" s="215" t="s">
        <v>238</v>
      </c>
      <c r="E960" s="216" t="s">
        <v>1008</v>
      </c>
      <c r="F960" s="217" t="s">
        <v>1009</v>
      </c>
      <c r="G960" s="218" t="s">
        <v>179</v>
      </c>
      <c r="H960" s="219">
        <v>15.800000000000001</v>
      </c>
      <c r="I960" s="220"/>
      <c r="J960" s="221">
        <f>ROUND(I960*H960,2)</f>
        <v>0</v>
      </c>
      <c r="K960" s="217" t="s">
        <v>242</v>
      </c>
      <c r="L960" s="46"/>
      <c r="M960" s="222" t="s">
        <v>19</v>
      </c>
      <c r="N960" s="223" t="s">
        <v>44</v>
      </c>
      <c r="O960" s="86"/>
      <c r="P960" s="224">
        <f>O960*H960</f>
        <v>0</v>
      </c>
      <c r="Q960" s="224">
        <v>0</v>
      </c>
      <c r="R960" s="224">
        <f>Q960*H960</f>
        <v>0</v>
      </c>
      <c r="S960" s="224">
        <v>0.042000000000000003</v>
      </c>
      <c r="T960" s="225">
        <f>S960*H960</f>
        <v>0.66360000000000008</v>
      </c>
      <c r="U960" s="40"/>
      <c r="V960" s="40"/>
      <c r="W960" s="40"/>
      <c r="X960" s="40"/>
      <c r="Y960" s="40"/>
      <c r="Z960" s="40"/>
      <c r="AA960" s="40"/>
      <c r="AB960" s="40"/>
      <c r="AC960" s="40"/>
      <c r="AD960" s="40"/>
      <c r="AE960" s="40"/>
      <c r="AR960" s="226" t="s">
        <v>243</v>
      </c>
      <c r="AT960" s="226" t="s">
        <v>238</v>
      </c>
      <c r="AU960" s="226" t="s">
        <v>82</v>
      </c>
      <c r="AY960" s="19" t="s">
        <v>236</v>
      </c>
      <c r="BE960" s="227">
        <f>IF(N960="základní",J960,0)</f>
        <v>0</v>
      </c>
      <c r="BF960" s="227">
        <f>IF(N960="snížená",J960,0)</f>
        <v>0</v>
      </c>
      <c r="BG960" s="227">
        <f>IF(N960="zákl. přenesená",J960,0)</f>
        <v>0</v>
      </c>
      <c r="BH960" s="227">
        <f>IF(N960="sníž. přenesená",J960,0)</f>
        <v>0</v>
      </c>
      <c r="BI960" s="227">
        <f>IF(N960="nulová",J960,0)</f>
        <v>0</v>
      </c>
      <c r="BJ960" s="19" t="s">
        <v>80</v>
      </c>
      <c r="BK960" s="227">
        <f>ROUND(I960*H960,2)</f>
        <v>0</v>
      </c>
      <c r="BL960" s="19" t="s">
        <v>243</v>
      </c>
      <c r="BM960" s="226" t="s">
        <v>1010</v>
      </c>
    </row>
    <row r="961" s="2" customFormat="1">
      <c r="A961" s="40"/>
      <c r="B961" s="41"/>
      <c r="C961" s="42"/>
      <c r="D961" s="228" t="s">
        <v>245</v>
      </c>
      <c r="E961" s="42"/>
      <c r="F961" s="229" t="s">
        <v>1011</v>
      </c>
      <c r="G961" s="42"/>
      <c r="H961" s="42"/>
      <c r="I961" s="230"/>
      <c r="J961" s="42"/>
      <c r="K961" s="42"/>
      <c r="L961" s="46"/>
      <c r="M961" s="231"/>
      <c r="N961" s="232"/>
      <c r="O961" s="86"/>
      <c r="P961" s="86"/>
      <c r="Q961" s="86"/>
      <c r="R961" s="86"/>
      <c r="S961" s="86"/>
      <c r="T961" s="87"/>
      <c r="U961" s="40"/>
      <c r="V961" s="40"/>
      <c r="W961" s="40"/>
      <c r="X961" s="40"/>
      <c r="Y961" s="40"/>
      <c r="Z961" s="40"/>
      <c r="AA961" s="40"/>
      <c r="AB961" s="40"/>
      <c r="AC961" s="40"/>
      <c r="AD961" s="40"/>
      <c r="AE961" s="40"/>
      <c r="AT961" s="19" t="s">
        <v>245</v>
      </c>
      <c r="AU961" s="19" t="s">
        <v>82</v>
      </c>
    </row>
    <row r="962" s="13" customFormat="1">
      <c r="A962" s="13"/>
      <c r="B962" s="233"/>
      <c r="C962" s="234"/>
      <c r="D962" s="235" t="s">
        <v>247</v>
      </c>
      <c r="E962" s="236" t="s">
        <v>19</v>
      </c>
      <c r="F962" s="237" t="s">
        <v>282</v>
      </c>
      <c r="G962" s="234"/>
      <c r="H962" s="236" t="s">
        <v>19</v>
      </c>
      <c r="I962" s="238"/>
      <c r="J962" s="234"/>
      <c r="K962" s="234"/>
      <c r="L962" s="239"/>
      <c r="M962" s="240"/>
      <c r="N962" s="241"/>
      <c r="O962" s="241"/>
      <c r="P962" s="241"/>
      <c r="Q962" s="241"/>
      <c r="R962" s="241"/>
      <c r="S962" s="241"/>
      <c r="T962" s="242"/>
      <c r="U962" s="13"/>
      <c r="V962" s="13"/>
      <c r="W962" s="13"/>
      <c r="X962" s="13"/>
      <c r="Y962" s="13"/>
      <c r="Z962" s="13"/>
      <c r="AA962" s="13"/>
      <c r="AB962" s="13"/>
      <c r="AC962" s="13"/>
      <c r="AD962" s="13"/>
      <c r="AE962" s="13"/>
      <c r="AT962" s="243" t="s">
        <v>247</v>
      </c>
      <c r="AU962" s="243" t="s">
        <v>82</v>
      </c>
      <c r="AV962" s="13" t="s">
        <v>80</v>
      </c>
      <c r="AW962" s="13" t="s">
        <v>33</v>
      </c>
      <c r="AX962" s="13" t="s">
        <v>73</v>
      </c>
      <c r="AY962" s="243" t="s">
        <v>236</v>
      </c>
    </row>
    <row r="963" s="13" customFormat="1">
      <c r="A963" s="13"/>
      <c r="B963" s="233"/>
      <c r="C963" s="234"/>
      <c r="D963" s="235" t="s">
        <v>247</v>
      </c>
      <c r="E963" s="236" t="s">
        <v>19</v>
      </c>
      <c r="F963" s="237" t="s">
        <v>269</v>
      </c>
      <c r="G963" s="234"/>
      <c r="H963" s="236" t="s">
        <v>19</v>
      </c>
      <c r="I963" s="238"/>
      <c r="J963" s="234"/>
      <c r="K963" s="234"/>
      <c r="L963" s="239"/>
      <c r="M963" s="240"/>
      <c r="N963" s="241"/>
      <c r="O963" s="241"/>
      <c r="P963" s="241"/>
      <c r="Q963" s="241"/>
      <c r="R963" s="241"/>
      <c r="S963" s="241"/>
      <c r="T963" s="242"/>
      <c r="U963" s="13"/>
      <c r="V963" s="13"/>
      <c r="W963" s="13"/>
      <c r="X963" s="13"/>
      <c r="Y963" s="13"/>
      <c r="Z963" s="13"/>
      <c r="AA963" s="13"/>
      <c r="AB963" s="13"/>
      <c r="AC963" s="13"/>
      <c r="AD963" s="13"/>
      <c r="AE963" s="13"/>
      <c r="AT963" s="243" t="s">
        <v>247</v>
      </c>
      <c r="AU963" s="243" t="s">
        <v>82</v>
      </c>
      <c r="AV963" s="13" t="s">
        <v>80</v>
      </c>
      <c r="AW963" s="13" t="s">
        <v>33</v>
      </c>
      <c r="AX963" s="13" t="s">
        <v>73</v>
      </c>
      <c r="AY963" s="243" t="s">
        <v>236</v>
      </c>
    </row>
    <row r="964" s="14" customFormat="1">
      <c r="A964" s="14"/>
      <c r="B964" s="244"/>
      <c r="C964" s="245"/>
      <c r="D964" s="235" t="s">
        <v>247</v>
      </c>
      <c r="E964" s="246" t="s">
        <v>19</v>
      </c>
      <c r="F964" s="247" t="s">
        <v>1012</v>
      </c>
      <c r="G964" s="245"/>
      <c r="H964" s="248">
        <v>4.2000000000000002</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247</v>
      </c>
      <c r="AU964" s="254" t="s">
        <v>82</v>
      </c>
      <c r="AV964" s="14" t="s">
        <v>82</v>
      </c>
      <c r="AW964" s="14" t="s">
        <v>33</v>
      </c>
      <c r="AX964" s="14" t="s">
        <v>73</v>
      </c>
      <c r="AY964" s="254" t="s">
        <v>236</v>
      </c>
    </row>
    <row r="965" s="14" customFormat="1">
      <c r="A965" s="14"/>
      <c r="B965" s="244"/>
      <c r="C965" s="245"/>
      <c r="D965" s="235" t="s">
        <v>247</v>
      </c>
      <c r="E965" s="246" t="s">
        <v>19</v>
      </c>
      <c r="F965" s="247" t="s">
        <v>1013</v>
      </c>
      <c r="G965" s="245"/>
      <c r="H965" s="248">
        <v>4.2000000000000002</v>
      </c>
      <c r="I965" s="249"/>
      <c r="J965" s="245"/>
      <c r="K965" s="245"/>
      <c r="L965" s="250"/>
      <c r="M965" s="251"/>
      <c r="N965" s="252"/>
      <c r="O965" s="252"/>
      <c r="P965" s="252"/>
      <c r="Q965" s="252"/>
      <c r="R965" s="252"/>
      <c r="S965" s="252"/>
      <c r="T965" s="253"/>
      <c r="U965" s="14"/>
      <c r="V965" s="14"/>
      <c r="W965" s="14"/>
      <c r="X965" s="14"/>
      <c r="Y965" s="14"/>
      <c r="Z965" s="14"/>
      <c r="AA965" s="14"/>
      <c r="AB965" s="14"/>
      <c r="AC965" s="14"/>
      <c r="AD965" s="14"/>
      <c r="AE965" s="14"/>
      <c r="AT965" s="254" t="s">
        <v>247</v>
      </c>
      <c r="AU965" s="254" t="s">
        <v>82</v>
      </c>
      <c r="AV965" s="14" t="s">
        <v>82</v>
      </c>
      <c r="AW965" s="14" t="s">
        <v>33</v>
      </c>
      <c r="AX965" s="14" t="s">
        <v>73</v>
      </c>
      <c r="AY965" s="254" t="s">
        <v>236</v>
      </c>
    </row>
    <row r="966" s="14" customFormat="1">
      <c r="A966" s="14"/>
      <c r="B966" s="244"/>
      <c r="C966" s="245"/>
      <c r="D966" s="235" t="s">
        <v>247</v>
      </c>
      <c r="E966" s="246" t="s">
        <v>19</v>
      </c>
      <c r="F966" s="247" t="s">
        <v>1014</v>
      </c>
      <c r="G966" s="245"/>
      <c r="H966" s="248">
        <v>5.2000000000000002</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247</v>
      </c>
      <c r="AU966" s="254" t="s">
        <v>82</v>
      </c>
      <c r="AV966" s="14" t="s">
        <v>82</v>
      </c>
      <c r="AW966" s="14" t="s">
        <v>33</v>
      </c>
      <c r="AX966" s="14" t="s">
        <v>73</v>
      </c>
      <c r="AY966" s="254" t="s">
        <v>236</v>
      </c>
    </row>
    <row r="967" s="14" customFormat="1">
      <c r="A967" s="14"/>
      <c r="B967" s="244"/>
      <c r="C967" s="245"/>
      <c r="D967" s="235" t="s">
        <v>247</v>
      </c>
      <c r="E967" s="246" t="s">
        <v>19</v>
      </c>
      <c r="F967" s="247" t="s">
        <v>1015</v>
      </c>
      <c r="G967" s="245"/>
      <c r="H967" s="248">
        <v>2.2000000000000002</v>
      </c>
      <c r="I967" s="249"/>
      <c r="J967" s="245"/>
      <c r="K967" s="245"/>
      <c r="L967" s="250"/>
      <c r="M967" s="251"/>
      <c r="N967" s="252"/>
      <c r="O967" s="252"/>
      <c r="P967" s="252"/>
      <c r="Q967" s="252"/>
      <c r="R967" s="252"/>
      <c r="S967" s="252"/>
      <c r="T967" s="253"/>
      <c r="U967" s="14"/>
      <c r="V967" s="14"/>
      <c r="W967" s="14"/>
      <c r="X967" s="14"/>
      <c r="Y967" s="14"/>
      <c r="Z967" s="14"/>
      <c r="AA967" s="14"/>
      <c r="AB967" s="14"/>
      <c r="AC967" s="14"/>
      <c r="AD967" s="14"/>
      <c r="AE967" s="14"/>
      <c r="AT967" s="254" t="s">
        <v>247</v>
      </c>
      <c r="AU967" s="254" t="s">
        <v>82</v>
      </c>
      <c r="AV967" s="14" t="s">
        <v>82</v>
      </c>
      <c r="AW967" s="14" t="s">
        <v>33</v>
      </c>
      <c r="AX967" s="14" t="s">
        <v>73</v>
      </c>
      <c r="AY967" s="254" t="s">
        <v>236</v>
      </c>
    </row>
    <row r="968" s="15" customFormat="1">
      <c r="A968" s="15"/>
      <c r="B968" s="255"/>
      <c r="C968" s="256"/>
      <c r="D968" s="235" t="s">
        <v>247</v>
      </c>
      <c r="E968" s="257" t="s">
        <v>19</v>
      </c>
      <c r="F968" s="258" t="s">
        <v>254</v>
      </c>
      <c r="G968" s="256"/>
      <c r="H968" s="259">
        <v>15.800000000000001</v>
      </c>
      <c r="I968" s="260"/>
      <c r="J968" s="256"/>
      <c r="K968" s="256"/>
      <c r="L968" s="261"/>
      <c r="M968" s="262"/>
      <c r="N968" s="263"/>
      <c r="O968" s="263"/>
      <c r="P968" s="263"/>
      <c r="Q968" s="263"/>
      <c r="R968" s="263"/>
      <c r="S968" s="263"/>
      <c r="T968" s="264"/>
      <c r="U968" s="15"/>
      <c r="V968" s="15"/>
      <c r="W968" s="15"/>
      <c r="X968" s="15"/>
      <c r="Y968" s="15"/>
      <c r="Z968" s="15"/>
      <c r="AA968" s="15"/>
      <c r="AB968" s="15"/>
      <c r="AC968" s="15"/>
      <c r="AD968" s="15"/>
      <c r="AE968" s="15"/>
      <c r="AT968" s="265" t="s">
        <v>247</v>
      </c>
      <c r="AU968" s="265" t="s">
        <v>82</v>
      </c>
      <c r="AV968" s="15" t="s">
        <v>243</v>
      </c>
      <c r="AW968" s="15" t="s">
        <v>33</v>
      </c>
      <c r="AX968" s="15" t="s">
        <v>80</v>
      </c>
      <c r="AY968" s="265" t="s">
        <v>236</v>
      </c>
    </row>
    <row r="969" s="2" customFormat="1" ht="24.15" customHeight="1">
      <c r="A969" s="40"/>
      <c r="B969" s="41"/>
      <c r="C969" s="215" t="s">
        <v>1016</v>
      </c>
      <c r="D969" s="215" t="s">
        <v>238</v>
      </c>
      <c r="E969" s="216" t="s">
        <v>1017</v>
      </c>
      <c r="F969" s="217" t="s">
        <v>1018</v>
      </c>
      <c r="G969" s="218" t="s">
        <v>179</v>
      </c>
      <c r="H969" s="219">
        <v>0.45000000000000001</v>
      </c>
      <c r="I969" s="220"/>
      <c r="J969" s="221">
        <f>ROUND(I969*H969,2)</f>
        <v>0</v>
      </c>
      <c r="K969" s="217" t="s">
        <v>242</v>
      </c>
      <c r="L969" s="46"/>
      <c r="M969" s="222" t="s">
        <v>19</v>
      </c>
      <c r="N969" s="223" t="s">
        <v>44</v>
      </c>
      <c r="O969" s="86"/>
      <c r="P969" s="224">
        <f>O969*H969</f>
        <v>0</v>
      </c>
      <c r="Q969" s="224">
        <v>0.00147</v>
      </c>
      <c r="R969" s="224">
        <f>Q969*H969</f>
        <v>0.00066149999999999998</v>
      </c>
      <c r="S969" s="224">
        <v>0.039</v>
      </c>
      <c r="T969" s="225">
        <f>S969*H969</f>
        <v>0.01755</v>
      </c>
      <c r="U969" s="40"/>
      <c r="V969" s="40"/>
      <c r="W969" s="40"/>
      <c r="X969" s="40"/>
      <c r="Y969" s="40"/>
      <c r="Z969" s="40"/>
      <c r="AA969" s="40"/>
      <c r="AB969" s="40"/>
      <c r="AC969" s="40"/>
      <c r="AD969" s="40"/>
      <c r="AE969" s="40"/>
      <c r="AR969" s="226" t="s">
        <v>243</v>
      </c>
      <c r="AT969" s="226" t="s">
        <v>238</v>
      </c>
      <c r="AU969" s="226" t="s">
        <v>82</v>
      </c>
      <c r="AY969" s="19" t="s">
        <v>236</v>
      </c>
      <c r="BE969" s="227">
        <f>IF(N969="základní",J969,0)</f>
        <v>0</v>
      </c>
      <c r="BF969" s="227">
        <f>IF(N969="snížená",J969,0)</f>
        <v>0</v>
      </c>
      <c r="BG969" s="227">
        <f>IF(N969="zákl. přenesená",J969,0)</f>
        <v>0</v>
      </c>
      <c r="BH969" s="227">
        <f>IF(N969="sníž. přenesená",J969,0)</f>
        <v>0</v>
      </c>
      <c r="BI969" s="227">
        <f>IF(N969="nulová",J969,0)</f>
        <v>0</v>
      </c>
      <c r="BJ969" s="19" t="s">
        <v>80</v>
      </c>
      <c r="BK969" s="227">
        <f>ROUND(I969*H969,2)</f>
        <v>0</v>
      </c>
      <c r="BL969" s="19" t="s">
        <v>243</v>
      </c>
      <c r="BM969" s="226" t="s">
        <v>1019</v>
      </c>
    </row>
    <row r="970" s="2" customFormat="1">
      <c r="A970" s="40"/>
      <c r="B970" s="41"/>
      <c r="C970" s="42"/>
      <c r="D970" s="228" t="s">
        <v>245</v>
      </c>
      <c r="E970" s="42"/>
      <c r="F970" s="229" t="s">
        <v>1020</v>
      </c>
      <c r="G970" s="42"/>
      <c r="H970" s="42"/>
      <c r="I970" s="230"/>
      <c r="J970" s="42"/>
      <c r="K970" s="42"/>
      <c r="L970" s="46"/>
      <c r="M970" s="231"/>
      <c r="N970" s="232"/>
      <c r="O970" s="86"/>
      <c r="P970" s="86"/>
      <c r="Q970" s="86"/>
      <c r="R970" s="86"/>
      <c r="S970" s="86"/>
      <c r="T970" s="87"/>
      <c r="U970" s="40"/>
      <c r="V970" s="40"/>
      <c r="W970" s="40"/>
      <c r="X970" s="40"/>
      <c r="Y970" s="40"/>
      <c r="Z970" s="40"/>
      <c r="AA970" s="40"/>
      <c r="AB970" s="40"/>
      <c r="AC970" s="40"/>
      <c r="AD970" s="40"/>
      <c r="AE970" s="40"/>
      <c r="AT970" s="19" t="s">
        <v>245</v>
      </c>
      <c r="AU970" s="19" t="s">
        <v>82</v>
      </c>
    </row>
    <row r="971" s="13" customFormat="1">
      <c r="A971" s="13"/>
      <c r="B971" s="233"/>
      <c r="C971" s="234"/>
      <c r="D971" s="235" t="s">
        <v>247</v>
      </c>
      <c r="E971" s="236" t="s">
        <v>19</v>
      </c>
      <c r="F971" s="237" t="s">
        <v>268</v>
      </c>
      <c r="G971" s="234"/>
      <c r="H971" s="236" t="s">
        <v>19</v>
      </c>
      <c r="I971" s="238"/>
      <c r="J971" s="234"/>
      <c r="K971" s="234"/>
      <c r="L971" s="239"/>
      <c r="M971" s="240"/>
      <c r="N971" s="241"/>
      <c r="O971" s="241"/>
      <c r="P971" s="241"/>
      <c r="Q971" s="241"/>
      <c r="R971" s="241"/>
      <c r="S971" s="241"/>
      <c r="T971" s="242"/>
      <c r="U971" s="13"/>
      <c r="V971" s="13"/>
      <c r="W971" s="13"/>
      <c r="X971" s="13"/>
      <c r="Y971" s="13"/>
      <c r="Z971" s="13"/>
      <c r="AA971" s="13"/>
      <c r="AB971" s="13"/>
      <c r="AC971" s="13"/>
      <c r="AD971" s="13"/>
      <c r="AE971" s="13"/>
      <c r="AT971" s="243" t="s">
        <v>247</v>
      </c>
      <c r="AU971" s="243" t="s">
        <v>82</v>
      </c>
      <c r="AV971" s="13" t="s">
        <v>80</v>
      </c>
      <c r="AW971" s="13" t="s">
        <v>33</v>
      </c>
      <c r="AX971" s="13" t="s">
        <v>73</v>
      </c>
      <c r="AY971" s="243" t="s">
        <v>236</v>
      </c>
    </row>
    <row r="972" s="13" customFormat="1">
      <c r="A972" s="13"/>
      <c r="B972" s="233"/>
      <c r="C972" s="234"/>
      <c r="D972" s="235" t="s">
        <v>247</v>
      </c>
      <c r="E972" s="236" t="s">
        <v>19</v>
      </c>
      <c r="F972" s="237" t="s">
        <v>1021</v>
      </c>
      <c r="G972" s="234"/>
      <c r="H972" s="236" t="s">
        <v>19</v>
      </c>
      <c r="I972" s="238"/>
      <c r="J972" s="234"/>
      <c r="K972" s="234"/>
      <c r="L972" s="239"/>
      <c r="M972" s="240"/>
      <c r="N972" s="241"/>
      <c r="O972" s="241"/>
      <c r="P972" s="241"/>
      <c r="Q972" s="241"/>
      <c r="R972" s="241"/>
      <c r="S972" s="241"/>
      <c r="T972" s="242"/>
      <c r="U972" s="13"/>
      <c r="V972" s="13"/>
      <c r="W972" s="13"/>
      <c r="X972" s="13"/>
      <c r="Y972" s="13"/>
      <c r="Z972" s="13"/>
      <c r="AA972" s="13"/>
      <c r="AB972" s="13"/>
      <c r="AC972" s="13"/>
      <c r="AD972" s="13"/>
      <c r="AE972" s="13"/>
      <c r="AT972" s="243" t="s">
        <v>247</v>
      </c>
      <c r="AU972" s="243" t="s">
        <v>82</v>
      </c>
      <c r="AV972" s="13" t="s">
        <v>80</v>
      </c>
      <c r="AW972" s="13" t="s">
        <v>33</v>
      </c>
      <c r="AX972" s="13" t="s">
        <v>73</v>
      </c>
      <c r="AY972" s="243" t="s">
        <v>236</v>
      </c>
    </row>
    <row r="973" s="14" customFormat="1">
      <c r="A973" s="14"/>
      <c r="B973" s="244"/>
      <c r="C973" s="245"/>
      <c r="D973" s="235" t="s">
        <v>247</v>
      </c>
      <c r="E973" s="246" t="s">
        <v>19</v>
      </c>
      <c r="F973" s="247" t="s">
        <v>1022</v>
      </c>
      <c r="G973" s="245"/>
      <c r="H973" s="248">
        <v>0.45000000000000001</v>
      </c>
      <c r="I973" s="249"/>
      <c r="J973" s="245"/>
      <c r="K973" s="245"/>
      <c r="L973" s="250"/>
      <c r="M973" s="251"/>
      <c r="N973" s="252"/>
      <c r="O973" s="252"/>
      <c r="P973" s="252"/>
      <c r="Q973" s="252"/>
      <c r="R973" s="252"/>
      <c r="S973" s="252"/>
      <c r="T973" s="253"/>
      <c r="U973" s="14"/>
      <c r="V973" s="14"/>
      <c r="W973" s="14"/>
      <c r="X973" s="14"/>
      <c r="Y973" s="14"/>
      <c r="Z973" s="14"/>
      <c r="AA973" s="14"/>
      <c r="AB973" s="14"/>
      <c r="AC973" s="14"/>
      <c r="AD973" s="14"/>
      <c r="AE973" s="14"/>
      <c r="AT973" s="254" t="s">
        <v>247</v>
      </c>
      <c r="AU973" s="254" t="s">
        <v>82</v>
      </c>
      <c r="AV973" s="14" t="s">
        <v>82</v>
      </c>
      <c r="AW973" s="14" t="s">
        <v>33</v>
      </c>
      <c r="AX973" s="14" t="s">
        <v>80</v>
      </c>
      <c r="AY973" s="254" t="s">
        <v>236</v>
      </c>
    </row>
    <row r="974" s="2" customFormat="1" ht="16.5" customHeight="1">
      <c r="A974" s="40"/>
      <c r="B974" s="41"/>
      <c r="C974" s="215" t="s">
        <v>1023</v>
      </c>
      <c r="D974" s="215" t="s">
        <v>238</v>
      </c>
      <c r="E974" s="216" t="s">
        <v>1024</v>
      </c>
      <c r="F974" s="217" t="s">
        <v>1025</v>
      </c>
      <c r="G974" s="218" t="s">
        <v>179</v>
      </c>
      <c r="H974" s="219">
        <v>32.409999999999997</v>
      </c>
      <c r="I974" s="220"/>
      <c r="J974" s="221">
        <f>ROUND(I974*H974,2)</f>
        <v>0</v>
      </c>
      <c r="K974" s="217" t="s">
        <v>242</v>
      </c>
      <c r="L974" s="46"/>
      <c r="M974" s="222" t="s">
        <v>19</v>
      </c>
      <c r="N974" s="223" t="s">
        <v>44</v>
      </c>
      <c r="O974" s="86"/>
      <c r="P974" s="224">
        <f>O974*H974</f>
        <v>0</v>
      </c>
      <c r="Q974" s="224">
        <v>0</v>
      </c>
      <c r="R974" s="224">
        <f>Q974*H974</f>
        <v>0</v>
      </c>
      <c r="S974" s="224">
        <v>0</v>
      </c>
      <c r="T974" s="225">
        <f>S974*H974</f>
        <v>0</v>
      </c>
      <c r="U974" s="40"/>
      <c r="V974" s="40"/>
      <c r="W974" s="40"/>
      <c r="X974" s="40"/>
      <c r="Y974" s="40"/>
      <c r="Z974" s="40"/>
      <c r="AA974" s="40"/>
      <c r="AB974" s="40"/>
      <c r="AC974" s="40"/>
      <c r="AD974" s="40"/>
      <c r="AE974" s="40"/>
      <c r="AR974" s="226" t="s">
        <v>243</v>
      </c>
      <c r="AT974" s="226" t="s">
        <v>238</v>
      </c>
      <c r="AU974" s="226" t="s">
        <v>82</v>
      </c>
      <c r="AY974" s="19" t="s">
        <v>236</v>
      </c>
      <c r="BE974" s="227">
        <f>IF(N974="základní",J974,0)</f>
        <v>0</v>
      </c>
      <c r="BF974" s="227">
        <f>IF(N974="snížená",J974,0)</f>
        <v>0</v>
      </c>
      <c r="BG974" s="227">
        <f>IF(N974="zákl. přenesená",J974,0)</f>
        <v>0</v>
      </c>
      <c r="BH974" s="227">
        <f>IF(N974="sníž. přenesená",J974,0)</f>
        <v>0</v>
      </c>
      <c r="BI974" s="227">
        <f>IF(N974="nulová",J974,0)</f>
        <v>0</v>
      </c>
      <c r="BJ974" s="19" t="s">
        <v>80</v>
      </c>
      <c r="BK974" s="227">
        <f>ROUND(I974*H974,2)</f>
        <v>0</v>
      </c>
      <c r="BL974" s="19" t="s">
        <v>243</v>
      </c>
      <c r="BM974" s="226" t="s">
        <v>1026</v>
      </c>
    </row>
    <row r="975" s="2" customFormat="1">
      <c r="A975" s="40"/>
      <c r="B975" s="41"/>
      <c r="C975" s="42"/>
      <c r="D975" s="228" t="s">
        <v>245</v>
      </c>
      <c r="E975" s="42"/>
      <c r="F975" s="229" t="s">
        <v>1027</v>
      </c>
      <c r="G975" s="42"/>
      <c r="H975" s="42"/>
      <c r="I975" s="230"/>
      <c r="J975" s="42"/>
      <c r="K975" s="42"/>
      <c r="L975" s="46"/>
      <c r="M975" s="231"/>
      <c r="N975" s="232"/>
      <c r="O975" s="86"/>
      <c r="P975" s="86"/>
      <c r="Q975" s="86"/>
      <c r="R975" s="86"/>
      <c r="S975" s="86"/>
      <c r="T975" s="87"/>
      <c r="U975" s="40"/>
      <c r="V975" s="40"/>
      <c r="W975" s="40"/>
      <c r="X975" s="40"/>
      <c r="Y975" s="40"/>
      <c r="Z975" s="40"/>
      <c r="AA975" s="40"/>
      <c r="AB975" s="40"/>
      <c r="AC975" s="40"/>
      <c r="AD975" s="40"/>
      <c r="AE975" s="40"/>
      <c r="AT975" s="19" t="s">
        <v>245</v>
      </c>
      <c r="AU975" s="19" t="s">
        <v>82</v>
      </c>
    </row>
    <row r="976" s="13" customFormat="1">
      <c r="A976" s="13"/>
      <c r="B976" s="233"/>
      <c r="C976" s="234"/>
      <c r="D976" s="235" t="s">
        <v>247</v>
      </c>
      <c r="E976" s="236" t="s">
        <v>19</v>
      </c>
      <c r="F976" s="237" t="s">
        <v>890</v>
      </c>
      <c r="G976" s="234"/>
      <c r="H976" s="236" t="s">
        <v>19</v>
      </c>
      <c r="I976" s="238"/>
      <c r="J976" s="234"/>
      <c r="K976" s="234"/>
      <c r="L976" s="239"/>
      <c r="M976" s="240"/>
      <c r="N976" s="241"/>
      <c r="O976" s="241"/>
      <c r="P976" s="241"/>
      <c r="Q976" s="241"/>
      <c r="R976" s="241"/>
      <c r="S976" s="241"/>
      <c r="T976" s="242"/>
      <c r="U976" s="13"/>
      <c r="V976" s="13"/>
      <c r="W976" s="13"/>
      <c r="X976" s="13"/>
      <c r="Y976" s="13"/>
      <c r="Z976" s="13"/>
      <c r="AA976" s="13"/>
      <c r="AB976" s="13"/>
      <c r="AC976" s="13"/>
      <c r="AD976" s="13"/>
      <c r="AE976" s="13"/>
      <c r="AT976" s="243" t="s">
        <v>247</v>
      </c>
      <c r="AU976" s="243" t="s">
        <v>82</v>
      </c>
      <c r="AV976" s="13" t="s">
        <v>80</v>
      </c>
      <c r="AW976" s="13" t="s">
        <v>33</v>
      </c>
      <c r="AX976" s="13" t="s">
        <v>73</v>
      </c>
      <c r="AY976" s="243" t="s">
        <v>236</v>
      </c>
    </row>
    <row r="977" s="13" customFormat="1">
      <c r="A977" s="13"/>
      <c r="B977" s="233"/>
      <c r="C977" s="234"/>
      <c r="D977" s="235" t="s">
        <v>247</v>
      </c>
      <c r="E977" s="236" t="s">
        <v>19</v>
      </c>
      <c r="F977" s="237" t="s">
        <v>268</v>
      </c>
      <c r="G977" s="234"/>
      <c r="H977" s="236" t="s">
        <v>19</v>
      </c>
      <c r="I977" s="238"/>
      <c r="J977" s="234"/>
      <c r="K977" s="234"/>
      <c r="L977" s="239"/>
      <c r="M977" s="240"/>
      <c r="N977" s="241"/>
      <c r="O977" s="241"/>
      <c r="P977" s="241"/>
      <c r="Q977" s="241"/>
      <c r="R977" s="241"/>
      <c r="S977" s="241"/>
      <c r="T977" s="242"/>
      <c r="U977" s="13"/>
      <c r="V977" s="13"/>
      <c r="W977" s="13"/>
      <c r="X977" s="13"/>
      <c r="Y977" s="13"/>
      <c r="Z977" s="13"/>
      <c r="AA977" s="13"/>
      <c r="AB977" s="13"/>
      <c r="AC977" s="13"/>
      <c r="AD977" s="13"/>
      <c r="AE977" s="13"/>
      <c r="AT977" s="243" t="s">
        <v>247</v>
      </c>
      <c r="AU977" s="243" t="s">
        <v>82</v>
      </c>
      <c r="AV977" s="13" t="s">
        <v>80</v>
      </c>
      <c r="AW977" s="13" t="s">
        <v>33</v>
      </c>
      <c r="AX977" s="13" t="s">
        <v>73</v>
      </c>
      <c r="AY977" s="243" t="s">
        <v>236</v>
      </c>
    </row>
    <row r="978" s="13" customFormat="1">
      <c r="A978" s="13"/>
      <c r="B978" s="233"/>
      <c r="C978" s="234"/>
      <c r="D978" s="235" t="s">
        <v>247</v>
      </c>
      <c r="E978" s="236" t="s">
        <v>19</v>
      </c>
      <c r="F978" s="237" t="s">
        <v>891</v>
      </c>
      <c r="G978" s="234"/>
      <c r="H978" s="236" t="s">
        <v>19</v>
      </c>
      <c r="I978" s="238"/>
      <c r="J978" s="234"/>
      <c r="K978" s="234"/>
      <c r="L978" s="239"/>
      <c r="M978" s="240"/>
      <c r="N978" s="241"/>
      <c r="O978" s="241"/>
      <c r="P978" s="241"/>
      <c r="Q978" s="241"/>
      <c r="R978" s="241"/>
      <c r="S978" s="241"/>
      <c r="T978" s="242"/>
      <c r="U978" s="13"/>
      <c r="V978" s="13"/>
      <c r="W978" s="13"/>
      <c r="X978" s="13"/>
      <c r="Y978" s="13"/>
      <c r="Z978" s="13"/>
      <c r="AA978" s="13"/>
      <c r="AB978" s="13"/>
      <c r="AC978" s="13"/>
      <c r="AD978" s="13"/>
      <c r="AE978" s="13"/>
      <c r="AT978" s="243" t="s">
        <v>247</v>
      </c>
      <c r="AU978" s="243" t="s">
        <v>82</v>
      </c>
      <c r="AV978" s="13" t="s">
        <v>80</v>
      </c>
      <c r="AW978" s="13" t="s">
        <v>33</v>
      </c>
      <c r="AX978" s="13" t="s">
        <v>73</v>
      </c>
      <c r="AY978" s="243" t="s">
        <v>236</v>
      </c>
    </row>
    <row r="979" s="14" customFormat="1">
      <c r="A979" s="14"/>
      <c r="B979" s="244"/>
      <c r="C979" s="245"/>
      <c r="D979" s="235" t="s">
        <v>247</v>
      </c>
      <c r="E979" s="246" t="s">
        <v>19</v>
      </c>
      <c r="F979" s="247" t="s">
        <v>1028</v>
      </c>
      <c r="G979" s="245"/>
      <c r="H979" s="248">
        <v>2.3300000000000001</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247</v>
      </c>
      <c r="AU979" s="254" t="s">
        <v>82</v>
      </c>
      <c r="AV979" s="14" t="s">
        <v>82</v>
      </c>
      <c r="AW979" s="14" t="s">
        <v>33</v>
      </c>
      <c r="AX979" s="14" t="s">
        <v>73</v>
      </c>
      <c r="AY979" s="254" t="s">
        <v>236</v>
      </c>
    </row>
    <row r="980" s="14" customFormat="1">
      <c r="A980" s="14"/>
      <c r="B980" s="244"/>
      <c r="C980" s="245"/>
      <c r="D980" s="235" t="s">
        <v>247</v>
      </c>
      <c r="E980" s="246" t="s">
        <v>19</v>
      </c>
      <c r="F980" s="247" t="s">
        <v>1029</v>
      </c>
      <c r="G980" s="245"/>
      <c r="H980" s="248">
        <v>11.380000000000001</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247</v>
      </c>
      <c r="AU980" s="254" t="s">
        <v>82</v>
      </c>
      <c r="AV980" s="14" t="s">
        <v>82</v>
      </c>
      <c r="AW980" s="14" t="s">
        <v>33</v>
      </c>
      <c r="AX980" s="14" t="s">
        <v>73</v>
      </c>
      <c r="AY980" s="254" t="s">
        <v>236</v>
      </c>
    </row>
    <row r="981" s="14" customFormat="1">
      <c r="A981" s="14"/>
      <c r="B981" s="244"/>
      <c r="C981" s="245"/>
      <c r="D981" s="235" t="s">
        <v>247</v>
      </c>
      <c r="E981" s="246" t="s">
        <v>19</v>
      </c>
      <c r="F981" s="247" t="s">
        <v>1030</v>
      </c>
      <c r="G981" s="245"/>
      <c r="H981" s="248">
        <v>6</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247</v>
      </c>
      <c r="AU981" s="254" t="s">
        <v>82</v>
      </c>
      <c r="AV981" s="14" t="s">
        <v>82</v>
      </c>
      <c r="AW981" s="14" t="s">
        <v>33</v>
      </c>
      <c r="AX981" s="14" t="s">
        <v>73</v>
      </c>
      <c r="AY981" s="254" t="s">
        <v>236</v>
      </c>
    </row>
    <row r="982" s="16" customFormat="1">
      <c r="A982" s="16"/>
      <c r="B982" s="266"/>
      <c r="C982" s="267"/>
      <c r="D982" s="235" t="s">
        <v>247</v>
      </c>
      <c r="E982" s="268" t="s">
        <v>19</v>
      </c>
      <c r="F982" s="269" t="s">
        <v>367</v>
      </c>
      <c r="G982" s="267"/>
      <c r="H982" s="270">
        <v>19.710000000000001</v>
      </c>
      <c r="I982" s="271"/>
      <c r="J982" s="267"/>
      <c r="K982" s="267"/>
      <c r="L982" s="272"/>
      <c r="M982" s="273"/>
      <c r="N982" s="274"/>
      <c r="O982" s="274"/>
      <c r="P982" s="274"/>
      <c r="Q982" s="274"/>
      <c r="R982" s="274"/>
      <c r="S982" s="274"/>
      <c r="T982" s="275"/>
      <c r="U982" s="16"/>
      <c r="V982" s="16"/>
      <c r="W982" s="16"/>
      <c r="X982" s="16"/>
      <c r="Y982" s="16"/>
      <c r="Z982" s="16"/>
      <c r="AA982" s="16"/>
      <c r="AB982" s="16"/>
      <c r="AC982" s="16"/>
      <c r="AD982" s="16"/>
      <c r="AE982" s="16"/>
      <c r="AT982" s="276" t="s">
        <v>247</v>
      </c>
      <c r="AU982" s="276" t="s">
        <v>82</v>
      </c>
      <c r="AV982" s="16" t="s">
        <v>128</v>
      </c>
      <c r="AW982" s="16" t="s">
        <v>33</v>
      </c>
      <c r="AX982" s="16" t="s">
        <v>73</v>
      </c>
      <c r="AY982" s="276" t="s">
        <v>236</v>
      </c>
    </row>
    <row r="983" s="13" customFormat="1">
      <c r="A983" s="13"/>
      <c r="B983" s="233"/>
      <c r="C983" s="234"/>
      <c r="D983" s="235" t="s">
        <v>247</v>
      </c>
      <c r="E983" s="236" t="s">
        <v>19</v>
      </c>
      <c r="F983" s="237" t="s">
        <v>333</v>
      </c>
      <c r="G983" s="234"/>
      <c r="H983" s="236" t="s">
        <v>19</v>
      </c>
      <c r="I983" s="238"/>
      <c r="J983" s="234"/>
      <c r="K983" s="234"/>
      <c r="L983" s="239"/>
      <c r="M983" s="240"/>
      <c r="N983" s="241"/>
      <c r="O983" s="241"/>
      <c r="P983" s="241"/>
      <c r="Q983" s="241"/>
      <c r="R983" s="241"/>
      <c r="S983" s="241"/>
      <c r="T983" s="242"/>
      <c r="U983" s="13"/>
      <c r="V983" s="13"/>
      <c r="W983" s="13"/>
      <c r="X983" s="13"/>
      <c r="Y983" s="13"/>
      <c r="Z983" s="13"/>
      <c r="AA983" s="13"/>
      <c r="AB983" s="13"/>
      <c r="AC983" s="13"/>
      <c r="AD983" s="13"/>
      <c r="AE983" s="13"/>
      <c r="AT983" s="243" t="s">
        <v>247</v>
      </c>
      <c r="AU983" s="243" t="s">
        <v>82</v>
      </c>
      <c r="AV983" s="13" t="s">
        <v>80</v>
      </c>
      <c r="AW983" s="13" t="s">
        <v>33</v>
      </c>
      <c r="AX983" s="13" t="s">
        <v>73</v>
      </c>
      <c r="AY983" s="243" t="s">
        <v>236</v>
      </c>
    </row>
    <row r="984" s="14" customFormat="1">
      <c r="A984" s="14"/>
      <c r="B984" s="244"/>
      <c r="C984" s="245"/>
      <c r="D984" s="235" t="s">
        <v>247</v>
      </c>
      <c r="E984" s="246" t="s">
        <v>19</v>
      </c>
      <c r="F984" s="247" t="s">
        <v>1031</v>
      </c>
      <c r="G984" s="245"/>
      <c r="H984" s="248">
        <v>3.6000000000000001</v>
      </c>
      <c r="I984" s="249"/>
      <c r="J984" s="245"/>
      <c r="K984" s="245"/>
      <c r="L984" s="250"/>
      <c r="M984" s="251"/>
      <c r="N984" s="252"/>
      <c r="O984" s="252"/>
      <c r="P984" s="252"/>
      <c r="Q984" s="252"/>
      <c r="R984" s="252"/>
      <c r="S984" s="252"/>
      <c r="T984" s="253"/>
      <c r="U984" s="14"/>
      <c r="V984" s="14"/>
      <c r="W984" s="14"/>
      <c r="X984" s="14"/>
      <c r="Y984" s="14"/>
      <c r="Z984" s="14"/>
      <c r="AA984" s="14"/>
      <c r="AB984" s="14"/>
      <c r="AC984" s="14"/>
      <c r="AD984" s="14"/>
      <c r="AE984" s="14"/>
      <c r="AT984" s="254" t="s">
        <v>247</v>
      </c>
      <c r="AU984" s="254" t="s">
        <v>82</v>
      </c>
      <c r="AV984" s="14" t="s">
        <v>82</v>
      </c>
      <c r="AW984" s="14" t="s">
        <v>33</v>
      </c>
      <c r="AX984" s="14" t="s">
        <v>73</v>
      </c>
      <c r="AY984" s="254" t="s">
        <v>236</v>
      </c>
    </row>
    <row r="985" s="14" customFormat="1">
      <c r="A985" s="14"/>
      <c r="B985" s="244"/>
      <c r="C985" s="245"/>
      <c r="D985" s="235" t="s">
        <v>247</v>
      </c>
      <c r="E985" s="246" t="s">
        <v>19</v>
      </c>
      <c r="F985" s="247" t="s">
        <v>1032</v>
      </c>
      <c r="G985" s="245"/>
      <c r="H985" s="248">
        <v>5</v>
      </c>
      <c r="I985" s="249"/>
      <c r="J985" s="245"/>
      <c r="K985" s="245"/>
      <c r="L985" s="250"/>
      <c r="M985" s="251"/>
      <c r="N985" s="252"/>
      <c r="O985" s="252"/>
      <c r="P985" s="252"/>
      <c r="Q985" s="252"/>
      <c r="R985" s="252"/>
      <c r="S985" s="252"/>
      <c r="T985" s="253"/>
      <c r="U985" s="14"/>
      <c r="V985" s="14"/>
      <c r="W985" s="14"/>
      <c r="X985" s="14"/>
      <c r="Y985" s="14"/>
      <c r="Z985" s="14"/>
      <c r="AA985" s="14"/>
      <c r="AB985" s="14"/>
      <c r="AC985" s="14"/>
      <c r="AD985" s="14"/>
      <c r="AE985" s="14"/>
      <c r="AT985" s="254" t="s">
        <v>247</v>
      </c>
      <c r="AU985" s="254" t="s">
        <v>82</v>
      </c>
      <c r="AV985" s="14" t="s">
        <v>82</v>
      </c>
      <c r="AW985" s="14" t="s">
        <v>33</v>
      </c>
      <c r="AX985" s="14" t="s">
        <v>73</v>
      </c>
      <c r="AY985" s="254" t="s">
        <v>236</v>
      </c>
    </row>
    <row r="986" s="14" customFormat="1">
      <c r="A986" s="14"/>
      <c r="B986" s="244"/>
      <c r="C986" s="245"/>
      <c r="D986" s="235" t="s">
        <v>247</v>
      </c>
      <c r="E986" s="246" t="s">
        <v>19</v>
      </c>
      <c r="F986" s="247" t="s">
        <v>1033</v>
      </c>
      <c r="G986" s="245"/>
      <c r="H986" s="248">
        <v>4.0999999999999996</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247</v>
      </c>
      <c r="AU986" s="254" t="s">
        <v>82</v>
      </c>
      <c r="AV986" s="14" t="s">
        <v>82</v>
      </c>
      <c r="AW986" s="14" t="s">
        <v>33</v>
      </c>
      <c r="AX986" s="14" t="s">
        <v>73</v>
      </c>
      <c r="AY986" s="254" t="s">
        <v>236</v>
      </c>
    </row>
    <row r="987" s="16" customFormat="1">
      <c r="A987" s="16"/>
      <c r="B987" s="266"/>
      <c r="C987" s="267"/>
      <c r="D987" s="235" t="s">
        <v>247</v>
      </c>
      <c r="E987" s="268" t="s">
        <v>19</v>
      </c>
      <c r="F987" s="269" t="s">
        <v>367</v>
      </c>
      <c r="G987" s="267"/>
      <c r="H987" s="270">
        <v>12.699999999999999</v>
      </c>
      <c r="I987" s="271"/>
      <c r="J987" s="267"/>
      <c r="K987" s="267"/>
      <c r="L987" s="272"/>
      <c r="M987" s="273"/>
      <c r="N987" s="274"/>
      <c r="O987" s="274"/>
      <c r="P987" s="274"/>
      <c r="Q987" s="274"/>
      <c r="R987" s="274"/>
      <c r="S987" s="274"/>
      <c r="T987" s="275"/>
      <c r="U987" s="16"/>
      <c r="V987" s="16"/>
      <c r="W987" s="16"/>
      <c r="X987" s="16"/>
      <c r="Y987" s="16"/>
      <c r="Z987" s="16"/>
      <c r="AA987" s="16"/>
      <c r="AB987" s="16"/>
      <c r="AC987" s="16"/>
      <c r="AD987" s="16"/>
      <c r="AE987" s="16"/>
      <c r="AT987" s="276" t="s">
        <v>247</v>
      </c>
      <c r="AU987" s="276" t="s">
        <v>82</v>
      </c>
      <c r="AV987" s="16" t="s">
        <v>128</v>
      </c>
      <c r="AW987" s="16" t="s">
        <v>33</v>
      </c>
      <c r="AX987" s="16" t="s">
        <v>73</v>
      </c>
      <c r="AY987" s="276" t="s">
        <v>236</v>
      </c>
    </row>
    <row r="988" s="15" customFormat="1">
      <c r="A988" s="15"/>
      <c r="B988" s="255"/>
      <c r="C988" s="256"/>
      <c r="D988" s="235" t="s">
        <v>247</v>
      </c>
      <c r="E988" s="257" t="s">
        <v>19</v>
      </c>
      <c r="F988" s="258" t="s">
        <v>254</v>
      </c>
      <c r="G988" s="256"/>
      <c r="H988" s="259">
        <v>32.409999999999997</v>
      </c>
      <c r="I988" s="260"/>
      <c r="J988" s="256"/>
      <c r="K988" s="256"/>
      <c r="L988" s="261"/>
      <c r="M988" s="262"/>
      <c r="N988" s="263"/>
      <c r="O988" s="263"/>
      <c r="P988" s="263"/>
      <c r="Q988" s="263"/>
      <c r="R988" s="263"/>
      <c r="S988" s="263"/>
      <c r="T988" s="264"/>
      <c r="U988" s="15"/>
      <c r="V988" s="15"/>
      <c r="W988" s="15"/>
      <c r="X988" s="15"/>
      <c r="Y988" s="15"/>
      <c r="Z988" s="15"/>
      <c r="AA988" s="15"/>
      <c r="AB988" s="15"/>
      <c r="AC988" s="15"/>
      <c r="AD988" s="15"/>
      <c r="AE988" s="15"/>
      <c r="AT988" s="265" t="s">
        <v>247</v>
      </c>
      <c r="AU988" s="265" t="s">
        <v>82</v>
      </c>
      <c r="AV988" s="15" t="s">
        <v>243</v>
      </c>
      <c r="AW988" s="15" t="s">
        <v>33</v>
      </c>
      <c r="AX988" s="15" t="s">
        <v>80</v>
      </c>
      <c r="AY988" s="265" t="s">
        <v>236</v>
      </c>
    </row>
    <row r="989" s="2" customFormat="1" ht="21.75" customHeight="1">
      <c r="A989" s="40"/>
      <c r="B989" s="41"/>
      <c r="C989" s="215" t="s">
        <v>1034</v>
      </c>
      <c r="D989" s="215" t="s">
        <v>238</v>
      </c>
      <c r="E989" s="216" t="s">
        <v>1035</v>
      </c>
      <c r="F989" s="217" t="s">
        <v>1036</v>
      </c>
      <c r="G989" s="218" t="s">
        <v>114</v>
      </c>
      <c r="H989" s="219">
        <v>15.76</v>
      </c>
      <c r="I989" s="220"/>
      <c r="J989" s="221">
        <f>ROUND(I989*H989,2)</f>
        <v>0</v>
      </c>
      <c r="K989" s="217" t="s">
        <v>242</v>
      </c>
      <c r="L989" s="46"/>
      <c r="M989" s="222" t="s">
        <v>19</v>
      </c>
      <c r="N989" s="223" t="s">
        <v>44</v>
      </c>
      <c r="O989" s="86"/>
      <c r="P989" s="224">
        <f>O989*H989</f>
        <v>0</v>
      </c>
      <c r="Q989" s="224">
        <v>0</v>
      </c>
      <c r="R989" s="224">
        <f>Q989*H989</f>
        <v>0</v>
      </c>
      <c r="S989" s="224">
        <v>0.0040000000000000001</v>
      </c>
      <c r="T989" s="225">
        <f>S989*H989</f>
        <v>0.063039999999999999</v>
      </c>
      <c r="U989" s="40"/>
      <c r="V989" s="40"/>
      <c r="W989" s="40"/>
      <c r="X989" s="40"/>
      <c r="Y989" s="40"/>
      <c r="Z989" s="40"/>
      <c r="AA989" s="40"/>
      <c r="AB989" s="40"/>
      <c r="AC989" s="40"/>
      <c r="AD989" s="40"/>
      <c r="AE989" s="40"/>
      <c r="AR989" s="226" t="s">
        <v>243</v>
      </c>
      <c r="AT989" s="226" t="s">
        <v>238</v>
      </c>
      <c r="AU989" s="226" t="s">
        <v>82</v>
      </c>
      <c r="AY989" s="19" t="s">
        <v>236</v>
      </c>
      <c r="BE989" s="227">
        <f>IF(N989="základní",J989,0)</f>
        <v>0</v>
      </c>
      <c r="BF989" s="227">
        <f>IF(N989="snížená",J989,0)</f>
        <v>0</v>
      </c>
      <c r="BG989" s="227">
        <f>IF(N989="zákl. přenesená",J989,0)</f>
        <v>0</v>
      </c>
      <c r="BH989" s="227">
        <f>IF(N989="sníž. přenesená",J989,0)</f>
        <v>0</v>
      </c>
      <c r="BI989" s="227">
        <f>IF(N989="nulová",J989,0)</f>
        <v>0</v>
      </c>
      <c r="BJ989" s="19" t="s">
        <v>80</v>
      </c>
      <c r="BK989" s="227">
        <f>ROUND(I989*H989,2)</f>
        <v>0</v>
      </c>
      <c r="BL989" s="19" t="s">
        <v>243</v>
      </c>
      <c r="BM989" s="226" t="s">
        <v>1037</v>
      </c>
    </row>
    <row r="990" s="2" customFormat="1">
      <c r="A990" s="40"/>
      <c r="B990" s="41"/>
      <c r="C990" s="42"/>
      <c r="D990" s="228" t="s">
        <v>245</v>
      </c>
      <c r="E990" s="42"/>
      <c r="F990" s="229" t="s">
        <v>1038</v>
      </c>
      <c r="G990" s="42"/>
      <c r="H990" s="42"/>
      <c r="I990" s="230"/>
      <c r="J990" s="42"/>
      <c r="K990" s="42"/>
      <c r="L990" s="46"/>
      <c r="M990" s="231"/>
      <c r="N990" s="232"/>
      <c r="O990" s="86"/>
      <c r="P990" s="86"/>
      <c r="Q990" s="86"/>
      <c r="R990" s="86"/>
      <c r="S990" s="86"/>
      <c r="T990" s="87"/>
      <c r="U990" s="40"/>
      <c r="V990" s="40"/>
      <c r="W990" s="40"/>
      <c r="X990" s="40"/>
      <c r="Y990" s="40"/>
      <c r="Z990" s="40"/>
      <c r="AA990" s="40"/>
      <c r="AB990" s="40"/>
      <c r="AC990" s="40"/>
      <c r="AD990" s="40"/>
      <c r="AE990" s="40"/>
      <c r="AT990" s="19" t="s">
        <v>245</v>
      </c>
      <c r="AU990" s="19" t="s">
        <v>82</v>
      </c>
    </row>
    <row r="991" s="13" customFormat="1">
      <c r="A991" s="13"/>
      <c r="B991" s="233"/>
      <c r="C991" s="234"/>
      <c r="D991" s="235" t="s">
        <v>247</v>
      </c>
      <c r="E991" s="236" t="s">
        <v>19</v>
      </c>
      <c r="F991" s="237" t="s">
        <v>268</v>
      </c>
      <c r="G991" s="234"/>
      <c r="H991" s="236" t="s">
        <v>19</v>
      </c>
      <c r="I991" s="238"/>
      <c r="J991" s="234"/>
      <c r="K991" s="234"/>
      <c r="L991" s="239"/>
      <c r="M991" s="240"/>
      <c r="N991" s="241"/>
      <c r="O991" s="241"/>
      <c r="P991" s="241"/>
      <c r="Q991" s="241"/>
      <c r="R991" s="241"/>
      <c r="S991" s="241"/>
      <c r="T991" s="242"/>
      <c r="U991" s="13"/>
      <c r="V991" s="13"/>
      <c r="W991" s="13"/>
      <c r="X991" s="13"/>
      <c r="Y991" s="13"/>
      <c r="Z991" s="13"/>
      <c r="AA991" s="13"/>
      <c r="AB991" s="13"/>
      <c r="AC991" s="13"/>
      <c r="AD991" s="13"/>
      <c r="AE991" s="13"/>
      <c r="AT991" s="243" t="s">
        <v>247</v>
      </c>
      <c r="AU991" s="243" t="s">
        <v>82</v>
      </c>
      <c r="AV991" s="13" t="s">
        <v>80</v>
      </c>
      <c r="AW991" s="13" t="s">
        <v>33</v>
      </c>
      <c r="AX991" s="13" t="s">
        <v>73</v>
      </c>
      <c r="AY991" s="243" t="s">
        <v>236</v>
      </c>
    </row>
    <row r="992" s="13" customFormat="1">
      <c r="A992" s="13"/>
      <c r="B992" s="233"/>
      <c r="C992" s="234"/>
      <c r="D992" s="235" t="s">
        <v>247</v>
      </c>
      <c r="E992" s="236" t="s">
        <v>19</v>
      </c>
      <c r="F992" s="237" t="s">
        <v>333</v>
      </c>
      <c r="G992" s="234"/>
      <c r="H992" s="236" t="s">
        <v>19</v>
      </c>
      <c r="I992" s="238"/>
      <c r="J992" s="234"/>
      <c r="K992" s="234"/>
      <c r="L992" s="239"/>
      <c r="M992" s="240"/>
      <c r="N992" s="241"/>
      <c r="O992" s="241"/>
      <c r="P992" s="241"/>
      <c r="Q992" s="241"/>
      <c r="R992" s="241"/>
      <c r="S992" s="241"/>
      <c r="T992" s="242"/>
      <c r="U992" s="13"/>
      <c r="V992" s="13"/>
      <c r="W992" s="13"/>
      <c r="X992" s="13"/>
      <c r="Y992" s="13"/>
      <c r="Z992" s="13"/>
      <c r="AA992" s="13"/>
      <c r="AB992" s="13"/>
      <c r="AC992" s="13"/>
      <c r="AD992" s="13"/>
      <c r="AE992" s="13"/>
      <c r="AT992" s="243" t="s">
        <v>247</v>
      </c>
      <c r="AU992" s="243" t="s">
        <v>82</v>
      </c>
      <c r="AV992" s="13" t="s">
        <v>80</v>
      </c>
      <c r="AW992" s="13" t="s">
        <v>33</v>
      </c>
      <c r="AX992" s="13" t="s">
        <v>73</v>
      </c>
      <c r="AY992" s="243" t="s">
        <v>236</v>
      </c>
    </row>
    <row r="993" s="13" customFormat="1">
      <c r="A993" s="13"/>
      <c r="B993" s="233"/>
      <c r="C993" s="234"/>
      <c r="D993" s="235" t="s">
        <v>247</v>
      </c>
      <c r="E993" s="236" t="s">
        <v>19</v>
      </c>
      <c r="F993" s="237" t="s">
        <v>1039</v>
      </c>
      <c r="G993" s="234"/>
      <c r="H993" s="236" t="s">
        <v>19</v>
      </c>
      <c r="I993" s="238"/>
      <c r="J993" s="234"/>
      <c r="K993" s="234"/>
      <c r="L993" s="239"/>
      <c r="M993" s="240"/>
      <c r="N993" s="241"/>
      <c r="O993" s="241"/>
      <c r="P993" s="241"/>
      <c r="Q993" s="241"/>
      <c r="R993" s="241"/>
      <c r="S993" s="241"/>
      <c r="T993" s="242"/>
      <c r="U993" s="13"/>
      <c r="V993" s="13"/>
      <c r="W993" s="13"/>
      <c r="X993" s="13"/>
      <c r="Y993" s="13"/>
      <c r="Z993" s="13"/>
      <c r="AA993" s="13"/>
      <c r="AB993" s="13"/>
      <c r="AC993" s="13"/>
      <c r="AD993" s="13"/>
      <c r="AE993" s="13"/>
      <c r="AT993" s="243" t="s">
        <v>247</v>
      </c>
      <c r="AU993" s="243" t="s">
        <v>82</v>
      </c>
      <c r="AV993" s="13" t="s">
        <v>80</v>
      </c>
      <c r="AW993" s="13" t="s">
        <v>33</v>
      </c>
      <c r="AX993" s="13" t="s">
        <v>73</v>
      </c>
      <c r="AY993" s="243" t="s">
        <v>236</v>
      </c>
    </row>
    <row r="994" s="14" customFormat="1">
      <c r="A994" s="14"/>
      <c r="B994" s="244"/>
      <c r="C994" s="245"/>
      <c r="D994" s="235" t="s">
        <v>247</v>
      </c>
      <c r="E994" s="246" t="s">
        <v>19</v>
      </c>
      <c r="F994" s="247" t="s">
        <v>1040</v>
      </c>
      <c r="G994" s="245"/>
      <c r="H994" s="248">
        <v>15.76</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247</v>
      </c>
      <c r="AU994" s="254" t="s">
        <v>82</v>
      </c>
      <c r="AV994" s="14" t="s">
        <v>82</v>
      </c>
      <c r="AW994" s="14" t="s">
        <v>33</v>
      </c>
      <c r="AX994" s="14" t="s">
        <v>80</v>
      </c>
      <c r="AY994" s="254" t="s">
        <v>236</v>
      </c>
    </row>
    <row r="995" s="2" customFormat="1" ht="24.15" customHeight="1">
      <c r="A995" s="40"/>
      <c r="B995" s="41"/>
      <c r="C995" s="215" t="s">
        <v>1041</v>
      </c>
      <c r="D995" s="215" t="s">
        <v>238</v>
      </c>
      <c r="E995" s="216" t="s">
        <v>1042</v>
      </c>
      <c r="F995" s="217" t="s">
        <v>1043</v>
      </c>
      <c r="G995" s="218" t="s">
        <v>114</v>
      </c>
      <c r="H995" s="219">
        <v>47.125</v>
      </c>
      <c r="I995" s="220"/>
      <c r="J995" s="221">
        <f>ROUND(I995*H995,2)</f>
        <v>0</v>
      </c>
      <c r="K995" s="217" t="s">
        <v>242</v>
      </c>
      <c r="L995" s="46"/>
      <c r="M995" s="222" t="s">
        <v>19</v>
      </c>
      <c r="N995" s="223" t="s">
        <v>44</v>
      </c>
      <c r="O995" s="86"/>
      <c r="P995" s="224">
        <f>O995*H995</f>
        <v>0</v>
      </c>
      <c r="Q995" s="224">
        <v>0</v>
      </c>
      <c r="R995" s="224">
        <f>Q995*H995</f>
        <v>0</v>
      </c>
      <c r="S995" s="224">
        <v>0.01</v>
      </c>
      <c r="T995" s="225">
        <f>S995*H995</f>
        <v>0.47125</v>
      </c>
      <c r="U995" s="40"/>
      <c r="V995" s="40"/>
      <c r="W995" s="40"/>
      <c r="X995" s="40"/>
      <c r="Y995" s="40"/>
      <c r="Z995" s="40"/>
      <c r="AA995" s="40"/>
      <c r="AB995" s="40"/>
      <c r="AC995" s="40"/>
      <c r="AD995" s="40"/>
      <c r="AE995" s="40"/>
      <c r="AR995" s="226" t="s">
        <v>243</v>
      </c>
      <c r="AT995" s="226" t="s">
        <v>238</v>
      </c>
      <c r="AU995" s="226" t="s">
        <v>82</v>
      </c>
      <c r="AY995" s="19" t="s">
        <v>236</v>
      </c>
      <c r="BE995" s="227">
        <f>IF(N995="základní",J995,0)</f>
        <v>0</v>
      </c>
      <c r="BF995" s="227">
        <f>IF(N995="snížená",J995,0)</f>
        <v>0</v>
      </c>
      <c r="BG995" s="227">
        <f>IF(N995="zákl. přenesená",J995,0)</f>
        <v>0</v>
      </c>
      <c r="BH995" s="227">
        <f>IF(N995="sníž. přenesená",J995,0)</f>
        <v>0</v>
      </c>
      <c r="BI995" s="227">
        <f>IF(N995="nulová",J995,0)</f>
        <v>0</v>
      </c>
      <c r="BJ995" s="19" t="s">
        <v>80</v>
      </c>
      <c r="BK995" s="227">
        <f>ROUND(I995*H995,2)</f>
        <v>0</v>
      </c>
      <c r="BL995" s="19" t="s">
        <v>243</v>
      </c>
      <c r="BM995" s="226" t="s">
        <v>1044</v>
      </c>
    </row>
    <row r="996" s="2" customFormat="1">
      <c r="A996" s="40"/>
      <c r="B996" s="41"/>
      <c r="C996" s="42"/>
      <c r="D996" s="228" t="s">
        <v>245</v>
      </c>
      <c r="E996" s="42"/>
      <c r="F996" s="229" t="s">
        <v>1045</v>
      </c>
      <c r="G996" s="42"/>
      <c r="H996" s="42"/>
      <c r="I996" s="230"/>
      <c r="J996" s="42"/>
      <c r="K996" s="42"/>
      <c r="L996" s="46"/>
      <c r="M996" s="231"/>
      <c r="N996" s="232"/>
      <c r="O996" s="86"/>
      <c r="P996" s="86"/>
      <c r="Q996" s="86"/>
      <c r="R996" s="86"/>
      <c r="S996" s="86"/>
      <c r="T996" s="87"/>
      <c r="U996" s="40"/>
      <c r="V996" s="40"/>
      <c r="W996" s="40"/>
      <c r="X996" s="40"/>
      <c r="Y996" s="40"/>
      <c r="Z996" s="40"/>
      <c r="AA996" s="40"/>
      <c r="AB996" s="40"/>
      <c r="AC996" s="40"/>
      <c r="AD996" s="40"/>
      <c r="AE996" s="40"/>
      <c r="AT996" s="19" t="s">
        <v>245</v>
      </c>
      <c r="AU996" s="19" t="s">
        <v>82</v>
      </c>
    </row>
    <row r="997" s="13" customFormat="1">
      <c r="A997" s="13"/>
      <c r="B997" s="233"/>
      <c r="C997" s="234"/>
      <c r="D997" s="235" t="s">
        <v>247</v>
      </c>
      <c r="E997" s="236" t="s">
        <v>19</v>
      </c>
      <c r="F997" s="237" t="s">
        <v>268</v>
      </c>
      <c r="G997" s="234"/>
      <c r="H997" s="236" t="s">
        <v>19</v>
      </c>
      <c r="I997" s="238"/>
      <c r="J997" s="234"/>
      <c r="K997" s="234"/>
      <c r="L997" s="239"/>
      <c r="M997" s="240"/>
      <c r="N997" s="241"/>
      <c r="O997" s="241"/>
      <c r="P997" s="241"/>
      <c r="Q997" s="241"/>
      <c r="R997" s="241"/>
      <c r="S997" s="241"/>
      <c r="T997" s="242"/>
      <c r="U997" s="13"/>
      <c r="V997" s="13"/>
      <c r="W997" s="13"/>
      <c r="X997" s="13"/>
      <c r="Y997" s="13"/>
      <c r="Z997" s="13"/>
      <c r="AA997" s="13"/>
      <c r="AB997" s="13"/>
      <c r="AC997" s="13"/>
      <c r="AD997" s="13"/>
      <c r="AE997" s="13"/>
      <c r="AT997" s="243" t="s">
        <v>247</v>
      </c>
      <c r="AU997" s="243" t="s">
        <v>82</v>
      </c>
      <c r="AV997" s="13" t="s">
        <v>80</v>
      </c>
      <c r="AW997" s="13" t="s">
        <v>33</v>
      </c>
      <c r="AX997" s="13" t="s">
        <v>73</v>
      </c>
      <c r="AY997" s="243" t="s">
        <v>236</v>
      </c>
    </row>
    <row r="998" s="13" customFormat="1">
      <c r="A998" s="13"/>
      <c r="B998" s="233"/>
      <c r="C998" s="234"/>
      <c r="D998" s="235" t="s">
        <v>247</v>
      </c>
      <c r="E998" s="236" t="s">
        <v>19</v>
      </c>
      <c r="F998" s="237" t="s">
        <v>333</v>
      </c>
      <c r="G998" s="234"/>
      <c r="H998" s="236" t="s">
        <v>19</v>
      </c>
      <c r="I998" s="238"/>
      <c r="J998" s="234"/>
      <c r="K998" s="234"/>
      <c r="L998" s="239"/>
      <c r="M998" s="240"/>
      <c r="N998" s="241"/>
      <c r="O998" s="241"/>
      <c r="P998" s="241"/>
      <c r="Q998" s="241"/>
      <c r="R998" s="241"/>
      <c r="S998" s="241"/>
      <c r="T998" s="242"/>
      <c r="U998" s="13"/>
      <c r="V998" s="13"/>
      <c r="W998" s="13"/>
      <c r="X998" s="13"/>
      <c r="Y998" s="13"/>
      <c r="Z998" s="13"/>
      <c r="AA998" s="13"/>
      <c r="AB998" s="13"/>
      <c r="AC998" s="13"/>
      <c r="AD998" s="13"/>
      <c r="AE998" s="13"/>
      <c r="AT998" s="243" t="s">
        <v>247</v>
      </c>
      <c r="AU998" s="243" t="s">
        <v>82</v>
      </c>
      <c r="AV998" s="13" t="s">
        <v>80</v>
      </c>
      <c r="AW998" s="13" t="s">
        <v>33</v>
      </c>
      <c r="AX998" s="13" t="s">
        <v>73</v>
      </c>
      <c r="AY998" s="243" t="s">
        <v>236</v>
      </c>
    </row>
    <row r="999" s="13" customFormat="1">
      <c r="A999" s="13"/>
      <c r="B999" s="233"/>
      <c r="C999" s="234"/>
      <c r="D999" s="235" t="s">
        <v>247</v>
      </c>
      <c r="E999" s="236" t="s">
        <v>19</v>
      </c>
      <c r="F999" s="237" t="s">
        <v>1039</v>
      </c>
      <c r="G999" s="234"/>
      <c r="H999" s="236" t="s">
        <v>19</v>
      </c>
      <c r="I999" s="238"/>
      <c r="J999" s="234"/>
      <c r="K999" s="234"/>
      <c r="L999" s="239"/>
      <c r="M999" s="240"/>
      <c r="N999" s="241"/>
      <c r="O999" s="241"/>
      <c r="P999" s="241"/>
      <c r="Q999" s="241"/>
      <c r="R999" s="241"/>
      <c r="S999" s="241"/>
      <c r="T999" s="242"/>
      <c r="U999" s="13"/>
      <c r="V999" s="13"/>
      <c r="W999" s="13"/>
      <c r="X999" s="13"/>
      <c r="Y999" s="13"/>
      <c r="Z999" s="13"/>
      <c r="AA999" s="13"/>
      <c r="AB999" s="13"/>
      <c r="AC999" s="13"/>
      <c r="AD999" s="13"/>
      <c r="AE999" s="13"/>
      <c r="AT999" s="243" t="s">
        <v>247</v>
      </c>
      <c r="AU999" s="243" t="s">
        <v>82</v>
      </c>
      <c r="AV999" s="13" t="s">
        <v>80</v>
      </c>
      <c r="AW999" s="13" t="s">
        <v>33</v>
      </c>
      <c r="AX999" s="13" t="s">
        <v>73</v>
      </c>
      <c r="AY999" s="243" t="s">
        <v>236</v>
      </c>
    </row>
    <row r="1000" s="14" customFormat="1">
      <c r="A1000" s="14"/>
      <c r="B1000" s="244"/>
      <c r="C1000" s="245"/>
      <c r="D1000" s="235" t="s">
        <v>247</v>
      </c>
      <c r="E1000" s="246" t="s">
        <v>19</v>
      </c>
      <c r="F1000" s="247" t="s">
        <v>1046</v>
      </c>
      <c r="G1000" s="245"/>
      <c r="H1000" s="248">
        <v>47.125</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247</v>
      </c>
      <c r="AU1000" s="254" t="s">
        <v>82</v>
      </c>
      <c r="AV1000" s="14" t="s">
        <v>82</v>
      </c>
      <c r="AW1000" s="14" t="s">
        <v>33</v>
      </c>
      <c r="AX1000" s="14" t="s">
        <v>80</v>
      </c>
      <c r="AY1000" s="254" t="s">
        <v>236</v>
      </c>
    </row>
    <row r="1001" s="2" customFormat="1" ht="24.15" customHeight="1">
      <c r="A1001" s="40"/>
      <c r="B1001" s="41"/>
      <c r="C1001" s="215" t="s">
        <v>1047</v>
      </c>
      <c r="D1001" s="215" t="s">
        <v>238</v>
      </c>
      <c r="E1001" s="216" t="s">
        <v>1048</v>
      </c>
      <c r="F1001" s="217" t="s">
        <v>1049</v>
      </c>
      <c r="G1001" s="218" t="s">
        <v>114</v>
      </c>
      <c r="H1001" s="219">
        <v>193.316</v>
      </c>
      <c r="I1001" s="220"/>
      <c r="J1001" s="221">
        <f>ROUND(I1001*H1001,2)</f>
        <v>0</v>
      </c>
      <c r="K1001" s="217" t="s">
        <v>242</v>
      </c>
      <c r="L1001" s="46"/>
      <c r="M1001" s="222" t="s">
        <v>19</v>
      </c>
      <c r="N1001" s="223" t="s">
        <v>44</v>
      </c>
      <c r="O1001" s="86"/>
      <c r="P1001" s="224">
        <f>O1001*H1001</f>
        <v>0</v>
      </c>
      <c r="Q1001" s="224">
        <v>0</v>
      </c>
      <c r="R1001" s="224">
        <f>Q1001*H1001</f>
        <v>0</v>
      </c>
      <c r="S1001" s="224">
        <v>0.045999999999999999</v>
      </c>
      <c r="T1001" s="225">
        <f>S1001*H1001</f>
        <v>8.8925359999999998</v>
      </c>
      <c r="U1001" s="40"/>
      <c r="V1001" s="40"/>
      <c r="W1001" s="40"/>
      <c r="X1001" s="40"/>
      <c r="Y1001" s="40"/>
      <c r="Z1001" s="40"/>
      <c r="AA1001" s="40"/>
      <c r="AB1001" s="40"/>
      <c r="AC1001" s="40"/>
      <c r="AD1001" s="40"/>
      <c r="AE1001" s="40"/>
      <c r="AR1001" s="226" t="s">
        <v>243</v>
      </c>
      <c r="AT1001" s="226" t="s">
        <v>238</v>
      </c>
      <c r="AU1001" s="226" t="s">
        <v>82</v>
      </c>
      <c r="AY1001" s="19" t="s">
        <v>236</v>
      </c>
      <c r="BE1001" s="227">
        <f>IF(N1001="základní",J1001,0)</f>
        <v>0</v>
      </c>
      <c r="BF1001" s="227">
        <f>IF(N1001="snížená",J1001,0)</f>
        <v>0</v>
      </c>
      <c r="BG1001" s="227">
        <f>IF(N1001="zákl. přenesená",J1001,0)</f>
        <v>0</v>
      </c>
      <c r="BH1001" s="227">
        <f>IF(N1001="sníž. přenesená",J1001,0)</f>
        <v>0</v>
      </c>
      <c r="BI1001" s="227">
        <f>IF(N1001="nulová",J1001,0)</f>
        <v>0</v>
      </c>
      <c r="BJ1001" s="19" t="s">
        <v>80</v>
      </c>
      <c r="BK1001" s="227">
        <f>ROUND(I1001*H1001,2)</f>
        <v>0</v>
      </c>
      <c r="BL1001" s="19" t="s">
        <v>243</v>
      </c>
      <c r="BM1001" s="226" t="s">
        <v>1050</v>
      </c>
    </row>
    <row r="1002" s="2" customFormat="1">
      <c r="A1002" s="40"/>
      <c r="B1002" s="41"/>
      <c r="C1002" s="42"/>
      <c r="D1002" s="228" t="s">
        <v>245</v>
      </c>
      <c r="E1002" s="42"/>
      <c r="F1002" s="229" t="s">
        <v>1051</v>
      </c>
      <c r="G1002" s="42"/>
      <c r="H1002" s="42"/>
      <c r="I1002" s="230"/>
      <c r="J1002" s="42"/>
      <c r="K1002" s="42"/>
      <c r="L1002" s="46"/>
      <c r="M1002" s="231"/>
      <c r="N1002" s="232"/>
      <c r="O1002" s="86"/>
      <c r="P1002" s="86"/>
      <c r="Q1002" s="86"/>
      <c r="R1002" s="86"/>
      <c r="S1002" s="86"/>
      <c r="T1002" s="87"/>
      <c r="U1002" s="40"/>
      <c r="V1002" s="40"/>
      <c r="W1002" s="40"/>
      <c r="X1002" s="40"/>
      <c r="Y1002" s="40"/>
      <c r="Z1002" s="40"/>
      <c r="AA1002" s="40"/>
      <c r="AB1002" s="40"/>
      <c r="AC1002" s="40"/>
      <c r="AD1002" s="40"/>
      <c r="AE1002" s="40"/>
      <c r="AT1002" s="19" t="s">
        <v>245</v>
      </c>
      <c r="AU1002" s="19" t="s">
        <v>82</v>
      </c>
    </row>
    <row r="1003" s="13" customFormat="1">
      <c r="A1003" s="13"/>
      <c r="B1003" s="233"/>
      <c r="C1003" s="234"/>
      <c r="D1003" s="235" t="s">
        <v>247</v>
      </c>
      <c r="E1003" s="236" t="s">
        <v>19</v>
      </c>
      <c r="F1003" s="237" t="s">
        <v>268</v>
      </c>
      <c r="G1003" s="234"/>
      <c r="H1003" s="236" t="s">
        <v>19</v>
      </c>
      <c r="I1003" s="238"/>
      <c r="J1003" s="234"/>
      <c r="K1003" s="234"/>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247</v>
      </c>
      <c r="AU1003" s="243" t="s">
        <v>82</v>
      </c>
      <c r="AV1003" s="13" t="s">
        <v>80</v>
      </c>
      <c r="AW1003" s="13" t="s">
        <v>33</v>
      </c>
      <c r="AX1003" s="13" t="s">
        <v>73</v>
      </c>
      <c r="AY1003" s="243" t="s">
        <v>236</v>
      </c>
    </row>
    <row r="1004" s="13" customFormat="1">
      <c r="A1004" s="13"/>
      <c r="B1004" s="233"/>
      <c r="C1004" s="234"/>
      <c r="D1004" s="235" t="s">
        <v>247</v>
      </c>
      <c r="E1004" s="236" t="s">
        <v>19</v>
      </c>
      <c r="F1004" s="237" t="s">
        <v>269</v>
      </c>
      <c r="G1004" s="234"/>
      <c r="H1004" s="236" t="s">
        <v>19</v>
      </c>
      <c r="I1004" s="238"/>
      <c r="J1004" s="234"/>
      <c r="K1004" s="234"/>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247</v>
      </c>
      <c r="AU1004" s="243" t="s">
        <v>82</v>
      </c>
      <c r="AV1004" s="13" t="s">
        <v>80</v>
      </c>
      <c r="AW1004" s="13" t="s">
        <v>33</v>
      </c>
      <c r="AX1004" s="13" t="s">
        <v>73</v>
      </c>
      <c r="AY1004" s="243" t="s">
        <v>236</v>
      </c>
    </row>
    <row r="1005" s="13" customFormat="1">
      <c r="A1005" s="13"/>
      <c r="B1005" s="233"/>
      <c r="C1005" s="234"/>
      <c r="D1005" s="235" t="s">
        <v>247</v>
      </c>
      <c r="E1005" s="236" t="s">
        <v>19</v>
      </c>
      <c r="F1005" s="237" t="s">
        <v>908</v>
      </c>
      <c r="G1005" s="234"/>
      <c r="H1005" s="236" t="s">
        <v>19</v>
      </c>
      <c r="I1005" s="238"/>
      <c r="J1005" s="234"/>
      <c r="K1005" s="234"/>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247</v>
      </c>
      <c r="AU1005" s="243" t="s">
        <v>82</v>
      </c>
      <c r="AV1005" s="13" t="s">
        <v>80</v>
      </c>
      <c r="AW1005" s="13" t="s">
        <v>33</v>
      </c>
      <c r="AX1005" s="13" t="s">
        <v>73</v>
      </c>
      <c r="AY1005" s="243" t="s">
        <v>236</v>
      </c>
    </row>
    <row r="1006" s="14" customFormat="1">
      <c r="A1006" s="14"/>
      <c r="B1006" s="244"/>
      <c r="C1006" s="245"/>
      <c r="D1006" s="235" t="s">
        <v>247</v>
      </c>
      <c r="E1006" s="246" t="s">
        <v>19</v>
      </c>
      <c r="F1006" s="247" t="s">
        <v>1052</v>
      </c>
      <c r="G1006" s="245"/>
      <c r="H1006" s="248">
        <v>31.343</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247</v>
      </c>
      <c r="AU1006" s="254" t="s">
        <v>82</v>
      </c>
      <c r="AV1006" s="14" t="s">
        <v>82</v>
      </c>
      <c r="AW1006" s="14" t="s">
        <v>33</v>
      </c>
      <c r="AX1006" s="14" t="s">
        <v>73</v>
      </c>
      <c r="AY1006" s="254" t="s">
        <v>236</v>
      </c>
    </row>
    <row r="1007" s="14" customFormat="1">
      <c r="A1007" s="14"/>
      <c r="B1007" s="244"/>
      <c r="C1007" s="245"/>
      <c r="D1007" s="235" t="s">
        <v>247</v>
      </c>
      <c r="E1007" s="246" t="s">
        <v>120</v>
      </c>
      <c r="F1007" s="247" t="s">
        <v>1053</v>
      </c>
      <c r="G1007" s="245"/>
      <c r="H1007" s="248">
        <v>-1.5760000000000001</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247</v>
      </c>
      <c r="AU1007" s="254" t="s">
        <v>82</v>
      </c>
      <c r="AV1007" s="14" t="s">
        <v>82</v>
      </c>
      <c r="AW1007" s="14" t="s">
        <v>33</v>
      </c>
      <c r="AX1007" s="14" t="s">
        <v>73</v>
      </c>
      <c r="AY1007" s="254" t="s">
        <v>236</v>
      </c>
    </row>
    <row r="1008" s="13" customFormat="1">
      <c r="A1008" s="13"/>
      <c r="B1008" s="233"/>
      <c r="C1008" s="234"/>
      <c r="D1008" s="235" t="s">
        <v>247</v>
      </c>
      <c r="E1008" s="236" t="s">
        <v>19</v>
      </c>
      <c r="F1008" s="237" t="s">
        <v>850</v>
      </c>
      <c r="G1008" s="234"/>
      <c r="H1008" s="236" t="s">
        <v>19</v>
      </c>
      <c r="I1008" s="238"/>
      <c r="J1008" s="234"/>
      <c r="K1008" s="234"/>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247</v>
      </c>
      <c r="AU1008" s="243" t="s">
        <v>82</v>
      </c>
      <c r="AV1008" s="13" t="s">
        <v>80</v>
      </c>
      <c r="AW1008" s="13" t="s">
        <v>33</v>
      </c>
      <c r="AX1008" s="13" t="s">
        <v>73</v>
      </c>
      <c r="AY1008" s="243" t="s">
        <v>236</v>
      </c>
    </row>
    <row r="1009" s="14" customFormat="1">
      <c r="A1009" s="14"/>
      <c r="B1009" s="244"/>
      <c r="C1009" s="245"/>
      <c r="D1009" s="235" t="s">
        <v>247</v>
      </c>
      <c r="E1009" s="246" t="s">
        <v>19</v>
      </c>
      <c r="F1009" s="247" t="s">
        <v>1054</v>
      </c>
      <c r="G1009" s="245"/>
      <c r="H1009" s="248">
        <v>82.278000000000006</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247</v>
      </c>
      <c r="AU1009" s="254" t="s">
        <v>82</v>
      </c>
      <c r="AV1009" s="14" t="s">
        <v>82</v>
      </c>
      <c r="AW1009" s="14" t="s">
        <v>33</v>
      </c>
      <c r="AX1009" s="14" t="s">
        <v>73</v>
      </c>
      <c r="AY1009" s="254" t="s">
        <v>236</v>
      </c>
    </row>
    <row r="1010" s="14" customFormat="1">
      <c r="A1010" s="14"/>
      <c r="B1010" s="244"/>
      <c r="C1010" s="245"/>
      <c r="D1010" s="235" t="s">
        <v>247</v>
      </c>
      <c r="E1010" s="246" t="s">
        <v>19</v>
      </c>
      <c r="F1010" s="247" t="s">
        <v>1055</v>
      </c>
      <c r="G1010" s="245"/>
      <c r="H1010" s="248">
        <v>3.1520000000000001</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247</v>
      </c>
      <c r="AU1010" s="254" t="s">
        <v>82</v>
      </c>
      <c r="AV1010" s="14" t="s">
        <v>82</v>
      </c>
      <c r="AW1010" s="14" t="s">
        <v>33</v>
      </c>
      <c r="AX1010" s="14" t="s">
        <v>73</v>
      </c>
      <c r="AY1010" s="254" t="s">
        <v>236</v>
      </c>
    </row>
    <row r="1011" s="16" customFormat="1">
      <c r="A1011" s="16"/>
      <c r="B1011" s="266"/>
      <c r="C1011" s="267"/>
      <c r="D1011" s="235" t="s">
        <v>247</v>
      </c>
      <c r="E1011" s="268" t="s">
        <v>19</v>
      </c>
      <c r="F1011" s="269" t="s">
        <v>367</v>
      </c>
      <c r="G1011" s="267"/>
      <c r="H1011" s="270">
        <v>115.197</v>
      </c>
      <c r="I1011" s="271"/>
      <c r="J1011" s="267"/>
      <c r="K1011" s="267"/>
      <c r="L1011" s="272"/>
      <c r="M1011" s="273"/>
      <c r="N1011" s="274"/>
      <c r="O1011" s="274"/>
      <c r="P1011" s="274"/>
      <c r="Q1011" s="274"/>
      <c r="R1011" s="274"/>
      <c r="S1011" s="274"/>
      <c r="T1011" s="275"/>
      <c r="U1011" s="16"/>
      <c r="V1011" s="16"/>
      <c r="W1011" s="16"/>
      <c r="X1011" s="16"/>
      <c r="Y1011" s="16"/>
      <c r="Z1011" s="16"/>
      <c r="AA1011" s="16"/>
      <c r="AB1011" s="16"/>
      <c r="AC1011" s="16"/>
      <c r="AD1011" s="16"/>
      <c r="AE1011" s="16"/>
      <c r="AT1011" s="276" t="s">
        <v>247</v>
      </c>
      <c r="AU1011" s="276" t="s">
        <v>82</v>
      </c>
      <c r="AV1011" s="16" t="s">
        <v>128</v>
      </c>
      <c r="AW1011" s="16" t="s">
        <v>33</v>
      </c>
      <c r="AX1011" s="16" t="s">
        <v>73</v>
      </c>
      <c r="AY1011" s="276" t="s">
        <v>236</v>
      </c>
    </row>
    <row r="1012" s="13" customFormat="1">
      <c r="A1012" s="13"/>
      <c r="B1012" s="233"/>
      <c r="C1012" s="234"/>
      <c r="D1012" s="235" t="s">
        <v>247</v>
      </c>
      <c r="E1012" s="236" t="s">
        <v>19</v>
      </c>
      <c r="F1012" s="237" t="s">
        <v>333</v>
      </c>
      <c r="G1012" s="234"/>
      <c r="H1012" s="236" t="s">
        <v>19</v>
      </c>
      <c r="I1012" s="238"/>
      <c r="J1012" s="234"/>
      <c r="K1012" s="234"/>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247</v>
      </c>
      <c r="AU1012" s="243" t="s">
        <v>82</v>
      </c>
      <c r="AV1012" s="13" t="s">
        <v>80</v>
      </c>
      <c r="AW1012" s="13" t="s">
        <v>33</v>
      </c>
      <c r="AX1012" s="13" t="s">
        <v>73</v>
      </c>
      <c r="AY1012" s="243" t="s">
        <v>236</v>
      </c>
    </row>
    <row r="1013" s="13" customFormat="1">
      <c r="A1013" s="13"/>
      <c r="B1013" s="233"/>
      <c r="C1013" s="234"/>
      <c r="D1013" s="235" t="s">
        <v>247</v>
      </c>
      <c r="E1013" s="236" t="s">
        <v>19</v>
      </c>
      <c r="F1013" s="237" t="s">
        <v>1056</v>
      </c>
      <c r="G1013" s="234"/>
      <c r="H1013" s="236" t="s">
        <v>19</v>
      </c>
      <c r="I1013" s="238"/>
      <c r="J1013" s="234"/>
      <c r="K1013" s="234"/>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247</v>
      </c>
      <c r="AU1013" s="243" t="s">
        <v>82</v>
      </c>
      <c r="AV1013" s="13" t="s">
        <v>80</v>
      </c>
      <c r="AW1013" s="13" t="s">
        <v>33</v>
      </c>
      <c r="AX1013" s="13" t="s">
        <v>73</v>
      </c>
      <c r="AY1013" s="243" t="s">
        <v>236</v>
      </c>
    </row>
    <row r="1014" s="14" customFormat="1">
      <c r="A1014" s="14"/>
      <c r="B1014" s="244"/>
      <c r="C1014" s="245"/>
      <c r="D1014" s="235" t="s">
        <v>247</v>
      </c>
      <c r="E1014" s="246" t="s">
        <v>19</v>
      </c>
      <c r="F1014" s="247" t="s">
        <v>1057</v>
      </c>
      <c r="G1014" s="245"/>
      <c r="H1014" s="248">
        <v>1.482</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247</v>
      </c>
      <c r="AU1014" s="254" t="s">
        <v>82</v>
      </c>
      <c r="AV1014" s="14" t="s">
        <v>82</v>
      </c>
      <c r="AW1014" s="14" t="s">
        <v>33</v>
      </c>
      <c r="AX1014" s="14" t="s">
        <v>73</v>
      </c>
      <c r="AY1014" s="254" t="s">
        <v>236</v>
      </c>
    </row>
    <row r="1015" s="13" customFormat="1">
      <c r="A1015" s="13"/>
      <c r="B1015" s="233"/>
      <c r="C1015" s="234"/>
      <c r="D1015" s="235" t="s">
        <v>247</v>
      </c>
      <c r="E1015" s="236" t="s">
        <v>19</v>
      </c>
      <c r="F1015" s="237" t="s">
        <v>333</v>
      </c>
      <c r="G1015" s="234"/>
      <c r="H1015" s="236" t="s">
        <v>19</v>
      </c>
      <c r="I1015" s="238"/>
      <c r="J1015" s="234"/>
      <c r="K1015" s="234"/>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247</v>
      </c>
      <c r="AU1015" s="243" t="s">
        <v>82</v>
      </c>
      <c r="AV1015" s="13" t="s">
        <v>80</v>
      </c>
      <c r="AW1015" s="13" t="s">
        <v>33</v>
      </c>
      <c r="AX1015" s="13" t="s">
        <v>73</v>
      </c>
      <c r="AY1015" s="243" t="s">
        <v>236</v>
      </c>
    </row>
    <row r="1016" s="13" customFormat="1">
      <c r="A1016" s="13"/>
      <c r="B1016" s="233"/>
      <c r="C1016" s="234"/>
      <c r="D1016" s="235" t="s">
        <v>247</v>
      </c>
      <c r="E1016" s="236" t="s">
        <v>19</v>
      </c>
      <c r="F1016" s="237" t="s">
        <v>914</v>
      </c>
      <c r="G1016" s="234"/>
      <c r="H1016" s="236" t="s">
        <v>19</v>
      </c>
      <c r="I1016" s="238"/>
      <c r="J1016" s="234"/>
      <c r="K1016" s="234"/>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247</v>
      </c>
      <c r="AU1016" s="243" t="s">
        <v>82</v>
      </c>
      <c r="AV1016" s="13" t="s">
        <v>80</v>
      </c>
      <c r="AW1016" s="13" t="s">
        <v>33</v>
      </c>
      <c r="AX1016" s="13" t="s">
        <v>73</v>
      </c>
      <c r="AY1016" s="243" t="s">
        <v>236</v>
      </c>
    </row>
    <row r="1017" s="14" customFormat="1">
      <c r="A1017" s="14"/>
      <c r="B1017" s="244"/>
      <c r="C1017" s="245"/>
      <c r="D1017" s="235" t="s">
        <v>247</v>
      </c>
      <c r="E1017" s="246" t="s">
        <v>19</v>
      </c>
      <c r="F1017" s="247" t="s">
        <v>1058</v>
      </c>
      <c r="G1017" s="245"/>
      <c r="H1017" s="248">
        <v>27.550000000000001</v>
      </c>
      <c r="I1017" s="249"/>
      <c r="J1017" s="245"/>
      <c r="K1017" s="245"/>
      <c r="L1017" s="250"/>
      <c r="M1017" s="251"/>
      <c r="N1017" s="252"/>
      <c r="O1017" s="252"/>
      <c r="P1017" s="252"/>
      <c r="Q1017" s="252"/>
      <c r="R1017" s="252"/>
      <c r="S1017" s="252"/>
      <c r="T1017" s="253"/>
      <c r="U1017" s="14"/>
      <c r="V1017" s="14"/>
      <c r="W1017" s="14"/>
      <c r="X1017" s="14"/>
      <c r="Y1017" s="14"/>
      <c r="Z1017" s="14"/>
      <c r="AA1017" s="14"/>
      <c r="AB1017" s="14"/>
      <c r="AC1017" s="14"/>
      <c r="AD1017" s="14"/>
      <c r="AE1017" s="14"/>
      <c r="AT1017" s="254" t="s">
        <v>247</v>
      </c>
      <c r="AU1017" s="254" t="s">
        <v>82</v>
      </c>
      <c r="AV1017" s="14" t="s">
        <v>82</v>
      </c>
      <c r="AW1017" s="14" t="s">
        <v>33</v>
      </c>
      <c r="AX1017" s="14" t="s">
        <v>73</v>
      </c>
      <c r="AY1017" s="254" t="s">
        <v>236</v>
      </c>
    </row>
    <row r="1018" s="14" customFormat="1">
      <c r="A1018" s="14"/>
      <c r="B1018" s="244"/>
      <c r="C1018" s="245"/>
      <c r="D1018" s="235" t="s">
        <v>247</v>
      </c>
      <c r="E1018" s="246" t="s">
        <v>112</v>
      </c>
      <c r="F1018" s="247" t="s">
        <v>1059</v>
      </c>
      <c r="G1018" s="245"/>
      <c r="H1018" s="248">
        <v>-1.1819999999999999</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247</v>
      </c>
      <c r="AU1018" s="254" t="s">
        <v>82</v>
      </c>
      <c r="AV1018" s="14" t="s">
        <v>82</v>
      </c>
      <c r="AW1018" s="14" t="s">
        <v>33</v>
      </c>
      <c r="AX1018" s="14" t="s">
        <v>73</v>
      </c>
      <c r="AY1018" s="254" t="s">
        <v>236</v>
      </c>
    </row>
    <row r="1019" s="13" customFormat="1">
      <c r="A1019" s="13"/>
      <c r="B1019" s="233"/>
      <c r="C1019" s="234"/>
      <c r="D1019" s="235" t="s">
        <v>247</v>
      </c>
      <c r="E1019" s="236" t="s">
        <v>19</v>
      </c>
      <c r="F1019" s="237" t="s">
        <v>916</v>
      </c>
      <c r="G1019" s="234"/>
      <c r="H1019" s="236" t="s">
        <v>19</v>
      </c>
      <c r="I1019" s="238"/>
      <c r="J1019" s="234"/>
      <c r="K1019" s="234"/>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247</v>
      </c>
      <c r="AU1019" s="243" t="s">
        <v>82</v>
      </c>
      <c r="AV1019" s="13" t="s">
        <v>80</v>
      </c>
      <c r="AW1019" s="13" t="s">
        <v>33</v>
      </c>
      <c r="AX1019" s="13" t="s">
        <v>73</v>
      </c>
      <c r="AY1019" s="243" t="s">
        <v>236</v>
      </c>
    </row>
    <row r="1020" s="14" customFormat="1">
      <c r="A1020" s="14"/>
      <c r="B1020" s="244"/>
      <c r="C1020" s="245"/>
      <c r="D1020" s="235" t="s">
        <v>247</v>
      </c>
      <c r="E1020" s="246" t="s">
        <v>19</v>
      </c>
      <c r="F1020" s="247" t="s">
        <v>1060</v>
      </c>
      <c r="G1020" s="245"/>
      <c r="H1020" s="248">
        <v>21.228000000000002</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247</v>
      </c>
      <c r="AU1020" s="254" t="s">
        <v>82</v>
      </c>
      <c r="AV1020" s="14" t="s">
        <v>82</v>
      </c>
      <c r="AW1020" s="14" t="s">
        <v>33</v>
      </c>
      <c r="AX1020" s="14" t="s">
        <v>73</v>
      </c>
      <c r="AY1020" s="254" t="s">
        <v>236</v>
      </c>
    </row>
    <row r="1021" s="14" customFormat="1">
      <c r="A1021" s="14"/>
      <c r="B1021" s="244"/>
      <c r="C1021" s="245"/>
      <c r="D1021" s="235" t="s">
        <v>247</v>
      </c>
      <c r="E1021" s="246" t="s">
        <v>19</v>
      </c>
      <c r="F1021" s="247" t="s">
        <v>112</v>
      </c>
      <c r="G1021" s="245"/>
      <c r="H1021" s="248">
        <v>-1.1819999999999999</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247</v>
      </c>
      <c r="AU1021" s="254" t="s">
        <v>82</v>
      </c>
      <c r="AV1021" s="14" t="s">
        <v>82</v>
      </c>
      <c r="AW1021" s="14" t="s">
        <v>33</v>
      </c>
      <c r="AX1021" s="14" t="s">
        <v>73</v>
      </c>
      <c r="AY1021" s="254" t="s">
        <v>236</v>
      </c>
    </row>
    <row r="1022" s="13" customFormat="1">
      <c r="A1022" s="13"/>
      <c r="B1022" s="233"/>
      <c r="C1022" s="234"/>
      <c r="D1022" s="235" t="s">
        <v>247</v>
      </c>
      <c r="E1022" s="236" t="s">
        <v>19</v>
      </c>
      <c r="F1022" s="237" t="s">
        <v>1061</v>
      </c>
      <c r="G1022" s="234"/>
      <c r="H1022" s="236" t="s">
        <v>19</v>
      </c>
      <c r="I1022" s="238"/>
      <c r="J1022" s="234"/>
      <c r="K1022" s="234"/>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247</v>
      </c>
      <c r="AU1022" s="243" t="s">
        <v>82</v>
      </c>
      <c r="AV1022" s="13" t="s">
        <v>80</v>
      </c>
      <c r="AW1022" s="13" t="s">
        <v>33</v>
      </c>
      <c r="AX1022" s="13" t="s">
        <v>73</v>
      </c>
      <c r="AY1022" s="243" t="s">
        <v>236</v>
      </c>
    </row>
    <row r="1023" s="14" customFormat="1">
      <c r="A1023" s="14"/>
      <c r="B1023" s="244"/>
      <c r="C1023" s="245"/>
      <c r="D1023" s="235" t="s">
        <v>247</v>
      </c>
      <c r="E1023" s="246" t="s">
        <v>19</v>
      </c>
      <c r="F1023" s="247" t="s">
        <v>1062</v>
      </c>
      <c r="G1023" s="245"/>
      <c r="H1023" s="248">
        <v>0.58499999999999996</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247</v>
      </c>
      <c r="AU1023" s="254" t="s">
        <v>82</v>
      </c>
      <c r="AV1023" s="14" t="s">
        <v>82</v>
      </c>
      <c r="AW1023" s="14" t="s">
        <v>33</v>
      </c>
      <c r="AX1023" s="14" t="s">
        <v>73</v>
      </c>
      <c r="AY1023" s="254" t="s">
        <v>236</v>
      </c>
    </row>
    <row r="1024" s="13" customFormat="1">
      <c r="A1024" s="13"/>
      <c r="B1024" s="233"/>
      <c r="C1024" s="234"/>
      <c r="D1024" s="235" t="s">
        <v>247</v>
      </c>
      <c r="E1024" s="236" t="s">
        <v>19</v>
      </c>
      <c r="F1024" s="237" t="s">
        <v>941</v>
      </c>
      <c r="G1024" s="234"/>
      <c r="H1024" s="236" t="s">
        <v>19</v>
      </c>
      <c r="I1024" s="238"/>
      <c r="J1024" s="234"/>
      <c r="K1024" s="234"/>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247</v>
      </c>
      <c r="AU1024" s="243" t="s">
        <v>82</v>
      </c>
      <c r="AV1024" s="13" t="s">
        <v>80</v>
      </c>
      <c r="AW1024" s="13" t="s">
        <v>33</v>
      </c>
      <c r="AX1024" s="13" t="s">
        <v>73</v>
      </c>
      <c r="AY1024" s="243" t="s">
        <v>236</v>
      </c>
    </row>
    <row r="1025" s="14" customFormat="1">
      <c r="A1025" s="14"/>
      <c r="B1025" s="244"/>
      <c r="C1025" s="245"/>
      <c r="D1025" s="235" t="s">
        <v>247</v>
      </c>
      <c r="E1025" s="246" t="s">
        <v>19</v>
      </c>
      <c r="F1025" s="247" t="s">
        <v>1063</v>
      </c>
      <c r="G1025" s="245"/>
      <c r="H1025" s="248">
        <v>29.638000000000002</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247</v>
      </c>
      <c r="AU1025" s="254" t="s">
        <v>82</v>
      </c>
      <c r="AV1025" s="14" t="s">
        <v>82</v>
      </c>
      <c r="AW1025" s="14" t="s">
        <v>33</v>
      </c>
      <c r="AX1025" s="14" t="s">
        <v>73</v>
      </c>
      <c r="AY1025" s="254" t="s">
        <v>236</v>
      </c>
    </row>
    <row r="1026" s="16" customFormat="1">
      <c r="A1026" s="16"/>
      <c r="B1026" s="266"/>
      <c r="C1026" s="267"/>
      <c r="D1026" s="235" t="s">
        <v>247</v>
      </c>
      <c r="E1026" s="268" t="s">
        <v>19</v>
      </c>
      <c r="F1026" s="269" t="s">
        <v>367</v>
      </c>
      <c r="G1026" s="267"/>
      <c r="H1026" s="270">
        <v>78.119</v>
      </c>
      <c r="I1026" s="271"/>
      <c r="J1026" s="267"/>
      <c r="K1026" s="267"/>
      <c r="L1026" s="272"/>
      <c r="M1026" s="273"/>
      <c r="N1026" s="274"/>
      <c r="O1026" s="274"/>
      <c r="P1026" s="274"/>
      <c r="Q1026" s="274"/>
      <c r="R1026" s="274"/>
      <c r="S1026" s="274"/>
      <c r="T1026" s="275"/>
      <c r="U1026" s="16"/>
      <c r="V1026" s="16"/>
      <c r="W1026" s="16"/>
      <c r="X1026" s="16"/>
      <c r="Y1026" s="16"/>
      <c r="Z1026" s="16"/>
      <c r="AA1026" s="16"/>
      <c r="AB1026" s="16"/>
      <c r="AC1026" s="16"/>
      <c r="AD1026" s="16"/>
      <c r="AE1026" s="16"/>
      <c r="AT1026" s="276" t="s">
        <v>247</v>
      </c>
      <c r="AU1026" s="276" t="s">
        <v>82</v>
      </c>
      <c r="AV1026" s="16" t="s">
        <v>128</v>
      </c>
      <c r="AW1026" s="16" t="s">
        <v>33</v>
      </c>
      <c r="AX1026" s="16" t="s">
        <v>73</v>
      </c>
      <c r="AY1026" s="276" t="s">
        <v>236</v>
      </c>
    </row>
    <row r="1027" s="15" customFormat="1">
      <c r="A1027" s="15"/>
      <c r="B1027" s="255"/>
      <c r="C1027" s="256"/>
      <c r="D1027" s="235" t="s">
        <v>247</v>
      </c>
      <c r="E1027" s="257" t="s">
        <v>19</v>
      </c>
      <c r="F1027" s="258" t="s">
        <v>254</v>
      </c>
      <c r="G1027" s="256"/>
      <c r="H1027" s="259">
        <v>193.316</v>
      </c>
      <c r="I1027" s="260"/>
      <c r="J1027" s="256"/>
      <c r="K1027" s="256"/>
      <c r="L1027" s="261"/>
      <c r="M1027" s="262"/>
      <c r="N1027" s="263"/>
      <c r="O1027" s="263"/>
      <c r="P1027" s="263"/>
      <c r="Q1027" s="263"/>
      <c r="R1027" s="263"/>
      <c r="S1027" s="263"/>
      <c r="T1027" s="264"/>
      <c r="U1027" s="15"/>
      <c r="V1027" s="15"/>
      <c r="W1027" s="15"/>
      <c r="X1027" s="15"/>
      <c r="Y1027" s="15"/>
      <c r="Z1027" s="15"/>
      <c r="AA1027" s="15"/>
      <c r="AB1027" s="15"/>
      <c r="AC1027" s="15"/>
      <c r="AD1027" s="15"/>
      <c r="AE1027" s="15"/>
      <c r="AT1027" s="265" t="s">
        <v>247</v>
      </c>
      <c r="AU1027" s="265" t="s">
        <v>82</v>
      </c>
      <c r="AV1027" s="15" t="s">
        <v>243</v>
      </c>
      <c r="AW1027" s="15" t="s">
        <v>33</v>
      </c>
      <c r="AX1027" s="15" t="s">
        <v>80</v>
      </c>
      <c r="AY1027" s="265" t="s">
        <v>236</v>
      </c>
    </row>
    <row r="1028" s="2" customFormat="1" ht="24.15" customHeight="1">
      <c r="A1028" s="40"/>
      <c r="B1028" s="41"/>
      <c r="C1028" s="215" t="s">
        <v>1064</v>
      </c>
      <c r="D1028" s="215" t="s">
        <v>238</v>
      </c>
      <c r="E1028" s="216" t="s">
        <v>1065</v>
      </c>
      <c r="F1028" s="217" t="s">
        <v>1066</v>
      </c>
      <c r="G1028" s="218" t="s">
        <v>114</v>
      </c>
      <c r="H1028" s="219">
        <v>16.507999999999999</v>
      </c>
      <c r="I1028" s="220"/>
      <c r="J1028" s="221">
        <f>ROUND(I1028*H1028,2)</f>
        <v>0</v>
      </c>
      <c r="K1028" s="217" t="s">
        <v>242</v>
      </c>
      <c r="L1028" s="46"/>
      <c r="M1028" s="222" t="s">
        <v>19</v>
      </c>
      <c r="N1028" s="223" t="s">
        <v>44</v>
      </c>
      <c r="O1028" s="86"/>
      <c r="P1028" s="224">
        <f>O1028*H1028</f>
        <v>0</v>
      </c>
      <c r="Q1028" s="224">
        <v>0</v>
      </c>
      <c r="R1028" s="224">
        <f>Q1028*H1028</f>
        <v>0</v>
      </c>
      <c r="S1028" s="224">
        <v>0.058999999999999997</v>
      </c>
      <c r="T1028" s="225">
        <f>S1028*H1028</f>
        <v>0.97397199999999995</v>
      </c>
      <c r="U1028" s="40"/>
      <c r="V1028" s="40"/>
      <c r="W1028" s="40"/>
      <c r="X1028" s="40"/>
      <c r="Y1028" s="40"/>
      <c r="Z1028" s="40"/>
      <c r="AA1028" s="40"/>
      <c r="AB1028" s="40"/>
      <c r="AC1028" s="40"/>
      <c r="AD1028" s="40"/>
      <c r="AE1028" s="40"/>
      <c r="AR1028" s="226" t="s">
        <v>243</v>
      </c>
      <c r="AT1028" s="226" t="s">
        <v>238</v>
      </c>
      <c r="AU1028" s="226" t="s">
        <v>82</v>
      </c>
      <c r="AY1028" s="19" t="s">
        <v>236</v>
      </c>
      <c r="BE1028" s="227">
        <f>IF(N1028="základní",J1028,0)</f>
        <v>0</v>
      </c>
      <c r="BF1028" s="227">
        <f>IF(N1028="snížená",J1028,0)</f>
        <v>0</v>
      </c>
      <c r="BG1028" s="227">
        <f>IF(N1028="zákl. přenesená",J1028,0)</f>
        <v>0</v>
      </c>
      <c r="BH1028" s="227">
        <f>IF(N1028="sníž. přenesená",J1028,0)</f>
        <v>0</v>
      </c>
      <c r="BI1028" s="227">
        <f>IF(N1028="nulová",J1028,0)</f>
        <v>0</v>
      </c>
      <c r="BJ1028" s="19" t="s">
        <v>80</v>
      </c>
      <c r="BK1028" s="227">
        <f>ROUND(I1028*H1028,2)</f>
        <v>0</v>
      </c>
      <c r="BL1028" s="19" t="s">
        <v>243</v>
      </c>
      <c r="BM1028" s="226" t="s">
        <v>1067</v>
      </c>
    </row>
    <row r="1029" s="2" customFormat="1">
      <c r="A1029" s="40"/>
      <c r="B1029" s="41"/>
      <c r="C1029" s="42"/>
      <c r="D1029" s="228" t="s">
        <v>245</v>
      </c>
      <c r="E1029" s="42"/>
      <c r="F1029" s="229" t="s">
        <v>1068</v>
      </c>
      <c r="G1029" s="42"/>
      <c r="H1029" s="42"/>
      <c r="I1029" s="230"/>
      <c r="J1029" s="42"/>
      <c r="K1029" s="42"/>
      <c r="L1029" s="46"/>
      <c r="M1029" s="231"/>
      <c r="N1029" s="232"/>
      <c r="O1029" s="86"/>
      <c r="P1029" s="86"/>
      <c r="Q1029" s="86"/>
      <c r="R1029" s="86"/>
      <c r="S1029" s="86"/>
      <c r="T1029" s="87"/>
      <c r="U1029" s="40"/>
      <c r="V1029" s="40"/>
      <c r="W1029" s="40"/>
      <c r="X1029" s="40"/>
      <c r="Y1029" s="40"/>
      <c r="Z1029" s="40"/>
      <c r="AA1029" s="40"/>
      <c r="AB1029" s="40"/>
      <c r="AC1029" s="40"/>
      <c r="AD1029" s="40"/>
      <c r="AE1029" s="40"/>
      <c r="AT1029" s="19" t="s">
        <v>245</v>
      </c>
      <c r="AU1029" s="19" t="s">
        <v>82</v>
      </c>
    </row>
    <row r="1030" s="13" customFormat="1">
      <c r="A1030" s="13"/>
      <c r="B1030" s="233"/>
      <c r="C1030" s="234"/>
      <c r="D1030" s="235" t="s">
        <v>247</v>
      </c>
      <c r="E1030" s="236" t="s">
        <v>19</v>
      </c>
      <c r="F1030" s="237" t="s">
        <v>268</v>
      </c>
      <c r="G1030" s="234"/>
      <c r="H1030" s="236" t="s">
        <v>19</v>
      </c>
      <c r="I1030" s="238"/>
      <c r="J1030" s="234"/>
      <c r="K1030" s="234"/>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247</v>
      </c>
      <c r="AU1030" s="243" t="s">
        <v>82</v>
      </c>
      <c r="AV1030" s="13" t="s">
        <v>80</v>
      </c>
      <c r="AW1030" s="13" t="s">
        <v>33</v>
      </c>
      <c r="AX1030" s="13" t="s">
        <v>73</v>
      </c>
      <c r="AY1030" s="243" t="s">
        <v>236</v>
      </c>
    </row>
    <row r="1031" s="13" customFormat="1">
      <c r="A1031" s="13"/>
      <c r="B1031" s="233"/>
      <c r="C1031" s="234"/>
      <c r="D1031" s="235" t="s">
        <v>247</v>
      </c>
      <c r="E1031" s="236" t="s">
        <v>19</v>
      </c>
      <c r="F1031" s="237" t="s">
        <v>269</v>
      </c>
      <c r="G1031" s="234"/>
      <c r="H1031" s="236" t="s">
        <v>19</v>
      </c>
      <c r="I1031" s="238"/>
      <c r="J1031" s="234"/>
      <c r="K1031" s="234"/>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247</v>
      </c>
      <c r="AU1031" s="243" t="s">
        <v>82</v>
      </c>
      <c r="AV1031" s="13" t="s">
        <v>80</v>
      </c>
      <c r="AW1031" s="13" t="s">
        <v>33</v>
      </c>
      <c r="AX1031" s="13" t="s">
        <v>73</v>
      </c>
      <c r="AY1031" s="243" t="s">
        <v>236</v>
      </c>
    </row>
    <row r="1032" s="14" customFormat="1">
      <c r="A1032" s="14"/>
      <c r="B1032" s="244"/>
      <c r="C1032" s="245"/>
      <c r="D1032" s="235" t="s">
        <v>247</v>
      </c>
      <c r="E1032" s="246" t="s">
        <v>19</v>
      </c>
      <c r="F1032" s="247" t="s">
        <v>1069</v>
      </c>
      <c r="G1032" s="245"/>
      <c r="H1032" s="248">
        <v>7.6500000000000004</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247</v>
      </c>
      <c r="AU1032" s="254" t="s">
        <v>82</v>
      </c>
      <c r="AV1032" s="14" t="s">
        <v>82</v>
      </c>
      <c r="AW1032" s="14" t="s">
        <v>33</v>
      </c>
      <c r="AX1032" s="14" t="s">
        <v>73</v>
      </c>
      <c r="AY1032" s="254" t="s">
        <v>236</v>
      </c>
    </row>
    <row r="1033" s="16" customFormat="1">
      <c r="A1033" s="16"/>
      <c r="B1033" s="266"/>
      <c r="C1033" s="267"/>
      <c r="D1033" s="235" t="s">
        <v>247</v>
      </c>
      <c r="E1033" s="268" t="s">
        <v>19</v>
      </c>
      <c r="F1033" s="269" t="s">
        <v>367</v>
      </c>
      <c r="G1033" s="267"/>
      <c r="H1033" s="270">
        <v>7.6500000000000004</v>
      </c>
      <c r="I1033" s="271"/>
      <c r="J1033" s="267"/>
      <c r="K1033" s="267"/>
      <c r="L1033" s="272"/>
      <c r="M1033" s="273"/>
      <c r="N1033" s="274"/>
      <c r="O1033" s="274"/>
      <c r="P1033" s="274"/>
      <c r="Q1033" s="274"/>
      <c r="R1033" s="274"/>
      <c r="S1033" s="274"/>
      <c r="T1033" s="275"/>
      <c r="U1033" s="16"/>
      <c r="V1033" s="16"/>
      <c r="W1033" s="16"/>
      <c r="X1033" s="16"/>
      <c r="Y1033" s="16"/>
      <c r="Z1033" s="16"/>
      <c r="AA1033" s="16"/>
      <c r="AB1033" s="16"/>
      <c r="AC1033" s="16"/>
      <c r="AD1033" s="16"/>
      <c r="AE1033" s="16"/>
      <c r="AT1033" s="276" t="s">
        <v>247</v>
      </c>
      <c r="AU1033" s="276" t="s">
        <v>82</v>
      </c>
      <c r="AV1033" s="16" t="s">
        <v>128</v>
      </c>
      <c r="AW1033" s="16" t="s">
        <v>33</v>
      </c>
      <c r="AX1033" s="16" t="s">
        <v>73</v>
      </c>
      <c r="AY1033" s="276" t="s">
        <v>236</v>
      </c>
    </row>
    <row r="1034" s="13" customFormat="1">
      <c r="A1034" s="13"/>
      <c r="B1034" s="233"/>
      <c r="C1034" s="234"/>
      <c r="D1034" s="235" t="s">
        <v>247</v>
      </c>
      <c r="E1034" s="236" t="s">
        <v>19</v>
      </c>
      <c r="F1034" s="237" t="s">
        <v>276</v>
      </c>
      <c r="G1034" s="234"/>
      <c r="H1034" s="236" t="s">
        <v>19</v>
      </c>
      <c r="I1034" s="238"/>
      <c r="J1034" s="234"/>
      <c r="K1034" s="234"/>
      <c r="L1034" s="239"/>
      <c r="M1034" s="240"/>
      <c r="N1034" s="241"/>
      <c r="O1034" s="241"/>
      <c r="P1034" s="241"/>
      <c r="Q1034" s="241"/>
      <c r="R1034" s="241"/>
      <c r="S1034" s="241"/>
      <c r="T1034" s="242"/>
      <c r="U1034" s="13"/>
      <c r="V1034" s="13"/>
      <c r="W1034" s="13"/>
      <c r="X1034" s="13"/>
      <c r="Y1034" s="13"/>
      <c r="Z1034" s="13"/>
      <c r="AA1034" s="13"/>
      <c r="AB1034" s="13"/>
      <c r="AC1034" s="13"/>
      <c r="AD1034" s="13"/>
      <c r="AE1034" s="13"/>
      <c r="AT1034" s="243" t="s">
        <v>247</v>
      </c>
      <c r="AU1034" s="243" t="s">
        <v>82</v>
      </c>
      <c r="AV1034" s="13" t="s">
        <v>80</v>
      </c>
      <c r="AW1034" s="13" t="s">
        <v>33</v>
      </c>
      <c r="AX1034" s="13" t="s">
        <v>73</v>
      </c>
      <c r="AY1034" s="243" t="s">
        <v>236</v>
      </c>
    </row>
    <row r="1035" s="14" customFormat="1">
      <c r="A1035" s="14"/>
      <c r="B1035" s="244"/>
      <c r="C1035" s="245"/>
      <c r="D1035" s="235" t="s">
        <v>247</v>
      </c>
      <c r="E1035" s="246" t="s">
        <v>19</v>
      </c>
      <c r="F1035" s="247" t="s">
        <v>1070</v>
      </c>
      <c r="G1035" s="245"/>
      <c r="H1035" s="248">
        <v>8.8580000000000005</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247</v>
      </c>
      <c r="AU1035" s="254" t="s">
        <v>82</v>
      </c>
      <c r="AV1035" s="14" t="s">
        <v>82</v>
      </c>
      <c r="AW1035" s="14" t="s">
        <v>33</v>
      </c>
      <c r="AX1035" s="14" t="s">
        <v>73</v>
      </c>
      <c r="AY1035" s="254" t="s">
        <v>236</v>
      </c>
    </row>
    <row r="1036" s="16" customFormat="1">
      <c r="A1036" s="16"/>
      <c r="B1036" s="266"/>
      <c r="C1036" s="267"/>
      <c r="D1036" s="235" t="s">
        <v>247</v>
      </c>
      <c r="E1036" s="268" t="s">
        <v>19</v>
      </c>
      <c r="F1036" s="269" t="s">
        <v>367</v>
      </c>
      <c r="G1036" s="267"/>
      <c r="H1036" s="270">
        <v>8.8580000000000005</v>
      </c>
      <c r="I1036" s="271"/>
      <c r="J1036" s="267"/>
      <c r="K1036" s="267"/>
      <c r="L1036" s="272"/>
      <c r="M1036" s="273"/>
      <c r="N1036" s="274"/>
      <c r="O1036" s="274"/>
      <c r="P1036" s="274"/>
      <c r="Q1036" s="274"/>
      <c r="R1036" s="274"/>
      <c r="S1036" s="274"/>
      <c r="T1036" s="275"/>
      <c r="U1036" s="16"/>
      <c r="V1036" s="16"/>
      <c r="W1036" s="16"/>
      <c r="X1036" s="16"/>
      <c r="Y1036" s="16"/>
      <c r="Z1036" s="16"/>
      <c r="AA1036" s="16"/>
      <c r="AB1036" s="16"/>
      <c r="AC1036" s="16"/>
      <c r="AD1036" s="16"/>
      <c r="AE1036" s="16"/>
      <c r="AT1036" s="276" t="s">
        <v>247</v>
      </c>
      <c r="AU1036" s="276" t="s">
        <v>82</v>
      </c>
      <c r="AV1036" s="16" t="s">
        <v>128</v>
      </c>
      <c r="AW1036" s="16" t="s">
        <v>33</v>
      </c>
      <c r="AX1036" s="16" t="s">
        <v>73</v>
      </c>
      <c r="AY1036" s="276" t="s">
        <v>236</v>
      </c>
    </row>
    <row r="1037" s="15" customFormat="1">
      <c r="A1037" s="15"/>
      <c r="B1037" s="255"/>
      <c r="C1037" s="256"/>
      <c r="D1037" s="235" t="s">
        <v>247</v>
      </c>
      <c r="E1037" s="257" t="s">
        <v>19</v>
      </c>
      <c r="F1037" s="258" t="s">
        <v>254</v>
      </c>
      <c r="G1037" s="256"/>
      <c r="H1037" s="259">
        <v>16.507999999999999</v>
      </c>
      <c r="I1037" s="260"/>
      <c r="J1037" s="256"/>
      <c r="K1037" s="256"/>
      <c r="L1037" s="261"/>
      <c r="M1037" s="262"/>
      <c r="N1037" s="263"/>
      <c r="O1037" s="263"/>
      <c r="P1037" s="263"/>
      <c r="Q1037" s="263"/>
      <c r="R1037" s="263"/>
      <c r="S1037" s="263"/>
      <c r="T1037" s="264"/>
      <c r="U1037" s="15"/>
      <c r="V1037" s="15"/>
      <c r="W1037" s="15"/>
      <c r="X1037" s="15"/>
      <c r="Y1037" s="15"/>
      <c r="Z1037" s="15"/>
      <c r="AA1037" s="15"/>
      <c r="AB1037" s="15"/>
      <c r="AC1037" s="15"/>
      <c r="AD1037" s="15"/>
      <c r="AE1037" s="15"/>
      <c r="AT1037" s="265" t="s">
        <v>247</v>
      </c>
      <c r="AU1037" s="265" t="s">
        <v>82</v>
      </c>
      <c r="AV1037" s="15" t="s">
        <v>243</v>
      </c>
      <c r="AW1037" s="15" t="s">
        <v>33</v>
      </c>
      <c r="AX1037" s="15" t="s">
        <v>80</v>
      </c>
      <c r="AY1037" s="265" t="s">
        <v>236</v>
      </c>
    </row>
    <row r="1038" s="2" customFormat="1" ht="24.15" customHeight="1">
      <c r="A1038" s="40"/>
      <c r="B1038" s="41"/>
      <c r="C1038" s="215" t="s">
        <v>1071</v>
      </c>
      <c r="D1038" s="215" t="s">
        <v>238</v>
      </c>
      <c r="E1038" s="216" t="s">
        <v>1072</v>
      </c>
      <c r="F1038" s="217" t="s">
        <v>1073</v>
      </c>
      <c r="G1038" s="218" t="s">
        <v>114</v>
      </c>
      <c r="H1038" s="219">
        <v>12.44</v>
      </c>
      <c r="I1038" s="220"/>
      <c r="J1038" s="221">
        <f>ROUND(I1038*H1038,2)</f>
        <v>0</v>
      </c>
      <c r="K1038" s="217" t="s">
        <v>242</v>
      </c>
      <c r="L1038" s="46"/>
      <c r="M1038" s="222" t="s">
        <v>19</v>
      </c>
      <c r="N1038" s="223" t="s">
        <v>44</v>
      </c>
      <c r="O1038" s="86"/>
      <c r="P1038" s="224">
        <f>O1038*H1038</f>
        <v>0</v>
      </c>
      <c r="Q1038" s="224">
        <v>0</v>
      </c>
      <c r="R1038" s="224">
        <f>Q1038*H1038</f>
        <v>0</v>
      </c>
      <c r="S1038" s="224">
        <v>0.050000000000000003</v>
      </c>
      <c r="T1038" s="225">
        <f>S1038*H1038</f>
        <v>0.622</v>
      </c>
      <c r="U1038" s="40"/>
      <c r="V1038" s="40"/>
      <c r="W1038" s="40"/>
      <c r="X1038" s="40"/>
      <c r="Y1038" s="40"/>
      <c r="Z1038" s="40"/>
      <c r="AA1038" s="40"/>
      <c r="AB1038" s="40"/>
      <c r="AC1038" s="40"/>
      <c r="AD1038" s="40"/>
      <c r="AE1038" s="40"/>
      <c r="AR1038" s="226" t="s">
        <v>243</v>
      </c>
      <c r="AT1038" s="226" t="s">
        <v>238</v>
      </c>
      <c r="AU1038" s="226" t="s">
        <v>82</v>
      </c>
      <c r="AY1038" s="19" t="s">
        <v>236</v>
      </c>
      <c r="BE1038" s="227">
        <f>IF(N1038="základní",J1038,0)</f>
        <v>0</v>
      </c>
      <c r="BF1038" s="227">
        <f>IF(N1038="snížená",J1038,0)</f>
        <v>0</v>
      </c>
      <c r="BG1038" s="227">
        <f>IF(N1038="zákl. přenesená",J1038,0)</f>
        <v>0</v>
      </c>
      <c r="BH1038" s="227">
        <f>IF(N1038="sníž. přenesená",J1038,0)</f>
        <v>0</v>
      </c>
      <c r="BI1038" s="227">
        <f>IF(N1038="nulová",J1038,0)</f>
        <v>0</v>
      </c>
      <c r="BJ1038" s="19" t="s">
        <v>80</v>
      </c>
      <c r="BK1038" s="227">
        <f>ROUND(I1038*H1038,2)</f>
        <v>0</v>
      </c>
      <c r="BL1038" s="19" t="s">
        <v>243</v>
      </c>
      <c r="BM1038" s="226" t="s">
        <v>1074</v>
      </c>
    </row>
    <row r="1039" s="2" customFormat="1">
      <c r="A1039" s="40"/>
      <c r="B1039" s="41"/>
      <c r="C1039" s="42"/>
      <c r="D1039" s="228" t="s">
        <v>245</v>
      </c>
      <c r="E1039" s="42"/>
      <c r="F1039" s="229" t="s">
        <v>1075</v>
      </c>
      <c r="G1039" s="42"/>
      <c r="H1039" s="42"/>
      <c r="I1039" s="230"/>
      <c r="J1039" s="42"/>
      <c r="K1039" s="42"/>
      <c r="L1039" s="46"/>
      <c r="M1039" s="231"/>
      <c r="N1039" s="232"/>
      <c r="O1039" s="86"/>
      <c r="P1039" s="86"/>
      <c r="Q1039" s="86"/>
      <c r="R1039" s="86"/>
      <c r="S1039" s="86"/>
      <c r="T1039" s="87"/>
      <c r="U1039" s="40"/>
      <c r="V1039" s="40"/>
      <c r="W1039" s="40"/>
      <c r="X1039" s="40"/>
      <c r="Y1039" s="40"/>
      <c r="Z1039" s="40"/>
      <c r="AA1039" s="40"/>
      <c r="AB1039" s="40"/>
      <c r="AC1039" s="40"/>
      <c r="AD1039" s="40"/>
      <c r="AE1039" s="40"/>
      <c r="AT1039" s="19" t="s">
        <v>245</v>
      </c>
      <c r="AU1039" s="19" t="s">
        <v>82</v>
      </c>
    </row>
    <row r="1040" s="13" customFormat="1">
      <c r="A1040" s="13"/>
      <c r="B1040" s="233"/>
      <c r="C1040" s="234"/>
      <c r="D1040" s="235" t="s">
        <v>247</v>
      </c>
      <c r="E1040" s="236" t="s">
        <v>19</v>
      </c>
      <c r="F1040" s="237" t="s">
        <v>268</v>
      </c>
      <c r="G1040" s="234"/>
      <c r="H1040" s="236" t="s">
        <v>19</v>
      </c>
      <c r="I1040" s="238"/>
      <c r="J1040" s="234"/>
      <c r="K1040" s="234"/>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247</v>
      </c>
      <c r="AU1040" s="243" t="s">
        <v>82</v>
      </c>
      <c r="AV1040" s="13" t="s">
        <v>80</v>
      </c>
      <c r="AW1040" s="13" t="s">
        <v>33</v>
      </c>
      <c r="AX1040" s="13" t="s">
        <v>73</v>
      </c>
      <c r="AY1040" s="243" t="s">
        <v>236</v>
      </c>
    </row>
    <row r="1041" s="13" customFormat="1">
      <c r="A1041" s="13"/>
      <c r="B1041" s="233"/>
      <c r="C1041" s="234"/>
      <c r="D1041" s="235" t="s">
        <v>247</v>
      </c>
      <c r="E1041" s="236" t="s">
        <v>19</v>
      </c>
      <c r="F1041" s="237" t="s">
        <v>269</v>
      </c>
      <c r="G1041" s="234"/>
      <c r="H1041" s="236" t="s">
        <v>19</v>
      </c>
      <c r="I1041" s="238"/>
      <c r="J1041" s="234"/>
      <c r="K1041" s="234"/>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247</v>
      </c>
      <c r="AU1041" s="243" t="s">
        <v>82</v>
      </c>
      <c r="AV1041" s="13" t="s">
        <v>80</v>
      </c>
      <c r="AW1041" s="13" t="s">
        <v>33</v>
      </c>
      <c r="AX1041" s="13" t="s">
        <v>73</v>
      </c>
      <c r="AY1041" s="243" t="s">
        <v>236</v>
      </c>
    </row>
    <row r="1042" s="14" customFormat="1">
      <c r="A1042" s="14"/>
      <c r="B1042" s="244"/>
      <c r="C1042" s="245"/>
      <c r="D1042" s="235" t="s">
        <v>247</v>
      </c>
      <c r="E1042" s="246" t="s">
        <v>19</v>
      </c>
      <c r="F1042" s="247" t="s">
        <v>1076</v>
      </c>
      <c r="G1042" s="245"/>
      <c r="H1042" s="248">
        <v>12.44</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247</v>
      </c>
      <c r="AU1042" s="254" t="s">
        <v>82</v>
      </c>
      <c r="AV1042" s="14" t="s">
        <v>82</v>
      </c>
      <c r="AW1042" s="14" t="s">
        <v>33</v>
      </c>
      <c r="AX1042" s="14" t="s">
        <v>80</v>
      </c>
      <c r="AY1042" s="254" t="s">
        <v>236</v>
      </c>
    </row>
    <row r="1043" s="2" customFormat="1" ht="16.5" customHeight="1">
      <c r="A1043" s="40"/>
      <c r="B1043" s="41"/>
      <c r="C1043" s="215" t="s">
        <v>1077</v>
      </c>
      <c r="D1043" s="215" t="s">
        <v>238</v>
      </c>
      <c r="E1043" s="216" t="s">
        <v>1078</v>
      </c>
      <c r="F1043" s="217" t="s">
        <v>1079</v>
      </c>
      <c r="G1043" s="218" t="s">
        <v>179</v>
      </c>
      <c r="H1043" s="219">
        <v>9.875</v>
      </c>
      <c r="I1043" s="220"/>
      <c r="J1043" s="221">
        <f>ROUND(I1043*H1043,2)</f>
        <v>0</v>
      </c>
      <c r="K1043" s="217" t="s">
        <v>274</v>
      </c>
      <c r="L1043" s="46"/>
      <c r="M1043" s="222" t="s">
        <v>19</v>
      </c>
      <c r="N1043" s="223" t="s">
        <v>44</v>
      </c>
      <c r="O1043" s="86"/>
      <c r="P1043" s="224">
        <f>O1043*H1043</f>
        <v>0</v>
      </c>
      <c r="Q1043" s="224">
        <v>0</v>
      </c>
      <c r="R1043" s="224">
        <f>Q1043*H1043</f>
        <v>0</v>
      </c>
      <c r="S1043" s="224">
        <v>0.050999999999999997</v>
      </c>
      <c r="T1043" s="225">
        <f>S1043*H1043</f>
        <v>0.50362499999999999</v>
      </c>
      <c r="U1043" s="40"/>
      <c r="V1043" s="40"/>
      <c r="W1043" s="40"/>
      <c r="X1043" s="40"/>
      <c r="Y1043" s="40"/>
      <c r="Z1043" s="40"/>
      <c r="AA1043" s="40"/>
      <c r="AB1043" s="40"/>
      <c r="AC1043" s="40"/>
      <c r="AD1043" s="40"/>
      <c r="AE1043" s="40"/>
      <c r="AR1043" s="226" t="s">
        <v>243</v>
      </c>
      <c r="AT1043" s="226" t="s">
        <v>238</v>
      </c>
      <c r="AU1043" s="226" t="s">
        <v>82</v>
      </c>
      <c r="AY1043" s="19" t="s">
        <v>236</v>
      </c>
      <c r="BE1043" s="227">
        <f>IF(N1043="základní",J1043,0)</f>
        <v>0</v>
      </c>
      <c r="BF1043" s="227">
        <f>IF(N1043="snížená",J1043,0)</f>
        <v>0</v>
      </c>
      <c r="BG1043" s="227">
        <f>IF(N1043="zákl. přenesená",J1043,0)</f>
        <v>0</v>
      </c>
      <c r="BH1043" s="227">
        <f>IF(N1043="sníž. přenesená",J1043,0)</f>
        <v>0</v>
      </c>
      <c r="BI1043" s="227">
        <f>IF(N1043="nulová",J1043,0)</f>
        <v>0</v>
      </c>
      <c r="BJ1043" s="19" t="s">
        <v>80</v>
      </c>
      <c r="BK1043" s="227">
        <f>ROUND(I1043*H1043,2)</f>
        <v>0</v>
      </c>
      <c r="BL1043" s="19" t="s">
        <v>243</v>
      </c>
      <c r="BM1043" s="226" t="s">
        <v>1080</v>
      </c>
    </row>
    <row r="1044" s="13" customFormat="1">
      <c r="A1044" s="13"/>
      <c r="B1044" s="233"/>
      <c r="C1044" s="234"/>
      <c r="D1044" s="235" t="s">
        <v>247</v>
      </c>
      <c r="E1044" s="236" t="s">
        <v>19</v>
      </c>
      <c r="F1044" s="237" t="s">
        <v>268</v>
      </c>
      <c r="G1044" s="234"/>
      <c r="H1044" s="236" t="s">
        <v>19</v>
      </c>
      <c r="I1044" s="238"/>
      <c r="J1044" s="234"/>
      <c r="K1044" s="234"/>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247</v>
      </c>
      <c r="AU1044" s="243" t="s">
        <v>82</v>
      </c>
      <c r="AV1044" s="13" t="s">
        <v>80</v>
      </c>
      <c r="AW1044" s="13" t="s">
        <v>33</v>
      </c>
      <c r="AX1044" s="13" t="s">
        <v>73</v>
      </c>
      <c r="AY1044" s="243" t="s">
        <v>236</v>
      </c>
    </row>
    <row r="1045" s="13" customFormat="1">
      <c r="A1045" s="13"/>
      <c r="B1045" s="233"/>
      <c r="C1045" s="234"/>
      <c r="D1045" s="235" t="s">
        <v>247</v>
      </c>
      <c r="E1045" s="236" t="s">
        <v>19</v>
      </c>
      <c r="F1045" s="237" t="s">
        <v>269</v>
      </c>
      <c r="G1045" s="234"/>
      <c r="H1045" s="236" t="s">
        <v>19</v>
      </c>
      <c r="I1045" s="238"/>
      <c r="J1045" s="234"/>
      <c r="K1045" s="234"/>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247</v>
      </c>
      <c r="AU1045" s="243" t="s">
        <v>82</v>
      </c>
      <c r="AV1045" s="13" t="s">
        <v>80</v>
      </c>
      <c r="AW1045" s="13" t="s">
        <v>33</v>
      </c>
      <c r="AX1045" s="13" t="s">
        <v>73</v>
      </c>
      <c r="AY1045" s="243" t="s">
        <v>236</v>
      </c>
    </row>
    <row r="1046" s="13" customFormat="1">
      <c r="A1046" s="13"/>
      <c r="B1046" s="233"/>
      <c r="C1046" s="234"/>
      <c r="D1046" s="235" t="s">
        <v>247</v>
      </c>
      <c r="E1046" s="236" t="s">
        <v>19</v>
      </c>
      <c r="F1046" s="237" t="s">
        <v>964</v>
      </c>
      <c r="G1046" s="234"/>
      <c r="H1046" s="236" t="s">
        <v>19</v>
      </c>
      <c r="I1046" s="238"/>
      <c r="J1046" s="234"/>
      <c r="K1046" s="234"/>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247</v>
      </c>
      <c r="AU1046" s="243" t="s">
        <v>82</v>
      </c>
      <c r="AV1046" s="13" t="s">
        <v>80</v>
      </c>
      <c r="AW1046" s="13" t="s">
        <v>33</v>
      </c>
      <c r="AX1046" s="13" t="s">
        <v>73</v>
      </c>
      <c r="AY1046" s="243" t="s">
        <v>236</v>
      </c>
    </row>
    <row r="1047" s="14" customFormat="1">
      <c r="A1047" s="14"/>
      <c r="B1047" s="244"/>
      <c r="C1047" s="245"/>
      <c r="D1047" s="235" t="s">
        <v>247</v>
      </c>
      <c r="E1047" s="246" t="s">
        <v>19</v>
      </c>
      <c r="F1047" s="247" t="s">
        <v>1081</v>
      </c>
      <c r="G1047" s="245"/>
      <c r="H1047" s="248">
        <v>9.875</v>
      </c>
      <c r="I1047" s="249"/>
      <c r="J1047" s="245"/>
      <c r="K1047" s="245"/>
      <c r="L1047" s="250"/>
      <c r="M1047" s="251"/>
      <c r="N1047" s="252"/>
      <c r="O1047" s="252"/>
      <c r="P1047" s="252"/>
      <c r="Q1047" s="252"/>
      <c r="R1047" s="252"/>
      <c r="S1047" s="252"/>
      <c r="T1047" s="253"/>
      <c r="U1047" s="14"/>
      <c r="V1047" s="14"/>
      <c r="W1047" s="14"/>
      <c r="X1047" s="14"/>
      <c r="Y1047" s="14"/>
      <c r="Z1047" s="14"/>
      <c r="AA1047" s="14"/>
      <c r="AB1047" s="14"/>
      <c r="AC1047" s="14"/>
      <c r="AD1047" s="14"/>
      <c r="AE1047" s="14"/>
      <c r="AT1047" s="254" t="s">
        <v>247</v>
      </c>
      <c r="AU1047" s="254" t="s">
        <v>82</v>
      </c>
      <c r="AV1047" s="14" t="s">
        <v>82</v>
      </c>
      <c r="AW1047" s="14" t="s">
        <v>33</v>
      </c>
      <c r="AX1047" s="14" t="s">
        <v>80</v>
      </c>
      <c r="AY1047" s="254" t="s">
        <v>236</v>
      </c>
    </row>
    <row r="1048" s="2" customFormat="1" ht="16.5" customHeight="1">
      <c r="A1048" s="40"/>
      <c r="B1048" s="41"/>
      <c r="C1048" s="215" t="s">
        <v>1082</v>
      </c>
      <c r="D1048" s="215" t="s">
        <v>238</v>
      </c>
      <c r="E1048" s="216" t="s">
        <v>1083</v>
      </c>
      <c r="F1048" s="217" t="s">
        <v>1084</v>
      </c>
      <c r="G1048" s="218" t="s">
        <v>806</v>
      </c>
      <c r="H1048" s="219">
        <v>1</v>
      </c>
      <c r="I1048" s="220"/>
      <c r="J1048" s="221">
        <f>ROUND(I1048*H1048,2)</f>
        <v>0</v>
      </c>
      <c r="K1048" s="217" t="s">
        <v>274</v>
      </c>
      <c r="L1048" s="46"/>
      <c r="M1048" s="222" t="s">
        <v>19</v>
      </c>
      <c r="N1048" s="223" t="s">
        <v>44</v>
      </c>
      <c r="O1048" s="86"/>
      <c r="P1048" s="224">
        <f>O1048*H1048</f>
        <v>0</v>
      </c>
      <c r="Q1048" s="224">
        <v>0</v>
      </c>
      <c r="R1048" s="224">
        <f>Q1048*H1048</f>
        <v>0</v>
      </c>
      <c r="S1048" s="224">
        <v>0.050999999999999997</v>
      </c>
      <c r="T1048" s="225">
        <f>S1048*H1048</f>
        <v>0.050999999999999997</v>
      </c>
      <c r="U1048" s="40"/>
      <c r="V1048" s="40"/>
      <c r="W1048" s="40"/>
      <c r="X1048" s="40"/>
      <c r="Y1048" s="40"/>
      <c r="Z1048" s="40"/>
      <c r="AA1048" s="40"/>
      <c r="AB1048" s="40"/>
      <c r="AC1048" s="40"/>
      <c r="AD1048" s="40"/>
      <c r="AE1048" s="40"/>
      <c r="AR1048" s="226" t="s">
        <v>243</v>
      </c>
      <c r="AT1048" s="226" t="s">
        <v>238</v>
      </c>
      <c r="AU1048" s="226" t="s">
        <v>82</v>
      </c>
      <c r="AY1048" s="19" t="s">
        <v>236</v>
      </c>
      <c r="BE1048" s="227">
        <f>IF(N1048="základní",J1048,0)</f>
        <v>0</v>
      </c>
      <c r="BF1048" s="227">
        <f>IF(N1048="snížená",J1048,0)</f>
        <v>0</v>
      </c>
      <c r="BG1048" s="227">
        <f>IF(N1048="zákl. přenesená",J1048,0)</f>
        <v>0</v>
      </c>
      <c r="BH1048" s="227">
        <f>IF(N1048="sníž. přenesená",J1048,0)</f>
        <v>0</v>
      </c>
      <c r="BI1048" s="227">
        <f>IF(N1048="nulová",J1048,0)</f>
        <v>0</v>
      </c>
      <c r="BJ1048" s="19" t="s">
        <v>80</v>
      </c>
      <c r="BK1048" s="227">
        <f>ROUND(I1048*H1048,2)</f>
        <v>0</v>
      </c>
      <c r="BL1048" s="19" t="s">
        <v>243</v>
      </c>
      <c r="BM1048" s="226" t="s">
        <v>1085</v>
      </c>
    </row>
    <row r="1049" s="12" customFormat="1" ht="22.8" customHeight="1">
      <c r="A1049" s="12"/>
      <c r="B1049" s="199"/>
      <c r="C1049" s="200"/>
      <c r="D1049" s="201" t="s">
        <v>72</v>
      </c>
      <c r="E1049" s="213" t="s">
        <v>1086</v>
      </c>
      <c r="F1049" s="213" t="s">
        <v>1087</v>
      </c>
      <c r="G1049" s="200"/>
      <c r="H1049" s="200"/>
      <c r="I1049" s="203"/>
      <c r="J1049" s="214">
        <f>BK1049</f>
        <v>0</v>
      </c>
      <c r="K1049" s="200"/>
      <c r="L1049" s="205"/>
      <c r="M1049" s="206"/>
      <c r="N1049" s="207"/>
      <c r="O1049" s="207"/>
      <c r="P1049" s="208">
        <f>SUM(P1050:P1056)</f>
        <v>0</v>
      </c>
      <c r="Q1049" s="207"/>
      <c r="R1049" s="208">
        <f>SUM(R1050:R1056)</f>
        <v>0</v>
      </c>
      <c r="S1049" s="207"/>
      <c r="T1049" s="209">
        <f>SUM(T1050:T1056)</f>
        <v>0</v>
      </c>
      <c r="U1049" s="12"/>
      <c r="V1049" s="12"/>
      <c r="W1049" s="12"/>
      <c r="X1049" s="12"/>
      <c r="Y1049" s="12"/>
      <c r="Z1049" s="12"/>
      <c r="AA1049" s="12"/>
      <c r="AB1049" s="12"/>
      <c r="AC1049" s="12"/>
      <c r="AD1049" s="12"/>
      <c r="AE1049" s="12"/>
      <c r="AR1049" s="210" t="s">
        <v>80</v>
      </c>
      <c r="AT1049" s="211" t="s">
        <v>72</v>
      </c>
      <c r="AU1049" s="211" t="s">
        <v>80</v>
      </c>
      <c r="AY1049" s="210" t="s">
        <v>236</v>
      </c>
      <c r="BK1049" s="212">
        <f>SUM(BK1050:BK1056)</f>
        <v>0</v>
      </c>
    </row>
    <row r="1050" s="2" customFormat="1" ht="21.75" customHeight="1">
      <c r="A1050" s="40"/>
      <c r="B1050" s="41"/>
      <c r="C1050" s="215" t="s">
        <v>1088</v>
      </c>
      <c r="D1050" s="215" t="s">
        <v>238</v>
      </c>
      <c r="E1050" s="216" t="s">
        <v>1089</v>
      </c>
      <c r="F1050" s="217" t="s">
        <v>1090</v>
      </c>
      <c r="G1050" s="218" t="s">
        <v>329</v>
      </c>
      <c r="H1050" s="219">
        <v>97.286000000000001</v>
      </c>
      <c r="I1050" s="220"/>
      <c r="J1050" s="221">
        <f>ROUND(I1050*H1050,2)</f>
        <v>0</v>
      </c>
      <c r="K1050" s="217" t="s">
        <v>242</v>
      </c>
      <c r="L1050" s="46"/>
      <c r="M1050" s="222" t="s">
        <v>19</v>
      </c>
      <c r="N1050" s="223" t="s">
        <v>44</v>
      </c>
      <c r="O1050" s="86"/>
      <c r="P1050" s="224">
        <f>O1050*H1050</f>
        <v>0</v>
      </c>
      <c r="Q1050" s="224">
        <v>0</v>
      </c>
      <c r="R1050" s="224">
        <f>Q1050*H1050</f>
        <v>0</v>
      </c>
      <c r="S1050" s="224">
        <v>0</v>
      </c>
      <c r="T1050" s="225">
        <f>S1050*H1050</f>
        <v>0</v>
      </c>
      <c r="U1050" s="40"/>
      <c r="V1050" s="40"/>
      <c r="W1050" s="40"/>
      <c r="X1050" s="40"/>
      <c r="Y1050" s="40"/>
      <c r="Z1050" s="40"/>
      <c r="AA1050" s="40"/>
      <c r="AB1050" s="40"/>
      <c r="AC1050" s="40"/>
      <c r="AD1050" s="40"/>
      <c r="AE1050" s="40"/>
      <c r="AR1050" s="226" t="s">
        <v>243</v>
      </c>
      <c r="AT1050" s="226" t="s">
        <v>238</v>
      </c>
      <c r="AU1050" s="226" t="s">
        <v>82</v>
      </c>
      <c r="AY1050" s="19" t="s">
        <v>236</v>
      </c>
      <c r="BE1050" s="227">
        <f>IF(N1050="základní",J1050,0)</f>
        <v>0</v>
      </c>
      <c r="BF1050" s="227">
        <f>IF(N1050="snížená",J1050,0)</f>
        <v>0</v>
      </c>
      <c r="BG1050" s="227">
        <f>IF(N1050="zákl. přenesená",J1050,0)</f>
        <v>0</v>
      </c>
      <c r="BH1050" s="227">
        <f>IF(N1050="sníž. přenesená",J1050,0)</f>
        <v>0</v>
      </c>
      <c r="BI1050" s="227">
        <f>IF(N1050="nulová",J1050,0)</f>
        <v>0</v>
      </c>
      <c r="BJ1050" s="19" t="s">
        <v>80</v>
      </c>
      <c r="BK1050" s="227">
        <f>ROUND(I1050*H1050,2)</f>
        <v>0</v>
      </c>
      <c r="BL1050" s="19" t="s">
        <v>243</v>
      </c>
      <c r="BM1050" s="226" t="s">
        <v>1091</v>
      </c>
    </row>
    <row r="1051" s="2" customFormat="1">
      <c r="A1051" s="40"/>
      <c r="B1051" s="41"/>
      <c r="C1051" s="42"/>
      <c r="D1051" s="228" t="s">
        <v>245</v>
      </c>
      <c r="E1051" s="42"/>
      <c r="F1051" s="229" t="s">
        <v>1092</v>
      </c>
      <c r="G1051" s="42"/>
      <c r="H1051" s="42"/>
      <c r="I1051" s="230"/>
      <c r="J1051" s="42"/>
      <c r="K1051" s="42"/>
      <c r="L1051" s="46"/>
      <c r="M1051" s="231"/>
      <c r="N1051" s="232"/>
      <c r="O1051" s="86"/>
      <c r="P1051" s="86"/>
      <c r="Q1051" s="86"/>
      <c r="R1051" s="86"/>
      <c r="S1051" s="86"/>
      <c r="T1051" s="87"/>
      <c r="U1051" s="40"/>
      <c r="V1051" s="40"/>
      <c r="W1051" s="40"/>
      <c r="X1051" s="40"/>
      <c r="Y1051" s="40"/>
      <c r="Z1051" s="40"/>
      <c r="AA1051" s="40"/>
      <c r="AB1051" s="40"/>
      <c r="AC1051" s="40"/>
      <c r="AD1051" s="40"/>
      <c r="AE1051" s="40"/>
      <c r="AT1051" s="19" t="s">
        <v>245</v>
      </c>
      <c r="AU1051" s="19" t="s">
        <v>82</v>
      </c>
    </row>
    <row r="1052" s="2" customFormat="1" ht="24.15" customHeight="1">
      <c r="A1052" s="40"/>
      <c r="B1052" s="41"/>
      <c r="C1052" s="215" t="s">
        <v>1093</v>
      </c>
      <c r="D1052" s="215" t="s">
        <v>238</v>
      </c>
      <c r="E1052" s="216" t="s">
        <v>1094</v>
      </c>
      <c r="F1052" s="217" t="s">
        <v>1095</v>
      </c>
      <c r="G1052" s="218" t="s">
        <v>329</v>
      </c>
      <c r="H1052" s="219">
        <v>251.19300000000001</v>
      </c>
      <c r="I1052" s="220"/>
      <c r="J1052" s="221">
        <f>ROUND(I1052*H1052,2)</f>
        <v>0</v>
      </c>
      <c r="K1052" s="217" t="s">
        <v>242</v>
      </c>
      <c r="L1052" s="46"/>
      <c r="M1052" s="222" t="s">
        <v>19</v>
      </c>
      <c r="N1052" s="223" t="s">
        <v>44</v>
      </c>
      <c r="O1052" s="86"/>
      <c r="P1052" s="224">
        <f>O1052*H1052</f>
        <v>0</v>
      </c>
      <c r="Q1052" s="224">
        <v>0</v>
      </c>
      <c r="R1052" s="224">
        <f>Q1052*H1052</f>
        <v>0</v>
      </c>
      <c r="S1052" s="224">
        <v>0</v>
      </c>
      <c r="T1052" s="225">
        <f>S1052*H1052</f>
        <v>0</v>
      </c>
      <c r="U1052" s="40"/>
      <c r="V1052" s="40"/>
      <c r="W1052" s="40"/>
      <c r="X1052" s="40"/>
      <c r="Y1052" s="40"/>
      <c r="Z1052" s="40"/>
      <c r="AA1052" s="40"/>
      <c r="AB1052" s="40"/>
      <c r="AC1052" s="40"/>
      <c r="AD1052" s="40"/>
      <c r="AE1052" s="40"/>
      <c r="AR1052" s="226" t="s">
        <v>243</v>
      </c>
      <c r="AT1052" s="226" t="s">
        <v>238</v>
      </c>
      <c r="AU1052" s="226" t="s">
        <v>82</v>
      </c>
      <c r="AY1052" s="19" t="s">
        <v>236</v>
      </c>
      <c r="BE1052" s="227">
        <f>IF(N1052="základní",J1052,0)</f>
        <v>0</v>
      </c>
      <c r="BF1052" s="227">
        <f>IF(N1052="snížená",J1052,0)</f>
        <v>0</v>
      </c>
      <c r="BG1052" s="227">
        <f>IF(N1052="zákl. přenesená",J1052,0)</f>
        <v>0</v>
      </c>
      <c r="BH1052" s="227">
        <f>IF(N1052="sníž. přenesená",J1052,0)</f>
        <v>0</v>
      </c>
      <c r="BI1052" s="227">
        <f>IF(N1052="nulová",J1052,0)</f>
        <v>0</v>
      </c>
      <c r="BJ1052" s="19" t="s">
        <v>80</v>
      </c>
      <c r="BK1052" s="227">
        <f>ROUND(I1052*H1052,2)</f>
        <v>0</v>
      </c>
      <c r="BL1052" s="19" t="s">
        <v>243</v>
      </c>
      <c r="BM1052" s="226" t="s">
        <v>1096</v>
      </c>
    </row>
    <row r="1053" s="2" customFormat="1">
      <c r="A1053" s="40"/>
      <c r="B1053" s="41"/>
      <c r="C1053" s="42"/>
      <c r="D1053" s="228" t="s">
        <v>245</v>
      </c>
      <c r="E1053" s="42"/>
      <c r="F1053" s="229" t="s">
        <v>1097</v>
      </c>
      <c r="G1053" s="42"/>
      <c r="H1053" s="42"/>
      <c r="I1053" s="230"/>
      <c r="J1053" s="42"/>
      <c r="K1053" s="42"/>
      <c r="L1053" s="46"/>
      <c r="M1053" s="231"/>
      <c r="N1053" s="232"/>
      <c r="O1053" s="86"/>
      <c r="P1053" s="86"/>
      <c r="Q1053" s="86"/>
      <c r="R1053" s="86"/>
      <c r="S1053" s="86"/>
      <c r="T1053" s="87"/>
      <c r="U1053" s="40"/>
      <c r="V1053" s="40"/>
      <c r="W1053" s="40"/>
      <c r="X1053" s="40"/>
      <c r="Y1053" s="40"/>
      <c r="Z1053" s="40"/>
      <c r="AA1053" s="40"/>
      <c r="AB1053" s="40"/>
      <c r="AC1053" s="40"/>
      <c r="AD1053" s="40"/>
      <c r="AE1053" s="40"/>
      <c r="AT1053" s="19" t="s">
        <v>245</v>
      </c>
      <c r="AU1053" s="19" t="s">
        <v>82</v>
      </c>
    </row>
    <row r="1054" s="14" customFormat="1">
      <c r="A1054" s="14"/>
      <c r="B1054" s="244"/>
      <c r="C1054" s="245"/>
      <c r="D1054" s="235" t="s">
        <v>247</v>
      </c>
      <c r="E1054" s="246" t="s">
        <v>19</v>
      </c>
      <c r="F1054" s="247" t="s">
        <v>1098</v>
      </c>
      <c r="G1054" s="245"/>
      <c r="H1054" s="248">
        <v>251.19300000000001</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247</v>
      </c>
      <c r="AU1054" s="254" t="s">
        <v>82</v>
      </c>
      <c r="AV1054" s="14" t="s">
        <v>82</v>
      </c>
      <c r="AW1054" s="14" t="s">
        <v>33</v>
      </c>
      <c r="AX1054" s="14" t="s">
        <v>80</v>
      </c>
      <c r="AY1054" s="254" t="s">
        <v>236</v>
      </c>
    </row>
    <row r="1055" s="2" customFormat="1" ht="24.15" customHeight="1">
      <c r="A1055" s="40"/>
      <c r="B1055" s="41"/>
      <c r="C1055" s="215" t="s">
        <v>1099</v>
      </c>
      <c r="D1055" s="215" t="s">
        <v>238</v>
      </c>
      <c r="E1055" s="216" t="s">
        <v>1100</v>
      </c>
      <c r="F1055" s="217" t="s">
        <v>1101</v>
      </c>
      <c r="G1055" s="218" t="s">
        <v>329</v>
      </c>
      <c r="H1055" s="219">
        <v>83.730999999999995</v>
      </c>
      <c r="I1055" s="220"/>
      <c r="J1055" s="221">
        <f>ROUND(I1055*H1055,2)</f>
        <v>0</v>
      </c>
      <c r="K1055" s="217" t="s">
        <v>242</v>
      </c>
      <c r="L1055" s="46"/>
      <c r="M1055" s="222" t="s">
        <v>19</v>
      </c>
      <c r="N1055" s="223" t="s">
        <v>44</v>
      </c>
      <c r="O1055" s="86"/>
      <c r="P1055" s="224">
        <f>O1055*H1055</f>
        <v>0</v>
      </c>
      <c r="Q1055" s="224">
        <v>0</v>
      </c>
      <c r="R1055" s="224">
        <f>Q1055*H1055</f>
        <v>0</v>
      </c>
      <c r="S1055" s="224">
        <v>0</v>
      </c>
      <c r="T1055" s="225">
        <f>S1055*H1055</f>
        <v>0</v>
      </c>
      <c r="U1055" s="40"/>
      <c r="V1055" s="40"/>
      <c r="W1055" s="40"/>
      <c r="X1055" s="40"/>
      <c r="Y1055" s="40"/>
      <c r="Z1055" s="40"/>
      <c r="AA1055" s="40"/>
      <c r="AB1055" s="40"/>
      <c r="AC1055" s="40"/>
      <c r="AD1055" s="40"/>
      <c r="AE1055" s="40"/>
      <c r="AR1055" s="226" t="s">
        <v>243</v>
      </c>
      <c r="AT1055" s="226" t="s">
        <v>238</v>
      </c>
      <c r="AU1055" s="226" t="s">
        <v>82</v>
      </c>
      <c r="AY1055" s="19" t="s">
        <v>236</v>
      </c>
      <c r="BE1055" s="227">
        <f>IF(N1055="základní",J1055,0)</f>
        <v>0</v>
      </c>
      <c r="BF1055" s="227">
        <f>IF(N1055="snížená",J1055,0)</f>
        <v>0</v>
      </c>
      <c r="BG1055" s="227">
        <f>IF(N1055="zákl. přenesená",J1055,0)</f>
        <v>0</v>
      </c>
      <c r="BH1055" s="227">
        <f>IF(N1055="sníž. přenesená",J1055,0)</f>
        <v>0</v>
      </c>
      <c r="BI1055" s="227">
        <f>IF(N1055="nulová",J1055,0)</f>
        <v>0</v>
      </c>
      <c r="BJ1055" s="19" t="s">
        <v>80</v>
      </c>
      <c r="BK1055" s="227">
        <f>ROUND(I1055*H1055,2)</f>
        <v>0</v>
      </c>
      <c r="BL1055" s="19" t="s">
        <v>243</v>
      </c>
      <c r="BM1055" s="226" t="s">
        <v>1102</v>
      </c>
    </row>
    <row r="1056" s="2" customFormat="1">
      <c r="A1056" s="40"/>
      <c r="B1056" s="41"/>
      <c r="C1056" s="42"/>
      <c r="D1056" s="228" t="s">
        <v>245</v>
      </c>
      <c r="E1056" s="42"/>
      <c r="F1056" s="229" t="s">
        <v>1103</v>
      </c>
      <c r="G1056" s="42"/>
      <c r="H1056" s="42"/>
      <c r="I1056" s="230"/>
      <c r="J1056" s="42"/>
      <c r="K1056" s="42"/>
      <c r="L1056" s="46"/>
      <c r="M1056" s="231"/>
      <c r="N1056" s="232"/>
      <c r="O1056" s="86"/>
      <c r="P1056" s="86"/>
      <c r="Q1056" s="86"/>
      <c r="R1056" s="86"/>
      <c r="S1056" s="86"/>
      <c r="T1056" s="87"/>
      <c r="U1056" s="40"/>
      <c r="V1056" s="40"/>
      <c r="W1056" s="40"/>
      <c r="X1056" s="40"/>
      <c r="Y1056" s="40"/>
      <c r="Z1056" s="40"/>
      <c r="AA1056" s="40"/>
      <c r="AB1056" s="40"/>
      <c r="AC1056" s="40"/>
      <c r="AD1056" s="40"/>
      <c r="AE1056" s="40"/>
      <c r="AT1056" s="19" t="s">
        <v>245</v>
      </c>
      <c r="AU1056" s="19" t="s">
        <v>82</v>
      </c>
    </row>
    <row r="1057" s="12" customFormat="1" ht="22.8" customHeight="1">
      <c r="A1057" s="12"/>
      <c r="B1057" s="199"/>
      <c r="C1057" s="200"/>
      <c r="D1057" s="201" t="s">
        <v>72</v>
      </c>
      <c r="E1057" s="213" t="s">
        <v>1104</v>
      </c>
      <c r="F1057" s="213" t="s">
        <v>1105</v>
      </c>
      <c r="G1057" s="200"/>
      <c r="H1057" s="200"/>
      <c r="I1057" s="203"/>
      <c r="J1057" s="214">
        <f>BK1057</f>
        <v>0</v>
      </c>
      <c r="K1057" s="200"/>
      <c r="L1057" s="205"/>
      <c r="M1057" s="206"/>
      <c r="N1057" s="207"/>
      <c r="O1057" s="207"/>
      <c r="P1057" s="208">
        <f>SUM(P1058:P1059)</f>
        <v>0</v>
      </c>
      <c r="Q1057" s="207"/>
      <c r="R1057" s="208">
        <f>SUM(R1058:R1059)</f>
        <v>0</v>
      </c>
      <c r="S1057" s="207"/>
      <c r="T1057" s="209">
        <f>SUM(T1058:T1059)</f>
        <v>0</v>
      </c>
      <c r="U1057" s="12"/>
      <c r="V1057" s="12"/>
      <c r="W1057" s="12"/>
      <c r="X1057" s="12"/>
      <c r="Y1057" s="12"/>
      <c r="Z1057" s="12"/>
      <c r="AA1057" s="12"/>
      <c r="AB1057" s="12"/>
      <c r="AC1057" s="12"/>
      <c r="AD1057" s="12"/>
      <c r="AE1057" s="12"/>
      <c r="AR1057" s="210" t="s">
        <v>80</v>
      </c>
      <c r="AT1057" s="211" t="s">
        <v>72</v>
      </c>
      <c r="AU1057" s="211" t="s">
        <v>80</v>
      </c>
      <c r="AY1057" s="210" t="s">
        <v>236</v>
      </c>
      <c r="BK1057" s="212">
        <f>SUM(BK1058:BK1059)</f>
        <v>0</v>
      </c>
    </row>
    <row r="1058" s="2" customFormat="1" ht="33" customHeight="1">
      <c r="A1058" s="40"/>
      <c r="B1058" s="41"/>
      <c r="C1058" s="215" t="s">
        <v>1106</v>
      </c>
      <c r="D1058" s="215" t="s">
        <v>238</v>
      </c>
      <c r="E1058" s="216" t="s">
        <v>1107</v>
      </c>
      <c r="F1058" s="217" t="s">
        <v>1108</v>
      </c>
      <c r="G1058" s="218" t="s">
        <v>329</v>
      </c>
      <c r="H1058" s="219">
        <v>62.453000000000003</v>
      </c>
      <c r="I1058" s="220"/>
      <c r="J1058" s="221">
        <f>ROUND(I1058*H1058,2)</f>
        <v>0</v>
      </c>
      <c r="K1058" s="217" t="s">
        <v>242</v>
      </c>
      <c r="L1058" s="46"/>
      <c r="M1058" s="222" t="s">
        <v>19</v>
      </c>
      <c r="N1058" s="223" t="s">
        <v>44</v>
      </c>
      <c r="O1058" s="86"/>
      <c r="P1058" s="224">
        <f>O1058*H1058</f>
        <v>0</v>
      </c>
      <c r="Q1058" s="224">
        <v>0</v>
      </c>
      <c r="R1058" s="224">
        <f>Q1058*H1058</f>
        <v>0</v>
      </c>
      <c r="S1058" s="224">
        <v>0</v>
      </c>
      <c r="T1058" s="225">
        <f>S1058*H1058</f>
        <v>0</v>
      </c>
      <c r="U1058" s="40"/>
      <c r="V1058" s="40"/>
      <c r="W1058" s="40"/>
      <c r="X1058" s="40"/>
      <c r="Y1058" s="40"/>
      <c r="Z1058" s="40"/>
      <c r="AA1058" s="40"/>
      <c r="AB1058" s="40"/>
      <c r="AC1058" s="40"/>
      <c r="AD1058" s="40"/>
      <c r="AE1058" s="40"/>
      <c r="AR1058" s="226" t="s">
        <v>243</v>
      </c>
      <c r="AT1058" s="226" t="s">
        <v>238</v>
      </c>
      <c r="AU1058" s="226" t="s">
        <v>82</v>
      </c>
      <c r="AY1058" s="19" t="s">
        <v>236</v>
      </c>
      <c r="BE1058" s="227">
        <f>IF(N1058="základní",J1058,0)</f>
        <v>0</v>
      </c>
      <c r="BF1058" s="227">
        <f>IF(N1058="snížená",J1058,0)</f>
        <v>0</v>
      </c>
      <c r="BG1058" s="227">
        <f>IF(N1058="zákl. přenesená",J1058,0)</f>
        <v>0</v>
      </c>
      <c r="BH1058" s="227">
        <f>IF(N1058="sníž. přenesená",J1058,0)</f>
        <v>0</v>
      </c>
      <c r="BI1058" s="227">
        <f>IF(N1058="nulová",J1058,0)</f>
        <v>0</v>
      </c>
      <c r="BJ1058" s="19" t="s">
        <v>80</v>
      </c>
      <c r="BK1058" s="227">
        <f>ROUND(I1058*H1058,2)</f>
        <v>0</v>
      </c>
      <c r="BL1058" s="19" t="s">
        <v>243</v>
      </c>
      <c r="BM1058" s="226" t="s">
        <v>1109</v>
      </c>
    </row>
    <row r="1059" s="2" customFormat="1">
      <c r="A1059" s="40"/>
      <c r="B1059" s="41"/>
      <c r="C1059" s="42"/>
      <c r="D1059" s="228" t="s">
        <v>245</v>
      </c>
      <c r="E1059" s="42"/>
      <c r="F1059" s="229" t="s">
        <v>1110</v>
      </c>
      <c r="G1059" s="42"/>
      <c r="H1059" s="42"/>
      <c r="I1059" s="230"/>
      <c r="J1059" s="42"/>
      <c r="K1059" s="42"/>
      <c r="L1059" s="46"/>
      <c r="M1059" s="231"/>
      <c r="N1059" s="232"/>
      <c r="O1059" s="86"/>
      <c r="P1059" s="86"/>
      <c r="Q1059" s="86"/>
      <c r="R1059" s="86"/>
      <c r="S1059" s="86"/>
      <c r="T1059" s="87"/>
      <c r="U1059" s="40"/>
      <c r="V1059" s="40"/>
      <c r="W1059" s="40"/>
      <c r="X1059" s="40"/>
      <c r="Y1059" s="40"/>
      <c r="Z1059" s="40"/>
      <c r="AA1059" s="40"/>
      <c r="AB1059" s="40"/>
      <c r="AC1059" s="40"/>
      <c r="AD1059" s="40"/>
      <c r="AE1059" s="40"/>
      <c r="AT1059" s="19" t="s">
        <v>245</v>
      </c>
      <c r="AU1059" s="19" t="s">
        <v>82</v>
      </c>
    </row>
    <row r="1060" s="12" customFormat="1" ht="25.92" customHeight="1">
      <c r="A1060" s="12"/>
      <c r="B1060" s="199"/>
      <c r="C1060" s="200"/>
      <c r="D1060" s="201" t="s">
        <v>72</v>
      </c>
      <c r="E1060" s="202" t="s">
        <v>1111</v>
      </c>
      <c r="F1060" s="202" t="s">
        <v>1112</v>
      </c>
      <c r="G1060" s="200"/>
      <c r="H1060" s="200"/>
      <c r="I1060" s="203"/>
      <c r="J1060" s="204">
        <f>BK1060</f>
        <v>0</v>
      </c>
      <c r="K1060" s="200"/>
      <c r="L1060" s="205"/>
      <c r="M1060" s="206"/>
      <c r="N1060" s="207"/>
      <c r="O1060" s="207"/>
      <c r="P1060" s="208">
        <f>P1061+P1133+P1212+P1286+P1291+P1301+P1320+P1385+P1535+P1566+P1613+P1620+P1672+P1754+P1819+P1885</f>
        <v>0</v>
      </c>
      <c r="Q1060" s="207"/>
      <c r="R1060" s="208">
        <f>R1061+R1133+R1212+R1286+R1291+R1301+R1320+R1385+R1535+R1566+R1613+R1620+R1672+R1754+R1819+R1885</f>
        <v>24.431804459999999</v>
      </c>
      <c r="S1060" s="207"/>
      <c r="T1060" s="209">
        <f>T1061+T1133+T1212+T1286+T1291+T1301+T1320+T1385+T1535+T1566+T1613+T1620+T1672+T1754+T1819+T1885</f>
        <v>16.831981199999998</v>
      </c>
      <c r="U1060" s="12"/>
      <c r="V1060" s="12"/>
      <c r="W1060" s="12"/>
      <c r="X1060" s="12"/>
      <c r="Y1060" s="12"/>
      <c r="Z1060" s="12"/>
      <c r="AA1060" s="12"/>
      <c r="AB1060" s="12"/>
      <c r="AC1060" s="12"/>
      <c r="AD1060" s="12"/>
      <c r="AE1060" s="12"/>
      <c r="AR1060" s="210" t="s">
        <v>82</v>
      </c>
      <c r="AT1060" s="211" t="s">
        <v>72</v>
      </c>
      <c r="AU1060" s="211" t="s">
        <v>73</v>
      </c>
      <c r="AY1060" s="210" t="s">
        <v>236</v>
      </c>
      <c r="BK1060" s="212">
        <f>BK1061+BK1133+BK1212+BK1286+BK1291+BK1301+BK1320+BK1385+BK1535+BK1566+BK1613+BK1620+BK1672+BK1754+BK1819+BK1885</f>
        <v>0</v>
      </c>
    </row>
    <row r="1061" s="12" customFormat="1" ht="22.8" customHeight="1">
      <c r="A1061" s="12"/>
      <c r="B1061" s="199"/>
      <c r="C1061" s="200"/>
      <c r="D1061" s="201" t="s">
        <v>72</v>
      </c>
      <c r="E1061" s="213" t="s">
        <v>1113</v>
      </c>
      <c r="F1061" s="213" t="s">
        <v>1114</v>
      </c>
      <c r="G1061" s="200"/>
      <c r="H1061" s="200"/>
      <c r="I1061" s="203"/>
      <c r="J1061" s="214">
        <f>BK1061</f>
        <v>0</v>
      </c>
      <c r="K1061" s="200"/>
      <c r="L1061" s="205"/>
      <c r="M1061" s="206"/>
      <c r="N1061" s="207"/>
      <c r="O1061" s="207"/>
      <c r="P1061" s="208">
        <f>SUM(P1062:P1132)</f>
        <v>0</v>
      </c>
      <c r="Q1061" s="207"/>
      <c r="R1061" s="208">
        <f>SUM(R1062:R1132)</f>
        <v>0.43822580000000005</v>
      </c>
      <c r="S1061" s="207"/>
      <c r="T1061" s="209">
        <f>SUM(T1062:T1132)</f>
        <v>0.012840000000000001</v>
      </c>
      <c r="U1061" s="12"/>
      <c r="V1061" s="12"/>
      <c r="W1061" s="12"/>
      <c r="X1061" s="12"/>
      <c r="Y1061" s="12"/>
      <c r="Z1061" s="12"/>
      <c r="AA1061" s="12"/>
      <c r="AB1061" s="12"/>
      <c r="AC1061" s="12"/>
      <c r="AD1061" s="12"/>
      <c r="AE1061" s="12"/>
      <c r="AR1061" s="210" t="s">
        <v>82</v>
      </c>
      <c r="AT1061" s="211" t="s">
        <v>72</v>
      </c>
      <c r="AU1061" s="211" t="s">
        <v>80</v>
      </c>
      <c r="AY1061" s="210" t="s">
        <v>236</v>
      </c>
      <c r="BK1061" s="212">
        <f>SUM(BK1062:BK1132)</f>
        <v>0</v>
      </c>
    </row>
    <row r="1062" s="2" customFormat="1" ht="24.15" customHeight="1">
      <c r="A1062" s="40"/>
      <c r="B1062" s="41"/>
      <c r="C1062" s="215" t="s">
        <v>1115</v>
      </c>
      <c r="D1062" s="215" t="s">
        <v>238</v>
      </c>
      <c r="E1062" s="216" t="s">
        <v>1116</v>
      </c>
      <c r="F1062" s="217" t="s">
        <v>1117</v>
      </c>
      <c r="G1062" s="218" t="s">
        <v>114</v>
      </c>
      <c r="H1062" s="219">
        <v>17.18</v>
      </c>
      <c r="I1062" s="220"/>
      <c r="J1062" s="221">
        <f>ROUND(I1062*H1062,2)</f>
        <v>0</v>
      </c>
      <c r="K1062" s="217" t="s">
        <v>242</v>
      </c>
      <c r="L1062" s="46"/>
      <c r="M1062" s="222" t="s">
        <v>19</v>
      </c>
      <c r="N1062" s="223" t="s">
        <v>44</v>
      </c>
      <c r="O1062" s="86"/>
      <c r="P1062" s="224">
        <f>O1062*H1062</f>
        <v>0</v>
      </c>
      <c r="Q1062" s="224">
        <v>0.0035000000000000001</v>
      </c>
      <c r="R1062" s="224">
        <f>Q1062*H1062</f>
        <v>0.060130000000000003</v>
      </c>
      <c r="S1062" s="224">
        <v>0</v>
      </c>
      <c r="T1062" s="225">
        <f>S1062*H1062</f>
        <v>0</v>
      </c>
      <c r="U1062" s="40"/>
      <c r="V1062" s="40"/>
      <c r="W1062" s="40"/>
      <c r="X1062" s="40"/>
      <c r="Y1062" s="40"/>
      <c r="Z1062" s="40"/>
      <c r="AA1062" s="40"/>
      <c r="AB1062" s="40"/>
      <c r="AC1062" s="40"/>
      <c r="AD1062" s="40"/>
      <c r="AE1062" s="40"/>
      <c r="AR1062" s="226" t="s">
        <v>348</v>
      </c>
      <c r="AT1062" s="226" t="s">
        <v>238</v>
      </c>
      <c r="AU1062" s="226" t="s">
        <v>82</v>
      </c>
      <c r="AY1062" s="19" t="s">
        <v>236</v>
      </c>
      <c r="BE1062" s="227">
        <f>IF(N1062="základní",J1062,0)</f>
        <v>0</v>
      </c>
      <c r="BF1062" s="227">
        <f>IF(N1062="snížená",J1062,0)</f>
        <v>0</v>
      </c>
      <c r="BG1062" s="227">
        <f>IF(N1062="zákl. přenesená",J1062,0)</f>
        <v>0</v>
      </c>
      <c r="BH1062" s="227">
        <f>IF(N1062="sníž. přenesená",J1062,0)</f>
        <v>0</v>
      </c>
      <c r="BI1062" s="227">
        <f>IF(N1062="nulová",J1062,0)</f>
        <v>0</v>
      </c>
      <c r="BJ1062" s="19" t="s">
        <v>80</v>
      </c>
      <c r="BK1062" s="227">
        <f>ROUND(I1062*H1062,2)</f>
        <v>0</v>
      </c>
      <c r="BL1062" s="19" t="s">
        <v>348</v>
      </c>
      <c r="BM1062" s="226" t="s">
        <v>1118</v>
      </c>
    </row>
    <row r="1063" s="2" customFormat="1">
      <c r="A1063" s="40"/>
      <c r="B1063" s="41"/>
      <c r="C1063" s="42"/>
      <c r="D1063" s="228" t="s">
        <v>245</v>
      </c>
      <c r="E1063" s="42"/>
      <c r="F1063" s="229" t="s">
        <v>1119</v>
      </c>
      <c r="G1063" s="42"/>
      <c r="H1063" s="42"/>
      <c r="I1063" s="230"/>
      <c r="J1063" s="42"/>
      <c r="K1063" s="42"/>
      <c r="L1063" s="46"/>
      <c r="M1063" s="231"/>
      <c r="N1063" s="232"/>
      <c r="O1063" s="86"/>
      <c r="P1063" s="86"/>
      <c r="Q1063" s="86"/>
      <c r="R1063" s="86"/>
      <c r="S1063" s="86"/>
      <c r="T1063" s="87"/>
      <c r="U1063" s="40"/>
      <c r="V1063" s="40"/>
      <c r="W1063" s="40"/>
      <c r="X1063" s="40"/>
      <c r="Y1063" s="40"/>
      <c r="Z1063" s="40"/>
      <c r="AA1063" s="40"/>
      <c r="AB1063" s="40"/>
      <c r="AC1063" s="40"/>
      <c r="AD1063" s="40"/>
      <c r="AE1063" s="40"/>
      <c r="AT1063" s="19" t="s">
        <v>245</v>
      </c>
      <c r="AU1063" s="19" t="s">
        <v>82</v>
      </c>
    </row>
    <row r="1064" s="13" customFormat="1">
      <c r="A1064" s="13"/>
      <c r="B1064" s="233"/>
      <c r="C1064" s="234"/>
      <c r="D1064" s="235" t="s">
        <v>247</v>
      </c>
      <c r="E1064" s="236" t="s">
        <v>19</v>
      </c>
      <c r="F1064" s="237" t="s">
        <v>268</v>
      </c>
      <c r="G1064" s="234"/>
      <c r="H1064" s="236" t="s">
        <v>19</v>
      </c>
      <c r="I1064" s="238"/>
      <c r="J1064" s="234"/>
      <c r="K1064" s="234"/>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247</v>
      </c>
      <c r="AU1064" s="243" t="s">
        <v>82</v>
      </c>
      <c r="AV1064" s="13" t="s">
        <v>80</v>
      </c>
      <c r="AW1064" s="13" t="s">
        <v>33</v>
      </c>
      <c r="AX1064" s="13" t="s">
        <v>73</v>
      </c>
      <c r="AY1064" s="243" t="s">
        <v>236</v>
      </c>
    </row>
    <row r="1065" s="13" customFormat="1">
      <c r="A1065" s="13"/>
      <c r="B1065" s="233"/>
      <c r="C1065" s="234"/>
      <c r="D1065" s="235" t="s">
        <v>247</v>
      </c>
      <c r="E1065" s="236" t="s">
        <v>19</v>
      </c>
      <c r="F1065" s="237" t="s">
        <v>269</v>
      </c>
      <c r="G1065" s="234"/>
      <c r="H1065" s="236" t="s">
        <v>19</v>
      </c>
      <c r="I1065" s="238"/>
      <c r="J1065" s="234"/>
      <c r="K1065" s="234"/>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247</v>
      </c>
      <c r="AU1065" s="243" t="s">
        <v>82</v>
      </c>
      <c r="AV1065" s="13" t="s">
        <v>80</v>
      </c>
      <c r="AW1065" s="13" t="s">
        <v>33</v>
      </c>
      <c r="AX1065" s="13" t="s">
        <v>73</v>
      </c>
      <c r="AY1065" s="243" t="s">
        <v>236</v>
      </c>
    </row>
    <row r="1066" s="14" customFormat="1">
      <c r="A1066" s="14"/>
      <c r="B1066" s="244"/>
      <c r="C1066" s="245"/>
      <c r="D1066" s="235" t="s">
        <v>247</v>
      </c>
      <c r="E1066" s="246" t="s">
        <v>19</v>
      </c>
      <c r="F1066" s="247" t="s">
        <v>1120</v>
      </c>
      <c r="G1066" s="245"/>
      <c r="H1066" s="248">
        <v>12.199999999999999</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247</v>
      </c>
      <c r="AU1066" s="254" t="s">
        <v>82</v>
      </c>
      <c r="AV1066" s="14" t="s">
        <v>82</v>
      </c>
      <c r="AW1066" s="14" t="s">
        <v>33</v>
      </c>
      <c r="AX1066" s="14" t="s">
        <v>73</v>
      </c>
      <c r="AY1066" s="254" t="s">
        <v>236</v>
      </c>
    </row>
    <row r="1067" s="13" customFormat="1">
      <c r="A1067" s="13"/>
      <c r="B1067" s="233"/>
      <c r="C1067" s="234"/>
      <c r="D1067" s="235" t="s">
        <v>247</v>
      </c>
      <c r="E1067" s="236" t="s">
        <v>19</v>
      </c>
      <c r="F1067" s="237" t="s">
        <v>333</v>
      </c>
      <c r="G1067" s="234"/>
      <c r="H1067" s="236" t="s">
        <v>19</v>
      </c>
      <c r="I1067" s="238"/>
      <c r="J1067" s="234"/>
      <c r="K1067" s="234"/>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247</v>
      </c>
      <c r="AU1067" s="243" t="s">
        <v>82</v>
      </c>
      <c r="AV1067" s="13" t="s">
        <v>80</v>
      </c>
      <c r="AW1067" s="13" t="s">
        <v>33</v>
      </c>
      <c r="AX1067" s="13" t="s">
        <v>73</v>
      </c>
      <c r="AY1067" s="243" t="s">
        <v>236</v>
      </c>
    </row>
    <row r="1068" s="14" customFormat="1">
      <c r="A1068" s="14"/>
      <c r="B1068" s="244"/>
      <c r="C1068" s="245"/>
      <c r="D1068" s="235" t="s">
        <v>247</v>
      </c>
      <c r="E1068" s="246" t="s">
        <v>19</v>
      </c>
      <c r="F1068" s="247" t="s">
        <v>1121</v>
      </c>
      <c r="G1068" s="245"/>
      <c r="H1068" s="248">
        <v>4.9800000000000004</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247</v>
      </c>
      <c r="AU1068" s="254" t="s">
        <v>82</v>
      </c>
      <c r="AV1068" s="14" t="s">
        <v>82</v>
      </c>
      <c r="AW1068" s="14" t="s">
        <v>33</v>
      </c>
      <c r="AX1068" s="14" t="s">
        <v>73</v>
      </c>
      <c r="AY1068" s="254" t="s">
        <v>236</v>
      </c>
    </row>
    <row r="1069" s="15" customFormat="1">
      <c r="A1069" s="15"/>
      <c r="B1069" s="255"/>
      <c r="C1069" s="256"/>
      <c r="D1069" s="235" t="s">
        <v>247</v>
      </c>
      <c r="E1069" s="257" t="s">
        <v>19</v>
      </c>
      <c r="F1069" s="258" t="s">
        <v>254</v>
      </c>
      <c r="G1069" s="256"/>
      <c r="H1069" s="259">
        <v>17.18</v>
      </c>
      <c r="I1069" s="260"/>
      <c r="J1069" s="256"/>
      <c r="K1069" s="256"/>
      <c r="L1069" s="261"/>
      <c r="M1069" s="262"/>
      <c r="N1069" s="263"/>
      <c r="O1069" s="263"/>
      <c r="P1069" s="263"/>
      <c r="Q1069" s="263"/>
      <c r="R1069" s="263"/>
      <c r="S1069" s="263"/>
      <c r="T1069" s="264"/>
      <c r="U1069" s="15"/>
      <c r="V1069" s="15"/>
      <c r="W1069" s="15"/>
      <c r="X1069" s="15"/>
      <c r="Y1069" s="15"/>
      <c r="Z1069" s="15"/>
      <c r="AA1069" s="15"/>
      <c r="AB1069" s="15"/>
      <c r="AC1069" s="15"/>
      <c r="AD1069" s="15"/>
      <c r="AE1069" s="15"/>
      <c r="AT1069" s="265" t="s">
        <v>247</v>
      </c>
      <c r="AU1069" s="265" t="s">
        <v>82</v>
      </c>
      <c r="AV1069" s="15" t="s">
        <v>243</v>
      </c>
      <c r="AW1069" s="15" t="s">
        <v>33</v>
      </c>
      <c r="AX1069" s="15" t="s">
        <v>80</v>
      </c>
      <c r="AY1069" s="265" t="s">
        <v>236</v>
      </c>
    </row>
    <row r="1070" s="2" customFormat="1" ht="24.15" customHeight="1">
      <c r="A1070" s="40"/>
      <c r="B1070" s="41"/>
      <c r="C1070" s="215" t="s">
        <v>1122</v>
      </c>
      <c r="D1070" s="215" t="s">
        <v>238</v>
      </c>
      <c r="E1070" s="216" t="s">
        <v>1123</v>
      </c>
      <c r="F1070" s="217" t="s">
        <v>1124</v>
      </c>
      <c r="G1070" s="218" t="s">
        <v>114</v>
      </c>
      <c r="H1070" s="219">
        <v>62.469000000000001</v>
      </c>
      <c r="I1070" s="220"/>
      <c r="J1070" s="221">
        <f>ROUND(I1070*H1070,2)</f>
        <v>0</v>
      </c>
      <c r="K1070" s="217" t="s">
        <v>242</v>
      </c>
      <c r="L1070" s="46"/>
      <c r="M1070" s="222" t="s">
        <v>19</v>
      </c>
      <c r="N1070" s="223" t="s">
        <v>44</v>
      </c>
      <c r="O1070" s="86"/>
      <c r="P1070" s="224">
        <f>O1070*H1070</f>
        <v>0</v>
      </c>
      <c r="Q1070" s="224">
        <v>0.0035000000000000001</v>
      </c>
      <c r="R1070" s="224">
        <f>Q1070*H1070</f>
        <v>0.21864150000000002</v>
      </c>
      <c r="S1070" s="224">
        <v>0</v>
      </c>
      <c r="T1070" s="225">
        <f>S1070*H1070</f>
        <v>0</v>
      </c>
      <c r="U1070" s="40"/>
      <c r="V1070" s="40"/>
      <c r="W1070" s="40"/>
      <c r="X1070" s="40"/>
      <c r="Y1070" s="40"/>
      <c r="Z1070" s="40"/>
      <c r="AA1070" s="40"/>
      <c r="AB1070" s="40"/>
      <c r="AC1070" s="40"/>
      <c r="AD1070" s="40"/>
      <c r="AE1070" s="40"/>
      <c r="AR1070" s="226" t="s">
        <v>348</v>
      </c>
      <c r="AT1070" s="226" t="s">
        <v>238</v>
      </c>
      <c r="AU1070" s="226" t="s">
        <v>82</v>
      </c>
      <c r="AY1070" s="19" t="s">
        <v>236</v>
      </c>
      <c r="BE1070" s="227">
        <f>IF(N1070="základní",J1070,0)</f>
        <v>0</v>
      </c>
      <c r="BF1070" s="227">
        <f>IF(N1070="snížená",J1070,0)</f>
        <v>0</v>
      </c>
      <c r="BG1070" s="227">
        <f>IF(N1070="zákl. přenesená",J1070,0)</f>
        <v>0</v>
      </c>
      <c r="BH1070" s="227">
        <f>IF(N1070="sníž. přenesená",J1070,0)</f>
        <v>0</v>
      </c>
      <c r="BI1070" s="227">
        <f>IF(N1070="nulová",J1070,0)</f>
        <v>0</v>
      </c>
      <c r="BJ1070" s="19" t="s">
        <v>80</v>
      </c>
      <c r="BK1070" s="227">
        <f>ROUND(I1070*H1070,2)</f>
        <v>0</v>
      </c>
      <c r="BL1070" s="19" t="s">
        <v>348</v>
      </c>
      <c r="BM1070" s="226" t="s">
        <v>1125</v>
      </c>
    </row>
    <row r="1071" s="2" customFormat="1">
      <c r="A1071" s="40"/>
      <c r="B1071" s="41"/>
      <c r="C1071" s="42"/>
      <c r="D1071" s="228" t="s">
        <v>245</v>
      </c>
      <c r="E1071" s="42"/>
      <c r="F1071" s="229" t="s">
        <v>1126</v>
      </c>
      <c r="G1071" s="42"/>
      <c r="H1071" s="42"/>
      <c r="I1071" s="230"/>
      <c r="J1071" s="42"/>
      <c r="K1071" s="42"/>
      <c r="L1071" s="46"/>
      <c r="M1071" s="231"/>
      <c r="N1071" s="232"/>
      <c r="O1071" s="86"/>
      <c r="P1071" s="86"/>
      <c r="Q1071" s="86"/>
      <c r="R1071" s="86"/>
      <c r="S1071" s="86"/>
      <c r="T1071" s="87"/>
      <c r="U1071" s="40"/>
      <c r="V1071" s="40"/>
      <c r="W1071" s="40"/>
      <c r="X1071" s="40"/>
      <c r="Y1071" s="40"/>
      <c r="Z1071" s="40"/>
      <c r="AA1071" s="40"/>
      <c r="AB1071" s="40"/>
      <c r="AC1071" s="40"/>
      <c r="AD1071" s="40"/>
      <c r="AE1071" s="40"/>
      <c r="AT1071" s="19" t="s">
        <v>245</v>
      </c>
      <c r="AU1071" s="19" t="s">
        <v>82</v>
      </c>
    </row>
    <row r="1072" s="13" customFormat="1">
      <c r="A1072" s="13"/>
      <c r="B1072" s="233"/>
      <c r="C1072" s="234"/>
      <c r="D1072" s="235" t="s">
        <v>247</v>
      </c>
      <c r="E1072" s="236" t="s">
        <v>19</v>
      </c>
      <c r="F1072" s="237" t="s">
        <v>268</v>
      </c>
      <c r="G1072" s="234"/>
      <c r="H1072" s="236" t="s">
        <v>19</v>
      </c>
      <c r="I1072" s="238"/>
      <c r="J1072" s="234"/>
      <c r="K1072" s="234"/>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247</v>
      </c>
      <c r="AU1072" s="243" t="s">
        <v>82</v>
      </c>
      <c r="AV1072" s="13" t="s">
        <v>80</v>
      </c>
      <c r="AW1072" s="13" t="s">
        <v>33</v>
      </c>
      <c r="AX1072" s="13" t="s">
        <v>73</v>
      </c>
      <c r="AY1072" s="243" t="s">
        <v>236</v>
      </c>
    </row>
    <row r="1073" s="13" customFormat="1">
      <c r="A1073" s="13"/>
      <c r="B1073" s="233"/>
      <c r="C1073" s="234"/>
      <c r="D1073" s="235" t="s">
        <v>247</v>
      </c>
      <c r="E1073" s="236" t="s">
        <v>19</v>
      </c>
      <c r="F1073" s="237" t="s">
        <v>269</v>
      </c>
      <c r="G1073" s="234"/>
      <c r="H1073" s="236" t="s">
        <v>19</v>
      </c>
      <c r="I1073" s="238"/>
      <c r="J1073" s="234"/>
      <c r="K1073" s="234"/>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247</v>
      </c>
      <c r="AU1073" s="243" t="s">
        <v>82</v>
      </c>
      <c r="AV1073" s="13" t="s">
        <v>80</v>
      </c>
      <c r="AW1073" s="13" t="s">
        <v>33</v>
      </c>
      <c r="AX1073" s="13" t="s">
        <v>73</v>
      </c>
      <c r="AY1073" s="243" t="s">
        <v>236</v>
      </c>
    </row>
    <row r="1074" s="13" customFormat="1">
      <c r="A1074" s="13"/>
      <c r="B1074" s="233"/>
      <c r="C1074" s="234"/>
      <c r="D1074" s="235" t="s">
        <v>247</v>
      </c>
      <c r="E1074" s="236" t="s">
        <v>19</v>
      </c>
      <c r="F1074" s="237" t="s">
        <v>1127</v>
      </c>
      <c r="G1074" s="234"/>
      <c r="H1074" s="236" t="s">
        <v>19</v>
      </c>
      <c r="I1074" s="238"/>
      <c r="J1074" s="234"/>
      <c r="K1074" s="234"/>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247</v>
      </c>
      <c r="AU1074" s="243" t="s">
        <v>82</v>
      </c>
      <c r="AV1074" s="13" t="s">
        <v>80</v>
      </c>
      <c r="AW1074" s="13" t="s">
        <v>33</v>
      </c>
      <c r="AX1074" s="13" t="s">
        <v>73</v>
      </c>
      <c r="AY1074" s="243" t="s">
        <v>236</v>
      </c>
    </row>
    <row r="1075" s="14" customFormat="1">
      <c r="A1075" s="14"/>
      <c r="B1075" s="244"/>
      <c r="C1075" s="245"/>
      <c r="D1075" s="235" t="s">
        <v>247</v>
      </c>
      <c r="E1075" s="246" t="s">
        <v>19</v>
      </c>
      <c r="F1075" s="247" t="s">
        <v>1128</v>
      </c>
      <c r="G1075" s="245"/>
      <c r="H1075" s="248">
        <v>1.016</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247</v>
      </c>
      <c r="AU1075" s="254" t="s">
        <v>82</v>
      </c>
      <c r="AV1075" s="14" t="s">
        <v>82</v>
      </c>
      <c r="AW1075" s="14" t="s">
        <v>33</v>
      </c>
      <c r="AX1075" s="14" t="s">
        <v>73</v>
      </c>
      <c r="AY1075" s="254" t="s">
        <v>236</v>
      </c>
    </row>
    <row r="1076" s="14" customFormat="1">
      <c r="A1076" s="14"/>
      <c r="B1076" s="244"/>
      <c r="C1076" s="245"/>
      <c r="D1076" s="235" t="s">
        <v>247</v>
      </c>
      <c r="E1076" s="246" t="s">
        <v>19</v>
      </c>
      <c r="F1076" s="247" t="s">
        <v>1129</v>
      </c>
      <c r="G1076" s="245"/>
      <c r="H1076" s="248">
        <v>-0.22500000000000001</v>
      </c>
      <c r="I1076" s="249"/>
      <c r="J1076" s="245"/>
      <c r="K1076" s="245"/>
      <c r="L1076" s="250"/>
      <c r="M1076" s="251"/>
      <c r="N1076" s="252"/>
      <c r="O1076" s="252"/>
      <c r="P1076" s="252"/>
      <c r="Q1076" s="252"/>
      <c r="R1076" s="252"/>
      <c r="S1076" s="252"/>
      <c r="T1076" s="253"/>
      <c r="U1076" s="14"/>
      <c r="V1076" s="14"/>
      <c r="W1076" s="14"/>
      <c r="X1076" s="14"/>
      <c r="Y1076" s="14"/>
      <c r="Z1076" s="14"/>
      <c r="AA1076" s="14"/>
      <c r="AB1076" s="14"/>
      <c r="AC1076" s="14"/>
      <c r="AD1076" s="14"/>
      <c r="AE1076" s="14"/>
      <c r="AT1076" s="254" t="s">
        <v>247</v>
      </c>
      <c r="AU1076" s="254" t="s">
        <v>82</v>
      </c>
      <c r="AV1076" s="14" t="s">
        <v>82</v>
      </c>
      <c r="AW1076" s="14" t="s">
        <v>33</v>
      </c>
      <c r="AX1076" s="14" t="s">
        <v>73</v>
      </c>
      <c r="AY1076" s="254" t="s">
        <v>236</v>
      </c>
    </row>
    <row r="1077" s="14" customFormat="1">
      <c r="A1077" s="14"/>
      <c r="B1077" s="244"/>
      <c r="C1077" s="245"/>
      <c r="D1077" s="235" t="s">
        <v>247</v>
      </c>
      <c r="E1077" s="246" t="s">
        <v>19</v>
      </c>
      <c r="F1077" s="247" t="s">
        <v>1130</v>
      </c>
      <c r="G1077" s="245"/>
      <c r="H1077" s="248">
        <v>0.746</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247</v>
      </c>
      <c r="AU1077" s="254" t="s">
        <v>82</v>
      </c>
      <c r="AV1077" s="14" t="s">
        <v>82</v>
      </c>
      <c r="AW1077" s="14" t="s">
        <v>33</v>
      </c>
      <c r="AX1077" s="14" t="s">
        <v>73</v>
      </c>
      <c r="AY1077" s="254" t="s">
        <v>236</v>
      </c>
    </row>
    <row r="1078" s="14" customFormat="1">
      <c r="A1078" s="14"/>
      <c r="B1078" s="244"/>
      <c r="C1078" s="245"/>
      <c r="D1078" s="235" t="s">
        <v>247</v>
      </c>
      <c r="E1078" s="246" t="s">
        <v>19</v>
      </c>
      <c r="F1078" s="247" t="s">
        <v>1131</v>
      </c>
      <c r="G1078" s="245"/>
      <c r="H1078" s="248">
        <v>-0.105</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247</v>
      </c>
      <c r="AU1078" s="254" t="s">
        <v>82</v>
      </c>
      <c r="AV1078" s="14" t="s">
        <v>82</v>
      </c>
      <c r="AW1078" s="14" t="s">
        <v>33</v>
      </c>
      <c r="AX1078" s="14" t="s">
        <v>73</v>
      </c>
      <c r="AY1078" s="254" t="s">
        <v>236</v>
      </c>
    </row>
    <row r="1079" s="16" customFormat="1">
      <c r="A1079" s="16"/>
      <c r="B1079" s="266"/>
      <c r="C1079" s="267"/>
      <c r="D1079" s="235" t="s">
        <v>247</v>
      </c>
      <c r="E1079" s="268" t="s">
        <v>19</v>
      </c>
      <c r="F1079" s="269" t="s">
        <v>367</v>
      </c>
      <c r="G1079" s="267"/>
      <c r="H1079" s="270">
        <v>1.4319999999999999</v>
      </c>
      <c r="I1079" s="271"/>
      <c r="J1079" s="267"/>
      <c r="K1079" s="267"/>
      <c r="L1079" s="272"/>
      <c r="M1079" s="273"/>
      <c r="N1079" s="274"/>
      <c r="O1079" s="274"/>
      <c r="P1079" s="274"/>
      <c r="Q1079" s="274"/>
      <c r="R1079" s="274"/>
      <c r="S1079" s="274"/>
      <c r="T1079" s="275"/>
      <c r="U1079" s="16"/>
      <c r="V1079" s="16"/>
      <c r="W1079" s="16"/>
      <c r="X1079" s="16"/>
      <c r="Y1079" s="16"/>
      <c r="Z1079" s="16"/>
      <c r="AA1079" s="16"/>
      <c r="AB1079" s="16"/>
      <c r="AC1079" s="16"/>
      <c r="AD1079" s="16"/>
      <c r="AE1079" s="16"/>
      <c r="AT1079" s="276" t="s">
        <v>247</v>
      </c>
      <c r="AU1079" s="276" t="s">
        <v>82</v>
      </c>
      <c r="AV1079" s="16" t="s">
        <v>128</v>
      </c>
      <c r="AW1079" s="16" t="s">
        <v>33</v>
      </c>
      <c r="AX1079" s="16" t="s">
        <v>73</v>
      </c>
      <c r="AY1079" s="276" t="s">
        <v>236</v>
      </c>
    </row>
    <row r="1080" s="13" customFormat="1">
      <c r="A1080" s="13"/>
      <c r="B1080" s="233"/>
      <c r="C1080" s="234"/>
      <c r="D1080" s="235" t="s">
        <v>247</v>
      </c>
      <c r="E1080" s="236" t="s">
        <v>19</v>
      </c>
      <c r="F1080" s="237" t="s">
        <v>333</v>
      </c>
      <c r="G1080" s="234"/>
      <c r="H1080" s="236" t="s">
        <v>19</v>
      </c>
      <c r="I1080" s="238"/>
      <c r="J1080" s="234"/>
      <c r="K1080" s="234"/>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247</v>
      </c>
      <c r="AU1080" s="243" t="s">
        <v>82</v>
      </c>
      <c r="AV1080" s="13" t="s">
        <v>80</v>
      </c>
      <c r="AW1080" s="13" t="s">
        <v>33</v>
      </c>
      <c r="AX1080" s="13" t="s">
        <v>73</v>
      </c>
      <c r="AY1080" s="243" t="s">
        <v>236</v>
      </c>
    </row>
    <row r="1081" s="14" customFormat="1">
      <c r="A1081" s="14"/>
      <c r="B1081" s="244"/>
      <c r="C1081" s="245"/>
      <c r="D1081" s="235" t="s">
        <v>247</v>
      </c>
      <c r="E1081" s="246" t="s">
        <v>19</v>
      </c>
      <c r="F1081" s="247" t="s">
        <v>1132</v>
      </c>
      <c r="G1081" s="245"/>
      <c r="H1081" s="248">
        <v>1.0980000000000001</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247</v>
      </c>
      <c r="AU1081" s="254" t="s">
        <v>82</v>
      </c>
      <c r="AV1081" s="14" t="s">
        <v>82</v>
      </c>
      <c r="AW1081" s="14" t="s">
        <v>33</v>
      </c>
      <c r="AX1081" s="14" t="s">
        <v>73</v>
      </c>
      <c r="AY1081" s="254" t="s">
        <v>236</v>
      </c>
    </row>
    <row r="1082" s="14" customFormat="1">
      <c r="A1082" s="14"/>
      <c r="B1082" s="244"/>
      <c r="C1082" s="245"/>
      <c r="D1082" s="235" t="s">
        <v>247</v>
      </c>
      <c r="E1082" s="246" t="s">
        <v>19</v>
      </c>
      <c r="F1082" s="247" t="s">
        <v>1133</v>
      </c>
      <c r="G1082" s="245"/>
      <c r="H1082" s="248">
        <v>-0.089999999999999997</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247</v>
      </c>
      <c r="AU1082" s="254" t="s">
        <v>82</v>
      </c>
      <c r="AV1082" s="14" t="s">
        <v>82</v>
      </c>
      <c r="AW1082" s="14" t="s">
        <v>33</v>
      </c>
      <c r="AX1082" s="14" t="s">
        <v>73</v>
      </c>
      <c r="AY1082" s="254" t="s">
        <v>236</v>
      </c>
    </row>
    <row r="1083" s="14" customFormat="1">
      <c r="A1083" s="14"/>
      <c r="B1083" s="244"/>
      <c r="C1083" s="245"/>
      <c r="D1083" s="235" t="s">
        <v>247</v>
      </c>
      <c r="E1083" s="246" t="s">
        <v>19</v>
      </c>
      <c r="F1083" s="247" t="s">
        <v>1134</v>
      </c>
      <c r="G1083" s="245"/>
      <c r="H1083" s="248">
        <v>1.425</v>
      </c>
      <c r="I1083" s="249"/>
      <c r="J1083" s="245"/>
      <c r="K1083" s="245"/>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247</v>
      </c>
      <c r="AU1083" s="254" t="s">
        <v>82</v>
      </c>
      <c r="AV1083" s="14" t="s">
        <v>82</v>
      </c>
      <c r="AW1083" s="14" t="s">
        <v>33</v>
      </c>
      <c r="AX1083" s="14" t="s">
        <v>73</v>
      </c>
      <c r="AY1083" s="254" t="s">
        <v>236</v>
      </c>
    </row>
    <row r="1084" s="14" customFormat="1">
      <c r="A1084" s="14"/>
      <c r="B1084" s="244"/>
      <c r="C1084" s="245"/>
      <c r="D1084" s="235" t="s">
        <v>247</v>
      </c>
      <c r="E1084" s="246" t="s">
        <v>19</v>
      </c>
      <c r="F1084" s="247" t="s">
        <v>1135</v>
      </c>
      <c r="G1084" s="245"/>
      <c r="H1084" s="248">
        <v>0.089999999999999997</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247</v>
      </c>
      <c r="AU1084" s="254" t="s">
        <v>82</v>
      </c>
      <c r="AV1084" s="14" t="s">
        <v>82</v>
      </c>
      <c r="AW1084" s="14" t="s">
        <v>33</v>
      </c>
      <c r="AX1084" s="14" t="s">
        <v>73</v>
      </c>
      <c r="AY1084" s="254" t="s">
        <v>236</v>
      </c>
    </row>
    <row r="1085" s="16" customFormat="1">
      <c r="A1085" s="16"/>
      <c r="B1085" s="266"/>
      <c r="C1085" s="267"/>
      <c r="D1085" s="235" t="s">
        <v>247</v>
      </c>
      <c r="E1085" s="268" t="s">
        <v>19</v>
      </c>
      <c r="F1085" s="269" t="s">
        <v>367</v>
      </c>
      <c r="G1085" s="267"/>
      <c r="H1085" s="270">
        <v>2.5230000000000001</v>
      </c>
      <c r="I1085" s="271"/>
      <c r="J1085" s="267"/>
      <c r="K1085" s="267"/>
      <c r="L1085" s="272"/>
      <c r="M1085" s="273"/>
      <c r="N1085" s="274"/>
      <c r="O1085" s="274"/>
      <c r="P1085" s="274"/>
      <c r="Q1085" s="274"/>
      <c r="R1085" s="274"/>
      <c r="S1085" s="274"/>
      <c r="T1085" s="275"/>
      <c r="U1085" s="16"/>
      <c r="V1085" s="16"/>
      <c r="W1085" s="16"/>
      <c r="X1085" s="16"/>
      <c r="Y1085" s="16"/>
      <c r="Z1085" s="16"/>
      <c r="AA1085" s="16"/>
      <c r="AB1085" s="16"/>
      <c r="AC1085" s="16"/>
      <c r="AD1085" s="16"/>
      <c r="AE1085" s="16"/>
      <c r="AT1085" s="276" t="s">
        <v>247</v>
      </c>
      <c r="AU1085" s="276" t="s">
        <v>82</v>
      </c>
      <c r="AV1085" s="16" t="s">
        <v>128</v>
      </c>
      <c r="AW1085" s="16" t="s">
        <v>33</v>
      </c>
      <c r="AX1085" s="16" t="s">
        <v>73</v>
      </c>
      <c r="AY1085" s="276" t="s">
        <v>236</v>
      </c>
    </row>
    <row r="1086" s="13" customFormat="1">
      <c r="A1086" s="13"/>
      <c r="B1086" s="233"/>
      <c r="C1086" s="234"/>
      <c r="D1086" s="235" t="s">
        <v>247</v>
      </c>
      <c r="E1086" s="236" t="s">
        <v>19</v>
      </c>
      <c r="F1086" s="237" t="s">
        <v>688</v>
      </c>
      <c r="G1086" s="234"/>
      <c r="H1086" s="236" t="s">
        <v>19</v>
      </c>
      <c r="I1086" s="238"/>
      <c r="J1086" s="234"/>
      <c r="K1086" s="234"/>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247</v>
      </c>
      <c r="AU1086" s="243" t="s">
        <v>82</v>
      </c>
      <c r="AV1086" s="13" t="s">
        <v>80</v>
      </c>
      <c r="AW1086" s="13" t="s">
        <v>33</v>
      </c>
      <c r="AX1086" s="13" t="s">
        <v>73</v>
      </c>
      <c r="AY1086" s="243" t="s">
        <v>236</v>
      </c>
    </row>
    <row r="1087" s="14" customFormat="1">
      <c r="A1087" s="14"/>
      <c r="B1087" s="244"/>
      <c r="C1087" s="245"/>
      <c r="D1087" s="235" t="s">
        <v>247</v>
      </c>
      <c r="E1087" s="246" t="s">
        <v>19</v>
      </c>
      <c r="F1087" s="247" t="s">
        <v>689</v>
      </c>
      <c r="G1087" s="245"/>
      <c r="H1087" s="248">
        <v>18.138000000000002</v>
      </c>
      <c r="I1087" s="249"/>
      <c r="J1087" s="245"/>
      <c r="K1087" s="245"/>
      <c r="L1087" s="250"/>
      <c r="M1087" s="251"/>
      <c r="N1087" s="252"/>
      <c r="O1087" s="252"/>
      <c r="P1087" s="252"/>
      <c r="Q1087" s="252"/>
      <c r="R1087" s="252"/>
      <c r="S1087" s="252"/>
      <c r="T1087" s="253"/>
      <c r="U1087" s="14"/>
      <c r="V1087" s="14"/>
      <c r="W1087" s="14"/>
      <c r="X1087" s="14"/>
      <c r="Y1087" s="14"/>
      <c r="Z1087" s="14"/>
      <c r="AA1087" s="14"/>
      <c r="AB1087" s="14"/>
      <c r="AC1087" s="14"/>
      <c r="AD1087" s="14"/>
      <c r="AE1087" s="14"/>
      <c r="AT1087" s="254" t="s">
        <v>247</v>
      </c>
      <c r="AU1087" s="254" t="s">
        <v>82</v>
      </c>
      <c r="AV1087" s="14" t="s">
        <v>82</v>
      </c>
      <c r="AW1087" s="14" t="s">
        <v>33</v>
      </c>
      <c r="AX1087" s="14" t="s">
        <v>73</v>
      </c>
      <c r="AY1087" s="254" t="s">
        <v>236</v>
      </c>
    </row>
    <row r="1088" s="14" customFormat="1">
      <c r="A1088" s="14"/>
      <c r="B1088" s="244"/>
      <c r="C1088" s="245"/>
      <c r="D1088" s="235" t="s">
        <v>247</v>
      </c>
      <c r="E1088" s="246" t="s">
        <v>19</v>
      </c>
      <c r="F1088" s="247" t="s">
        <v>690</v>
      </c>
      <c r="G1088" s="245"/>
      <c r="H1088" s="248">
        <v>7.5499999999999998</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247</v>
      </c>
      <c r="AU1088" s="254" t="s">
        <v>82</v>
      </c>
      <c r="AV1088" s="14" t="s">
        <v>82</v>
      </c>
      <c r="AW1088" s="14" t="s">
        <v>33</v>
      </c>
      <c r="AX1088" s="14" t="s">
        <v>73</v>
      </c>
      <c r="AY1088" s="254" t="s">
        <v>236</v>
      </c>
    </row>
    <row r="1089" s="14" customFormat="1">
      <c r="A1089" s="14"/>
      <c r="B1089" s="244"/>
      <c r="C1089" s="245"/>
      <c r="D1089" s="235" t="s">
        <v>247</v>
      </c>
      <c r="E1089" s="246" t="s">
        <v>19</v>
      </c>
      <c r="F1089" s="247" t="s">
        <v>691</v>
      </c>
      <c r="G1089" s="245"/>
      <c r="H1089" s="248">
        <v>14.763</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247</v>
      </c>
      <c r="AU1089" s="254" t="s">
        <v>82</v>
      </c>
      <c r="AV1089" s="14" t="s">
        <v>82</v>
      </c>
      <c r="AW1089" s="14" t="s">
        <v>33</v>
      </c>
      <c r="AX1089" s="14" t="s">
        <v>73</v>
      </c>
      <c r="AY1089" s="254" t="s">
        <v>236</v>
      </c>
    </row>
    <row r="1090" s="14" customFormat="1">
      <c r="A1090" s="14"/>
      <c r="B1090" s="244"/>
      <c r="C1090" s="245"/>
      <c r="D1090" s="235" t="s">
        <v>247</v>
      </c>
      <c r="E1090" s="246" t="s">
        <v>19</v>
      </c>
      <c r="F1090" s="247" t="s">
        <v>692</v>
      </c>
      <c r="G1090" s="245"/>
      <c r="H1090" s="248">
        <v>11.913</v>
      </c>
      <c r="I1090" s="249"/>
      <c r="J1090" s="245"/>
      <c r="K1090" s="245"/>
      <c r="L1090" s="250"/>
      <c r="M1090" s="251"/>
      <c r="N1090" s="252"/>
      <c r="O1090" s="252"/>
      <c r="P1090" s="252"/>
      <c r="Q1090" s="252"/>
      <c r="R1090" s="252"/>
      <c r="S1090" s="252"/>
      <c r="T1090" s="253"/>
      <c r="U1090" s="14"/>
      <c r="V1090" s="14"/>
      <c r="W1090" s="14"/>
      <c r="X1090" s="14"/>
      <c r="Y1090" s="14"/>
      <c r="Z1090" s="14"/>
      <c r="AA1090" s="14"/>
      <c r="AB1090" s="14"/>
      <c r="AC1090" s="14"/>
      <c r="AD1090" s="14"/>
      <c r="AE1090" s="14"/>
      <c r="AT1090" s="254" t="s">
        <v>247</v>
      </c>
      <c r="AU1090" s="254" t="s">
        <v>82</v>
      </c>
      <c r="AV1090" s="14" t="s">
        <v>82</v>
      </c>
      <c r="AW1090" s="14" t="s">
        <v>33</v>
      </c>
      <c r="AX1090" s="14" t="s">
        <v>73</v>
      </c>
      <c r="AY1090" s="254" t="s">
        <v>236</v>
      </c>
    </row>
    <row r="1091" s="14" customFormat="1">
      <c r="A1091" s="14"/>
      <c r="B1091" s="244"/>
      <c r="C1091" s="245"/>
      <c r="D1091" s="235" t="s">
        <v>247</v>
      </c>
      <c r="E1091" s="246" t="s">
        <v>19</v>
      </c>
      <c r="F1091" s="247" t="s">
        <v>693</v>
      </c>
      <c r="G1091" s="245"/>
      <c r="H1091" s="248">
        <v>6.1500000000000004</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247</v>
      </c>
      <c r="AU1091" s="254" t="s">
        <v>82</v>
      </c>
      <c r="AV1091" s="14" t="s">
        <v>82</v>
      </c>
      <c r="AW1091" s="14" t="s">
        <v>33</v>
      </c>
      <c r="AX1091" s="14" t="s">
        <v>73</v>
      </c>
      <c r="AY1091" s="254" t="s">
        <v>236</v>
      </c>
    </row>
    <row r="1092" s="16" customFormat="1">
      <c r="A1092" s="16"/>
      <c r="B1092" s="266"/>
      <c r="C1092" s="267"/>
      <c r="D1092" s="235" t="s">
        <v>247</v>
      </c>
      <c r="E1092" s="268" t="s">
        <v>19</v>
      </c>
      <c r="F1092" s="269" t="s">
        <v>367</v>
      </c>
      <c r="G1092" s="267"/>
      <c r="H1092" s="270">
        <v>58.514000000000003</v>
      </c>
      <c r="I1092" s="271"/>
      <c r="J1092" s="267"/>
      <c r="K1092" s="267"/>
      <c r="L1092" s="272"/>
      <c r="M1092" s="273"/>
      <c r="N1092" s="274"/>
      <c r="O1092" s="274"/>
      <c r="P1092" s="274"/>
      <c r="Q1092" s="274"/>
      <c r="R1092" s="274"/>
      <c r="S1092" s="274"/>
      <c r="T1092" s="275"/>
      <c r="U1092" s="16"/>
      <c r="V1092" s="16"/>
      <c r="W1092" s="16"/>
      <c r="X1092" s="16"/>
      <c r="Y1092" s="16"/>
      <c r="Z1092" s="16"/>
      <c r="AA1092" s="16"/>
      <c r="AB1092" s="16"/>
      <c r="AC1092" s="16"/>
      <c r="AD1092" s="16"/>
      <c r="AE1092" s="16"/>
      <c r="AT1092" s="276" t="s">
        <v>247</v>
      </c>
      <c r="AU1092" s="276" t="s">
        <v>82</v>
      </c>
      <c r="AV1092" s="16" t="s">
        <v>128</v>
      </c>
      <c r="AW1092" s="16" t="s">
        <v>33</v>
      </c>
      <c r="AX1092" s="16" t="s">
        <v>73</v>
      </c>
      <c r="AY1092" s="276" t="s">
        <v>236</v>
      </c>
    </row>
    <row r="1093" s="15" customFormat="1">
      <c r="A1093" s="15"/>
      <c r="B1093" s="255"/>
      <c r="C1093" s="256"/>
      <c r="D1093" s="235" t="s">
        <v>247</v>
      </c>
      <c r="E1093" s="257" t="s">
        <v>19</v>
      </c>
      <c r="F1093" s="258" t="s">
        <v>254</v>
      </c>
      <c r="G1093" s="256"/>
      <c r="H1093" s="259">
        <v>62.469000000000001</v>
      </c>
      <c r="I1093" s="260"/>
      <c r="J1093" s="256"/>
      <c r="K1093" s="256"/>
      <c r="L1093" s="261"/>
      <c r="M1093" s="262"/>
      <c r="N1093" s="263"/>
      <c r="O1093" s="263"/>
      <c r="P1093" s="263"/>
      <c r="Q1093" s="263"/>
      <c r="R1093" s="263"/>
      <c r="S1093" s="263"/>
      <c r="T1093" s="264"/>
      <c r="U1093" s="15"/>
      <c r="V1093" s="15"/>
      <c r="W1093" s="15"/>
      <c r="X1093" s="15"/>
      <c r="Y1093" s="15"/>
      <c r="Z1093" s="15"/>
      <c r="AA1093" s="15"/>
      <c r="AB1093" s="15"/>
      <c r="AC1093" s="15"/>
      <c r="AD1093" s="15"/>
      <c r="AE1093" s="15"/>
      <c r="AT1093" s="265" t="s">
        <v>247</v>
      </c>
      <c r="AU1093" s="265" t="s">
        <v>82</v>
      </c>
      <c r="AV1093" s="15" t="s">
        <v>243</v>
      </c>
      <c r="AW1093" s="15" t="s">
        <v>33</v>
      </c>
      <c r="AX1093" s="15" t="s">
        <v>80</v>
      </c>
      <c r="AY1093" s="265" t="s">
        <v>236</v>
      </c>
    </row>
    <row r="1094" s="2" customFormat="1" ht="16.5" customHeight="1">
      <c r="A1094" s="40"/>
      <c r="B1094" s="41"/>
      <c r="C1094" s="215" t="s">
        <v>1136</v>
      </c>
      <c r="D1094" s="215" t="s">
        <v>238</v>
      </c>
      <c r="E1094" s="216" t="s">
        <v>1137</v>
      </c>
      <c r="F1094" s="217" t="s">
        <v>1138</v>
      </c>
      <c r="G1094" s="218" t="s">
        <v>114</v>
      </c>
      <c r="H1094" s="219">
        <v>3.21</v>
      </c>
      <c r="I1094" s="220"/>
      <c r="J1094" s="221">
        <f>ROUND(I1094*H1094,2)</f>
        <v>0</v>
      </c>
      <c r="K1094" s="217" t="s">
        <v>242</v>
      </c>
      <c r="L1094" s="46"/>
      <c r="M1094" s="222" t="s">
        <v>19</v>
      </c>
      <c r="N1094" s="223" t="s">
        <v>44</v>
      </c>
      <c r="O1094" s="86"/>
      <c r="P1094" s="224">
        <f>O1094*H1094</f>
        <v>0</v>
      </c>
      <c r="Q1094" s="224">
        <v>0</v>
      </c>
      <c r="R1094" s="224">
        <f>Q1094*H1094</f>
        <v>0</v>
      </c>
      <c r="S1094" s="224">
        <v>0.0040000000000000001</v>
      </c>
      <c r="T1094" s="225">
        <f>S1094*H1094</f>
        <v>0.012840000000000001</v>
      </c>
      <c r="U1094" s="40"/>
      <c r="V1094" s="40"/>
      <c r="W1094" s="40"/>
      <c r="X1094" s="40"/>
      <c r="Y1094" s="40"/>
      <c r="Z1094" s="40"/>
      <c r="AA1094" s="40"/>
      <c r="AB1094" s="40"/>
      <c r="AC1094" s="40"/>
      <c r="AD1094" s="40"/>
      <c r="AE1094" s="40"/>
      <c r="AR1094" s="226" t="s">
        <v>348</v>
      </c>
      <c r="AT1094" s="226" t="s">
        <v>238</v>
      </c>
      <c r="AU1094" s="226" t="s">
        <v>82</v>
      </c>
      <c r="AY1094" s="19" t="s">
        <v>236</v>
      </c>
      <c r="BE1094" s="227">
        <f>IF(N1094="základní",J1094,0)</f>
        <v>0</v>
      </c>
      <c r="BF1094" s="227">
        <f>IF(N1094="snížená",J1094,0)</f>
        <v>0</v>
      </c>
      <c r="BG1094" s="227">
        <f>IF(N1094="zákl. přenesená",J1094,0)</f>
        <v>0</v>
      </c>
      <c r="BH1094" s="227">
        <f>IF(N1094="sníž. přenesená",J1094,0)</f>
        <v>0</v>
      </c>
      <c r="BI1094" s="227">
        <f>IF(N1094="nulová",J1094,0)</f>
        <v>0</v>
      </c>
      <c r="BJ1094" s="19" t="s">
        <v>80</v>
      </c>
      <c r="BK1094" s="227">
        <f>ROUND(I1094*H1094,2)</f>
        <v>0</v>
      </c>
      <c r="BL1094" s="19" t="s">
        <v>348</v>
      </c>
      <c r="BM1094" s="226" t="s">
        <v>1139</v>
      </c>
    </row>
    <row r="1095" s="2" customFormat="1">
      <c r="A1095" s="40"/>
      <c r="B1095" s="41"/>
      <c r="C1095" s="42"/>
      <c r="D1095" s="228" t="s">
        <v>245</v>
      </c>
      <c r="E1095" s="42"/>
      <c r="F1095" s="229" t="s">
        <v>1140</v>
      </c>
      <c r="G1095" s="42"/>
      <c r="H1095" s="42"/>
      <c r="I1095" s="230"/>
      <c r="J1095" s="42"/>
      <c r="K1095" s="42"/>
      <c r="L1095" s="46"/>
      <c r="M1095" s="231"/>
      <c r="N1095" s="232"/>
      <c r="O1095" s="86"/>
      <c r="P1095" s="86"/>
      <c r="Q1095" s="86"/>
      <c r="R1095" s="86"/>
      <c r="S1095" s="86"/>
      <c r="T1095" s="87"/>
      <c r="U1095" s="40"/>
      <c r="V1095" s="40"/>
      <c r="W1095" s="40"/>
      <c r="X1095" s="40"/>
      <c r="Y1095" s="40"/>
      <c r="Z1095" s="40"/>
      <c r="AA1095" s="40"/>
      <c r="AB1095" s="40"/>
      <c r="AC1095" s="40"/>
      <c r="AD1095" s="40"/>
      <c r="AE1095" s="40"/>
      <c r="AT1095" s="19" t="s">
        <v>245</v>
      </c>
      <c r="AU1095" s="19" t="s">
        <v>82</v>
      </c>
    </row>
    <row r="1096" s="13" customFormat="1">
      <c r="A1096" s="13"/>
      <c r="B1096" s="233"/>
      <c r="C1096" s="234"/>
      <c r="D1096" s="235" t="s">
        <v>247</v>
      </c>
      <c r="E1096" s="236" t="s">
        <v>19</v>
      </c>
      <c r="F1096" s="237" t="s">
        <v>276</v>
      </c>
      <c r="G1096" s="234"/>
      <c r="H1096" s="236" t="s">
        <v>19</v>
      </c>
      <c r="I1096" s="238"/>
      <c r="J1096" s="234"/>
      <c r="K1096" s="234"/>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247</v>
      </c>
      <c r="AU1096" s="243" t="s">
        <v>82</v>
      </c>
      <c r="AV1096" s="13" t="s">
        <v>80</v>
      </c>
      <c r="AW1096" s="13" t="s">
        <v>33</v>
      </c>
      <c r="AX1096" s="13" t="s">
        <v>73</v>
      </c>
      <c r="AY1096" s="243" t="s">
        <v>236</v>
      </c>
    </row>
    <row r="1097" s="14" customFormat="1">
      <c r="A1097" s="14"/>
      <c r="B1097" s="244"/>
      <c r="C1097" s="245"/>
      <c r="D1097" s="235" t="s">
        <v>247</v>
      </c>
      <c r="E1097" s="246" t="s">
        <v>19</v>
      </c>
      <c r="F1097" s="247" t="s">
        <v>1141</v>
      </c>
      <c r="G1097" s="245"/>
      <c r="H1097" s="248">
        <v>3.21</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247</v>
      </c>
      <c r="AU1097" s="254" t="s">
        <v>82</v>
      </c>
      <c r="AV1097" s="14" t="s">
        <v>82</v>
      </c>
      <c r="AW1097" s="14" t="s">
        <v>33</v>
      </c>
      <c r="AX1097" s="14" t="s">
        <v>80</v>
      </c>
      <c r="AY1097" s="254" t="s">
        <v>236</v>
      </c>
    </row>
    <row r="1098" s="2" customFormat="1" ht="24.15" customHeight="1">
      <c r="A1098" s="40"/>
      <c r="B1098" s="41"/>
      <c r="C1098" s="215" t="s">
        <v>1142</v>
      </c>
      <c r="D1098" s="215" t="s">
        <v>238</v>
      </c>
      <c r="E1098" s="216" t="s">
        <v>1143</v>
      </c>
      <c r="F1098" s="217" t="s">
        <v>1144</v>
      </c>
      <c r="G1098" s="218" t="s">
        <v>114</v>
      </c>
      <c r="H1098" s="219">
        <v>76.067999999999998</v>
      </c>
      <c r="I1098" s="220"/>
      <c r="J1098" s="221">
        <f>ROUND(I1098*H1098,2)</f>
        <v>0</v>
      </c>
      <c r="K1098" s="217" t="s">
        <v>242</v>
      </c>
      <c r="L1098" s="46"/>
      <c r="M1098" s="222" t="s">
        <v>19</v>
      </c>
      <c r="N1098" s="223" t="s">
        <v>44</v>
      </c>
      <c r="O1098" s="86"/>
      <c r="P1098" s="224">
        <f>O1098*H1098</f>
        <v>0</v>
      </c>
      <c r="Q1098" s="224">
        <v>0.00035</v>
      </c>
      <c r="R1098" s="224">
        <f>Q1098*H1098</f>
        <v>0.0266238</v>
      </c>
      <c r="S1098" s="224">
        <v>0</v>
      </c>
      <c r="T1098" s="225">
        <f>S1098*H1098</f>
        <v>0</v>
      </c>
      <c r="U1098" s="40"/>
      <c r="V1098" s="40"/>
      <c r="W1098" s="40"/>
      <c r="X1098" s="40"/>
      <c r="Y1098" s="40"/>
      <c r="Z1098" s="40"/>
      <c r="AA1098" s="40"/>
      <c r="AB1098" s="40"/>
      <c r="AC1098" s="40"/>
      <c r="AD1098" s="40"/>
      <c r="AE1098" s="40"/>
      <c r="AR1098" s="226" t="s">
        <v>348</v>
      </c>
      <c r="AT1098" s="226" t="s">
        <v>238</v>
      </c>
      <c r="AU1098" s="226" t="s">
        <v>82</v>
      </c>
      <c r="AY1098" s="19" t="s">
        <v>236</v>
      </c>
      <c r="BE1098" s="227">
        <f>IF(N1098="základní",J1098,0)</f>
        <v>0</v>
      </c>
      <c r="BF1098" s="227">
        <f>IF(N1098="snížená",J1098,0)</f>
        <v>0</v>
      </c>
      <c r="BG1098" s="227">
        <f>IF(N1098="zákl. přenesená",J1098,0)</f>
        <v>0</v>
      </c>
      <c r="BH1098" s="227">
        <f>IF(N1098="sníž. přenesená",J1098,0)</f>
        <v>0</v>
      </c>
      <c r="BI1098" s="227">
        <f>IF(N1098="nulová",J1098,0)</f>
        <v>0</v>
      </c>
      <c r="BJ1098" s="19" t="s">
        <v>80</v>
      </c>
      <c r="BK1098" s="227">
        <f>ROUND(I1098*H1098,2)</f>
        <v>0</v>
      </c>
      <c r="BL1098" s="19" t="s">
        <v>348</v>
      </c>
      <c r="BM1098" s="226" t="s">
        <v>1145</v>
      </c>
    </row>
    <row r="1099" s="2" customFormat="1">
      <c r="A1099" s="40"/>
      <c r="B1099" s="41"/>
      <c r="C1099" s="42"/>
      <c r="D1099" s="228" t="s">
        <v>245</v>
      </c>
      <c r="E1099" s="42"/>
      <c r="F1099" s="229" t="s">
        <v>1146</v>
      </c>
      <c r="G1099" s="42"/>
      <c r="H1099" s="42"/>
      <c r="I1099" s="230"/>
      <c r="J1099" s="42"/>
      <c r="K1099" s="42"/>
      <c r="L1099" s="46"/>
      <c r="M1099" s="231"/>
      <c r="N1099" s="232"/>
      <c r="O1099" s="86"/>
      <c r="P1099" s="86"/>
      <c r="Q1099" s="86"/>
      <c r="R1099" s="86"/>
      <c r="S1099" s="86"/>
      <c r="T1099" s="87"/>
      <c r="U1099" s="40"/>
      <c r="V1099" s="40"/>
      <c r="W1099" s="40"/>
      <c r="X1099" s="40"/>
      <c r="Y1099" s="40"/>
      <c r="Z1099" s="40"/>
      <c r="AA1099" s="40"/>
      <c r="AB1099" s="40"/>
      <c r="AC1099" s="40"/>
      <c r="AD1099" s="40"/>
      <c r="AE1099" s="40"/>
      <c r="AT1099" s="19" t="s">
        <v>245</v>
      </c>
      <c r="AU1099" s="19" t="s">
        <v>82</v>
      </c>
    </row>
    <row r="1100" s="13" customFormat="1">
      <c r="A1100" s="13"/>
      <c r="B1100" s="233"/>
      <c r="C1100" s="234"/>
      <c r="D1100" s="235" t="s">
        <v>247</v>
      </c>
      <c r="E1100" s="236" t="s">
        <v>19</v>
      </c>
      <c r="F1100" s="237" t="s">
        <v>688</v>
      </c>
      <c r="G1100" s="234"/>
      <c r="H1100" s="236" t="s">
        <v>19</v>
      </c>
      <c r="I1100" s="238"/>
      <c r="J1100" s="234"/>
      <c r="K1100" s="234"/>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247</v>
      </c>
      <c r="AU1100" s="243" t="s">
        <v>82</v>
      </c>
      <c r="AV1100" s="13" t="s">
        <v>80</v>
      </c>
      <c r="AW1100" s="13" t="s">
        <v>33</v>
      </c>
      <c r="AX1100" s="13" t="s">
        <v>73</v>
      </c>
      <c r="AY1100" s="243" t="s">
        <v>236</v>
      </c>
    </row>
    <row r="1101" s="14" customFormat="1">
      <c r="A1101" s="14"/>
      <c r="B1101" s="244"/>
      <c r="C1101" s="245"/>
      <c r="D1101" s="235" t="s">
        <v>247</v>
      </c>
      <c r="E1101" s="246" t="s">
        <v>19</v>
      </c>
      <c r="F1101" s="247" t="s">
        <v>689</v>
      </c>
      <c r="G1101" s="245"/>
      <c r="H1101" s="248">
        <v>18.138000000000002</v>
      </c>
      <c r="I1101" s="249"/>
      <c r="J1101" s="245"/>
      <c r="K1101" s="245"/>
      <c r="L1101" s="250"/>
      <c r="M1101" s="251"/>
      <c r="N1101" s="252"/>
      <c r="O1101" s="252"/>
      <c r="P1101" s="252"/>
      <c r="Q1101" s="252"/>
      <c r="R1101" s="252"/>
      <c r="S1101" s="252"/>
      <c r="T1101" s="253"/>
      <c r="U1101" s="14"/>
      <c r="V1101" s="14"/>
      <c r="W1101" s="14"/>
      <c r="X1101" s="14"/>
      <c r="Y1101" s="14"/>
      <c r="Z1101" s="14"/>
      <c r="AA1101" s="14"/>
      <c r="AB1101" s="14"/>
      <c r="AC1101" s="14"/>
      <c r="AD1101" s="14"/>
      <c r="AE1101" s="14"/>
      <c r="AT1101" s="254" t="s">
        <v>247</v>
      </c>
      <c r="AU1101" s="254" t="s">
        <v>82</v>
      </c>
      <c r="AV1101" s="14" t="s">
        <v>82</v>
      </c>
      <c r="AW1101" s="14" t="s">
        <v>33</v>
      </c>
      <c r="AX1101" s="14" t="s">
        <v>73</v>
      </c>
      <c r="AY1101" s="254" t="s">
        <v>236</v>
      </c>
    </row>
    <row r="1102" s="14" customFormat="1">
      <c r="A1102" s="14"/>
      <c r="B1102" s="244"/>
      <c r="C1102" s="245"/>
      <c r="D1102" s="235" t="s">
        <v>247</v>
      </c>
      <c r="E1102" s="246" t="s">
        <v>19</v>
      </c>
      <c r="F1102" s="247" t="s">
        <v>690</v>
      </c>
      <c r="G1102" s="245"/>
      <c r="H1102" s="248">
        <v>7.5499999999999998</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247</v>
      </c>
      <c r="AU1102" s="254" t="s">
        <v>82</v>
      </c>
      <c r="AV1102" s="14" t="s">
        <v>82</v>
      </c>
      <c r="AW1102" s="14" t="s">
        <v>33</v>
      </c>
      <c r="AX1102" s="14" t="s">
        <v>73</v>
      </c>
      <c r="AY1102" s="254" t="s">
        <v>236</v>
      </c>
    </row>
    <row r="1103" s="14" customFormat="1">
      <c r="A1103" s="14"/>
      <c r="B1103" s="244"/>
      <c r="C1103" s="245"/>
      <c r="D1103" s="235" t="s">
        <v>247</v>
      </c>
      <c r="E1103" s="246" t="s">
        <v>19</v>
      </c>
      <c r="F1103" s="247" t="s">
        <v>691</v>
      </c>
      <c r="G1103" s="245"/>
      <c r="H1103" s="248">
        <v>14.763</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247</v>
      </c>
      <c r="AU1103" s="254" t="s">
        <v>82</v>
      </c>
      <c r="AV1103" s="14" t="s">
        <v>82</v>
      </c>
      <c r="AW1103" s="14" t="s">
        <v>33</v>
      </c>
      <c r="AX1103" s="14" t="s">
        <v>73</v>
      </c>
      <c r="AY1103" s="254" t="s">
        <v>236</v>
      </c>
    </row>
    <row r="1104" s="14" customFormat="1">
      <c r="A1104" s="14"/>
      <c r="B1104" s="244"/>
      <c r="C1104" s="245"/>
      <c r="D1104" s="235" t="s">
        <v>247</v>
      </c>
      <c r="E1104" s="246" t="s">
        <v>19</v>
      </c>
      <c r="F1104" s="247" t="s">
        <v>692</v>
      </c>
      <c r="G1104" s="245"/>
      <c r="H1104" s="248">
        <v>11.913</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247</v>
      </c>
      <c r="AU1104" s="254" t="s">
        <v>82</v>
      </c>
      <c r="AV1104" s="14" t="s">
        <v>82</v>
      </c>
      <c r="AW1104" s="14" t="s">
        <v>33</v>
      </c>
      <c r="AX1104" s="14" t="s">
        <v>73</v>
      </c>
      <c r="AY1104" s="254" t="s">
        <v>236</v>
      </c>
    </row>
    <row r="1105" s="14" customFormat="1">
      <c r="A1105" s="14"/>
      <c r="B1105" s="244"/>
      <c r="C1105" s="245"/>
      <c r="D1105" s="235" t="s">
        <v>247</v>
      </c>
      <c r="E1105" s="246" t="s">
        <v>19</v>
      </c>
      <c r="F1105" s="247" t="s">
        <v>693</v>
      </c>
      <c r="G1105" s="245"/>
      <c r="H1105" s="248">
        <v>6.1500000000000004</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247</v>
      </c>
      <c r="AU1105" s="254" t="s">
        <v>82</v>
      </c>
      <c r="AV1105" s="14" t="s">
        <v>82</v>
      </c>
      <c r="AW1105" s="14" t="s">
        <v>33</v>
      </c>
      <c r="AX1105" s="14" t="s">
        <v>73</v>
      </c>
      <c r="AY1105" s="254" t="s">
        <v>236</v>
      </c>
    </row>
    <row r="1106" s="16" customFormat="1">
      <c r="A1106" s="16"/>
      <c r="B1106" s="266"/>
      <c r="C1106" s="267"/>
      <c r="D1106" s="235" t="s">
        <v>247</v>
      </c>
      <c r="E1106" s="268" t="s">
        <v>19</v>
      </c>
      <c r="F1106" s="269" t="s">
        <v>367</v>
      </c>
      <c r="G1106" s="267"/>
      <c r="H1106" s="270">
        <v>58.514000000000003</v>
      </c>
      <c r="I1106" s="271"/>
      <c r="J1106" s="267"/>
      <c r="K1106" s="267"/>
      <c r="L1106" s="272"/>
      <c r="M1106" s="273"/>
      <c r="N1106" s="274"/>
      <c r="O1106" s="274"/>
      <c r="P1106" s="274"/>
      <c r="Q1106" s="274"/>
      <c r="R1106" s="274"/>
      <c r="S1106" s="274"/>
      <c r="T1106" s="275"/>
      <c r="U1106" s="16"/>
      <c r="V1106" s="16"/>
      <c r="W1106" s="16"/>
      <c r="X1106" s="16"/>
      <c r="Y1106" s="16"/>
      <c r="Z1106" s="16"/>
      <c r="AA1106" s="16"/>
      <c r="AB1106" s="16"/>
      <c r="AC1106" s="16"/>
      <c r="AD1106" s="16"/>
      <c r="AE1106" s="16"/>
      <c r="AT1106" s="276" t="s">
        <v>247</v>
      </c>
      <c r="AU1106" s="276" t="s">
        <v>82</v>
      </c>
      <c r="AV1106" s="16" t="s">
        <v>128</v>
      </c>
      <c r="AW1106" s="16" t="s">
        <v>33</v>
      </c>
      <c r="AX1106" s="16" t="s">
        <v>73</v>
      </c>
      <c r="AY1106" s="276" t="s">
        <v>236</v>
      </c>
    </row>
    <row r="1107" s="14" customFormat="1">
      <c r="A1107" s="14"/>
      <c r="B1107" s="244"/>
      <c r="C1107" s="245"/>
      <c r="D1107" s="235" t="s">
        <v>247</v>
      </c>
      <c r="E1107" s="246" t="s">
        <v>19</v>
      </c>
      <c r="F1107" s="247" t="s">
        <v>1147</v>
      </c>
      <c r="G1107" s="245"/>
      <c r="H1107" s="248">
        <v>17.553999999999998</v>
      </c>
      <c r="I1107" s="249"/>
      <c r="J1107" s="245"/>
      <c r="K1107" s="245"/>
      <c r="L1107" s="250"/>
      <c r="M1107" s="251"/>
      <c r="N1107" s="252"/>
      <c r="O1107" s="252"/>
      <c r="P1107" s="252"/>
      <c r="Q1107" s="252"/>
      <c r="R1107" s="252"/>
      <c r="S1107" s="252"/>
      <c r="T1107" s="253"/>
      <c r="U1107" s="14"/>
      <c r="V1107" s="14"/>
      <c r="W1107" s="14"/>
      <c r="X1107" s="14"/>
      <c r="Y1107" s="14"/>
      <c r="Z1107" s="14"/>
      <c r="AA1107" s="14"/>
      <c r="AB1107" s="14"/>
      <c r="AC1107" s="14"/>
      <c r="AD1107" s="14"/>
      <c r="AE1107" s="14"/>
      <c r="AT1107" s="254" t="s">
        <v>247</v>
      </c>
      <c r="AU1107" s="254" t="s">
        <v>82</v>
      </c>
      <c r="AV1107" s="14" t="s">
        <v>82</v>
      </c>
      <c r="AW1107" s="14" t="s">
        <v>33</v>
      </c>
      <c r="AX1107" s="14" t="s">
        <v>73</v>
      </c>
      <c r="AY1107" s="254" t="s">
        <v>236</v>
      </c>
    </row>
    <row r="1108" s="15" customFormat="1">
      <c r="A1108" s="15"/>
      <c r="B1108" s="255"/>
      <c r="C1108" s="256"/>
      <c r="D1108" s="235" t="s">
        <v>247</v>
      </c>
      <c r="E1108" s="257" t="s">
        <v>19</v>
      </c>
      <c r="F1108" s="258" t="s">
        <v>254</v>
      </c>
      <c r="G1108" s="256"/>
      <c r="H1108" s="259">
        <v>76.067999999999998</v>
      </c>
      <c r="I1108" s="260"/>
      <c r="J1108" s="256"/>
      <c r="K1108" s="256"/>
      <c r="L1108" s="261"/>
      <c r="M1108" s="262"/>
      <c r="N1108" s="263"/>
      <c r="O1108" s="263"/>
      <c r="P1108" s="263"/>
      <c r="Q1108" s="263"/>
      <c r="R1108" s="263"/>
      <c r="S1108" s="263"/>
      <c r="T1108" s="264"/>
      <c r="U1108" s="15"/>
      <c r="V1108" s="15"/>
      <c r="W1108" s="15"/>
      <c r="X1108" s="15"/>
      <c r="Y1108" s="15"/>
      <c r="Z1108" s="15"/>
      <c r="AA1108" s="15"/>
      <c r="AB1108" s="15"/>
      <c r="AC1108" s="15"/>
      <c r="AD1108" s="15"/>
      <c r="AE1108" s="15"/>
      <c r="AT1108" s="265" t="s">
        <v>247</v>
      </c>
      <c r="AU1108" s="265" t="s">
        <v>82</v>
      </c>
      <c r="AV1108" s="15" t="s">
        <v>243</v>
      </c>
      <c r="AW1108" s="15" t="s">
        <v>33</v>
      </c>
      <c r="AX1108" s="15" t="s">
        <v>80</v>
      </c>
      <c r="AY1108" s="265" t="s">
        <v>236</v>
      </c>
    </row>
    <row r="1109" s="2" customFormat="1" ht="21.75" customHeight="1">
      <c r="A1109" s="40"/>
      <c r="B1109" s="41"/>
      <c r="C1109" s="215" t="s">
        <v>1148</v>
      </c>
      <c r="D1109" s="215" t="s">
        <v>238</v>
      </c>
      <c r="E1109" s="216" t="s">
        <v>1149</v>
      </c>
      <c r="F1109" s="217" t="s">
        <v>1150</v>
      </c>
      <c r="G1109" s="218" t="s">
        <v>114</v>
      </c>
      <c r="H1109" s="219">
        <v>5.8499999999999996</v>
      </c>
      <c r="I1109" s="220"/>
      <c r="J1109" s="221">
        <f>ROUND(I1109*H1109,2)</f>
        <v>0</v>
      </c>
      <c r="K1109" s="217" t="s">
        <v>242</v>
      </c>
      <c r="L1109" s="46"/>
      <c r="M1109" s="222" t="s">
        <v>19</v>
      </c>
      <c r="N1109" s="223" t="s">
        <v>44</v>
      </c>
      <c r="O1109" s="86"/>
      <c r="P1109" s="224">
        <f>O1109*H1109</f>
        <v>0</v>
      </c>
      <c r="Q1109" s="224">
        <v>0.0035000000000000001</v>
      </c>
      <c r="R1109" s="224">
        <f>Q1109*H1109</f>
        <v>0.020475</v>
      </c>
      <c r="S1109" s="224">
        <v>0</v>
      </c>
      <c r="T1109" s="225">
        <f>S1109*H1109</f>
        <v>0</v>
      </c>
      <c r="U1109" s="40"/>
      <c r="V1109" s="40"/>
      <c r="W1109" s="40"/>
      <c r="X1109" s="40"/>
      <c r="Y1109" s="40"/>
      <c r="Z1109" s="40"/>
      <c r="AA1109" s="40"/>
      <c r="AB1109" s="40"/>
      <c r="AC1109" s="40"/>
      <c r="AD1109" s="40"/>
      <c r="AE1109" s="40"/>
      <c r="AR1109" s="226" t="s">
        <v>348</v>
      </c>
      <c r="AT1109" s="226" t="s">
        <v>238</v>
      </c>
      <c r="AU1109" s="226" t="s">
        <v>82</v>
      </c>
      <c r="AY1109" s="19" t="s">
        <v>236</v>
      </c>
      <c r="BE1109" s="227">
        <f>IF(N1109="základní",J1109,0)</f>
        <v>0</v>
      </c>
      <c r="BF1109" s="227">
        <f>IF(N1109="snížená",J1109,0)</f>
        <v>0</v>
      </c>
      <c r="BG1109" s="227">
        <f>IF(N1109="zákl. přenesená",J1109,0)</f>
        <v>0</v>
      </c>
      <c r="BH1109" s="227">
        <f>IF(N1109="sníž. přenesená",J1109,0)</f>
        <v>0</v>
      </c>
      <c r="BI1109" s="227">
        <f>IF(N1109="nulová",J1109,0)</f>
        <v>0</v>
      </c>
      <c r="BJ1109" s="19" t="s">
        <v>80</v>
      </c>
      <c r="BK1109" s="227">
        <f>ROUND(I1109*H1109,2)</f>
        <v>0</v>
      </c>
      <c r="BL1109" s="19" t="s">
        <v>348</v>
      </c>
      <c r="BM1109" s="226" t="s">
        <v>1151</v>
      </c>
    </row>
    <row r="1110" s="2" customFormat="1">
      <c r="A1110" s="40"/>
      <c r="B1110" s="41"/>
      <c r="C1110" s="42"/>
      <c r="D1110" s="228" t="s">
        <v>245</v>
      </c>
      <c r="E1110" s="42"/>
      <c r="F1110" s="229" t="s">
        <v>1152</v>
      </c>
      <c r="G1110" s="42"/>
      <c r="H1110" s="42"/>
      <c r="I1110" s="230"/>
      <c r="J1110" s="42"/>
      <c r="K1110" s="42"/>
      <c r="L1110" s="46"/>
      <c r="M1110" s="231"/>
      <c r="N1110" s="232"/>
      <c r="O1110" s="86"/>
      <c r="P1110" s="86"/>
      <c r="Q1110" s="86"/>
      <c r="R1110" s="86"/>
      <c r="S1110" s="86"/>
      <c r="T1110" s="87"/>
      <c r="U1110" s="40"/>
      <c r="V1110" s="40"/>
      <c r="W1110" s="40"/>
      <c r="X1110" s="40"/>
      <c r="Y1110" s="40"/>
      <c r="Z1110" s="40"/>
      <c r="AA1110" s="40"/>
      <c r="AB1110" s="40"/>
      <c r="AC1110" s="40"/>
      <c r="AD1110" s="40"/>
      <c r="AE1110" s="40"/>
      <c r="AT1110" s="19" t="s">
        <v>245</v>
      </c>
      <c r="AU1110" s="19" t="s">
        <v>82</v>
      </c>
    </row>
    <row r="1111" s="13" customFormat="1">
      <c r="A1111" s="13"/>
      <c r="B1111" s="233"/>
      <c r="C1111" s="234"/>
      <c r="D1111" s="235" t="s">
        <v>247</v>
      </c>
      <c r="E1111" s="236" t="s">
        <v>19</v>
      </c>
      <c r="F1111" s="237" t="s">
        <v>268</v>
      </c>
      <c r="G1111" s="234"/>
      <c r="H1111" s="236" t="s">
        <v>19</v>
      </c>
      <c r="I1111" s="238"/>
      <c r="J1111" s="234"/>
      <c r="K1111" s="234"/>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247</v>
      </c>
      <c r="AU1111" s="243" t="s">
        <v>82</v>
      </c>
      <c r="AV1111" s="13" t="s">
        <v>80</v>
      </c>
      <c r="AW1111" s="13" t="s">
        <v>33</v>
      </c>
      <c r="AX1111" s="13" t="s">
        <v>73</v>
      </c>
      <c r="AY1111" s="243" t="s">
        <v>236</v>
      </c>
    </row>
    <row r="1112" s="13" customFormat="1">
      <c r="A1112" s="13"/>
      <c r="B1112" s="233"/>
      <c r="C1112" s="234"/>
      <c r="D1112" s="235" t="s">
        <v>247</v>
      </c>
      <c r="E1112" s="236" t="s">
        <v>19</v>
      </c>
      <c r="F1112" s="237" t="s">
        <v>269</v>
      </c>
      <c r="G1112" s="234"/>
      <c r="H1112" s="236" t="s">
        <v>19</v>
      </c>
      <c r="I1112" s="238"/>
      <c r="J1112" s="234"/>
      <c r="K1112" s="234"/>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247</v>
      </c>
      <c r="AU1112" s="243" t="s">
        <v>82</v>
      </c>
      <c r="AV1112" s="13" t="s">
        <v>80</v>
      </c>
      <c r="AW1112" s="13" t="s">
        <v>33</v>
      </c>
      <c r="AX1112" s="13" t="s">
        <v>73</v>
      </c>
      <c r="AY1112" s="243" t="s">
        <v>236</v>
      </c>
    </row>
    <row r="1113" s="14" customFormat="1">
      <c r="A1113" s="14"/>
      <c r="B1113" s="244"/>
      <c r="C1113" s="245"/>
      <c r="D1113" s="235" t="s">
        <v>247</v>
      </c>
      <c r="E1113" s="246" t="s">
        <v>19</v>
      </c>
      <c r="F1113" s="247" t="s">
        <v>1153</v>
      </c>
      <c r="G1113" s="245"/>
      <c r="H1113" s="248">
        <v>5.8499999999999996</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247</v>
      </c>
      <c r="AU1113" s="254" t="s">
        <v>82</v>
      </c>
      <c r="AV1113" s="14" t="s">
        <v>82</v>
      </c>
      <c r="AW1113" s="14" t="s">
        <v>33</v>
      </c>
      <c r="AX1113" s="14" t="s">
        <v>80</v>
      </c>
      <c r="AY1113" s="254" t="s">
        <v>236</v>
      </c>
    </row>
    <row r="1114" s="2" customFormat="1" ht="21.75" customHeight="1">
      <c r="A1114" s="40"/>
      <c r="B1114" s="41"/>
      <c r="C1114" s="215" t="s">
        <v>1154</v>
      </c>
      <c r="D1114" s="215" t="s">
        <v>238</v>
      </c>
      <c r="E1114" s="216" t="s">
        <v>1155</v>
      </c>
      <c r="F1114" s="217" t="s">
        <v>1156</v>
      </c>
      <c r="G1114" s="218" t="s">
        <v>114</v>
      </c>
      <c r="H1114" s="219">
        <v>0.74299999999999999</v>
      </c>
      <c r="I1114" s="220"/>
      <c r="J1114" s="221">
        <f>ROUND(I1114*H1114,2)</f>
        <v>0</v>
      </c>
      <c r="K1114" s="217" t="s">
        <v>242</v>
      </c>
      <c r="L1114" s="46"/>
      <c r="M1114" s="222" t="s">
        <v>19</v>
      </c>
      <c r="N1114" s="223" t="s">
        <v>44</v>
      </c>
      <c r="O1114" s="86"/>
      <c r="P1114" s="224">
        <f>O1114*H1114</f>
        <v>0</v>
      </c>
      <c r="Q1114" s="224">
        <v>0.0035000000000000001</v>
      </c>
      <c r="R1114" s="224">
        <f>Q1114*H1114</f>
        <v>0.0026004999999999999</v>
      </c>
      <c r="S1114" s="224">
        <v>0</v>
      </c>
      <c r="T1114" s="225">
        <f>S1114*H1114</f>
        <v>0</v>
      </c>
      <c r="U1114" s="40"/>
      <c r="V1114" s="40"/>
      <c r="W1114" s="40"/>
      <c r="X1114" s="40"/>
      <c r="Y1114" s="40"/>
      <c r="Z1114" s="40"/>
      <c r="AA1114" s="40"/>
      <c r="AB1114" s="40"/>
      <c r="AC1114" s="40"/>
      <c r="AD1114" s="40"/>
      <c r="AE1114" s="40"/>
      <c r="AR1114" s="226" t="s">
        <v>348</v>
      </c>
      <c r="AT1114" s="226" t="s">
        <v>238</v>
      </c>
      <c r="AU1114" s="226" t="s">
        <v>82</v>
      </c>
      <c r="AY1114" s="19" t="s">
        <v>236</v>
      </c>
      <c r="BE1114" s="227">
        <f>IF(N1114="základní",J1114,0)</f>
        <v>0</v>
      </c>
      <c r="BF1114" s="227">
        <f>IF(N1114="snížená",J1114,0)</f>
        <v>0</v>
      </c>
      <c r="BG1114" s="227">
        <f>IF(N1114="zákl. přenesená",J1114,0)</f>
        <v>0</v>
      </c>
      <c r="BH1114" s="227">
        <f>IF(N1114="sníž. přenesená",J1114,0)</f>
        <v>0</v>
      </c>
      <c r="BI1114" s="227">
        <f>IF(N1114="nulová",J1114,0)</f>
        <v>0</v>
      </c>
      <c r="BJ1114" s="19" t="s">
        <v>80</v>
      </c>
      <c r="BK1114" s="227">
        <f>ROUND(I1114*H1114,2)</f>
        <v>0</v>
      </c>
      <c r="BL1114" s="19" t="s">
        <v>348</v>
      </c>
      <c r="BM1114" s="226" t="s">
        <v>1157</v>
      </c>
    </row>
    <row r="1115" s="2" customFormat="1">
      <c r="A1115" s="40"/>
      <c r="B1115" s="41"/>
      <c r="C1115" s="42"/>
      <c r="D1115" s="228" t="s">
        <v>245</v>
      </c>
      <c r="E1115" s="42"/>
      <c r="F1115" s="229" t="s">
        <v>1158</v>
      </c>
      <c r="G1115" s="42"/>
      <c r="H1115" s="42"/>
      <c r="I1115" s="230"/>
      <c r="J1115" s="42"/>
      <c r="K1115" s="42"/>
      <c r="L1115" s="46"/>
      <c r="M1115" s="231"/>
      <c r="N1115" s="232"/>
      <c r="O1115" s="86"/>
      <c r="P1115" s="86"/>
      <c r="Q1115" s="86"/>
      <c r="R1115" s="86"/>
      <c r="S1115" s="86"/>
      <c r="T1115" s="87"/>
      <c r="U1115" s="40"/>
      <c r="V1115" s="40"/>
      <c r="W1115" s="40"/>
      <c r="X1115" s="40"/>
      <c r="Y1115" s="40"/>
      <c r="Z1115" s="40"/>
      <c r="AA1115" s="40"/>
      <c r="AB1115" s="40"/>
      <c r="AC1115" s="40"/>
      <c r="AD1115" s="40"/>
      <c r="AE1115" s="40"/>
      <c r="AT1115" s="19" t="s">
        <v>245</v>
      </c>
      <c r="AU1115" s="19" t="s">
        <v>82</v>
      </c>
    </row>
    <row r="1116" s="13" customFormat="1">
      <c r="A1116" s="13"/>
      <c r="B1116" s="233"/>
      <c r="C1116" s="234"/>
      <c r="D1116" s="235" t="s">
        <v>247</v>
      </c>
      <c r="E1116" s="236" t="s">
        <v>19</v>
      </c>
      <c r="F1116" s="237" t="s">
        <v>268</v>
      </c>
      <c r="G1116" s="234"/>
      <c r="H1116" s="236" t="s">
        <v>19</v>
      </c>
      <c r="I1116" s="238"/>
      <c r="J1116" s="234"/>
      <c r="K1116" s="234"/>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247</v>
      </c>
      <c r="AU1116" s="243" t="s">
        <v>82</v>
      </c>
      <c r="AV1116" s="13" t="s">
        <v>80</v>
      </c>
      <c r="AW1116" s="13" t="s">
        <v>33</v>
      </c>
      <c r="AX1116" s="13" t="s">
        <v>73</v>
      </c>
      <c r="AY1116" s="243" t="s">
        <v>236</v>
      </c>
    </row>
    <row r="1117" s="13" customFormat="1">
      <c r="A1117" s="13"/>
      <c r="B1117" s="233"/>
      <c r="C1117" s="234"/>
      <c r="D1117" s="235" t="s">
        <v>247</v>
      </c>
      <c r="E1117" s="236" t="s">
        <v>19</v>
      </c>
      <c r="F1117" s="237" t="s">
        <v>269</v>
      </c>
      <c r="G1117" s="234"/>
      <c r="H1117" s="236" t="s">
        <v>19</v>
      </c>
      <c r="I1117" s="238"/>
      <c r="J1117" s="234"/>
      <c r="K1117" s="234"/>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247</v>
      </c>
      <c r="AU1117" s="243" t="s">
        <v>82</v>
      </c>
      <c r="AV1117" s="13" t="s">
        <v>80</v>
      </c>
      <c r="AW1117" s="13" t="s">
        <v>33</v>
      </c>
      <c r="AX1117" s="13" t="s">
        <v>73</v>
      </c>
      <c r="AY1117" s="243" t="s">
        <v>236</v>
      </c>
    </row>
    <row r="1118" s="14" customFormat="1">
      <c r="A1118" s="14"/>
      <c r="B1118" s="244"/>
      <c r="C1118" s="245"/>
      <c r="D1118" s="235" t="s">
        <v>247</v>
      </c>
      <c r="E1118" s="246" t="s">
        <v>19</v>
      </c>
      <c r="F1118" s="247" t="s">
        <v>1159</v>
      </c>
      <c r="G1118" s="245"/>
      <c r="H1118" s="248">
        <v>0.74299999999999999</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247</v>
      </c>
      <c r="AU1118" s="254" t="s">
        <v>82</v>
      </c>
      <c r="AV1118" s="14" t="s">
        <v>82</v>
      </c>
      <c r="AW1118" s="14" t="s">
        <v>33</v>
      </c>
      <c r="AX1118" s="14" t="s">
        <v>80</v>
      </c>
      <c r="AY1118" s="254" t="s">
        <v>236</v>
      </c>
    </row>
    <row r="1119" s="2" customFormat="1" ht="21.75" customHeight="1">
      <c r="A1119" s="40"/>
      <c r="B1119" s="41"/>
      <c r="C1119" s="215" t="s">
        <v>1160</v>
      </c>
      <c r="D1119" s="215" t="s">
        <v>238</v>
      </c>
      <c r="E1119" s="216" t="s">
        <v>1161</v>
      </c>
      <c r="F1119" s="217" t="s">
        <v>1162</v>
      </c>
      <c r="G1119" s="218" t="s">
        <v>114</v>
      </c>
      <c r="H1119" s="219">
        <v>9.4299999999999997</v>
      </c>
      <c r="I1119" s="220"/>
      <c r="J1119" s="221">
        <f>ROUND(I1119*H1119,2)</f>
        <v>0</v>
      </c>
      <c r="K1119" s="217" t="s">
        <v>242</v>
      </c>
      <c r="L1119" s="46"/>
      <c r="M1119" s="222" t="s">
        <v>19</v>
      </c>
      <c r="N1119" s="223" t="s">
        <v>44</v>
      </c>
      <c r="O1119" s="86"/>
      <c r="P1119" s="224">
        <f>O1119*H1119</f>
        <v>0</v>
      </c>
      <c r="Q1119" s="224">
        <v>0.0044999999999999997</v>
      </c>
      <c r="R1119" s="224">
        <f>Q1119*H1119</f>
        <v>0.042434999999999994</v>
      </c>
      <c r="S1119" s="224">
        <v>0</v>
      </c>
      <c r="T1119" s="225">
        <f>S1119*H1119</f>
        <v>0</v>
      </c>
      <c r="U1119" s="40"/>
      <c r="V1119" s="40"/>
      <c r="W1119" s="40"/>
      <c r="X1119" s="40"/>
      <c r="Y1119" s="40"/>
      <c r="Z1119" s="40"/>
      <c r="AA1119" s="40"/>
      <c r="AB1119" s="40"/>
      <c r="AC1119" s="40"/>
      <c r="AD1119" s="40"/>
      <c r="AE1119" s="40"/>
      <c r="AR1119" s="226" t="s">
        <v>348</v>
      </c>
      <c r="AT1119" s="226" t="s">
        <v>238</v>
      </c>
      <c r="AU1119" s="226" t="s">
        <v>82</v>
      </c>
      <c r="AY1119" s="19" t="s">
        <v>236</v>
      </c>
      <c r="BE1119" s="227">
        <f>IF(N1119="základní",J1119,0)</f>
        <v>0</v>
      </c>
      <c r="BF1119" s="227">
        <f>IF(N1119="snížená",J1119,0)</f>
        <v>0</v>
      </c>
      <c r="BG1119" s="227">
        <f>IF(N1119="zákl. přenesená",J1119,0)</f>
        <v>0</v>
      </c>
      <c r="BH1119" s="227">
        <f>IF(N1119="sníž. přenesená",J1119,0)</f>
        <v>0</v>
      </c>
      <c r="BI1119" s="227">
        <f>IF(N1119="nulová",J1119,0)</f>
        <v>0</v>
      </c>
      <c r="BJ1119" s="19" t="s">
        <v>80</v>
      </c>
      <c r="BK1119" s="227">
        <f>ROUND(I1119*H1119,2)</f>
        <v>0</v>
      </c>
      <c r="BL1119" s="19" t="s">
        <v>348</v>
      </c>
      <c r="BM1119" s="226" t="s">
        <v>1163</v>
      </c>
    </row>
    <row r="1120" s="2" customFormat="1">
      <c r="A1120" s="40"/>
      <c r="B1120" s="41"/>
      <c r="C1120" s="42"/>
      <c r="D1120" s="228" t="s">
        <v>245</v>
      </c>
      <c r="E1120" s="42"/>
      <c r="F1120" s="229" t="s">
        <v>1164</v>
      </c>
      <c r="G1120" s="42"/>
      <c r="H1120" s="42"/>
      <c r="I1120" s="230"/>
      <c r="J1120" s="42"/>
      <c r="K1120" s="42"/>
      <c r="L1120" s="46"/>
      <c r="M1120" s="231"/>
      <c r="N1120" s="232"/>
      <c r="O1120" s="86"/>
      <c r="P1120" s="86"/>
      <c r="Q1120" s="86"/>
      <c r="R1120" s="86"/>
      <c r="S1120" s="86"/>
      <c r="T1120" s="87"/>
      <c r="U1120" s="40"/>
      <c r="V1120" s="40"/>
      <c r="W1120" s="40"/>
      <c r="X1120" s="40"/>
      <c r="Y1120" s="40"/>
      <c r="Z1120" s="40"/>
      <c r="AA1120" s="40"/>
      <c r="AB1120" s="40"/>
      <c r="AC1120" s="40"/>
      <c r="AD1120" s="40"/>
      <c r="AE1120" s="40"/>
      <c r="AT1120" s="19" t="s">
        <v>245</v>
      </c>
      <c r="AU1120" s="19" t="s">
        <v>82</v>
      </c>
    </row>
    <row r="1121" s="14" customFormat="1">
      <c r="A1121" s="14"/>
      <c r="B1121" s="244"/>
      <c r="C1121" s="245"/>
      <c r="D1121" s="235" t="s">
        <v>247</v>
      </c>
      <c r="E1121" s="246" t="s">
        <v>19</v>
      </c>
      <c r="F1121" s="247" t="s">
        <v>165</v>
      </c>
      <c r="G1121" s="245"/>
      <c r="H1121" s="248">
        <v>4.9800000000000004</v>
      </c>
      <c r="I1121" s="249"/>
      <c r="J1121" s="245"/>
      <c r="K1121" s="245"/>
      <c r="L1121" s="250"/>
      <c r="M1121" s="251"/>
      <c r="N1121" s="252"/>
      <c r="O1121" s="252"/>
      <c r="P1121" s="252"/>
      <c r="Q1121" s="252"/>
      <c r="R1121" s="252"/>
      <c r="S1121" s="252"/>
      <c r="T1121" s="253"/>
      <c r="U1121" s="14"/>
      <c r="V1121" s="14"/>
      <c r="W1121" s="14"/>
      <c r="X1121" s="14"/>
      <c r="Y1121" s="14"/>
      <c r="Z1121" s="14"/>
      <c r="AA1121" s="14"/>
      <c r="AB1121" s="14"/>
      <c r="AC1121" s="14"/>
      <c r="AD1121" s="14"/>
      <c r="AE1121" s="14"/>
      <c r="AT1121" s="254" t="s">
        <v>247</v>
      </c>
      <c r="AU1121" s="254" t="s">
        <v>82</v>
      </c>
      <c r="AV1121" s="14" t="s">
        <v>82</v>
      </c>
      <c r="AW1121" s="14" t="s">
        <v>33</v>
      </c>
      <c r="AX1121" s="14" t="s">
        <v>73</v>
      </c>
      <c r="AY1121" s="254" t="s">
        <v>236</v>
      </c>
    </row>
    <row r="1122" s="14" customFormat="1">
      <c r="A1122" s="14"/>
      <c r="B1122" s="244"/>
      <c r="C1122" s="245"/>
      <c r="D1122" s="235" t="s">
        <v>247</v>
      </c>
      <c r="E1122" s="246" t="s">
        <v>19</v>
      </c>
      <c r="F1122" s="247" t="s">
        <v>190</v>
      </c>
      <c r="G1122" s="245"/>
      <c r="H1122" s="248">
        <v>4.4500000000000002</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247</v>
      </c>
      <c r="AU1122" s="254" t="s">
        <v>82</v>
      </c>
      <c r="AV1122" s="14" t="s">
        <v>82</v>
      </c>
      <c r="AW1122" s="14" t="s">
        <v>33</v>
      </c>
      <c r="AX1122" s="14" t="s">
        <v>73</v>
      </c>
      <c r="AY1122" s="254" t="s">
        <v>236</v>
      </c>
    </row>
    <row r="1123" s="15" customFormat="1">
      <c r="A1123" s="15"/>
      <c r="B1123" s="255"/>
      <c r="C1123" s="256"/>
      <c r="D1123" s="235" t="s">
        <v>247</v>
      </c>
      <c r="E1123" s="257" t="s">
        <v>19</v>
      </c>
      <c r="F1123" s="258" t="s">
        <v>254</v>
      </c>
      <c r="G1123" s="256"/>
      <c r="H1123" s="259">
        <v>9.4299999999999997</v>
      </c>
      <c r="I1123" s="260"/>
      <c r="J1123" s="256"/>
      <c r="K1123" s="256"/>
      <c r="L1123" s="261"/>
      <c r="M1123" s="262"/>
      <c r="N1123" s="263"/>
      <c r="O1123" s="263"/>
      <c r="P1123" s="263"/>
      <c r="Q1123" s="263"/>
      <c r="R1123" s="263"/>
      <c r="S1123" s="263"/>
      <c r="T1123" s="264"/>
      <c r="U1123" s="15"/>
      <c r="V1123" s="15"/>
      <c r="W1123" s="15"/>
      <c r="X1123" s="15"/>
      <c r="Y1123" s="15"/>
      <c r="Z1123" s="15"/>
      <c r="AA1123" s="15"/>
      <c r="AB1123" s="15"/>
      <c r="AC1123" s="15"/>
      <c r="AD1123" s="15"/>
      <c r="AE1123" s="15"/>
      <c r="AT1123" s="265" t="s">
        <v>247</v>
      </c>
      <c r="AU1123" s="265" t="s">
        <v>82</v>
      </c>
      <c r="AV1123" s="15" t="s">
        <v>243</v>
      </c>
      <c r="AW1123" s="15" t="s">
        <v>33</v>
      </c>
      <c r="AX1123" s="15" t="s">
        <v>80</v>
      </c>
      <c r="AY1123" s="265" t="s">
        <v>236</v>
      </c>
    </row>
    <row r="1124" s="2" customFormat="1" ht="21.75" customHeight="1">
      <c r="A1124" s="40"/>
      <c r="B1124" s="41"/>
      <c r="C1124" s="215" t="s">
        <v>1165</v>
      </c>
      <c r="D1124" s="215" t="s">
        <v>238</v>
      </c>
      <c r="E1124" s="216" t="s">
        <v>1166</v>
      </c>
      <c r="F1124" s="217" t="s">
        <v>1167</v>
      </c>
      <c r="G1124" s="218" t="s">
        <v>114</v>
      </c>
      <c r="H1124" s="219">
        <v>14.960000000000001</v>
      </c>
      <c r="I1124" s="220"/>
      <c r="J1124" s="221">
        <f>ROUND(I1124*H1124,2)</f>
        <v>0</v>
      </c>
      <c r="K1124" s="217" t="s">
        <v>242</v>
      </c>
      <c r="L1124" s="46"/>
      <c r="M1124" s="222" t="s">
        <v>19</v>
      </c>
      <c r="N1124" s="223" t="s">
        <v>44</v>
      </c>
      <c r="O1124" s="86"/>
      <c r="P1124" s="224">
        <f>O1124*H1124</f>
        <v>0</v>
      </c>
      <c r="Q1124" s="224">
        <v>0.0044999999999999997</v>
      </c>
      <c r="R1124" s="224">
        <f>Q1124*H1124</f>
        <v>0.067320000000000005</v>
      </c>
      <c r="S1124" s="224">
        <v>0</v>
      </c>
      <c r="T1124" s="225">
        <f>S1124*H1124</f>
        <v>0</v>
      </c>
      <c r="U1124" s="40"/>
      <c r="V1124" s="40"/>
      <c r="W1124" s="40"/>
      <c r="X1124" s="40"/>
      <c r="Y1124" s="40"/>
      <c r="Z1124" s="40"/>
      <c r="AA1124" s="40"/>
      <c r="AB1124" s="40"/>
      <c r="AC1124" s="40"/>
      <c r="AD1124" s="40"/>
      <c r="AE1124" s="40"/>
      <c r="AR1124" s="226" t="s">
        <v>348</v>
      </c>
      <c r="AT1124" s="226" t="s">
        <v>238</v>
      </c>
      <c r="AU1124" s="226" t="s">
        <v>82</v>
      </c>
      <c r="AY1124" s="19" t="s">
        <v>236</v>
      </c>
      <c r="BE1124" s="227">
        <f>IF(N1124="základní",J1124,0)</f>
        <v>0</v>
      </c>
      <c r="BF1124" s="227">
        <f>IF(N1124="snížená",J1124,0)</f>
        <v>0</v>
      </c>
      <c r="BG1124" s="227">
        <f>IF(N1124="zákl. přenesená",J1124,0)</f>
        <v>0</v>
      </c>
      <c r="BH1124" s="227">
        <f>IF(N1124="sníž. přenesená",J1124,0)</f>
        <v>0</v>
      </c>
      <c r="BI1124" s="227">
        <f>IF(N1124="nulová",J1124,0)</f>
        <v>0</v>
      </c>
      <c r="BJ1124" s="19" t="s">
        <v>80</v>
      </c>
      <c r="BK1124" s="227">
        <f>ROUND(I1124*H1124,2)</f>
        <v>0</v>
      </c>
      <c r="BL1124" s="19" t="s">
        <v>348</v>
      </c>
      <c r="BM1124" s="226" t="s">
        <v>1168</v>
      </c>
    </row>
    <row r="1125" s="2" customFormat="1">
      <c r="A1125" s="40"/>
      <c r="B1125" s="41"/>
      <c r="C1125" s="42"/>
      <c r="D1125" s="228" t="s">
        <v>245</v>
      </c>
      <c r="E1125" s="42"/>
      <c r="F1125" s="229" t="s">
        <v>1169</v>
      </c>
      <c r="G1125" s="42"/>
      <c r="H1125" s="42"/>
      <c r="I1125" s="230"/>
      <c r="J1125" s="42"/>
      <c r="K1125" s="42"/>
      <c r="L1125" s="46"/>
      <c r="M1125" s="231"/>
      <c r="N1125" s="232"/>
      <c r="O1125" s="86"/>
      <c r="P1125" s="86"/>
      <c r="Q1125" s="86"/>
      <c r="R1125" s="86"/>
      <c r="S1125" s="86"/>
      <c r="T1125" s="87"/>
      <c r="U1125" s="40"/>
      <c r="V1125" s="40"/>
      <c r="W1125" s="40"/>
      <c r="X1125" s="40"/>
      <c r="Y1125" s="40"/>
      <c r="Z1125" s="40"/>
      <c r="AA1125" s="40"/>
      <c r="AB1125" s="40"/>
      <c r="AC1125" s="40"/>
      <c r="AD1125" s="40"/>
      <c r="AE1125" s="40"/>
      <c r="AT1125" s="19" t="s">
        <v>245</v>
      </c>
      <c r="AU1125" s="19" t="s">
        <v>82</v>
      </c>
    </row>
    <row r="1126" s="13" customFormat="1">
      <c r="A1126" s="13"/>
      <c r="B1126" s="233"/>
      <c r="C1126" s="234"/>
      <c r="D1126" s="235" t="s">
        <v>247</v>
      </c>
      <c r="E1126" s="236" t="s">
        <v>19</v>
      </c>
      <c r="F1126" s="237" t="s">
        <v>268</v>
      </c>
      <c r="G1126" s="234"/>
      <c r="H1126" s="236" t="s">
        <v>19</v>
      </c>
      <c r="I1126" s="238"/>
      <c r="J1126" s="234"/>
      <c r="K1126" s="234"/>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247</v>
      </c>
      <c r="AU1126" s="243" t="s">
        <v>82</v>
      </c>
      <c r="AV1126" s="13" t="s">
        <v>80</v>
      </c>
      <c r="AW1126" s="13" t="s">
        <v>33</v>
      </c>
      <c r="AX1126" s="13" t="s">
        <v>73</v>
      </c>
      <c r="AY1126" s="243" t="s">
        <v>236</v>
      </c>
    </row>
    <row r="1127" s="13" customFormat="1">
      <c r="A1127" s="13"/>
      <c r="B1127" s="233"/>
      <c r="C1127" s="234"/>
      <c r="D1127" s="235" t="s">
        <v>247</v>
      </c>
      <c r="E1127" s="236" t="s">
        <v>19</v>
      </c>
      <c r="F1127" s="237" t="s">
        <v>333</v>
      </c>
      <c r="G1127" s="234"/>
      <c r="H1127" s="236" t="s">
        <v>19</v>
      </c>
      <c r="I1127" s="238"/>
      <c r="J1127" s="234"/>
      <c r="K1127" s="234"/>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247</v>
      </c>
      <c r="AU1127" s="243" t="s">
        <v>82</v>
      </c>
      <c r="AV1127" s="13" t="s">
        <v>80</v>
      </c>
      <c r="AW1127" s="13" t="s">
        <v>33</v>
      </c>
      <c r="AX1127" s="13" t="s">
        <v>73</v>
      </c>
      <c r="AY1127" s="243" t="s">
        <v>236</v>
      </c>
    </row>
    <row r="1128" s="14" customFormat="1">
      <c r="A1128" s="14"/>
      <c r="B1128" s="244"/>
      <c r="C1128" s="245"/>
      <c r="D1128" s="235" t="s">
        <v>247</v>
      </c>
      <c r="E1128" s="246" t="s">
        <v>19</v>
      </c>
      <c r="F1128" s="247" t="s">
        <v>1170</v>
      </c>
      <c r="G1128" s="245"/>
      <c r="H1128" s="248">
        <v>4.8399999999999999</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247</v>
      </c>
      <c r="AU1128" s="254" t="s">
        <v>82</v>
      </c>
      <c r="AV1128" s="14" t="s">
        <v>82</v>
      </c>
      <c r="AW1128" s="14" t="s">
        <v>33</v>
      </c>
      <c r="AX1128" s="14" t="s">
        <v>73</v>
      </c>
      <c r="AY1128" s="254" t="s">
        <v>236</v>
      </c>
    </row>
    <row r="1129" s="14" customFormat="1">
      <c r="A1129" s="14"/>
      <c r="B1129" s="244"/>
      <c r="C1129" s="245"/>
      <c r="D1129" s="235" t="s">
        <v>247</v>
      </c>
      <c r="E1129" s="246" t="s">
        <v>19</v>
      </c>
      <c r="F1129" s="247" t="s">
        <v>1171</v>
      </c>
      <c r="G1129" s="245"/>
      <c r="H1129" s="248">
        <v>10.119999999999999</v>
      </c>
      <c r="I1129" s="249"/>
      <c r="J1129" s="245"/>
      <c r="K1129" s="245"/>
      <c r="L1129" s="250"/>
      <c r="M1129" s="251"/>
      <c r="N1129" s="252"/>
      <c r="O1129" s="252"/>
      <c r="P1129" s="252"/>
      <c r="Q1129" s="252"/>
      <c r="R1129" s="252"/>
      <c r="S1129" s="252"/>
      <c r="T1129" s="253"/>
      <c r="U1129" s="14"/>
      <c r="V1129" s="14"/>
      <c r="W1129" s="14"/>
      <c r="X1129" s="14"/>
      <c r="Y1129" s="14"/>
      <c r="Z1129" s="14"/>
      <c r="AA1129" s="14"/>
      <c r="AB1129" s="14"/>
      <c r="AC1129" s="14"/>
      <c r="AD1129" s="14"/>
      <c r="AE1129" s="14"/>
      <c r="AT1129" s="254" t="s">
        <v>247</v>
      </c>
      <c r="AU1129" s="254" t="s">
        <v>82</v>
      </c>
      <c r="AV1129" s="14" t="s">
        <v>82</v>
      </c>
      <c r="AW1129" s="14" t="s">
        <v>33</v>
      </c>
      <c r="AX1129" s="14" t="s">
        <v>73</v>
      </c>
      <c r="AY1129" s="254" t="s">
        <v>236</v>
      </c>
    </row>
    <row r="1130" s="15" customFormat="1">
      <c r="A1130" s="15"/>
      <c r="B1130" s="255"/>
      <c r="C1130" s="256"/>
      <c r="D1130" s="235" t="s">
        <v>247</v>
      </c>
      <c r="E1130" s="257" t="s">
        <v>19</v>
      </c>
      <c r="F1130" s="258" t="s">
        <v>254</v>
      </c>
      <c r="G1130" s="256"/>
      <c r="H1130" s="259">
        <v>14.960000000000001</v>
      </c>
      <c r="I1130" s="260"/>
      <c r="J1130" s="256"/>
      <c r="K1130" s="256"/>
      <c r="L1130" s="261"/>
      <c r="M1130" s="262"/>
      <c r="N1130" s="263"/>
      <c r="O1130" s="263"/>
      <c r="P1130" s="263"/>
      <c r="Q1130" s="263"/>
      <c r="R1130" s="263"/>
      <c r="S1130" s="263"/>
      <c r="T1130" s="264"/>
      <c r="U1130" s="15"/>
      <c r="V1130" s="15"/>
      <c r="W1130" s="15"/>
      <c r="X1130" s="15"/>
      <c r="Y1130" s="15"/>
      <c r="Z1130" s="15"/>
      <c r="AA1130" s="15"/>
      <c r="AB1130" s="15"/>
      <c r="AC1130" s="15"/>
      <c r="AD1130" s="15"/>
      <c r="AE1130" s="15"/>
      <c r="AT1130" s="265" t="s">
        <v>247</v>
      </c>
      <c r="AU1130" s="265" t="s">
        <v>82</v>
      </c>
      <c r="AV1130" s="15" t="s">
        <v>243</v>
      </c>
      <c r="AW1130" s="15" t="s">
        <v>33</v>
      </c>
      <c r="AX1130" s="15" t="s">
        <v>80</v>
      </c>
      <c r="AY1130" s="265" t="s">
        <v>236</v>
      </c>
    </row>
    <row r="1131" s="2" customFormat="1" ht="24.15" customHeight="1">
      <c r="A1131" s="40"/>
      <c r="B1131" s="41"/>
      <c r="C1131" s="215" t="s">
        <v>1172</v>
      </c>
      <c r="D1131" s="215" t="s">
        <v>238</v>
      </c>
      <c r="E1131" s="216" t="s">
        <v>1173</v>
      </c>
      <c r="F1131" s="217" t="s">
        <v>1174</v>
      </c>
      <c r="G1131" s="218" t="s">
        <v>329</v>
      </c>
      <c r="H1131" s="219">
        <v>0.438</v>
      </c>
      <c r="I1131" s="220"/>
      <c r="J1131" s="221">
        <f>ROUND(I1131*H1131,2)</f>
        <v>0</v>
      </c>
      <c r="K1131" s="217" t="s">
        <v>242</v>
      </c>
      <c r="L1131" s="46"/>
      <c r="M1131" s="222" t="s">
        <v>19</v>
      </c>
      <c r="N1131" s="223" t="s">
        <v>44</v>
      </c>
      <c r="O1131" s="86"/>
      <c r="P1131" s="224">
        <f>O1131*H1131</f>
        <v>0</v>
      </c>
      <c r="Q1131" s="224">
        <v>0</v>
      </c>
      <c r="R1131" s="224">
        <f>Q1131*H1131</f>
        <v>0</v>
      </c>
      <c r="S1131" s="224">
        <v>0</v>
      </c>
      <c r="T1131" s="225">
        <f>S1131*H1131</f>
        <v>0</v>
      </c>
      <c r="U1131" s="40"/>
      <c r="V1131" s="40"/>
      <c r="W1131" s="40"/>
      <c r="X1131" s="40"/>
      <c r="Y1131" s="40"/>
      <c r="Z1131" s="40"/>
      <c r="AA1131" s="40"/>
      <c r="AB1131" s="40"/>
      <c r="AC1131" s="40"/>
      <c r="AD1131" s="40"/>
      <c r="AE1131" s="40"/>
      <c r="AR1131" s="226" t="s">
        <v>348</v>
      </c>
      <c r="AT1131" s="226" t="s">
        <v>238</v>
      </c>
      <c r="AU1131" s="226" t="s">
        <v>82</v>
      </c>
      <c r="AY1131" s="19" t="s">
        <v>236</v>
      </c>
      <c r="BE1131" s="227">
        <f>IF(N1131="základní",J1131,0)</f>
        <v>0</v>
      </c>
      <c r="BF1131" s="227">
        <f>IF(N1131="snížená",J1131,0)</f>
        <v>0</v>
      </c>
      <c r="BG1131" s="227">
        <f>IF(N1131="zákl. přenesená",J1131,0)</f>
        <v>0</v>
      </c>
      <c r="BH1131" s="227">
        <f>IF(N1131="sníž. přenesená",J1131,0)</f>
        <v>0</v>
      </c>
      <c r="BI1131" s="227">
        <f>IF(N1131="nulová",J1131,0)</f>
        <v>0</v>
      </c>
      <c r="BJ1131" s="19" t="s">
        <v>80</v>
      </c>
      <c r="BK1131" s="227">
        <f>ROUND(I1131*H1131,2)</f>
        <v>0</v>
      </c>
      <c r="BL1131" s="19" t="s">
        <v>348</v>
      </c>
      <c r="BM1131" s="226" t="s">
        <v>1175</v>
      </c>
    </row>
    <row r="1132" s="2" customFormat="1">
      <c r="A1132" s="40"/>
      <c r="B1132" s="41"/>
      <c r="C1132" s="42"/>
      <c r="D1132" s="228" t="s">
        <v>245</v>
      </c>
      <c r="E1132" s="42"/>
      <c r="F1132" s="229" t="s">
        <v>1176</v>
      </c>
      <c r="G1132" s="42"/>
      <c r="H1132" s="42"/>
      <c r="I1132" s="230"/>
      <c r="J1132" s="42"/>
      <c r="K1132" s="42"/>
      <c r="L1132" s="46"/>
      <c r="M1132" s="231"/>
      <c r="N1132" s="232"/>
      <c r="O1132" s="86"/>
      <c r="P1132" s="86"/>
      <c r="Q1132" s="86"/>
      <c r="R1132" s="86"/>
      <c r="S1132" s="86"/>
      <c r="T1132" s="87"/>
      <c r="U1132" s="40"/>
      <c r="V1132" s="40"/>
      <c r="W1132" s="40"/>
      <c r="X1132" s="40"/>
      <c r="Y1132" s="40"/>
      <c r="Z1132" s="40"/>
      <c r="AA1132" s="40"/>
      <c r="AB1132" s="40"/>
      <c r="AC1132" s="40"/>
      <c r="AD1132" s="40"/>
      <c r="AE1132" s="40"/>
      <c r="AT1132" s="19" t="s">
        <v>245</v>
      </c>
      <c r="AU1132" s="19" t="s">
        <v>82</v>
      </c>
    </row>
    <row r="1133" s="12" customFormat="1" ht="22.8" customHeight="1">
      <c r="A1133" s="12"/>
      <c r="B1133" s="199"/>
      <c r="C1133" s="200"/>
      <c r="D1133" s="201" t="s">
        <v>72</v>
      </c>
      <c r="E1133" s="213" t="s">
        <v>1177</v>
      </c>
      <c r="F1133" s="213" t="s">
        <v>1178</v>
      </c>
      <c r="G1133" s="200"/>
      <c r="H1133" s="200"/>
      <c r="I1133" s="203"/>
      <c r="J1133" s="214">
        <f>BK1133</f>
        <v>0</v>
      </c>
      <c r="K1133" s="200"/>
      <c r="L1133" s="205"/>
      <c r="M1133" s="206"/>
      <c r="N1133" s="207"/>
      <c r="O1133" s="207"/>
      <c r="P1133" s="208">
        <f>SUM(P1134:P1211)</f>
        <v>0</v>
      </c>
      <c r="Q1133" s="207"/>
      <c r="R1133" s="208">
        <f>SUM(R1134:R1211)</f>
        <v>7.3831114000000015</v>
      </c>
      <c r="S1133" s="207"/>
      <c r="T1133" s="209">
        <f>SUM(T1134:T1211)</f>
        <v>3.1924000000000001</v>
      </c>
      <c r="U1133" s="12"/>
      <c r="V1133" s="12"/>
      <c r="W1133" s="12"/>
      <c r="X1133" s="12"/>
      <c r="Y1133" s="12"/>
      <c r="Z1133" s="12"/>
      <c r="AA1133" s="12"/>
      <c r="AB1133" s="12"/>
      <c r="AC1133" s="12"/>
      <c r="AD1133" s="12"/>
      <c r="AE1133" s="12"/>
      <c r="AR1133" s="210" t="s">
        <v>82</v>
      </c>
      <c r="AT1133" s="211" t="s">
        <v>72</v>
      </c>
      <c r="AU1133" s="211" t="s">
        <v>80</v>
      </c>
      <c r="AY1133" s="210" t="s">
        <v>236</v>
      </c>
      <c r="BK1133" s="212">
        <f>SUM(BK1134:BK1211)</f>
        <v>0</v>
      </c>
    </row>
    <row r="1134" s="2" customFormat="1" ht="21.75" customHeight="1">
      <c r="A1134" s="40"/>
      <c r="B1134" s="41"/>
      <c r="C1134" s="215" t="s">
        <v>1179</v>
      </c>
      <c r="D1134" s="215" t="s">
        <v>238</v>
      </c>
      <c r="E1134" s="216" t="s">
        <v>1180</v>
      </c>
      <c r="F1134" s="217" t="s">
        <v>1181</v>
      </c>
      <c r="G1134" s="218" t="s">
        <v>114</v>
      </c>
      <c r="H1134" s="219">
        <v>427.02300000000002</v>
      </c>
      <c r="I1134" s="220"/>
      <c r="J1134" s="221">
        <f>ROUND(I1134*H1134,2)</f>
        <v>0</v>
      </c>
      <c r="K1134" s="217" t="s">
        <v>242</v>
      </c>
      <c r="L1134" s="46"/>
      <c r="M1134" s="222" t="s">
        <v>19</v>
      </c>
      <c r="N1134" s="223" t="s">
        <v>44</v>
      </c>
      <c r="O1134" s="86"/>
      <c r="P1134" s="224">
        <f>O1134*H1134</f>
        <v>0</v>
      </c>
      <c r="Q1134" s="224">
        <v>0</v>
      </c>
      <c r="R1134" s="224">
        <f>Q1134*H1134</f>
        <v>0</v>
      </c>
      <c r="S1134" s="224">
        <v>0</v>
      </c>
      <c r="T1134" s="225">
        <f>S1134*H1134</f>
        <v>0</v>
      </c>
      <c r="U1134" s="40"/>
      <c r="V1134" s="40"/>
      <c r="W1134" s="40"/>
      <c r="X1134" s="40"/>
      <c r="Y1134" s="40"/>
      <c r="Z1134" s="40"/>
      <c r="AA1134" s="40"/>
      <c r="AB1134" s="40"/>
      <c r="AC1134" s="40"/>
      <c r="AD1134" s="40"/>
      <c r="AE1134" s="40"/>
      <c r="AR1134" s="226" t="s">
        <v>348</v>
      </c>
      <c r="AT1134" s="226" t="s">
        <v>238</v>
      </c>
      <c r="AU1134" s="226" t="s">
        <v>82</v>
      </c>
      <c r="AY1134" s="19" t="s">
        <v>236</v>
      </c>
      <c r="BE1134" s="227">
        <f>IF(N1134="základní",J1134,0)</f>
        <v>0</v>
      </c>
      <c r="BF1134" s="227">
        <f>IF(N1134="snížená",J1134,0)</f>
        <v>0</v>
      </c>
      <c r="BG1134" s="227">
        <f>IF(N1134="zákl. přenesená",J1134,0)</f>
        <v>0</v>
      </c>
      <c r="BH1134" s="227">
        <f>IF(N1134="sníž. přenesená",J1134,0)</f>
        <v>0</v>
      </c>
      <c r="BI1134" s="227">
        <f>IF(N1134="nulová",J1134,0)</f>
        <v>0</v>
      </c>
      <c r="BJ1134" s="19" t="s">
        <v>80</v>
      </c>
      <c r="BK1134" s="227">
        <f>ROUND(I1134*H1134,2)</f>
        <v>0</v>
      </c>
      <c r="BL1134" s="19" t="s">
        <v>348</v>
      </c>
      <c r="BM1134" s="226" t="s">
        <v>1182</v>
      </c>
    </row>
    <row r="1135" s="2" customFormat="1">
      <c r="A1135" s="40"/>
      <c r="B1135" s="41"/>
      <c r="C1135" s="42"/>
      <c r="D1135" s="228" t="s">
        <v>245</v>
      </c>
      <c r="E1135" s="42"/>
      <c r="F1135" s="229" t="s">
        <v>1183</v>
      </c>
      <c r="G1135" s="42"/>
      <c r="H1135" s="42"/>
      <c r="I1135" s="230"/>
      <c r="J1135" s="42"/>
      <c r="K1135" s="42"/>
      <c r="L1135" s="46"/>
      <c r="M1135" s="231"/>
      <c r="N1135" s="232"/>
      <c r="O1135" s="86"/>
      <c r="P1135" s="86"/>
      <c r="Q1135" s="86"/>
      <c r="R1135" s="86"/>
      <c r="S1135" s="86"/>
      <c r="T1135" s="87"/>
      <c r="U1135" s="40"/>
      <c r="V1135" s="40"/>
      <c r="W1135" s="40"/>
      <c r="X1135" s="40"/>
      <c r="Y1135" s="40"/>
      <c r="Z1135" s="40"/>
      <c r="AA1135" s="40"/>
      <c r="AB1135" s="40"/>
      <c r="AC1135" s="40"/>
      <c r="AD1135" s="40"/>
      <c r="AE1135" s="40"/>
      <c r="AT1135" s="19" t="s">
        <v>245</v>
      </c>
      <c r="AU1135" s="19" t="s">
        <v>82</v>
      </c>
    </row>
    <row r="1136" s="13" customFormat="1">
      <c r="A1136" s="13"/>
      <c r="B1136" s="233"/>
      <c r="C1136" s="234"/>
      <c r="D1136" s="235" t="s">
        <v>247</v>
      </c>
      <c r="E1136" s="236" t="s">
        <v>19</v>
      </c>
      <c r="F1136" s="237" t="s">
        <v>268</v>
      </c>
      <c r="G1136" s="234"/>
      <c r="H1136" s="236" t="s">
        <v>19</v>
      </c>
      <c r="I1136" s="238"/>
      <c r="J1136" s="234"/>
      <c r="K1136" s="234"/>
      <c r="L1136" s="239"/>
      <c r="M1136" s="240"/>
      <c r="N1136" s="241"/>
      <c r="O1136" s="241"/>
      <c r="P1136" s="241"/>
      <c r="Q1136" s="241"/>
      <c r="R1136" s="241"/>
      <c r="S1136" s="241"/>
      <c r="T1136" s="242"/>
      <c r="U1136" s="13"/>
      <c r="V1136" s="13"/>
      <c r="W1136" s="13"/>
      <c r="X1136" s="13"/>
      <c r="Y1136" s="13"/>
      <c r="Z1136" s="13"/>
      <c r="AA1136" s="13"/>
      <c r="AB1136" s="13"/>
      <c r="AC1136" s="13"/>
      <c r="AD1136" s="13"/>
      <c r="AE1136" s="13"/>
      <c r="AT1136" s="243" t="s">
        <v>247</v>
      </c>
      <c r="AU1136" s="243" t="s">
        <v>82</v>
      </c>
      <c r="AV1136" s="13" t="s">
        <v>80</v>
      </c>
      <c r="AW1136" s="13" t="s">
        <v>33</v>
      </c>
      <c r="AX1136" s="13" t="s">
        <v>73</v>
      </c>
      <c r="AY1136" s="243" t="s">
        <v>236</v>
      </c>
    </row>
    <row r="1137" s="14" customFormat="1">
      <c r="A1137" s="14"/>
      <c r="B1137" s="244"/>
      <c r="C1137" s="245"/>
      <c r="D1137" s="235" t="s">
        <v>247</v>
      </c>
      <c r="E1137" s="246" t="s">
        <v>19</v>
      </c>
      <c r="F1137" s="247" t="s">
        <v>1184</v>
      </c>
      <c r="G1137" s="245"/>
      <c r="H1137" s="248">
        <v>23.721</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247</v>
      </c>
      <c r="AU1137" s="254" t="s">
        <v>82</v>
      </c>
      <c r="AV1137" s="14" t="s">
        <v>82</v>
      </c>
      <c r="AW1137" s="14" t="s">
        <v>33</v>
      </c>
      <c r="AX1137" s="14" t="s">
        <v>73</v>
      </c>
      <c r="AY1137" s="254" t="s">
        <v>236</v>
      </c>
    </row>
    <row r="1138" s="14" customFormat="1">
      <c r="A1138" s="14"/>
      <c r="B1138" s="244"/>
      <c r="C1138" s="245"/>
      <c r="D1138" s="235" t="s">
        <v>247</v>
      </c>
      <c r="E1138" s="246" t="s">
        <v>19</v>
      </c>
      <c r="F1138" s="247" t="s">
        <v>771</v>
      </c>
      <c r="G1138" s="245"/>
      <c r="H1138" s="248">
        <v>3.2519999999999998</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247</v>
      </c>
      <c r="AU1138" s="254" t="s">
        <v>82</v>
      </c>
      <c r="AV1138" s="14" t="s">
        <v>82</v>
      </c>
      <c r="AW1138" s="14" t="s">
        <v>33</v>
      </c>
      <c r="AX1138" s="14" t="s">
        <v>73</v>
      </c>
      <c r="AY1138" s="254" t="s">
        <v>236</v>
      </c>
    </row>
    <row r="1139" s="13" customFormat="1">
      <c r="A1139" s="13"/>
      <c r="B1139" s="233"/>
      <c r="C1139" s="234"/>
      <c r="D1139" s="235" t="s">
        <v>247</v>
      </c>
      <c r="E1139" s="236" t="s">
        <v>19</v>
      </c>
      <c r="F1139" s="237" t="s">
        <v>276</v>
      </c>
      <c r="G1139" s="234"/>
      <c r="H1139" s="236" t="s">
        <v>19</v>
      </c>
      <c r="I1139" s="238"/>
      <c r="J1139" s="234"/>
      <c r="K1139" s="234"/>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247</v>
      </c>
      <c r="AU1139" s="243" t="s">
        <v>82</v>
      </c>
      <c r="AV1139" s="13" t="s">
        <v>80</v>
      </c>
      <c r="AW1139" s="13" t="s">
        <v>33</v>
      </c>
      <c r="AX1139" s="13" t="s">
        <v>73</v>
      </c>
      <c r="AY1139" s="243" t="s">
        <v>236</v>
      </c>
    </row>
    <row r="1140" s="16" customFormat="1">
      <c r="A1140" s="16"/>
      <c r="B1140" s="266"/>
      <c r="C1140" s="267"/>
      <c r="D1140" s="235" t="s">
        <v>247</v>
      </c>
      <c r="E1140" s="268" t="s">
        <v>19</v>
      </c>
      <c r="F1140" s="269" t="s">
        <v>367</v>
      </c>
      <c r="G1140" s="267"/>
      <c r="H1140" s="270">
        <v>26.972999999999999</v>
      </c>
      <c r="I1140" s="271"/>
      <c r="J1140" s="267"/>
      <c r="K1140" s="267"/>
      <c r="L1140" s="272"/>
      <c r="M1140" s="273"/>
      <c r="N1140" s="274"/>
      <c r="O1140" s="274"/>
      <c r="P1140" s="274"/>
      <c r="Q1140" s="274"/>
      <c r="R1140" s="274"/>
      <c r="S1140" s="274"/>
      <c r="T1140" s="275"/>
      <c r="U1140" s="16"/>
      <c r="V1140" s="16"/>
      <c r="W1140" s="16"/>
      <c r="X1140" s="16"/>
      <c r="Y1140" s="16"/>
      <c r="Z1140" s="16"/>
      <c r="AA1140" s="16"/>
      <c r="AB1140" s="16"/>
      <c r="AC1140" s="16"/>
      <c r="AD1140" s="16"/>
      <c r="AE1140" s="16"/>
      <c r="AT1140" s="276" t="s">
        <v>247</v>
      </c>
      <c r="AU1140" s="276" t="s">
        <v>82</v>
      </c>
      <c r="AV1140" s="16" t="s">
        <v>128</v>
      </c>
      <c r="AW1140" s="16" t="s">
        <v>33</v>
      </c>
      <c r="AX1140" s="16" t="s">
        <v>73</v>
      </c>
      <c r="AY1140" s="276" t="s">
        <v>236</v>
      </c>
    </row>
    <row r="1141" s="14" customFormat="1">
      <c r="A1141" s="14"/>
      <c r="B1141" s="244"/>
      <c r="C1141" s="245"/>
      <c r="D1141" s="235" t="s">
        <v>247</v>
      </c>
      <c r="E1141" s="246" t="s">
        <v>19</v>
      </c>
      <c r="F1141" s="247" t="s">
        <v>1185</v>
      </c>
      <c r="G1141" s="245"/>
      <c r="H1141" s="248">
        <v>400.05000000000001</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247</v>
      </c>
      <c r="AU1141" s="254" t="s">
        <v>82</v>
      </c>
      <c r="AV1141" s="14" t="s">
        <v>82</v>
      </c>
      <c r="AW1141" s="14" t="s">
        <v>33</v>
      </c>
      <c r="AX1141" s="14" t="s">
        <v>73</v>
      </c>
      <c r="AY1141" s="254" t="s">
        <v>236</v>
      </c>
    </row>
    <row r="1142" s="15" customFormat="1">
      <c r="A1142" s="15"/>
      <c r="B1142" s="255"/>
      <c r="C1142" s="256"/>
      <c r="D1142" s="235" t="s">
        <v>247</v>
      </c>
      <c r="E1142" s="257" t="s">
        <v>19</v>
      </c>
      <c r="F1142" s="258" t="s">
        <v>254</v>
      </c>
      <c r="G1142" s="256"/>
      <c r="H1142" s="259">
        <v>427.02300000000002</v>
      </c>
      <c r="I1142" s="260"/>
      <c r="J1142" s="256"/>
      <c r="K1142" s="256"/>
      <c r="L1142" s="261"/>
      <c r="M1142" s="262"/>
      <c r="N1142" s="263"/>
      <c r="O1142" s="263"/>
      <c r="P1142" s="263"/>
      <c r="Q1142" s="263"/>
      <c r="R1142" s="263"/>
      <c r="S1142" s="263"/>
      <c r="T1142" s="264"/>
      <c r="U1142" s="15"/>
      <c r="V1142" s="15"/>
      <c r="W1142" s="15"/>
      <c r="X1142" s="15"/>
      <c r="Y1142" s="15"/>
      <c r="Z1142" s="15"/>
      <c r="AA1142" s="15"/>
      <c r="AB1142" s="15"/>
      <c r="AC1142" s="15"/>
      <c r="AD1142" s="15"/>
      <c r="AE1142" s="15"/>
      <c r="AT1142" s="265" t="s">
        <v>247</v>
      </c>
      <c r="AU1142" s="265" t="s">
        <v>82</v>
      </c>
      <c r="AV1142" s="15" t="s">
        <v>243</v>
      </c>
      <c r="AW1142" s="15" t="s">
        <v>33</v>
      </c>
      <c r="AX1142" s="15" t="s">
        <v>80</v>
      </c>
      <c r="AY1142" s="265" t="s">
        <v>236</v>
      </c>
    </row>
    <row r="1143" s="2" customFormat="1" ht="16.5" customHeight="1">
      <c r="A1143" s="40"/>
      <c r="B1143" s="41"/>
      <c r="C1143" s="277" t="s">
        <v>1186</v>
      </c>
      <c r="D1143" s="277" t="s">
        <v>701</v>
      </c>
      <c r="E1143" s="278" t="s">
        <v>1187</v>
      </c>
      <c r="F1143" s="279" t="s">
        <v>1188</v>
      </c>
      <c r="G1143" s="280" t="s">
        <v>1189</v>
      </c>
      <c r="H1143" s="281">
        <v>0.42699999999999999</v>
      </c>
      <c r="I1143" s="282"/>
      <c r="J1143" s="283">
        <f>ROUND(I1143*H1143,2)</f>
        <v>0</v>
      </c>
      <c r="K1143" s="279" t="s">
        <v>242</v>
      </c>
      <c r="L1143" s="284"/>
      <c r="M1143" s="285" t="s">
        <v>19</v>
      </c>
      <c r="N1143" s="286" t="s">
        <v>44</v>
      </c>
      <c r="O1143" s="86"/>
      <c r="P1143" s="224">
        <f>O1143*H1143</f>
        <v>0</v>
      </c>
      <c r="Q1143" s="224">
        <v>0.001</v>
      </c>
      <c r="R1143" s="224">
        <f>Q1143*H1143</f>
        <v>0.00042700000000000002</v>
      </c>
      <c r="S1143" s="224">
        <v>0</v>
      </c>
      <c r="T1143" s="225">
        <f>S1143*H1143</f>
        <v>0</v>
      </c>
      <c r="U1143" s="40"/>
      <c r="V1143" s="40"/>
      <c r="W1143" s="40"/>
      <c r="X1143" s="40"/>
      <c r="Y1143" s="40"/>
      <c r="Z1143" s="40"/>
      <c r="AA1143" s="40"/>
      <c r="AB1143" s="40"/>
      <c r="AC1143" s="40"/>
      <c r="AD1143" s="40"/>
      <c r="AE1143" s="40"/>
      <c r="AR1143" s="226" t="s">
        <v>577</v>
      </c>
      <c r="AT1143" s="226" t="s">
        <v>701</v>
      </c>
      <c r="AU1143" s="226" t="s">
        <v>82</v>
      </c>
      <c r="AY1143" s="19" t="s">
        <v>236</v>
      </c>
      <c r="BE1143" s="227">
        <f>IF(N1143="základní",J1143,0)</f>
        <v>0</v>
      </c>
      <c r="BF1143" s="227">
        <f>IF(N1143="snížená",J1143,0)</f>
        <v>0</v>
      </c>
      <c r="BG1143" s="227">
        <f>IF(N1143="zákl. přenesená",J1143,0)</f>
        <v>0</v>
      </c>
      <c r="BH1143" s="227">
        <f>IF(N1143="sníž. přenesená",J1143,0)</f>
        <v>0</v>
      </c>
      <c r="BI1143" s="227">
        <f>IF(N1143="nulová",J1143,0)</f>
        <v>0</v>
      </c>
      <c r="BJ1143" s="19" t="s">
        <v>80</v>
      </c>
      <c r="BK1143" s="227">
        <f>ROUND(I1143*H1143,2)</f>
        <v>0</v>
      </c>
      <c r="BL1143" s="19" t="s">
        <v>348</v>
      </c>
      <c r="BM1143" s="226" t="s">
        <v>1190</v>
      </c>
    </row>
    <row r="1144" s="13" customFormat="1">
      <c r="A1144" s="13"/>
      <c r="B1144" s="233"/>
      <c r="C1144" s="234"/>
      <c r="D1144" s="235" t="s">
        <v>247</v>
      </c>
      <c r="E1144" s="236" t="s">
        <v>19</v>
      </c>
      <c r="F1144" s="237" t="s">
        <v>268</v>
      </c>
      <c r="G1144" s="234"/>
      <c r="H1144" s="236" t="s">
        <v>19</v>
      </c>
      <c r="I1144" s="238"/>
      <c r="J1144" s="234"/>
      <c r="K1144" s="234"/>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247</v>
      </c>
      <c r="AU1144" s="243" t="s">
        <v>82</v>
      </c>
      <c r="AV1144" s="13" t="s">
        <v>80</v>
      </c>
      <c r="AW1144" s="13" t="s">
        <v>33</v>
      </c>
      <c r="AX1144" s="13" t="s">
        <v>73</v>
      </c>
      <c r="AY1144" s="243" t="s">
        <v>236</v>
      </c>
    </row>
    <row r="1145" s="14" customFormat="1">
      <c r="A1145" s="14"/>
      <c r="B1145" s="244"/>
      <c r="C1145" s="245"/>
      <c r="D1145" s="235" t="s">
        <v>247</v>
      </c>
      <c r="E1145" s="246" t="s">
        <v>19</v>
      </c>
      <c r="F1145" s="247" t="s">
        <v>1184</v>
      </c>
      <c r="G1145" s="245"/>
      <c r="H1145" s="248">
        <v>23.721</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247</v>
      </c>
      <c r="AU1145" s="254" t="s">
        <v>82</v>
      </c>
      <c r="AV1145" s="14" t="s">
        <v>82</v>
      </c>
      <c r="AW1145" s="14" t="s">
        <v>33</v>
      </c>
      <c r="AX1145" s="14" t="s">
        <v>73</v>
      </c>
      <c r="AY1145" s="254" t="s">
        <v>236</v>
      </c>
    </row>
    <row r="1146" s="14" customFormat="1">
      <c r="A1146" s="14"/>
      <c r="B1146" s="244"/>
      <c r="C1146" s="245"/>
      <c r="D1146" s="235" t="s">
        <v>247</v>
      </c>
      <c r="E1146" s="246" t="s">
        <v>19</v>
      </c>
      <c r="F1146" s="247" t="s">
        <v>771</v>
      </c>
      <c r="G1146" s="245"/>
      <c r="H1146" s="248">
        <v>3.2519999999999998</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247</v>
      </c>
      <c r="AU1146" s="254" t="s">
        <v>82</v>
      </c>
      <c r="AV1146" s="14" t="s">
        <v>82</v>
      </c>
      <c r="AW1146" s="14" t="s">
        <v>33</v>
      </c>
      <c r="AX1146" s="14" t="s">
        <v>73</v>
      </c>
      <c r="AY1146" s="254" t="s">
        <v>236</v>
      </c>
    </row>
    <row r="1147" s="16" customFormat="1">
      <c r="A1147" s="16"/>
      <c r="B1147" s="266"/>
      <c r="C1147" s="267"/>
      <c r="D1147" s="235" t="s">
        <v>247</v>
      </c>
      <c r="E1147" s="268" t="s">
        <v>19</v>
      </c>
      <c r="F1147" s="269" t="s">
        <v>367</v>
      </c>
      <c r="G1147" s="267"/>
      <c r="H1147" s="270">
        <v>26.972999999999999</v>
      </c>
      <c r="I1147" s="271"/>
      <c r="J1147" s="267"/>
      <c r="K1147" s="267"/>
      <c r="L1147" s="272"/>
      <c r="M1147" s="273"/>
      <c r="N1147" s="274"/>
      <c r="O1147" s="274"/>
      <c r="P1147" s="274"/>
      <c r="Q1147" s="274"/>
      <c r="R1147" s="274"/>
      <c r="S1147" s="274"/>
      <c r="T1147" s="275"/>
      <c r="U1147" s="16"/>
      <c r="V1147" s="16"/>
      <c r="W1147" s="16"/>
      <c r="X1147" s="16"/>
      <c r="Y1147" s="16"/>
      <c r="Z1147" s="16"/>
      <c r="AA1147" s="16"/>
      <c r="AB1147" s="16"/>
      <c r="AC1147" s="16"/>
      <c r="AD1147" s="16"/>
      <c r="AE1147" s="16"/>
      <c r="AT1147" s="276" t="s">
        <v>247</v>
      </c>
      <c r="AU1147" s="276" t="s">
        <v>82</v>
      </c>
      <c r="AV1147" s="16" t="s">
        <v>128</v>
      </c>
      <c r="AW1147" s="16" t="s">
        <v>33</v>
      </c>
      <c r="AX1147" s="16" t="s">
        <v>73</v>
      </c>
      <c r="AY1147" s="276" t="s">
        <v>236</v>
      </c>
    </row>
    <row r="1148" s="13" customFormat="1">
      <c r="A1148" s="13"/>
      <c r="B1148" s="233"/>
      <c r="C1148" s="234"/>
      <c r="D1148" s="235" t="s">
        <v>247</v>
      </c>
      <c r="E1148" s="236" t="s">
        <v>19</v>
      </c>
      <c r="F1148" s="237" t="s">
        <v>276</v>
      </c>
      <c r="G1148" s="234"/>
      <c r="H1148" s="236" t="s">
        <v>19</v>
      </c>
      <c r="I1148" s="238"/>
      <c r="J1148" s="234"/>
      <c r="K1148" s="234"/>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247</v>
      </c>
      <c r="AU1148" s="243" t="s">
        <v>82</v>
      </c>
      <c r="AV1148" s="13" t="s">
        <v>80</v>
      </c>
      <c r="AW1148" s="13" t="s">
        <v>33</v>
      </c>
      <c r="AX1148" s="13" t="s">
        <v>73</v>
      </c>
      <c r="AY1148" s="243" t="s">
        <v>236</v>
      </c>
    </row>
    <row r="1149" s="14" customFormat="1">
      <c r="A1149" s="14"/>
      <c r="B1149" s="244"/>
      <c r="C1149" s="245"/>
      <c r="D1149" s="235" t="s">
        <v>247</v>
      </c>
      <c r="E1149" s="246" t="s">
        <v>19</v>
      </c>
      <c r="F1149" s="247" t="s">
        <v>1185</v>
      </c>
      <c r="G1149" s="245"/>
      <c r="H1149" s="248">
        <v>400.05000000000001</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247</v>
      </c>
      <c r="AU1149" s="254" t="s">
        <v>82</v>
      </c>
      <c r="AV1149" s="14" t="s">
        <v>82</v>
      </c>
      <c r="AW1149" s="14" t="s">
        <v>33</v>
      </c>
      <c r="AX1149" s="14" t="s">
        <v>73</v>
      </c>
      <c r="AY1149" s="254" t="s">
        <v>236</v>
      </c>
    </row>
    <row r="1150" s="15" customFormat="1">
      <c r="A1150" s="15"/>
      <c r="B1150" s="255"/>
      <c r="C1150" s="256"/>
      <c r="D1150" s="235" t="s">
        <v>247</v>
      </c>
      <c r="E1150" s="257" t="s">
        <v>19</v>
      </c>
      <c r="F1150" s="258" t="s">
        <v>254</v>
      </c>
      <c r="G1150" s="256"/>
      <c r="H1150" s="259">
        <v>427.02300000000002</v>
      </c>
      <c r="I1150" s="260"/>
      <c r="J1150" s="256"/>
      <c r="K1150" s="256"/>
      <c r="L1150" s="261"/>
      <c r="M1150" s="262"/>
      <c r="N1150" s="263"/>
      <c r="O1150" s="263"/>
      <c r="P1150" s="263"/>
      <c r="Q1150" s="263"/>
      <c r="R1150" s="263"/>
      <c r="S1150" s="263"/>
      <c r="T1150" s="264"/>
      <c r="U1150" s="15"/>
      <c r="V1150" s="15"/>
      <c r="W1150" s="15"/>
      <c r="X1150" s="15"/>
      <c r="Y1150" s="15"/>
      <c r="Z1150" s="15"/>
      <c r="AA1150" s="15"/>
      <c r="AB1150" s="15"/>
      <c r="AC1150" s="15"/>
      <c r="AD1150" s="15"/>
      <c r="AE1150" s="15"/>
      <c r="AT1150" s="265" t="s">
        <v>247</v>
      </c>
      <c r="AU1150" s="265" t="s">
        <v>82</v>
      </c>
      <c r="AV1150" s="15" t="s">
        <v>243</v>
      </c>
      <c r="AW1150" s="15" t="s">
        <v>33</v>
      </c>
      <c r="AX1150" s="15" t="s">
        <v>80</v>
      </c>
      <c r="AY1150" s="265" t="s">
        <v>236</v>
      </c>
    </row>
    <row r="1151" s="14" customFormat="1">
      <c r="A1151" s="14"/>
      <c r="B1151" s="244"/>
      <c r="C1151" s="245"/>
      <c r="D1151" s="235" t="s">
        <v>247</v>
      </c>
      <c r="E1151" s="245"/>
      <c r="F1151" s="247" t="s">
        <v>1191</v>
      </c>
      <c r="G1151" s="245"/>
      <c r="H1151" s="248">
        <v>0.42699999999999999</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247</v>
      </c>
      <c r="AU1151" s="254" t="s">
        <v>82</v>
      </c>
      <c r="AV1151" s="14" t="s">
        <v>82</v>
      </c>
      <c r="AW1151" s="14" t="s">
        <v>4</v>
      </c>
      <c r="AX1151" s="14" t="s">
        <v>80</v>
      </c>
      <c r="AY1151" s="254" t="s">
        <v>236</v>
      </c>
    </row>
    <row r="1152" s="2" customFormat="1" ht="21.75" customHeight="1">
      <c r="A1152" s="40"/>
      <c r="B1152" s="41"/>
      <c r="C1152" s="215" t="s">
        <v>1192</v>
      </c>
      <c r="D1152" s="215" t="s">
        <v>238</v>
      </c>
      <c r="E1152" s="216" t="s">
        <v>1193</v>
      </c>
      <c r="F1152" s="217" t="s">
        <v>1194</v>
      </c>
      <c r="G1152" s="218" t="s">
        <v>114</v>
      </c>
      <c r="H1152" s="219">
        <v>427.02300000000002</v>
      </c>
      <c r="I1152" s="220"/>
      <c r="J1152" s="221">
        <f>ROUND(I1152*H1152,2)</f>
        <v>0</v>
      </c>
      <c r="K1152" s="217" t="s">
        <v>242</v>
      </c>
      <c r="L1152" s="46"/>
      <c r="M1152" s="222" t="s">
        <v>19</v>
      </c>
      <c r="N1152" s="223" t="s">
        <v>44</v>
      </c>
      <c r="O1152" s="86"/>
      <c r="P1152" s="224">
        <f>O1152*H1152</f>
        <v>0</v>
      </c>
      <c r="Q1152" s="224">
        <v>0</v>
      </c>
      <c r="R1152" s="224">
        <f>Q1152*H1152</f>
        <v>0</v>
      </c>
      <c r="S1152" s="224">
        <v>0</v>
      </c>
      <c r="T1152" s="225">
        <f>S1152*H1152</f>
        <v>0</v>
      </c>
      <c r="U1152" s="40"/>
      <c r="V1152" s="40"/>
      <c r="W1152" s="40"/>
      <c r="X1152" s="40"/>
      <c r="Y1152" s="40"/>
      <c r="Z1152" s="40"/>
      <c r="AA1152" s="40"/>
      <c r="AB1152" s="40"/>
      <c r="AC1152" s="40"/>
      <c r="AD1152" s="40"/>
      <c r="AE1152" s="40"/>
      <c r="AR1152" s="226" t="s">
        <v>348</v>
      </c>
      <c r="AT1152" s="226" t="s">
        <v>238</v>
      </c>
      <c r="AU1152" s="226" t="s">
        <v>82</v>
      </c>
      <c r="AY1152" s="19" t="s">
        <v>236</v>
      </c>
      <c r="BE1152" s="227">
        <f>IF(N1152="základní",J1152,0)</f>
        <v>0</v>
      </c>
      <c r="BF1152" s="227">
        <f>IF(N1152="snížená",J1152,0)</f>
        <v>0</v>
      </c>
      <c r="BG1152" s="227">
        <f>IF(N1152="zákl. přenesená",J1152,0)</f>
        <v>0</v>
      </c>
      <c r="BH1152" s="227">
        <f>IF(N1152="sníž. přenesená",J1152,0)</f>
        <v>0</v>
      </c>
      <c r="BI1152" s="227">
        <f>IF(N1152="nulová",J1152,0)</f>
        <v>0</v>
      </c>
      <c r="BJ1152" s="19" t="s">
        <v>80</v>
      </c>
      <c r="BK1152" s="227">
        <f>ROUND(I1152*H1152,2)</f>
        <v>0</v>
      </c>
      <c r="BL1152" s="19" t="s">
        <v>348</v>
      </c>
      <c r="BM1152" s="226" t="s">
        <v>1195</v>
      </c>
    </row>
    <row r="1153" s="2" customFormat="1">
      <c r="A1153" s="40"/>
      <c r="B1153" s="41"/>
      <c r="C1153" s="42"/>
      <c r="D1153" s="228" t="s">
        <v>245</v>
      </c>
      <c r="E1153" s="42"/>
      <c r="F1153" s="229" t="s">
        <v>1196</v>
      </c>
      <c r="G1153" s="42"/>
      <c r="H1153" s="42"/>
      <c r="I1153" s="230"/>
      <c r="J1153" s="42"/>
      <c r="K1153" s="42"/>
      <c r="L1153" s="46"/>
      <c r="M1153" s="231"/>
      <c r="N1153" s="232"/>
      <c r="O1153" s="86"/>
      <c r="P1153" s="86"/>
      <c r="Q1153" s="86"/>
      <c r="R1153" s="86"/>
      <c r="S1153" s="86"/>
      <c r="T1153" s="87"/>
      <c r="U1153" s="40"/>
      <c r="V1153" s="40"/>
      <c r="W1153" s="40"/>
      <c r="X1153" s="40"/>
      <c r="Y1153" s="40"/>
      <c r="Z1153" s="40"/>
      <c r="AA1153" s="40"/>
      <c r="AB1153" s="40"/>
      <c r="AC1153" s="40"/>
      <c r="AD1153" s="40"/>
      <c r="AE1153" s="40"/>
      <c r="AT1153" s="19" t="s">
        <v>245</v>
      </c>
      <c r="AU1153" s="19" t="s">
        <v>82</v>
      </c>
    </row>
    <row r="1154" s="13" customFormat="1">
      <c r="A1154" s="13"/>
      <c r="B1154" s="233"/>
      <c r="C1154" s="234"/>
      <c r="D1154" s="235" t="s">
        <v>247</v>
      </c>
      <c r="E1154" s="236" t="s">
        <v>19</v>
      </c>
      <c r="F1154" s="237" t="s">
        <v>268</v>
      </c>
      <c r="G1154" s="234"/>
      <c r="H1154" s="236" t="s">
        <v>19</v>
      </c>
      <c r="I1154" s="238"/>
      <c r="J1154" s="234"/>
      <c r="K1154" s="234"/>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247</v>
      </c>
      <c r="AU1154" s="243" t="s">
        <v>82</v>
      </c>
      <c r="AV1154" s="13" t="s">
        <v>80</v>
      </c>
      <c r="AW1154" s="13" t="s">
        <v>33</v>
      </c>
      <c r="AX1154" s="13" t="s">
        <v>73</v>
      </c>
      <c r="AY1154" s="243" t="s">
        <v>236</v>
      </c>
    </row>
    <row r="1155" s="14" customFormat="1">
      <c r="A1155" s="14"/>
      <c r="B1155" s="244"/>
      <c r="C1155" s="245"/>
      <c r="D1155" s="235" t="s">
        <v>247</v>
      </c>
      <c r="E1155" s="246" t="s">
        <v>19</v>
      </c>
      <c r="F1155" s="247" t="s">
        <v>1184</v>
      </c>
      <c r="G1155" s="245"/>
      <c r="H1155" s="248">
        <v>23.721</v>
      </c>
      <c r="I1155" s="249"/>
      <c r="J1155" s="245"/>
      <c r="K1155" s="245"/>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247</v>
      </c>
      <c r="AU1155" s="254" t="s">
        <v>82</v>
      </c>
      <c r="AV1155" s="14" t="s">
        <v>82</v>
      </c>
      <c r="AW1155" s="14" t="s">
        <v>33</v>
      </c>
      <c r="AX1155" s="14" t="s">
        <v>73</v>
      </c>
      <c r="AY1155" s="254" t="s">
        <v>236</v>
      </c>
    </row>
    <row r="1156" s="14" customFormat="1">
      <c r="A1156" s="14"/>
      <c r="B1156" s="244"/>
      <c r="C1156" s="245"/>
      <c r="D1156" s="235" t="s">
        <v>247</v>
      </c>
      <c r="E1156" s="246" t="s">
        <v>19</v>
      </c>
      <c r="F1156" s="247" t="s">
        <v>771</v>
      </c>
      <c r="G1156" s="245"/>
      <c r="H1156" s="248">
        <v>3.2519999999999998</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247</v>
      </c>
      <c r="AU1156" s="254" t="s">
        <v>82</v>
      </c>
      <c r="AV1156" s="14" t="s">
        <v>82</v>
      </c>
      <c r="AW1156" s="14" t="s">
        <v>33</v>
      </c>
      <c r="AX1156" s="14" t="s">
        <v>73</v>
      </c>
      <c r="AY1156" s="254" t="s">
        <v>236</v>
      </c>
    </row>
    <row r="1157" s="16" customFormat="1">
      <c r="A1157" s="16"/>
      <c r="B1157" s="266"/>
      <c r="C1157" s="267"/>
      <c r="D1157" s="235" t="s">
        <v>247</v>
      </c>
      <c r="E1157" s="268" t="s">
        <v>19</v>
      </c>
      <c r="F1157" s="269" t="s">
        <v>367</v>
      </c>
      <c r="G1157" s="267"/>
      <c r="H1157" s="270">
        <v>26.972999999999999</v>
      </c>
      <c r="I1157" s="271"/>
      <c r="J1157" s="267"/>
      <c r="K1157" s="267"/>
      <c r="L1157" s="272"/>
      <c r="M1157" s="273"/>
      <c r="N1157" s="274"/>
      <c r="O1157" s="274"/>
      <c r="P1157" s="274"/>
      <c r="Q1157" s="274"/>
      <c r="R1157" s="274"/>
      <c r="S1157" s="274"/>
      <c r="T1157" s="275"/>
      <c r="U1157" s="16"/>
      <c r="V1157" s="16"/>
      <c r="W1157" s="16"/>
      <c r="X1157" s="16"/>
      <c r="Y1157" s="16"/>
      <c r="Z1157" s="16"/>
      <c r="AA1157" s="16"/>
      <c r="AB1157" s="16"/>
      <c r="AC1157" s="16"/>
      <c r="AD1157" s="16"/>
      <c r="AE1157" s="16"/>
      <c r="AT1157" s="276" t="s">
        <v>247</v>
      </c>
      <c r="AU1157" s="276" t="s">
        <v>82</v>
      </c>
      <c r="AV1157" s="16" t="s">
        <v>128</v>
      </c>
      <c r="AW1157" s="16" t="s">
        <v>33</v>
      </c>
      <c r="AX1157" s="16" t="s">
        <v>73</v>
      </c>
      <c r="AY1157" s="276" t="s">
        <v>236</v>
      </c>
    </row>
    <row r="1158" s="13" customFormat="1">
      <c r="A1158" s="13"/>
      <c r="B1158" s="233"/>
      <c r="C1158" s="234"/>
      <c r="D1158" s="235" t="s">
        <v>247</v>
      </c>
      <c r="E1158" s="236" t="s">
        <v>19</v>
      </c>
      <c r="F1158" s="237" t="s">
        <v>276</v>
      </c>
      <c r="G1158" s="234"/>
      <c r="H1158" s="236" t="s">
        <v>19</v>
      </c>
      <c r="I1158" s="238"/>
      <c r="J1158" s="234"/>
      <c r="K1158" s="234"/>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247</v>
      </c>
      <c r="AU1158" s="243" t="s">
        <v>82</v>
      </c>
      <c r="AV1158" s="13" t="s">
        <v>80</v>
      </c>
      <c r="AW1158" s="13" t="s">
        <v>33</v>
      </c>
      <c r="AX1158" s="13" t="s">
        <v>73</v>
      </c>
      <c r="AY1158" s="243" t="s">
        <v>236</v>
      </c>
    </row>
    <row r="1159" s="14" customFormat="1">
      <c r="A1159" s="14"/>
      <c r="B1159" s="244"/>
      <c r="C1159" s="245"/>
      <c r="D1159" s="235" t="s">
        <v>247</v>
      </c>
      <c r="E1159" s="246" t="s">
        <v>19</v>
      </c>
      <c r="F1159" s="247" t="s">
        <v>1185</v>
      </c>
      <c r="G1159" s="245"/>
      <c r="H1159" s="248">
        <v>400.05000000000001</v>
      </c>
      <c r="I1159" s="249"/>
      <c r="J1159" s="245"/>
      <c r="K1159" s="245"/>
      <c r="L1159" s="250"/>
      <c r="M1159" s="251"/>
      <c r="N1159" s="252"/>
      <c r="O1159" s="252"/>
      <c r="P1159" s="252"/>
      <c r="Q1159" s="252"/>
      <c r="R1159" s="252"/>
      <c r="S1159" s="252"/>
      <c r="T1159" s="253"/>
      <c r="U1159" s="14"/>
      <c r="V1159" s="14"/>
      <c r="W1159" s="14"/>
      <c r="X1159" s="14"/>
      <c r="Y1159" s="14"/>
      <c r="Z1159" s="14"/>
      <c r="AA1159" s="14"/>
      <c r="AB1159" s="14"/>
      <c r="AC1159" s="14"/>
      <c r="AD1159" s="14"/>
      <c r="AE1159" s="14"/>
      <c r="AT1159" s="254" t="s">
        <v>247</v>
      </c>
      <c r="AU1159" s="254" t="s">
        <v>82</v>
      </c>
      <c r="AV1159" s="14" t="s">
        <v>82</v>
      </c>
      <c r="AW1159" s="14" t="s">
        <v>33</v>
      </c>
      <c r="AX1159" s="14" t="s">
        <v>73</v>
      </c>
      <c r="AY1159" s="254" t="s">
        <v>236</v>
      </c>
    </row>
    <row r="1160" s="15" customFormat="1">
      <c r="A1160" s="15"/>
      <c r="B1160" s="255"/>
      <c r="C1160" s="256"/>
      <c r="D1160" s="235" t="s">
        <v>247</v>
      </c>
      <c r="E1160" s="257" t="s">
        <v>19</v>
      </c>
      <c r="F1160" s="258" t="s">
        <v>254</v>
      </c>
      <c r="G1160" s="256"/>
      <c r="H1160" s="259">
        <v>427.02300000000002</v>
      </c>
      <c r="I1160" s="260"/>
      <c r="J1160" s="256"/>
      <c r="K1160" s="256"/>
      <c r="L1160" s="261"/>
      <c r="M1160" s="262"/>
      <c r="N1160" s="263"/>
      <c r="O1160" s="263"/>
      <c r="P1160" s="263"/>
      <c r="Q1160" s="263"/>
      <c r="R1160" s="263"/>
      <c r="S1160" s="263"/>
      <c r="T1160" s="264"/>
      <c r="U1160" s="15"/>
      <c r="V1160" s="15"/>
      <c r="W1160" s="15"/>
      <c r="X1160" s="15"/>
      <c r="Y1160" s="15"/>
      <c r="Z1160" s="15"/>
      <c r="AA1160" s="15"/>
      <c r="AB1160" s="15"/>
      <c r="AC1160" s="15"/>
      <c r="AD1160" s="15"/>
      <c r="AE1160" s="15"/>
      <c r="AT1160" s="265" t="s">
        <v>247</v>
      </c>
      <c r="AU1160" s="265" t="s">
        <v>82</v>
      </c>
      <c r="AV1160" s="15" t="s">
        <v>243</v>
      </c>
      <c r="AW1160" s="15" t="s">
        <v>33</v>
      </c>
      <c r="AX1160" s="15" t="s">
        <v>80</v>
      </c>
      <c r="AY1160" s="265" t="s">
        <v>236</v>
      </c>
    </row>
    <row r="1161" s="2" customFormat="1" ht="21.75" customHeight="1">
      <c r="A1161" s="40"/>
      <c r="B1161" s="41"/>
      <c r="C1161" s="215" t="s">
        <v>1197</v>
      </c>
      <c r="D1161" s="215" t="s">
        <v>238</v>
      </c>
      <c r="E1161" s="216" t="s">
        <v>1198</v>
      </c>
      <c r="F1161" s="217" t="s">
        <v>1199</v>
      </c>
      <c r="G1161" s="218" t="s">
        <v>179</v>
      </c>
      <c r="H1161" s="219">
        <v>106.54000000000001</v>
      </c>
      <c r="I1161" s="220"/>
      <c r="J1161" s="221">
        <f>ROUND(I1161*H1161,2)</f>
        <v>0</v>
      </c>
      <c r="K1161" s="217" t="s">
        <v>242</v>
      </c>
      <c r="L1161" s="46"/>
      <c r="M1161" s="222" t="s">
        <v>19</v>
      </c>
      <c r="N1161" s="223" t="s">
        <v>44</v>
      </c>
      <c r="O1161" s="86"/>
      <c r="P1161" s="224">
        <f>O1161*H1161</f>
        <v>0</v>
      </c>
      <c r="Q1161" s="224">
        <v>0.0015</v>
      </c>
      <c r="R1161" s="224">
        <f>Q1161*H1161</f>
        <v>0.15981000000000001</v>
      </c>
      <c r="S1161" s="224">
        <v>0</v>
      </c>
      <c r="T1161" s="225">
        <f>S1161*H1161</f>
        <v>0</v>
      </c>
      <c r="U1161" s="40"/>
      <c r="V1161" s="40"/>
      <c r="W1161" s="40"/>
      <c r="X1161" s="40"/>
      <c r="Y1161" s="40"/>
      <c r="Z1161" s="40"/>
      <c r="AA1161" s="40"/>
      <c r="AB1161" s="40"/>
      <c r="AC1161" s="40"/>
      <c r="AD1161" s="40"/>
      <c r="AE1161" s="40"/>
      <c r="AR1161" s="226" t="s">
        <v>348</v>
      </c>
      <c r="AT1161" s="226" t="s">
        <v>238</v>
      </c>
      <c r="AU1161" s="226" t="s">
        <v>82</v>
      </c>
      <c r="AY1161" s="19" t="s">
        <v>236</v>
      </c>
      <c r="BE1161" s="227">
        <f>IF(N1161="základní",J1161,0)</f>
        <v>0</v>
      </c>
      <c r="BF1161" s="227">
        <f>IF(N1161="snížená",J1161,0)</f>
        <v>0</v>
      </c>
      <c r="BG1161" s="227">
        <f>IF(N1161="zákl. přenesená",J1161,0)</f>
        <v>0</v>
      </c>
      <c r="BH1161" s="227">
        <f>IF(N1161="sníž. přenesená",J1161,0)</f>
        <v>0</v>
      </c>
      <c r="BI1161" s="227">
        <f>IF(N1161="nulová",J1161,0)</f>
        <v>0</v>
      </c>
      <c r="BJ1161" s="19" t="s">
        <v>80</v>
      </c>
      <c r="BK1161" s="227">
        <f>ROUND(I1161*H1161,2)</f>
        <v>0</v>
      </c>
      <c r="BL1161" s="19" t="s">
        <v>348</v>
      </c>
      <c r="BM1161" s="226" t="s">
        <v>1200</v>
      </c>
    </row>
    <row r="1162" s="2" customFormat="1">
      <c r="A1162" s="40"/>
      <c r="B1162" s="41"/>
      <c r="C1162" s="42"/>
      <c r="D1162" s="228" t="s">
        <v>245</v>
      </c>
      <c r="E1162" s="42"/>
      <c r="F1162" s="229" t="s">
        <v>1201</v>
      </c>
      <c r="G1162" s="42"/>
      <c r="H1162" s="42"/>
      <c r="I1162" s="230"/>
      <c r="J1162" s="42"/>
      <c r="K1162" s="42"/>
      <c r="L1162" s="46"/>
      <c r="M1162" s="231"/>
      <c r="N1162" s="232"/>
      <c r="O1162" s="86"/>
      <c r="P1162" s="86"/>
      <c r="Q1162" s="86"/>
      <c r="R1162" s="86"/>
      <c r="S1162" s="86"/>
      <c r="T1162" s="87"/>
      <c r="U1162" s="40"/>
      <c r="V1162" s="40"/>
      <c r="W1162" s="40"/>
      <c r="X1162" s="40"/>
      <c r="Y1162" s="40"/>
      <c r="Z1162" s="40"/>
      <c r="AA1162" s="40"/>
      <c r="AB1162" s="40"/>
      <c r="AC1162" s="40"/>
      <c r="AD1162" s="40"/>
      <c r="AE1162" s="40"/>
      <c r="AT1162" s="19" t="s">
        <v>245</v>
      </c>
      <c r="AU1162" s="19" t="s">
        <v>82</v>
      </c>
    </row>
    <row r="1163" s="14" customFormat="1">
      <c r="A1163" s="14"/>
      <c r="B1163" s="244"/>
      <c r="C1163" s="245"/>
      <c r="D1163" s="235" t="s">
        <v>247</v>
      </c>
      <c r="E1163" s="246" t="s">
        <v>19</v>
      </c>
      <c r="F1163" s="247" t="s">
        <v>1202</v>
      </c>
      <c r="G1163" s="245"/>
      <c r="H1163" s="248">
        <v>106.54000000000001</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247</v>
      </c>
      <c r="AU1163" s="254" t="s">
        <v>82</v>
      </c>
      <c r="AV1163" s="14" t="s">
        <v>82</v>
      </c>
      <c r="AW1163" s="14" t="s">
        <v>33</v>
      </c>
      <c r="AX1163" s="14" t="s">
        <v>80</v>
      </c>
      <c r="AY1163" s="254" t="s">
        <v>236</v>
      </c>
    </row>
    <row r="1164" s="2" customFormat="1" ht="24.15" customHeight="1">
      <c r="A1164" s="40"/>
      <c r="B1164" s="41"/>
      <c r="C1164" s="215" t="s">
        <v>1203</v>
      </c>
      <c r="D1164" s="215" t="s">
        <v>238</v>
      </c>
      <c r="E1164" s="216" t="s">
        <v>1204</v>
      </c>
      <c r="F1164" s="217" t="s">
        <v>1205</v>
      </c>
      <c r="G1164" s="218" t="s">
        <v>114</v>
      </c>
      <c r="H1164" s="219">
        <v>798.10000000000002</v>
      </c>
      <c r="I1164" s="220"/>
      <c r="J1164" s="221">
        <f>ROUND(I1164*H1164,2)</f>
        <v>0</v>
      </c>
      <c r="K1164" s="217" t="s">
        <v>242</v>
      </c>
      <c r="L1164" s="46"/>
      <c r="M1164" s="222" t="s">
        <v>19</v>
      </c>
      <c r="N1164" s="223" t="s">
        <v>44</v>
      </c>
      <c r="O1164" s="86"/>
      <c r="P1164" s="224">
        <f>O1164*H1164</f>
        <v>0</v>
      </c>
      <c r="Q1164" s="224">
        <v>0</v>
      </c>
      <c r="R1164" s="224">
        <f>Q1164*H1164</f>
        <v>0</v>
      </c>
      <c r="S1164" s="224">
        <v>0.002</v>
      </c>
      <c r="T1164" s="225">
        <f>S1164*H1164</f>
        <v>1.5962000000000001</v>
      </c>
      <c r="U1164" s="40"/>
      <c r="V1164" s="40"/>
      <c r="W1164" s="40"/>
      <c r="X1164" s="40"/>
      <c r="Y1164" s="40"/>
      <c r="Z1164" s="40"/>
      <c r="AA1164" s="40"/>
      <c r="AB1164" s="40"/>
      <c r="AC1164" s="40"/>
      <c r="AD1164" s="40"/>
      <c r="AE1164" s="40"/>
      <c r="AR1164" s="226" t="s">
        <v>348</v>
      </c>
      <c r="AT1164" s="226" t="s">
        <v>238</v>
      </c>
      <c r="AU1164" s="226" t="s">
        <v>82</v>
      </c>
      <c r="AY1164" s="19" t="s">
        <v>236</v>
      </c>
      <c r="BE1164" s="227">
        <f>IF(N1164="základní",J1164,0)</f>
        <v>0</v>
      </c>
      <c r="BF1164" s="227">
        <f>IF(N1164="snížená",J1164,0)</f>
        <v>0</v>
      </c>
      <c r="BG1164" s="227">
        <f>IF(N1164="zákl. přenesená",J1164,0)</f>
        <v>0</v>
      </c>
      <c r="BH1164" s="227">
        <f>IF(N1164="sníž. přenesená",J1164,0)</f>
        <v>0</v>
      </c>
      <c r="BI1164" s="227">
        <f>IF(N1164="nulová",J1164,0)</f>
        <v>0</v>
      </c>
      <c r="BJ1164" s="19" t="s">
        <v>80</v>
      </c>
      <c r="BK1164" s="227">
        <f>ROUND(I1164*H1164,2)</f>
        <v>0</v>
      </c>
      <c r="BL1164" s="19" t="s">
        <v>348</v>
      </c>
      <c r="BM1164" s="226" t="s">
        <v>1206</v>
      </c>
    </row>
    <row r="1165" s="2" customFormat="1">
      <c r="A1165" s="40"/>
      <c r="B1165" s="41"/>
      <c r="C1165" s="42"/>
      <c r="D1165" s="228" t="s">
        <v>245</v>
      </c>
      <c r="E1165" s="42"/>
      <c r="F1165" s="229" t="s">
        <v>1207</v>
      </c>
      <c r="G1165" s="42"/>
      <c r="H1165" s="42"/>
      <c r="I1165" s="230"/>
      <c r="J1165" s="42"/>
      <c r="K1165" s="42"/>
      <c r="L1165" s="46"/>
      <c r="M1165" s="231"/>
      <c r="N1165" s="232"/>
      <c r="O1165" s="86"/>
      <c r="P1165" s="86"/>
      <c r="Q1165" s="86"/>
      <c r="R1165" s="86"/>
      <c r="S1165" s="86"/>
      <c r="T1165" s="87"/>
      <c r="U1165" s="40"/>
      <c r="V1165" s="40"/>
      <c r="W1165" s="40"/>
      <c r="X1165" s="40"/>
      <c r="Y1165" s="40"/>
      <c r="Z1165" s="40"/>
      <c r="AA1165" s="40"/>
      <c r="AB1165" s="40"/>
      <c r="AC1165" s="40"/>
      <c r="AD1165" s="40"/>
      <c r="AE1165" s="40"/>
      <c r="AT1165" s="19" t="s">
        <v>245</v>
      </c>
      <c r="AU1165" s="19" t="s">
        <v>82</v>
      </c>
    </row>
    <row r="1166" s="14" customFormat="1">
      <c r="A1166" s="14"/>
      <c r="B1166" s="244"/>
      <c r="C1166" s="245"/>
      <c r="D1166" s="235" t="s">
        <v>247</v>
      </c>
      <c r="E1166" s="246" t="s">
        <v>19</v>
      </c>
      <c r="F1166" s="247" t="s">
        <v>1208</v>
      </c>
      <c r="G1166" s="245"/>
      <c r="H1166" s="248">
        <v>798.10000000000002</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247</v>
      </c>
      <c r="AU1166" s="254" t="s">
        <v>82</v>
      </c>
      <c r="AV1166" s="14" t="s">
        <v>82</v>
      </c>
      <c r="AW1166" s="14" t="s">
        <v>33</v>
      </c>
      <c r="AX1166" s="14" t="s">
        <v>80</v>
      </c>
      <c r="AY1166" s="254" t="s">
        <v>236</v>
      </c>
    </row>
    <row r="1167" s="2" customFormat="1" ht="24.15" customHeight="1">
      <c r="A1167" s="40"/>
      <c r="B1167" s="41"/>
      <c r="C1167" s="215" t="s">
        <v>1209</v>
      </c>
      <c r="D1167" s="215" t="s">
        <v>238</v>
      </c>
      <c r="E1167" s="216" t="s">
        <v>1210</v>
      </c>
      <c r="F1167" s="217" t="s">
        <v>1211</v>
      </c>
      <c r="G1167" s="218" t="s">
        <v>114</v>
      </c>
      <c r="H1167" s="219">
        <v>798.10000000000002</v>
      </c>
      <c r="I1167" s="220"/>
      <c r="J1167" s="221">
        <f>ROUND(I1167*H1167,2)</f>
        <v>0</v>
      </c>
      <c r="K1167" s="217" t="s">
        <v>242</v>
      </c>
      <c r="L1167" s="46"/>
      <c r="M1167" s="222" t="s">
        <v>19</v>
      </c>
      <c r="N1167" s="223" t="s">
        <v>44</v>
      </c>
      <c r="O1167" s="86"/>
      <c r="P1167" s="224">
        <f>O1167*H1167</f>
        <v>0</v>
      </c>
      <c r="Q1167" s="224">
        <v>0</v>
      </c>
      <c r="R1167" s="224">
        <f>Q1167*H1167</f>
        <v>0</v>
      </c>
      <c r="S1167" s="224">
        <v>0.002</v>
      </c>
      <c r="T1167" s="225">
        <f>S1167*H1167</f>
        <v>1.5962000000000001</v>
      </c>
      <c r="U1167" s="40"/>
      <c r="V1167" s="40"/>
      <c r="W1167" s="40"/>
      <c r="X1167" s="40"/>
      <c r="Y1167" s="40"/>
      <c r="Z1167" s="40"/>
      <c r="AA1167" s="40"/>
      <c r="AB1167" s="40"/>
      <c r="AC1167" s="40"/>
      <c r="AD1167" s="40"/>
      <c r="AE1167" s="40"/>
      <c r="AR1167" s="226" t="s">
        <v>348</v>
      </c>
      <c r="AT1167" s="226" t="s">
        <v>238</v>
      </c>
      <c r="AU1167" s="226" t="s">
        <v>82</v>
      </c>
      <c r="AY1167" s="19" t="s">
        <v>236</v>
      </c>
      <c r="BE1167" s="227">
        <f>IF(N1167="základní",J1167,0)</f>
        <v>0</v>
      </c>
      <c r="BF1167" s="227">
        <f>IF(N1167="snížená",J1167,0)</f>
        <v>0</v>
      </c>
      <c r="BG1167" s="227">
        <f>IF(N1167="zákl. přenesená",J1167,0)</f>
        <v>0</v>
      </c>
      <c r="BH1167" s="227">
        <f>IF(N1167="sníž. přenesená",J1167,0)</f>
        <v>0</v>
      </c>
      <c r="BI1167" s="227">
        <f>IF(N1167="nulová",J1167,0)</f>
        <v>0</v>
      </c>
      <c r="BJ1167" s="19" t="s">
        <v>80</v>
      </c>
      <c r="BK1167" s="227">
        <f>ROUND(I1167*H1167,2)</f>
        <v>0</v>
      </c>
      <c r="BL1167" s="19" t="s">
        <v>348</v>
      </c>
      <c r="BM1167" s="226" t="s">
        <v>1212</v>
      </c>
    </row>
    <row r="1168" s="2" customFormat="1">
      <c r="A1168" s="40"/>
      <c r="B1168" s="41"/>
      <c r="C1168" s="42"/>
      <c r="D1168" s="228" t="s">
        <v>245</v>
      </c>
      <c r="E1168" s="42"/>
      <c r="F1168" s="229" t="s">
        <v>1213</v>
      </c>
      <c r="G1168" s="42"/>
      <c r="H1168" s="42"/>
      <c r="I1168" s="230"/>
      <c r="J1168" s="42"/>
      <c r="K1168" s="42"/>
      <c r="L1168" s="46"/>
      <c r="M1168" s="231"/>
      <c r="N1168" s="232"/>
      <c r="O1168" s="86"/>
      <c r="P1168" s="86"/>
      <c r="Q1168" s="86"/>
      <c r="R1168" s="86"/>
      <c r="S1168" s="86"/>
      <c r="T1168" s="87"/>
      <c r="U1168" s="40"/>
      <c r="V1168" s="40"/>
      <c r="W1168" s="40"/>
      <c r="X1168" s="40"/>
      <c r="Y1168" s="40"/>
      <c r="Z1168" s="40"/>
      <c r="AA1168" s="40"/>
      <c r="AB1168" s="40"/>
      <c r="AC1168" s="40"/>
      <c r="AD1168" s="40"/>
      <c r="AE1168" s="40"/>
      <c r="AT1168" s="19" t="s">
        <v>245</v>
      </c>
      <c r="AU1168" s="19" t="s">
        <v>82</v>
      </c>
    </row>
    <row r="1169" s="14" customFormat="1">
      <c r="A1169" s="14"/>
      <c r="B1169" s="244"/>
      <c r="C1169" s="245"/>
      <c r="D1169" s="235" t="s">
        <v>247</v>
      </c>
      <c r="E1169" s="246" t="s">
        <v>19</v>
      </c>
      <c r="F1169" s="247" t="s">
        <v>1208</v>
      </c>
      <c r="G1169" s="245"/>
      <c r="H1169" s="248">
        <v>798.10000000000002</v>
      </c>
      <c r="I1169" s="249"/>
      <c r="J1169" s="245"/>
      <c r="K1169" s="245"/>
      <c r="L1169" s="250"/>
      <c r="M1169" s="251"/>
      <c r="N1169" s="252"/>
      <c r="O1169" s="252"/>
      <c r="P1169" s="252"/>
      <c r="Q1169" s="252"/>
      <c r="R1169" s="252"/>
      <c r="S1169" s="252"/>
      <c r="T1169" s="253"/>
      <c r="U1169" s="14"/>
      <c r="V1169" s="14"/>
      <c r="W1169" s="14"/>
      <c r="X1169" s="14"/>
      <c r="Y1169" s="14"/>
      <c r="Z1169" s="14"/>
      <c r="AA1169" s="14"/>
      <c r="AB1169" s="14"/>
      <c r="AC1169" s="14"/>
      <c r="AD1169" s="14"/>
      <c r="AE1169" s="14"/>
      <c r="AT1169" s="254" t="s">
        <v>247</v>
      </c>
      <c r="AU1169" s="254" t="s">
        <v>82</v>
      </c>
      <c r="AV1169" s="14" t="s">
        <v>82</v>
      </c>
      <c r="AW1169" s="14" t="s">
        <v>33</v>
      </c>
      <c r="AX1169" s="14" t="s">
        <v>80</v>
      </c>
      <c r="AY1169" s="254" t="s">
        <v>236</v>
      </c>
    </row>
    <row r="1170" s="2" customFormat="1" ht="16.5" customHeight="1">
      <c r="A1170" s="40"/>
      <c r="B1170" s="41"/>
      <c r="C1170" s="277" t="s">
        <v>1214</v>
      </c>
      <c r="D1170" s="277" t="s">
        <v>701</v>
      </c>
      <c r="E1170" s="278" t="s">
        <v>1215</v>
      </c>
      <c r="F1170" s="279" t="s">
        <v>1216</v>
      </c>
      <c r="G1170" s="280" t="s">
        <v>114</v>
      </c>
      <c r="H1170" s="281">
        <v>491.07600000000002</v>
      </c>
      <c r="I1170" s="282"/>
      <c r="J1170" s="283">
        <f>ROUND(I1170*H1170,2)</f>
        <v>0</v>
      </c>
      <c r="K1170" s="279" t="s">
        <v>242</v>
      </c>
      <c r="L1170" s="284"/>
      <c r="M1170" s="285" t="s">
        <v>19</v>
      </c>
      <c r="N1170" s="286" t="s">
        <v>44</v>
      </c>
      <c r="O1170" s="86"/>
      <c r="P1170" s="224">
        <f>O1170*H1170</f>
        <v>0</v>
      </c>
      <c r="Q1170" s="224">
        <v>0.0030000000000000001</v>
      </c>
      <c r="R1170" s="224">
        <f>Q1170*H1170</f>
        <v>1.4732280000000002</v>
      </c>
      <c r="S1170" s="224">
        <v>0</v>
      </c>
      <c r="T1170" s="225">
        <f>S1170*H1170</f>
        <v>0</v>
      </c>
      <c r="U1170" s="40"/>
      <c r="V1170" s="40"/>
      <c r="W1170" s="40"/>
      <c r="X1170" s="40"/>
      <c r="Y1170" s="40"/>
      <c r="Z1170" s="40"/>
      <c r="AA1170" s="40"/>
      <c r="AB1170" s="40"/>
      <c r="AC1170" s="40"/>
      <c r="AD1170" s="40"/>
      <c r="AE1170" s="40"/>
      <c r="AR1170" s="226" t="s">
        <v>577</v>
      </c>
      <c r="AT1170" s="226" t="s">
        <v>701</v>
      </c>
      <c r="AU1170" s="226" t="s">
        <v>82</v>
      </c>
      <c r="AY1170" s="19" t="s">
        <v>236</v>
      </c>
      <c r="BE1170" s="227">
        <f>IF(N1170="základní",J1170,0)</f>
        <v>0</v>
      </c>
      <c r="BF1170" s="227">
        <f>IF(N1170="snížená",J1170,0)</f>
        <v>0</v>
      </c>
      <c r="BG1170" s="227">
        <f>IF(N1170="zákl. přenesená",J1170,0)</f>
        <v>0</v>
      </c>
      <c r="BH1170" s="227">
        <f>IF(N1170="sníž. přenesená",J1170,0)</f>
        <v>0</v>
      </c>
      <c r="BI1170" s="227">
        <f>IF(N1170="nulová",J1170,0)</f>
        <v>0</v>
      </c>
      <c r="BJ1170" s="19" t="s">
        <v>80</v>
      </c>
      <c r="BK1170" s="227">
        <f>ROUND(I1170*H1170,2)</f>
        <v>0</v>
      </c>
      <c r="BL1170" s="19" t="s">
        <v>348</v>
      </c>
      <c r="BM1170" s="226" t="s">
        <v>1217</v>
      </c>
    </row>
    <row r="1171" s="13" customFormat="1">
      <c r="A1171" s="13"/>
      <c r="B1171" s="233"/>
      <c r="C1171" s="234"/>
      <c r="D1171" s="235" t="s">
        <v>247</v>
      </c>
      <c r="E1171" s="236" t="s">
        <v>19</v>
      </c>
      <c r="F1171" s="237" t="s">
        <v>268</v>
      </c>
      <c r="G1171" s="234"/>
      <c r="H1171" s="236" t="s">
        <v>19</v>
      </c>
      <c r="I1171" s="238"/>
      <c r="J1171" s="234"/>
      <c r="K1171" s="234"/>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247</v>
      </c>
      <c r="AU1171" s="243" t="s">
        <v>82</v>
      </c>
      <c r="AV1171" s="13" t="s">
        <v>80</v>
      </c>
      <c r="AW1171" s="13" t="s">
        <v>33</v>
      </c>
      <c r="AX1171" s="13" t="s">
        <v>73</v>
      </c>
      <c r="AY1171" s="243" t="s">
        <v>236</v>
      </c>
    </row>
    <row r="1172" s="14" customFormat="1">
      <c r="A1172" s="14"/>
      <c r="B1172" s="244"/>
      <c r="C1172" s="245"/>
      <c r="D1172" s="235" t="s">
        <v>247</v>
      </c>
      <c r="E1172" s="246" t="s">
        <v>19</v>
      </c>
      <c r="F1172" s="247" t="s">
        <v>1184</v>
      </c>
      <c r="G1172" s="245"/>
      <c r="H1172" s="248">
        <v>23.721</v>
      </c>
      <c r="I1172" s="249"/>
      <c r="J1172" s="245"/>
      <c r="K1172" s="245"/>
      <c r="L1172" s="250"/>
      <c r="M1172" s="251"/>
      <c r="N1172" s="252"/>
      <c r="O1172" s="252"/>
      <c r="P1172" s="252"/>
      <c r="Q1172" s="252"/>
      <c r="R1172" s="252"/>
      <c r="S1172" s="252"/>
      <c r="T1172" s="253"/>
      <c r="U1172" s="14"/>
      <c r="V1172" s="14"/>
      <c r="W1172" s="14"/>
      <c r="X1172" s="14"/>
      <c r="Y1172" s="14"/>
      <c r="Z1172" s="14"/>
      <c r="AA1172" s="14"/>
      <c r="AB1172" s="14"/>
      <c r="AC1172" s="14"/>
      <c r="AD1172" s="14"/>
      <c r="AE1172" s="14"/>
      <c r="AT1172" s="254" t="s">
        <v>247</v>
      </c>
      <c r="AU1172" s="254" t="s">
        <v>82</v>
      </c>
      <c r="AV1172" s="14" t="s">
        <v>82</v>
      </c>
      <c r="AW1172" s="14" t="s">
        <v>33</v>
      </c>
      <c r="AX1172" s="14" t="s">
        <v>73</v>
      </c>
      <c r="AY1172" s="254" t="s">
        <v>236</v>
      </c>
    </row>
    <row r="1173" s="14" customFormat="1">
      <c r="A1173" s="14"/>
      <c r="B1173" s="244"/>
      <c r="C1173" s="245"/>
      <c r="D1173" s="235" t="s">
        <v>247</v>
      </c>
      <c r="E1173" s="246" t="s">
        <v>19</v>
      </c>
      <c r="F1173" s="247" t="s">
        <v>771</v>
      </c>
      <c r="G1173" s="245"/>
      <c r="H1173" s="248">
        <v>3.2519999999999998</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247</v>
      </c>
      <c r="AU1173" s="254" t="s">
        <v>82</v>
      </c>
      <c r="AV1173" s="14" t="s">
        <v>82</v>
      </c>
      <c r="AW1173" s="14" t="s">
        <v>33</v>
      </c>
      <c r="AX1173" s="14" t="s">
        <v>73</v>
      </c>
      <c r="AY1173" s="254" t="s">
        <v>236</v>
      </c>
    </row>
    <row r="1174" s="13" customFormat="1">
      <c r="A1174" s="13"/>
      <c r="B1174" s="233"/>
      <c r="C1174" s="234"/>
      <c r="D1174" s="235" t="s">
        <v>247</v>
      </c>
      <c r="E1174" s="236" t="s">
        <v>19</v>
      </c>
      <c r="F1174" s="237" t="s">
        <v>276</v>
      </c>
      <c r="G1174" s="234"/>
      <c r="H1174" s="236" t="s">
        <v>19</v>
      </c>
      <c r="I1174" s="238"/>
      <c r="J1174" s="234"/>
      <c r="K1174" s="234"/>
      <c r="L1174" s="239"/>
      <c r="M1174" s="240"/>
      <c r="N1174" s="241"/>
      <c r="O1174" s="241"/>
      <c r="P1174" s="241"/>
      <c r="Q1174" s="241"/>
      <c r="R1174" s="241"/>
      <c r="S1174" s="241"/>
      <c r="T1174" s="242"/>
      <c r="U1174" s="13"/>
      <c r="V1174" s="13"/>
      <c r="W1174" s="13"/>
      <c r="X1174" s="13"/>
      <c r="Y1174" s="13"/>
      <c r="Z1174" s="13"/>
      <c r="AA1174" s="13"/>
      <c r="AB1174" s="13"/>
      <c r="AC1174" s="13"/>
      <c r="AD1174" s="13"/>
      <c r="AE1174" s="13"/>
      <c r="AT1174" s="243" t="s">
        <v>247</v>
      </c>
      <c r="AU1174" s="243" t="s">
        <v>82</v>
      </c>
      <c r="AV1174" s="13" t="s">
        <v>80</v>
      </c>
      <c r="AW1174" s="13" t="s">
        <v>33</v>
      </c>
      <c r="AX1174" s="13" t="s">
        <v>73</v>
      </c>
      <c r="AY1174" s="243" t="s">
        <v>236</v>
      </c>
    </row>
    <row r="1175" s="14" customFormat="1">
      <c r="A1175" s="14"/>
      <c r="B1175" s="244"/>
      <c r="C1175" s="245"/>
      <c r="D1175" s="235" t="s">
        <v>247</v>
      </c>
      <c r="E1175" s="246" t="s">
        <v>19</v>
      </c>
      <c r="F1175" s="247" t="s">
        <v>1185</v>
      </c>
      <c r="G1175" s="245"/>
      <c r="H1175" s="248">
        <v>400.05000000000001</v>
      </c>
      <c r="I1175" s="249"/>
      <c r="J1175" s="245"/>
      <c r="K1175" s="245"/>
      <c r="L1175" s="250"/>
      <c r="M1175" s="251"/>
      <c r="N1175" s="252"/>
      <c r="O1175" s="252"/>
      <c r="P1175" s="252"/>
      <c r="Q1175" s="252"/>
      <c r="R1175" s="252"/>
      <c r="S1175" s="252"/>
      <c r="T1175" s="253"/>
      <c r="U1175" s="14"/>
      <c r="V1175" s="14"/>
      <c r="W1175" s="14"/>
      <c r="X1175" s="14"/>
      <c r="Y1175" s="14"/>
      <c r="Z1175" s="14"/>
      <c r="AA1175" s="14"/>
      <c r="AB1175" s="14"/>
      <c r="AC1175" s="14"/>
      <c r="AD1175" s="14"/>
      <c r="AE1175" s="14"/>
      <c r="AT1175" s="254" t="s">
        <v>247</v>
      </c>
      <c r="AU1175" s="254" t="s">
        <v>82</v>
      </c>
      <c r="AV1175" s="14" t="s">
        <v>82</v>
      </c>
      <c r="AW1175" s="14" t="s">
        <v>33</v>
      </c>
      <c r="AX1175" s="14" t="s">
        <v>73</v>
      </c>
      <c r="AY1175" s="254" t="s">
        <v>236</v>
      </c>
    </row>
    <row r="1176" s="15" customFormat="1">
      <c r="A1176" s="15"/>
      <c r="B1176" s="255"/>
      <c r="C1176" s="256"/>
      <c r="D1176" s="235" t="s">
        <v>247</v>
      </c>
      <c r="E1176" s="257" t="s">
        <v>19</v>
      </c>
      <c r="F1176" s="258" t="s">
        <v>254</v>
      </c>
      <c r="G1176" s="256"/>
      <c r="H1176" s="259">
        <v>427.02300000000002</v>
      </c>
      <c r="I1176" s="260"/>
      <c r="J1176" s="256"/>
      <c r="K1176" s="256"/>
      <c r="L1176" s="261"/>
      <c r="M1176" s="262"/>
      <c r="N1176" s="263"/>
      <c r="O1176" s="263"/>
      <c r="P1176" s="263"/>
      <c r="Q1176" s="263"/>
      <c r="R1176" s="263"/>
      <c r="S1176" s="263"/>
      <c r="T1176" s="264"/>
      <c r="U1176" s="15"/>
      <c r="V1176" s="15"/>
      <c r="W1176" s="15"/>
      <c r="X1176" s="15"/>
      <c r="Y1176" s="15"/>
      <c r="Z1176" s="15"/>
      <c r="AA1176" s="15"/>
      <c r="AB1176" s="15"/>
      <c r="AC1176" s="15"/>
      <c r="AD1176" s="15"/>
      <c r="AE1176" s="15"/>
      <c r="AT1176" s="265" t="s">
        <v>247</v>
      </c>
      <c r="AU1176" s="265" t="s">
        <v>82</v>
      </c>
      <c r="AV1176" s="15" t="s">
        <v>243</v>
      </c>
      <c r="AW1176" s="15" t="s">
        <v>33</v>
      </c>
      <c r="AX1176" s="15" t="s">
        <v>80</v>
      </c>
      <c r="AY1176" s="265" t="s">
        <v>236</v>
      </c>
    </row>
    <row r="1177" s="14" customFormat="1">
      <c r="A1177" s="14"/>
      <c r="B1177" s="244"/>
      <c r="C1177" s="245"/>
      <c r="D1177" s="235" t="s">
        <v>247</v>
      </c>
      <c r="E1177" s="245"/>
      <c r="F1177" s="247" t="s">
        <v>1218</v>
      </c>
      <c r="G1177" s="245"/>
      <c r="H1177" s="248">
        <v>491.07600000000002</v>
      </c>
      <c r="I1177" s="249"/>
      <c r="J1177" s="245"/>
      <c r="K1177" s="245"/>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247</v>
      </c>
      <c r="AU1177" s="254" t="s">
        <v>82</v>
      </c>
      <c r="AV1177" s="14" t="s">
        <v>82</v>
      </c>
      <c r="AW1177" s="14" t="s">
        <v>4</v>
      </c>
      <c r="AX1177" s="14" t="s">
        <v>80</v>
      </c>
      <c r="AY1177" s="254" t="s">
        <v>236</v>
      </c>
    </row>
    <row r="1178" s="2" customFormat="1" ht="16.5" customHeight="1">
      <c r="A1178" s="40"/>
      <c r="B1178" s="41"/>
      <c r="C1178" s="215" t="s">
        <v>1219</v>
      </c>
      <c r="D1178" s="215" t="s">
        <v>238</v>
      </c>
      <c r="E1178" s="216" t="s">
        <v>1220</v>
      </c>
      <c r="F1178" s="217" t="s">
        <v>1221</v>
      </c>
      <c r="G1178" s="218" t="s">
        <v>114</v>
      </c>
      <c r="H1178" s="219">
        <v>427.02300000000002</v>
      </c>
      <c r="I1178" s="220"/>
      <c r="J1178" s="221">
        <f>ROUND(I1178*H1178,2)</f>
        <v>0</v>
      </c>
      <c r="K1178" s="217" t="s">
        <v>242</v>
      </c>
      <c r="L1178" s="46"/>
      <c r="M1178" s="222" t="s">
        <v>19</v>
      </c>
      <c r="N1178" s="223" t="s">
        <v>44</v>
      </c>
      <c r="O1178" s="86"/>
      <c r="P1178" s="224">
        <f>O1178*H1178</f>
        <v>0</v>
      </c>
      <c r="Q1178" s="224">
        <v>0.00088000000000000003</v>
      </c>
      <c r="R1178" s="224">
        <f>Q1178*H1178</f>
        <v>0.37578024000000004</v>
      </c>
      <c r="S1178" s="224">
        <v>0</v>
      </c>
      <c r="T1178" s="225">
        <f>S1178*H1178</f>
        <v>0</v>
      </c>
      <c r="U1178" s="40"/>
      <c r="V1178" s="40"/>
      <c r="W1178" s="40"/>
      <c r="X1178" s="40"/>
      <c r="Y1178" s="40"/>
      <c r="Z1178" s="40"/>
      <c r="AA1178" s="40"/>
      <c r="AB1178" s="40"/>
      <c r="AC1178" s="40"/>
      <c r="AD1178" s="40"/>
      <c r="AE1178" s="40"/>
      <c r="AR1178" s="226" t="s">
        <v>348</v>
      </c>
      <c r="AT1178" s="226" t="s">
        <v>238</v>
      </c>
      <c r="AU1178" s="226" t="s">
        <v>82</v>
      </c>
      <c r="AY1178" s="19" t="s">
        <v>236</v>
      </c>
      <c r="BE1178" s="227">
        <f>IF(N1178="základní",J1178,0)</f>
        <v>0</v>
      </c>
      <c r="BF1178" s="227">
        <f>IF(N1178="snížená",J1178,0)</f>
        <v>0</v>
      </c>
      <c r="BG1178" s="227">
        <f>IF(N1178="zákl. přenesená",J1178,0)</f>
        <v>0</v>
      </c>
      <c r="BH1178" s="227">
        <f>IF(N1178="sníž. přenesená",J1178,0)</f>
        <v>0</v>
      </c>
      <c r="BI1178" s="227">
        <f>IF(N1178="nulová",J1178,0)</f>
        <v>0</v>
      </c>
      <c r="BJ1178" s="19" t="s">
        <v>80</v>
      </c>
      <c r="BK1178" s="227">
        <f>ROUND(I1178*H1178,2)</f>
        <v>0</v>
      </c>
      <c r="BL1178" s="19" t="s">
        <v>348</v>
      </c>
      <c r="BM1178" s="226" t="s">
        <v>1222</v>
      </c>
    </row>
    <row r="1179" s="2" customFormat="1">
      <c r="A1179" s="40"/>
      <c r="B1179" s="41"/>
      <c r="C1179" s="42"/>
      <c r="D1179" s="228" t="s">
        <v>245</v>
      </c>
      <c r="E1179" s="42"/>
      <c r="F1179" s="229" t="s">
        <v>1223</v>
      </c>
      <c r="G1179" s="42"/>
      <c r="H1179" s="42"/>
      <c r="I1179" s="230"/>
      <c r="J1179" s="42"/>
      <c r="K1179" s="42"/>
      <c r="L1179" s="46"/>
      <c r="M1179" s="231"/>
      <c r="N1179" s="232"/>
      <c r="O1179" s="86"/>
      <c r="P1179" s="86"/>
      <c r="Q1179" s="86"/>
      <c r="R1179" s="86"/>
      <c r="S1179" s="86"/>
      <c r="T1179" s="87"/>
      <c r="U1179" s="40"/>
      <c r="V1179" s="40"/>
      <c r="W1179" s="40"/>
      <c r="X1179" s="40"/>
      <c r="Y1179" s="40"/>
      <c r="Z1179" s="40"/>
      <c r="AA1179" s="40"/>
      <c r="AB1179" s="40"/>
      <c r="AC1179" s="40"/>
      <c r="AD1179" s="40"/>
      <c r="AE1179" s="40"/>
      <c r="AT1179" s="19" t="s">
        <v>245</v>
      </c>
      <c r="AU1179" s="19" t="s">
        <v>82</v>
      </c>
    </row>
    <row r="1180" s="13" customFormat="1">
      <c r="A1180" s="13"/>
      <c r="B1180" s="233"/>
      <c r="C1180" s="234"/>
      <c r="D1180" s="235" t="s">
        <v>247</v>
      </c>
      <c r="E1180" s="236" t="s">
        <v>19</v>
      </c>
      <c r="F1180" s="237" t="s">
        <v>268</v>
      </c>
      <c r="G1180" s="234"/>
      <c r="H1180" s="236" t="s">
        <v>19</v>
      </c>
      <c r="I1180" s="238"/>
      <c r="J1180" s="234"/>
      <c r="K1180" s="234"/>
      <c r="L1180" s="239"/>
      <c r="M1180" s="240"/>
      <c r="N1180" s="241"/>
      <c r="O1180" s="241"/>
      <c r="P1180" s="241"/>
      <c r="Q1180" s="241"/>
      <c r="R1180" s="241"/>
      <c r="S1180" s="241"/>
      <c r="T1180" s="242"/>
      <c r="U1180" s="13"/>
      <c r="V1180" s="13"/>
      <c r="W1180" s="13"/>
      <c r="X1180" s="13"/>
      <c r="Y1180" s="13"/>
      <c r="Z1180" s="13"/>
      <c r="AA1180" s="13"/>
      <c r="AB1180" s="13"/>
      <c r="AC1180" s="13"/>
      <c r="AD1180" s="13"/>
      <c r="AE1180" s="13"/>
      <c r="AT1180" s="243" t="s">
        <v>247</v>
      </c>
      <c r="AU1180" s="243" t="s">
        <v>82</v>
      </c>
      <c r="AV1180" s="13" t="s">
        <v>80</v>
      </c>
      <c r="AW1180" s="13" t="s">
        <v>33</v>
      </c>
      <c r="AX1180" s="13" t="s">
        <v>73</v>
      </c>
      <c r="AY1180" s="243" t="s">
        <v>236</v>
      </c>
    </row>
    <row r="1181" s="14" customFormat="1">
      <c r="A1181" s="14"/>
      <c r="B1181" s="244"/>
      <c r="C1181" s="245"/>
      <c r="D1181" s="235" t="s">
        <v>247</v>
      </c>
      <c r="E1181" s="246" t="s">
        <v>19</v>
      </c>
      <c r="F1181" s="247" t="s">
        <v>1184</v>
      </c>
      <c r="G1181" s="245"/>
      <c r="H1181" s="248">
        <v>23.721</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247</v>
      </c>
      <c r="AU1181" s="254" t="s">
        <v>82</v>
      </c>
      <c r="AV1181" s="14" t="s">
        <v>82</v>
      </c>
      <c r="AW1181" s="14" t="s">
        <v>33</v>
      </c>
      <c r="AX1181" s="14" t="s">
        <v>73</v>
      </c>
      <c r="AY1181" s="254" t="s">
        <v>236</v>
      </c>
    </row>
    <row r="1182" s="14" customFormat="1">
      <c r="A1182" s="14"/>
      <c r="B1182" s="244"/>
      <c r="C1182" s="245"/>
      <c r="D1182" s="235" t="s">
        <v>247</v>
      </c>
      <c r="E1182" s="246" t="s">
        <v>19</v>
      </c>
      <c r="F1182" s="247" t="s">
        <v>771</v>
      </c>
      <c r="G1182" s="245"/>
      <c r="H1182" s="248">
        <v>3.2519999999999998</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247</v>
      </c>
      <c r="AU1182" s="254" t="s">
        <v>82</v>
      </c>
      <c r="AV1182" s="14" t="s">
        <v>82</v>
      </c>
      <c r="AW1182" s="14" t="s">
        <v>33</v>
      </c>
      <c r="AX1182" s="14" t="s">
        <v>73</v>
      </c>
      <c r="AY1182" s="254" t="s">
        <v>236</v>
      </c>
    </row>
    <row r="1183" s="13" customFormat="1">
      <c r="A1183" s="13"/>
      <c r="B1183" s="233"/>
      <c r="C1183" s="234"/>
      <c r="D1183" s="235" t="s">
        <v>247</v>
      </c>
      <c r="E1183" s="236" t="s">
        <v>19</v>
      </c>
      <c r="F1183" s="237" t="s">
        <v>276</v>
      </c>
      <c r="G1183" s="234"/>
      <c r="H1183" s="236" t="s">
        <v>19</v>
      </c>
      <c r="I1183" s="238"/>
      <c r="J1183" s="234"/>
      <c r="K1183" s="234"/>
      <c r="L1183" s="239"/>
      <c r="M1183" s="240"/>
      <c r="N1183" s="241"/>
      <c r="O1183" s="241"/>
      <c r="P1183" s="241"/>
      <c r="Q1183" s="241"/>
      <c r="R1183" s="241"/>
      <c r="S1183" s="241"/>
      <c r="T1183" s="242"/>
      <c r="U1183" s="13"/>
      <c r="V1183" s="13"/>
      <c r="W1183" s="13"/>
      <c r="X1183" s="13"/>
      <c r="Y1183" s="13"/>
      <c r="Z1183" s="13"/>
      <c r="AA1183" s="13"/>
      <c r="AB1183" s="13"/>
      <c r="AC1183" s="13"/>
      <c r="AD1183" s="13"/>
      <c r="AE1183" s="13"/>
      <c r="AT1183" s="243" t="s">
        <v>247</v>
      </c>
      <c r="AU1183" s="243" t="s">
        <v>82</v>
      </c>
      <c r="AV1183" s="13" t="s">
        <v>80</v>
      </c>
      <c r="AW1183" s="13" t="s">
        <v>33</v>
      </c>
      <c r="AX1183" s="13" t="s">
        <v>73</v>
      </c>
      <c r="AY1183" s="243" t="s">
        <v>236</v>
      </c>
    </row>
    <row r="1184" s="14" customFormat="1">
      <c r="A1184" s="14"/>
      <c r="B1184" s="244"/>
      <c r="C1184" s="245"/>
      <c r="D1184" s="235" t="s">
        <v>247</v>
      </c>
      <c r="E1184" s="246" t="s">
        <v>19</v>
      </c>
      <c r="F1184" s="247" t="s">
        <v>1185</v>
      </c>
      <c r="G1184" s="245"/>
      <c r="H1184" s="248">
        <v>400.05000000000001</v>
      </c>
      <c r="I1184" s="249"/>
      <c r="J1184" s="245"/>
      <c r="K1184" s="245"/>
      <c r="L1184" s="250"/>
      <c r="M1184" s="251"/>
      <c r="N1184" s="252"/>
      <c r="O1184" s="252"/>
      <c r="P1184" s="252"/>
      <c r="Q1184" s="252"/>
      <c r="R1184" s="252"/>
      <c r="S1184" s="252"/>
      <c r="T1184" s="253"/>
      <c r="U1184" s="14"/>
      <c r="V1184" s="14"/>
      <c r="W1184" s="14"/>
      <c r="X1184" s="14"/>
      <c r="Y1184" s="14"/>
      <c r="Z1184" s="14"/>
      <c r="AA1184" s="14"/>
      <c r="AB1184" s="14"/>
      <c r="AC1184" s="14"/>
      <c r="AD1184" s="14"/>
      <c r="AE1184" s="14"/>
      <c r="AT1184" s="254" t="s">
        <v>247</v>
      </c>
      <c r="AU1184" s="254" t="s">
        <v>82</v>
      </c>
      <c r="AV1184" s="14" t="s">
        <v>82</v>
      </c>
      <c r="AW1184" s="14" t="s">
        <v>33</v>
      </c>
      <c r="AX1184" s="14" t="s">
        <v>73</v>
      </c>
      <c r="AY1184" s="254" t="s">
        <v>236</v>
      </c>
    </row>
    <row r="1185" s="15" customFormat="1">
      <c r="A1185" s="15"/>
      <c r="B1185" s="255"/>
      <c r="C1185" s="256"/>
      <c r="D1185" s="235" t="s">
        <v>247</v>
      </c>
      <c r="E1185" s="257" t="s">
        <v>19</v>
      </c>
      <c r="F1185" s="258" t="s">
        <v>254</v>
      </c>
      <c r="G1185" s="256"/>
      <c r="H1185" s="259">
        <v>427.02300000000002</v>
      </c>
      <c r="I1185" s="260"/>
      <c r="J1185" s="256"/>
      <c r="K1185" s="256"/>
      <c r="L1185" s="261"/>
      <c r="M1185" s="262"/>
      <c r="N1185" s="263"/>
      <c r="O1185" s="263"/>
      <c r="P1185" s="263"/>
      <c r="Q1185" s="263"/>
      <c r="R1185" s="263"/>
      <c r="S1185" s="263"/>
      <c r="T1185" s="264"/>
      <c r="U1185" s="15"/>
      <c r="V1185" s="15"/>
      <c r="W1185" s="15"/>
      <c r="X1185" s="15"/>
      <c r="Y1185" s="15"/>
      <c r="Z1185" s="15"/>
      <c r="AA1185" s="15"/>
      <c r="AB1185" s="15"/>
      <c r="AC1185" s="15"/>
      <c r="AD1185" s="15"/>
      <c r="AE1185" s="15"/>
      <c r="AT1185" s="265" t="s">
        <v>247</v>
      </c>
      <c r="AU1185" s="265" t="s">
        <v>82</v>
      </c>
      <c r="AV1185" s="15" t="s">
        <v>243</v>
      </c>
      <c r="AW1185" s="15" t="s">
        <v>33</v>
      </c>
      <c r="AX1185" s="15" t="s">
        <v>80</v>
      </c>
      <c r="AY1185" s="265" t="s">
        <v>236</v>
      </c>
    </row>
    <row r="1186" s="2" customFormat="1" ht="16.5" customHeight="1">
      <c r="A1186" s="40"/>
      <c r="B1186" s="41"/>
      <c r="C1186" s="277" t="s">
        <v>1224</v>
      </c>
      <c r="D1186" s="277" t="s">
        <v>701</v>
      </c>
      <c r="E1186" s="278" t="s">
        <v>1225</v>
      </c>
      <c r="F1186" s="279" t="s">
        <v>1226</v>
      </c>
      <c r="G1186" s="280" t="s">
        <v>114</v>
      </c>
      <c r="H1186" s="281">
        <v>491.07600000000002</v>
      </c>
      <c r="I1186" s="282"/>
      <c r="J1186" s="283">
        <f>ROUND(I1186*H1186,2)</f>
        <v>0</v>
      </c>
      <c r="K1186" s="279" t="s">
        <v>242</v>
      </c>
      <c r="L1186" s="284"/>
      <c r="M1186" s="285" t="s">
        <v>19</v>
      </c>
      <c r="N1186" s="286" t="s">
        <v>44</v>
      </c>
      <c r="O1186" s="86"/>
      <c r="P1186" s="224">
        <f>O1186*H1186</f>
        <v>0</v>
      </c>
      <c r="Q1186" s="224">
        <v>0.0052300000000000003</v>
      </c>
      <c r="R1186" s="224">
        <f>Q1186*H1186</f>
        <v>2.5683274800000002</v>
      </c>
      <c r="S1186" s="224">
        <v>0</v>
      </c>
      <c r="T1186" s="225">
        <f>S1186*H1186</f>
        <v>0</v>
      </c>
      <c r="U1186" s="40"/>
      <c r="V1186" s="40"/>
      <c r="W1186" s="40"/>
      <c r="X1186" s="40"/>
      <c r="Y1186" s="40"/>
      <c r="Z1186" s="40"/>
      <c r="AA1186" s="40"/>
      <c r="AB1186" s="40"/>
      <c r="AC1186" s="40"/>
      <c r="AD1186" s="40"/>
      <c r="AE1186" s="40"/>
      <c r="AR1186" s="226" t="s">
        <v>577</v>
      </c>
      <c r="AT1186" s="226" t="s">
        <v>701</v>
      </c>
      <c r="AU1186" s="226" t="s">
        <v>82</v>
      </c>
      <c r="AY1186" s="19" t="s">
        <v>236</v>
      </c>
      <c r="BE1186" s="227">
        <f>IF(N1186="základní",J1186,0)</f>
        <v>0</v>
      </c>
      <c r="BF1186" s="227">
        <f>IF(N1186="snížená",J1186,0)</f>
        <v>0</v>
      </c>
      <c r="BG1186" s="227">
        <f>IF(N1186="zákl. přenesená",J1186,0)</f>
        <v>0</v>
      </c>
      <c r="BH1186" s="227">
        <f>IF(N1186="sníž. přenesená",J1186,0)</f>
        <v>0</v>
      </c>
      <c r="BI1186" s="227">
        <f>IF(N1186="nulová",J1186,0)</f>
        <v>0</v>
      </c>
      <c r="BJ1186" s="19" t="s">
        <v>80</v>
      </c>
      <c r="BK1186" s="227">
        <f>ROUND(I1186*H1186,2)</f>
        <v>0</v>
      </c>
      <c r="BL1186" s="19" t="s">
        <v>348</v>
      </c>
      <c r="BM1186" s="226" t="s">
        <v>1227</v>
      </c>
    </row>
    <row r="1187" s="13" customFormat="1">
      <c r="A1187" s="13"/>
      <c r="B1187" s="233"/>
      <c r="C1187" s="234"/>
      <c r="D1187" s="235" t="s">
        <v>247</v>
      </c>
      <c r="E1187" s="236" t="s">
        <v>19</v>
      </c>
      <c r="F1187" s="237" t="s">
        <v>268</v>
      </c>
      <c r="G1187" s="234"/>
      <c r="H1187" s="236" t="s">
        <v>19</v>
      </c>
      <c r="I1187" s="238"/>
      <c r="J1187" s="234"/>
      <c r="K1187" s="234"/>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247</v>
      </c>
      <c r="AU1187" s="243" t="s">
        <v>82</v>
      </c>
      <c r="AV1187" s="13" t="s">
        <v>80</v>
      </c>
      <c r="AW1187" s="13" t="s">
        <v>33</v>
      </c>
      <c r="AX1187" s="13" t="s">
        <v>73</v>
      </c>
      <c r="AY1187" s="243" t="s">
        <v>236</v>
      </c>
    </row>
    <row r="1188" s="14" customFormat="1">
      <c r="A1188" s="14"/>
      <c r="B1188" s="244"/>
      <c r="C1188" s="245"/>
      <c r="D1188" s="235" t="s">
        <v>247</v>
      </c>
      <c r="E1188" s="246" t="s">
        <v>19</v>
      </c>
      <c r="F1188" s="247" t="s">
        <v>1184</v>
      </c>
      <c r="G1188" s="245"/>
      <c r="H1188" s="248">
        <v>23.721</v>
      </c>
      <c r="I1188" s="249"/>
      <c r="J1188" s="245"/>
      <c r="K1188" s="245"/>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247</v>
      </c>
      <c r="AU1188" s="254" t="s">
        <v>82</v>
      </c>
      <c r="AV1188" s="14" t="s">
        <v>82</v>
      </c>
      <c r="AW1188" s="14" t="s">
        <v>33</v>
      </c>
      <c r="AX1188" s="14" t="s">
        <v>73</v>
      </c>
      <c r="AY1188" s="254" t="s">
        <v>236</v>
      </c>
    </row>
    <row r="1189" s="14" customFormat="1">
      <c r="A1189" s="14"/>
      <c r="B1189" s="244"/>
      <c r="C1189" s="245"/>
      <c r="D1189" s="235" t="s">
        <v>247</v>
      </c>
      <c r="E1189" s="246" t="s">
        <v>19</v>
      </c>
      <c r="F1189" s="247" t="s">
        <v>771</v>
      </c>
      <c r="G1189" s="245"/>
      <c r="H1189" s="248">
        <v>3.2519999999999998</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247</v>
      </c>
      <c r="AU1189" s="254" t="s">
        <v>82</v>
      </c>
      <c r="AV1189" s="14" t="s">
        <v>82</v>
      </c>
      <c r="AW1189" s="14" t="s">
        <v>33</v>
      </c>
      <c r="AX1189" s="14" t="s">
        <v>73</v>
      </c>
      <c r="AY1189" s="254" t="s">
        <v>236</v>
      </c>
    </row>
    <row r="1190" s="13" customFormat="1">
      <c r="A1190" s="13"/>
      <c r="B1190" s="233"/>
      <c r="C1190" s="234"/>
      <c r="D1190" s="235" t="s">
        <v>247</v>
      </c>
      <c r="E1190" s="236" t="s">
        <v>19</v>
      </c>
      <c r="F1190" s="237" t="s">
        <v>276</v>
      </c>
      <c r="G1190" s="234"/>
      <c r="H1190" s="236" t="s">
        <v>19</v>
      </c>
      <c r="I1190" s="238"/>
      <c r="J1190" s="234"/>
      <c r="K1190" s="234"/>
      <c r="L1190" s="239"/>
      <c r="M1190" s="240"/>
      <c r="N1190" s="241"/>
      <c r="O1190" s="241"/>
      <c r="P1190" s="241"/>
      <c r="Q1190" s="241"/>
      <c r="R1190" s="241"/>
      <c r="S1190" s="241"/>
      <c r="T1190" s="242"/>
      <c r="U1190" s="13"/>
      <c r="V1190" s="13"/>
      <c r="W1190" s="13"/>
      <c r="X1190" s="13"/>
      <c r="Y1190" s="13"/>
      <c r="Z1190" s="13"/>
      <c r="AA1190" s="13"/>
      <c r="AB1190" s="13"/>
      <c r="AC1190" s="13"/>
      <c r="AD1190" s="13"/>
      <c r="AE1190" s="13"/>
      <c r="AT1190" s="243" t="s">
        <v>247</v>
      </c>
      <c r="AU1190" s="243" t="s">
        <v>82</v>
      </c>
      <c r="AV1190" s="13" t="s">
        <v>80</v>
      </c>
      <c r="AW1190" s="13" t="s">
        <v>33</v>
      </c>
      <c r="AX1190" s="13" t="s">
        <v>73</v>
      </c>
      <c r="AY1190" s="243" t="s">
        <v>236</v>
      </c>
    </row>
    <row r="1191" s="14" customFormat="1">
      <c r="A1191" s="14"/>
      <c r="B1191" s="244"/>
      <c r="C1191" s="245"/>
      <c r="D1191" s="235" t="s">
        <v>247</v>
      </c>
      <c r="E1191" s="246" t="s">
        <v>19</v>
      </c>
      <c r="F1191" s="247" t="s">
        <v>1185</v>
      </c>
      <c r="G1191" s="245"/>
      <c r="H1191" s="248">
        <v>400.05000000000001</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247</v>
      </c>
      <c r="AU1191" s="254" t="s">
        <v>82</v>
      </c>
      <c r="AV1191" s="14" t="s">
        <v>82</v>
      </c>
      <c r="AW1191" s="14" t="s">
        <v>33</v>
      </c>
      <c r="AX1191" s="14" t="s">
        <v>73</v>
      </c>
      <c r="AY1191" s="254" t="s">
        <v>236</v>
      </c>
    </row>
    <row r="1192" s="15" customFormat="1">
      <c r="A1192" s="15"/>
      <c r="B1192" s="255"/>
      <c r="C1192" s="256"/>
      <c r="D1192" s="235" t="s">
        <v>247</v>
      </c>
      <c r="E1192" s="257" t="s">
        <v>19</v>
      </c>
      <c r="F1192" s="258" t="s">
        <v>254</v>
      </c>
      <c r="G1192" s="256"/>
      <c r="H1192" s="259">
        <v>427.02300000000002</v>
      </c>
      <c r="I1192" s="260"/>
      <c r="J1192" s="256"/>
      <c r="K1192" s="256"/>
      <c r="L1192" s="261"/>
      <c r="M1192" s="262"/>
      <c r="N1192" s="263"/>
      <c r="O1192" s="263"/>
      <c r="P1192" s="263"/>
      <c r="Q1192" s="263"/>
      <c r="R1192" s="263"/>
      <c r="S1192" s="263"/>
      <c r="T1192" s="264"/>
      <c r="U1192" s="15"/>
      <c r="V1192" s="15"/>
      <c r="W1192" s="15"/>
      <c r="X1192" s="15"/>
      <c r="Y1192" s="15"/>
      <c r="Z1192" s="15"/>
      <c r="AA1192" s="15"/>
      <c r="AB1192" s="15"/>
      <c r="AC1192" s="15"/>
      <c r="AD1192" s="15"/>
      <c r="AE1192" s="15"/>
      <c r="AT1192" s="265" t="s">
        <v>247</v>
      </c>
      <c r="AU1192" s="265" t="s">
        <v>82</v>
      </c>
      <c r="AV1192" s="15" t="s">
        <v>243</v>
      </c>
      <c r="AW1192" s="15" t="s">
        <v>33</v>
      </c>
      <c r="AX1192" s="15" t="s">
        <v>80</v>
      </c>
      <c r="AY1192" s="265" t="s">
        <v>236</v>
      </c>
    </row>
    <row r="1193" s="14" customFormat="1">
      <c r="A1193" s="14"/>
      <c r="B1193" s="244"/>
      <c r="C1193" s="245"/>
      <c r="D1193" s="235" t="s">
        <v>247</v>
      </c>
      <c r="E1193" s="245"/>
      <c r="F1193" s="247" t="s">
        <v>1218</v>
      </c>
      <c r="G1193" s="245"/>
      <c r="H1193" s="248">
        <v>491.07600000000002</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247</v>
      </c>
      <c r="AU1193" s="254" t="s">
        <v>82</v>
      </c>
      <c r="AV1193" s="14" t="s">
        <v>82</v>
      </c>
      <c r="AW1193" s="14" t="s">
        <v>4</v>
      </c>
      <c r="AX1193" s="14" t="s">
        <v>80</v>
      </c>
      <c r="AY1193" s="254" t="s">
        <v>236</v>
      </c>
    </row>
    <row r="1194" s="2" customFormat="1" ht="16.5" customHeight="1">
      <c r="A1194" s="40"/>
      <c r="B1194" s="41"/>
      <c r="C1194" s="215" t="s">
        <v>1228</v>
      </c>
      <c r="D1194" s="215" t="s">
        <v>238</v>
      </c>
      <c r="E1194" s="216" t="s">
        <v>1229</v>
      </c>
      <c r="F1194" s="217" t="s">
        <v>1230</v>
      </c>
      <c r="G1194" s="218" t="s">
        <v>114</v>
      </c>
      <c r="H1194" s="219">
        <v>427.02300000000002</v>
      </c>
      <c r="I1194" s="220"/>
      <c r="J1194" s="221">
        <f>ROUND(I1194*H1194,2)</f>
        <v>0</v>
      </c>
      <c r="K1194" s="217" t="s">
        <v>242</v>
      </c>
      <c r="L1194" s="46"/>
      <c r="M1194" s="222" t="s">
        <v>19</v>
      </c>
      <c r="N1194" s="223" t="s">
        <v>44</v>
      </c>
      <c r="O1194" s="86"/>
      <c r="P1194" s="224">
        <f>O1194*H1194</f>
        <v>0</v>
      </c>
      <c r="Q1194" s="224">
        <v>0.00036000000000000002</v>
      </c>
      <c r="R1194" s="224">
        <f>Q1194*H1194</f>
        <v>0.15372828000000002</v>
      </c>
      <c r="S1194" s="224">
        <v>0</v>
      </c>
      <c r="T1194" s="225">
        <f>S1194*H1194</f>
        <v>0</v>
      </c>
      <c r="U1194" s="40"/>
      <c r="V1194" s="40"/>
      <c r="W1194" s="40"/>
      <c r="X1194" s="40"/>
      <c r="Y1194" s="40"/>
      <c r="Z1194" s="40"/>
      <c r="AA1194" s="40"/>
      <c r="AB1194" s="40"/>
      <c r="AC1194" s="40"/>
      <c r="AD1194" s="40"/>
      <c r="AE1194" s="40"/>
      <c r="AR1194" s="226" t="s">
        <v>348</v>
      </c>
      <c r="AT1194" s="226" t="s">
        <v>238</v>
      </c>
      <c r="AU1194" s="226" t="s">
        <v>82</v>
      </c>
      <c r="AY1194" s="19" t="s">
        <v>236</v>
      </c>
      <c r="BE1194" s="227">
        <f>IF(N1194="základní",J1194,0)</f>
        <v>0</v>
      </c>
      <c r="BF1194" s="227">
        <f>IF(N1194="snížená",J1194,0)</f>
        <v>0</v>
      </c>
      <c r="BG1194" s="227">
        <f>IF(N1194="zákl. přenesená",J1194,0)</f>
        <v>0</v>
      </c>
      <c r="BH1194" s="227">
        <f>IF(N1194="sníž. přenesená",J1194,0)</f>
        <v>0</v>
      </c>
      <c r="BI1194" s="227">
        <f>IF(N1194="nulová",J1194,0)</f>
        <v>0</v>
      </c>
      <c r="BJ1194" s="19" t="s">
        <v>80</v>
      </c>
      <c r="BK1194" s="227">
        <f>ROUND(I1194*H1194,2)</f>
        <v>0</v>
      </c>
      <c r="BL1194" s="19" t="s">
        <v>348</v>
      </c>
      <c r="BM1194" s="226" t="s">
        <v>1231</v>
      </c>
    </row>
    <row r="1195" s="2" customFormat="1">
      <c r="A1195" s="40"/>
      <c r="B1195" s="41"/>
      <c r="C1195" s="42"/>
      <c r="D1195" s="228" t="s">
        <v>245</v>
      </c>
      <c r="E1195" s="42"/>
      <c r="F1195" s="229" t="s">
        <v>1232</v>
      </c>
      <c r="G1195" s="42"/>
      <c r="H1195" s="42"/>
      <c r="I1195" s="230"/>
      <c r="J1195" s="42"/>
      <c r="K1195" s="42"/>
      <c r="L1195" s="46"/>
      <c r="M1195" s="231"/>
      <c r="N1195" s="232"/>
      <c r="O1195" s="86"/>
      <c r="P1195" s="86"/>
      <c r="Q1195" s="86"/>
      <c r="R1195" s="86"/>
      <c r="S1195" s="86"/>
      <c r="T1195" s="87"/>
      <c r="U1195" s="40"/>
      <c r="V1195" s="40"/>
      <c r="W1195" s="40"/>
      <c r="X1195" s="40"/>
      <c r="Y1195" s="40"/>
      <c r="Z1195" s="40"/>
      <c r="AA1195" s="40"/>
      <c r="AB1195" s="40"/>
      <c r="AC1195" s="40"/>
      <c r="AD1195" s="40"/>
      <c r="AE1195" s="40"/>
      <c r="AT1195" s="19" t="s">
        <v>245</v>
      </c>
      <c r="AU1195" s="19" t="s">
        <v>82</v>
      </c>
    </row>
    <row r="1196" s="13" customFormat="1">
      <c r="A1196" s="13"/>
      <c r="B1196" s="233"/>
      <c r="C1196" s="234"/>
      <c r="D1196" s="235" t="s">
        <v>247</v>
      </c>
      <c r="E1196" s="236" t="s">
        <v>19</v>
      </c>
      <c r="F1196" s="237" t="s">
        <v>268</v>
      </c>
      <c r="G1196" s="234"/>
      <c r="H1196" s="236" t="s">
        <v>19</v>
      </c>
      <c r="I1196" s="238"/>
      <c r="J1196" s="234"/>
      <c r="K1196" s="234"/>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247</v>
      </c>
      <c r="AU1196" s="243" t="s">
        <v>82</v>
      </c>
      <c r="AV1196" s="13" t="s">
        <v>80</v>
      </c>
      <c r="AW1196" s="13" t="s">
        <v>33</v>
      </c>
      <c r="AX1196" s="13" t="s">
        <v>73</v>
      </c>
      <c r="AY1196" s="243" t="s">
        <v>236</v>
      </c>
    </row>
    <row r="1197" s="14" customFormat="1">
      <c r="A1197" s="14"/>
      <c r="B1197" s="244"/>
      <c r="C1197" s="245"/>
      <c r="D1197" s="235" t="s">
        <v>247</v>
      </c>
      <c r="E1197" s="246" t="s">
        <v>19</v>
      </c>
      <c r="F1197" s="247" t="s">
        <v>1184</v>
      </c>
      <c r="G1197" s="245"/>
      <c r="H1197" s="248">
        <v>23.721</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247</v>
      </c>
      <c r="AU1197" s="254" t="s">
        <v>82</v>
      </c>
      <c r="AV1197" s="14" t="s">
        <v>82</v>
      </c>
      <c r="AW1197" s="14" t="s">
        <v>33</v>
      </c>
      <c r="AX1197" s="14" t="s">
        <v>73</v>
      </c>
      <c r="AY1197" s="254" t="s">
        <v>236</v>
      </c>
    </row>
    <row r="1198" s="14" customFormat="1">
      <c r="A1198" s="14"/>
      <c r="B1198" s="244"/>
      <c r="C1198" s="245"/>
      <c r="D1198" s="235" t="s">
        <v>247</v>
      </c>
      <c r="E1198" s="246" t="s">
        <v>19</v>
      </c>
      <c r="F1198" s="247" t="s">
        <v>771</v>
      </c>
      <c r="G1198" s="245"/>
      <c r="H1198" s="248">
        <v>3.2519999999999998</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247</v>
      </c>
      <c r="AU1198" s="254" t="s">
        <v>82</v>
      </c>
      <c r="AV1198" s="14" t="s">
        <v>82</v>
      </c>
      <c r="AW1198" s="14" t="s">
        <v>33</v>
      </c>
      <c r="AX1198" s="14" t="s">
        <v>73</v>
      </c>
      <c r="AY1198" s="254" t="s">
        <v>236</v>
      </c>
    </row>
    <row r="1199" s="13" customFormat="1">
      <c r="A1199" s="13"/>
      <c r="B1199" s="233"/>
      <c r="C1199" s="234"/>
      <c r="D1199" s="235" t="s">
        <v>247</v>
      </c>
      <c r="E1199" s="236" t="s">
        <v>19</v>
      </c>
      <c r="F1199" s="237" t="s">
        <v>276</v>
      </c>
      <c r="G1199" s="234"/>
      <c r="H1199" s="236" t="s">
        <v>19</v>
      </c>
      <c r="I1199" s="238"/>
      <c r="J1199" s="234"/>
      <c r="K1199" s="234"/>
      <c r="L1199" s="239"/>
      <c r="M1199" s="240"/>
      <c r="N1199" s="241"/>
      <c r="O1199" s="241"/>
      <c r="P1199" s="241"/>
      <c r="Q1199" s="241"/>
      <c r="R1199" s="241"/>
      <c r="S1199" s="241"/>
      <c r="T1199" s="242"/>
      <c r="U1199" s="13"/>
      <c r="V1199" s="13"/>
      <c r="W1199" s="13"/>
      <c r="X1199" s="13"/>
      <c r="Y1199" s="13"/>
      <c r="Z1199" s="13"/>
      <c r="AA1199" s="13"/>
      <c r="AB1199" s="13"/>
      <c r="AC1199" s="13"/>
      <c r="AD1199" s="13"/>
      <c r="AE1199" s="13"/>
      <c r="AT1199" s="243" t="s">
        <v>247</v>
      </c>
      <c r="AU1199" s="243" t="s">
        <v>82</v>
      </c>
      <c r="AV1199" s="13" t="s">
        <v>80</v>
      </c>
      <c r="AW1199" s="13" t="s">
        <v>33</v>
      </c>
      <c r="AX1199" s="13" t="s">
        <v>73</v>
      </c>
      <c r="AY1199" s="243" t="s">
        <v>236</v>
      </c>
    </row>
    <row r="1200" s="14" customFormat="1">
      <c r="A1200" s="14"/>
      <c r="B1200" s="244"/>
      <c r="C1200" s="245"/>
      <c r="D1200" s="235" t="s">
        <v>247</v>
      </c>
      <c r="E1200" s="246" t="s">
        <v>19</v>
      </c>
      <c r="F1200" s="247" t="s">
        <v>1185</v>
      </c>
      <c r="G1200" s="245"/>
      <c r="H1200" s="248">
        <v>400.05000000000001</v>
      </c>
      <c r="I1200" s="249"/>
      <c r="J1200" s="245"/>
      <c r="K1200" s="245"/>
      <c r="L1200" s="250"/>
      <c r="M1200" s="251"/>
      <c r="N1200" s="252"/>
      <c r="O1200" s="252"/>
      <c r="P1200" s="252"/>
      <c r="Q1200" s="252"/>
      <c r="R1200" s="252"/>
      <c r="S1200" s="252"/>
      <c r="T1200" s="253"/>
      <c r="U1200" s="14"/>
      <c r="V1200" s="14"/>
      <c r="W1200" s="14"/>
      <c r="X1200" s="14"/>
      <c r="Y1200" s="14"/>
      <c r="Z1200" s="14"/>
      <c r="AA1200" s="14"/>
      <c r="AB1200" s="14"/>
      <c r="AC1200" s="14"/>
      <c r="AD1200" s="14"/>
      <c r="AE1200" s="14"/>
      <c r="AT1200" s="254" t="s">
        <v>247</v>
      </c>
      <c r="AU1200" s="254" t="s">
        <v>82</v>
      </c>
      <c r="AV1200" s="14" t="s">
        <v>82</v>
      </c>
      <c r="AW1200" s="14" t="s">
        <v>33</v>
      </c>
      <c r="AX1200" s="14" t="s">
        <v>73</v>
      </c>
      <c r="AY1200" s="254" t="s">
        <v>236</v>
      </c>
    </row>
    <row r="1201" s="15" customFormat="1">
      <c r="A1201" s="15"/>
      <c r="B1201" s="255"/>
      <c r="C1201" s="256"/>
      <c r="D1201" s="235" t="s">
        <v>247</v>
      </c>
      <c r="E1201" s="257" t="s">
        <v>19</v>
      </c>
      <c r="F1201" s="258" t="s">
        <v>254</v>
      </c>
      <c r="G1201" s="256"/>
      <c r="H1201" s="259">
        <v>427.02300000000002</v>
      </c>
      <c r="I1201" s="260"/>
      <c r="J1201" s="256"/>
      <c r="K1201" s="256"/>
      <c r="L1201" s="261"/>
      <c r="M1201" s="262"/>
      <c r="N1201" s="263"/>
      <c r="O1201" s="263"/>
      <c r="P1201" s="263"/>
      <c r="Q1201" s="263"/>
      <c r="R1201" s="263"/>
      <c r="S1201" s="263"/>
      <c r="T1201" s="264"/>
      <c r="U1201" s="15"/>
      <c r="V1201" s="15"/>
      <c r="W1201" s="15"/>
      <c r="X1201" s="15"/>
      <c r="Y1201" s="15"/>
      <c r="Z1201" s="15"/>
      <c r="AA1201" s="15"/>
      <c r="AB1201" s="15"/>
      <c r="AC1201" s="15"/>
      <c r="AD1201" s="15"/>
      <c r="AE1201" s="15"/>
      <c r="AT1201" s="265" t="s">
        <v>247</v>
      </c>
      <c r="AU1201" s="265" t="s">
        <v>82</v>
      </c>
      <c r="AV1201" s="15" t="s">
        <v>243</v>
      </c>
      <c r="AW1201" s="15" t="s">
        <v>33</v>
      </c>
      <c r="AX1201" s="15" t="s">
        <v>80</v>
      </c>
      <c r="AY1201" s="265" t="s">
        <v>236</v>
      </c>
    </row>
    <row r="1202" s="2" customFormat="1" ht="24.15" customHeight="1">
      <c r="A1202" s="40"/>
      <c r="B1202" s="41"/>
      <c r="C1202" s="277" t="s">
        <v>1233</v>
      </c>
      <c r="D1202" s="277" t="s">
        <v>701</v>
      </c>
      <c r="E1202" s="278" t="s">
        <v>1234</v>
      </c>
      <c r="F1202" s="279" t="s">
        <v>1235</v>
      </c>
      <c r="G1202" s="280" t="s">
        <v>114</v>
      </c>
      <c r="H1202" s="281">
        <v>491.07600000000002</v>
      </c>
      <c r="I1202" s="282"/>
      <c r="J1202" s="283">
        <f>ROUND(I1202*H1202,2)</f>
        <v>0</v>
      </c>
      <c r="K1202" s="279" t="s">
        <v>242</v>
      </c>
      <c r="L1202" s="284"/>
      <c r="M1202" s="285" t="s">
        <v>19</v>
      </c>
      <c r="N1202" s="286" t="s">
        <v>44</v>
      </c>
      <c r="O1202" s="86"/>
      <c r="P1202" s="224">
        <f>O1202*H1202</f>
        <v>0</v>
      </c>
      <c r="Q1202" s="224">
        <v>0.0054000000000000003</v>
      </c>
      <c r="R1202" s="224">
        <f>Q1202*H1202</f>
        <v>2.6518104000000005</v>
      </c>
      <c r="S1202" s="224">
        <v>0</v>
      </c>
      <c r="T1202" s="225">
        <f>S1202*H1202</f>
        <v>0</v>
      </c>
      <c r="U1202" s="40"/>
      <c r="V1202" s="40"/>
      <c r="W1202" s="40"/>
      <c r="X1202" s="40"/>
      <c r="Y1202" s="40"/>
      <c r="Z1202" s="40"/>
      <c r="AA1202" s="40"/>
      <c r="AB1202" s="40"/>
      <c r="AC1202" s="40"/>
      <c r="AD1202" s="40"/>
      <c r="AE1202" s="40"/>
      <c r="AR1202" s="226" t="s">
        <v>577</v>
      </c>
      <c r="AT1202" s="226" t="s">
        <v>701</v>
      </c>
      <c r="AU1202" s="226" t="s">
        <v>82</v>
      </c>
      <c r="AY1202" s="19" t="s">
        <v>236</v>
      </c>
      <c r="BE1202" s="227">
        <f>IF(N1202="základní",J1202,0)</f>
        <v>0</v>
      </c>
      <c r="BF1202" s="227">
        <f>IF(N1202="snížená",J1202,0)</f>
        <v>0</v>
      </c>
      <c r="BG1202" s="227">
        <f>IF(N1202="zákl. přenesená",J1202,0)</f>
        <v>0</v>
      </c>
      <c r="BH1202" s="227">
        <f>IF(N1202="sníž. přenesená",J1202,0)</f>
        <v>0</v>
      </c>
      <c r="BI1202" s="227">
        <f>IF(N1202="nulová",J1202,0)</f>
        <v>0</v>
      </c>
      <c r="BJ1202" s="19" t="s">
        <v>80</v>
      </c>
      <c r="BK1202" s="227">
        <f>ROUND(I1202*H1202,2)</f>
        <v>0</v>
      </c>
      <c r="BL1202" s="19" t="s">
        <v>348</v>
      </c>
      <c r="BM1202" s="226" t="s">
        <v>1236</v>
      </c>
    </row>
    <row r="1203" s="13" customFormat="1">
      <c r="A1203" s="13"/>
      <c r="B1203" s="233"/>
      <c r="C1203" s="234"/>
      <c r="D1203" s="235" t="s">
        <v>247</v>
      </c>
      <c r="E1203" s="236" t="s">
        <v>19</v>
      </c>
      <c r="F1203" s="237" t="s">
        <v>268</v>
      </c>
      <c r="G1203" s="234"/>
      <c r="H1203" s="236" t="s">
        <v>19</v>
      </c>
      <c r="I1203" s="238"/>
      <c r="J1203" s="234"/>
      <c r="K1203" s="234"/>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247</v>
      </c>
      <c r="AU1203" s="243" t="s">
        <v>82</v>
      </c>
      <c r="AV1203" s="13" t="s">
        <v>80</v>
      </c>
      <c r="AW1203" s="13" t="s">
        <v>33</v>
      </c>
      <c r="AX1203" s="13" t="s">
        <v>73</v>
      </c>
      <c r="AY1203" s="243" t="s">
        <v>236</v>
      </c>
    </row>
    <row r="1204" s="14" customFormat="1">
      <c r="A1204" s="14"/>
      <c r="B1204" s="244"/>
      <c r="C1204" s="245"/>
      <c r="D1204" s="235" t="s">
        <v>247</v>
      </c>
      <c r="E1204" s="246" t="s">
        <v>19</v>
      </c>
      <c r="F1204" s="247" t="s">
        <v>1184</v>
      </c>
      <c r="G1204" s="245"/>
      <c r="H1204" s="248">
        <v>23.721</v>
      </c>
      <c r="I1204" s="249"/>
      <c r="J1204" s="245"/>
      <c r="K1204" s="245"/>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247</v>
      </c>
      <c r="AU1204" s="254" t="s">
        <v>82</v>
      </c>
      <c r="AV1204" s="14" t="s">
        <v>82</v>
      </c>
      <c r="AW1204" s="14" t="s">
        <v>33</v>
      </c>
      <c r="AX1204" s="14" t="s">
        <v>73</v>
      </c>
      <c r="AY1204" s="254" t="s">
        <v>236</v>
      </c>
    </row>
    <row r="1205" s="14" customFormat="1">
      <c r="A1205" s="14"/>
      <c r="B1205" s="244"/>
      <c r="C1205" s="245"/>
      <c r="D1205" s="235" t="s">
        <v>247</v>
      </c>
      <c r="E1205" s="246" t="s">
        <v>19</v>
      </c>
      <c r="F1205" s="247" t="s">
        <v>771</v>
      </c>
      <c r="G1205" s="245"/>
      <c r="H1205" s="248">
        <v>3.2519999999999998</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247</v>
      </c>
      <c r="AU1205" s="254" t="s">
        <v>82</v>
      </c>
      <c r="AV1205" s="14" t="s">
        <v>82</v>
      </c>
      <c r="AW1205" s="14" t="s">
        <v>33</v>
      </c>
      <c r="AX1205" s="14" t="s">
        <v>73</v>
      </c>
      <c r="AY1205" s="254" t="s">
        <v>236</v>
      </c>
    </row>
    <row r="1206" s="13" customFormat="1">
      <c r="A1206" s="13"/>
      <c r="B1206" s="233"/>
      <c r="C1206" s="234"/>
      <c r="D1206" s="235" t="s">
        <v>247</v>
      </c>
      <c r="E1206" s="236" t="s">
        <v>19</v>
      </c>
      <c r="F1206" s="237" t="s">
        <v>276</v>
      </c>
      <c r="G1206" s="234"/>
      <c r="H1206" s="236" t="s">
        <v>19</v>
      </c>
      <c r="I1206" s="238"/>
      <c r="J1206" s="234"/>
      <c r="K1206" s="234"/>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247</v>
      </c>
      <c r="AU1206" s="243" t="s">
        <v>82</v>
      </c>
      <c r="AV1206" s="13" t="s">
        <v>80</v>
      </c>
      <c r="AW1206" s="13" t="s">
        <v>33</v>
      </c>
      <c r="AX1206" s="13" t="s">
        <v>73</v>
      </c>
      <c r="AY1206" s="243" t="s">
        <v>236</v>
      </c>
    </row>
    <row r="1207" s="14" customFormat="1">
      <c r="A1207" s="14"/>
      <c r="B1207" s="244"/>
      <c r="C1207" s="245"/>
      <c r="D1207" s="235" t="s">
        <v>247</v>
      </c>
      <c r="E1207" s="246" t="s">
        <v>19</v>
      </c>
      <c r="F1207" s="247" t="s">
        <v>1185</v>
      </c>
      <c r="G1207" s="245"/>
      <c r="H1207" s="248">
        <v>400.05000000000001</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247</v>
      </c>
      <c r="AU1207" s="254" t="s">
        <v>82</v>
      </c>
      <c r="AV1207" s="14" t="s">
        <v>82</v>
      </c>
      <c r="AW1207" s="14" t="s">
        <v>33</v>
      </c>
      <c r="AX1207" s="14" t="s">
        <v>73</v>
      </c>
      <c r="AY1207" s="254" t="s">
        <v>236</v>
      </c>
    </row>
    <row r="1208" s="15" customFormat="1">
      <c r="A1208" s="15"/>
      <c r="B1208" s="255"/>
      <c r="C1208" s="256"/>
      <c r="D1208" s="235" t="s">
        <v>247</v>
      </c>
      <c r="E1208" s="257" t="s">
        <v>19</v>
      </c>
      <c r="F1208" s="258" t="s">
        <v>254</v>
      </c>
      <c r="G1208" s="256"/>
      <c r="H1208" s="259">
        <v>427.02300000000002</v>
      </c>
      <c r="I1208" s="260"/>
      <c r="J1208" s="256"/>
      <c r="K1208" s="256"/>
      <c r="L1208" s="261"/>
      <c r="M1208" s="262"/>
      <c r="N1208" s="263"/>
      <c r="O1208" s="263"/>
      <c r="P1208" s="263"/>
      <c r="Q1208" s="263"/>
      <c r="R1208" s="263"/>
      <c r="S1208" s="263"/>
      <c r="T1208" s="264"/>
      <c r="U1208" s="15"/>
      <c r="V1208" s="15"/>
      <c r="W1208" s="15"/>
      <c r="X1208" s="15"/>
      <c r="Y1208" s="15"/>
      <c r="Z1208" s="15"/>
      <c r="AA1208" s="15"/>
      <c r="AB1208" s="15"/>
      <c r="AC1208" s="15"/>
      <c r="AD1208" s="15"/>
      <c r="AE1208" s="15"/>
      <c r="AT1208" s="265" t="s">
        <v>247</v>
      </c>
      <c r="AU1208" s="265" t="s">
        <v>82</v>
      </c>
      <c r="AV1208" s="15" t="s">
        <v>243</v>
      </c>
      <c r="AW1208" s="15" t="s">
        <v>33</v>
      </c>
      <c r="AX1208" s="15" t="s">
        <v>80</v>
      </c>
      <c r="AY1208" s="265" t="s">
        <v>236</v>
      </c>
    </row>
    <row r="1209" s="14" customFormat="1">
      <c r="A1209" s="14"/>
      <c r="B1209" s="244"/>
      <c r="C1209" s="245"/>
      <c r="D1209" s="235" t="s">
        <v>247</v>
      </c>
      <c r="E1209" s="245"/>
      <c r="F1209" s="247" t="s">
        <v>1218</v>
      </c>
      <c r="G1209" s="245"/>
      <c r="H1209" s="248">
        <v>491.07600000000002</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247</v>
      </c>
      <c r="AU1209" s="254" t="s">
        <v>82</v>
      </c>
      <c r="AV1209" s="14" t="s">
        <v>82</v>
      </c>
      <c r="AW1209" s="14" t="s">
        <v>4</v>
      </c>
      <c r="AX1209" s="14" t="s">
        <v>80</v>
      </c>
      <c r="AY1209" s="254" t="s">
        <v>236</v>
      </c>
    </row>
    <row r="1210" s="2" customFormat="1" ht="24.15" customHeight="1">
      <c r="A1210" s="40"/>
      <c r="B1210" s="41"/>
      <c r="C1210" s="215" t="s">
        <v>1237</v>
      </c>
      <c r="D1210" s="215" t="s">
        <v>238</v>
      </c>
      <c r="E1210" s="216" t="s">
        <v>1238</v>
      </c>
      <c r="F1210" s="217" t="s">
        <v>1239</v>
      </c>
      <c r="G1210" s="218" t="s">
        <v>329</v>
      </c>
      <c r="H1210" s="219">
        <v>7.383</v>
      </c>
      <c r="I1210" s="220"/>
      <c r="J1210" s="221">
        <f>ROUND(I1210*H1210,2)</f>
        <v>0</v>
      </c>
      <c r="K1210" s="217" t="s">
        <v>242</v>
      </c>
      <c r="L1210" s="46"/>
      <c r="M1210" s="222" t="s">
        <v>19</v>
      </c>
      <c r="N1210" s="223" t="s">
        <v>44</v>
      </c>
      <c r="O1210" s="86"/>
      <c r="P1210" s="224">
        <f>O1210*H1210</f>
        <v>0</v>
      </c>
      <c r="Q1210" s="224">
        <v>0</v>
      </c>
      <c r="R1210" s="224">
        <f>Q1210*H1210</f>
        <v>0</v>
      </c>
      <c r="S1210" s="224">
        <v>0</v>
      </c>
      <c r="T1210" s="225">
        <f>S1210*H1210</f>
        <v>0</v>
      </c>
      <c r="U1210" s="40"/>
      <c r="V1210" s="40"/>
      <c r="W1210" s="40"/>
      <c r="X1210" s="40"/>
      <c r="Y1210" s="40"/>
      <c r="Z1210" s="40"/>
      <c r="AA1210" s="40"/>
      <c r="AB1210" s="40"/>
      <c r="AC1210" s="40"/>
      <c r="AD1210" s="40"/>
      <c r="AE1210" s="40"/>
      <c r="AR1210" s="226" t="s">
        <v>348</v>
      </c>
      <c r="AT1210" s="226" t="s">
        <v>238</v>
      </c>
      <c r="AU1210" s="226" t="s">
        <v>82</v>
      </c>
      <c r="AY1210" s="19" t="s">
        <v>236</v>
      </c>
      <c r="BE1210" s="227">
        <f>IF(N1210="základní",J1210,0)</f>
        <v>0</v>
      </c>
      <c r="BF1210" s="227">
        <f>IF(N1210="snížená",J1210,0)</f>
        <v>0</v>
      </c>
      <c r="BG1210" s="227">
        <f>IF(N1210="zákl. přenesená",J1210,0)</f>
        <v>0</v>
      </c>
      <c r="BH1210" s="227">
        <f>IF(N1210="sníž. přenesená",J1210,0)</f>
        <v>0</v>
      </c>
      <c r="BI1210" s="227">
        <f>IF(N1210="nulová",J1210,0)</f>
        <v>0</v>
      </c>
      <c r="BJ1210" s="19" t="s">
        <v>80</v>
      </c>
      <c r="BK1210" s="227">
        <f>ROUND(I1210*H1210,2)</f>
        <v>0</v>
      </c>
      <c r="BL1210" s="19" t="s">
        <v>348</v>
      </c>
      <c r="BM1210" s="226" t="s">
        <v>1240</v>
      </c>
    </row>
    <row r="1211" s="2" customFormat="1">
      <c r="A1211" s="40"/>
      <c r="B1211" s="41"/>
      <c r="C1211" s="42"/>
      <c r="D1211" s="228" t="s">
        <v>245</v>
      </c>
      <c r="E1211" s="42"/>
      <c r="F1211" s="229" t="s">
        <v>1241</v>
      </c>
      <c r="G1211" s="42"/>
      <c r="H1211" s="42"/>
      <c r="I1211" s="230"/>
      <c r="J1211" s="42"/>
      <c r="K1211" s="42"/>
      <c r="L1211" s="46"/>
      <c r="M1211" s="231"/>
      <c r="N1211" s="232"/>
      <c r="O1211" s="86"/>
      <c r="P1211" s="86"/>
      <c r="Q1211" s="86"/>
      <c r="R1211" s="86"/>
      <c r="S1211" s="86"/>
      <c r="T1211" s="87"/>
      <c r="U1211" s="40"/>
      <c r="V1211" s="40"/>
      <c r="W1211" s="40"/>
      <c r="X1211" s="40"/>
      <c r="Y1211" s="40"/>
      <c r="Z1211" s="40"/>
      <c r="AA1211" s="40"/>
      <c r="AB1211" s="40"/>
      <c r="AC1211" s="40"/>
      <c r="AD1211" s="40"/>
      <c r="AE1211" s="40"/>
      <c r="AT1211" s="19" t="s">
        <v>245</v>
      </c>
      <c r="AU1211" s="19" t="s">
        <v>82</v>
      </c>
    </row>
    <row r="1212" s="12" customFormat="1" ht="22.8" customHeight="1">
      <c r="A1212" s="12"/>
      <c r="B1212" s="199"/>
      <c r="C1212" s="200"/>
      <c r="D1212" s="201" t="s">
        <v>72</v>
      </c>
      <c r="E1212" s="213" t="s">
        <v>1242</v>
      </c>
      <c r="F1212" s="213" t="s">
        <v>1243</v>
      </c>
      <c r="G1212" s="200"/>
      <c r="H1212" s="200"/>
      <c r="I1212" s="203"/>
      <c r="J1212" s="214">
        <f>BK1212</f>
        <v>0</v>
      </c>
      <c r="K1212" s="200"/>
      <c r="L1212" s="205"/>
      <c r="M1212" s="206"/>
      <c r="N1212" s="207"/>
      <c r="O1212" s="207"/>
      <c r="P1212" s="208">
        <f>SUM(P1213:P1285)</f>
        <v>0</v>
      </c>
      <c r="Q1212" s="207"/>
      <c r="R1212" s="208">
        <f>SUM(R1213:R1285)</f>
        <v>1.2931735099999999</v>
      </c>
      <c r="S1212" s="207"/>
      <c r="T1212" s="209">
        <f>SUM(T1213:T1285)</f>
        <v>0</v>
      </c>
      <c r="U1212" s="12"/>
      <c r="V1212" s="12"/>
      <c r="W1212" s="12"/>
      <c r="X1212" s="12"/>
      <c r="Y1212" s="12"/>
      <c r="Z1212" s="12"/>
      <c r="AA1212" s="12"/>
      <c r="AB1212" s="12"/>
      <c r="AC1212" s="12"/>
      <c r="AD1212" s="12"/>
      <c r="AE1212" s="12"/>
      <c r="AR1212" s="210" t="s">
        <v>82</v>
      </c>
      <c r="AT1212" s="211" t="s">
        <v>72</v>
      </c>
      <c r="AU1212" s="211" t="s">
        <v>80</v>
      </c>
      <c r="AY1212" s="210" t="s">
        <v>236</v>
      </c>
      <c r="BK1212" s="212">
        <f>SUM(BK1213:BK1285)</f>
        <v>0</v>
      </c>
    </row>
    <row r="1213" s="2" customFormat="1" ht="24.15" customHeight="1">
      <c r="A1213" s="40"/>
      <c r="B1213" s="41"/>
      <c r="C1213" s="215" t="s">
        <v>1244</v>
      </c>
      <c r="D1213" s="215" t="s">
        <v>238</v>
      </c>
      <c r="E1213" s="216" t="s">
        <v>1245</v>
      </c>
      <c r="F1213" s="217" t="s">
        <v>1246</v>
      </c>
      <c r="G1213" s="218" t="s">
        <v>114</v>
      </c>
      <c r="H1213" s="219">
        <v>94.609999999999999</v>
      </c>
      <c r="I1213" s="220"/>
      <c r="J1213" s="221">
        <f>ROUND(I1213*H1213,2)</f>
        <v>0</v>
      </c>
      <c r="K1213" s="217" t="s">
        <v>242</v>
      </c>
      <c r="L1213" s="46"/>
      <c r="M1213" s="222" t="s">
        <v>19</v>
      </c>
      <c r="N1213" s="223" t="s">
        <v>44</v>
      </c>
      <c r="O1213" s="86"/>
      <c r="P1213" s="224">
        <f>O1213*H1213</f>
        <v>0</v>
      </c>
      <c r="Q1213" s="224">
        <v>0</v>
      </c>
      <c r="R1213" s="224">
        <f>Q1213*H1213</f>
        <v>0</v>
      </c>
      <c r="S1213" s="224">
        <v>0</v>
      </c>
      <c r="T1213" s="225">
        <f>S1213*H1213</f>
        <v>0</v>
      </c>
      <c r="U1213" s="40"/>
      <c r="V1213" s="40"/>
      <c r="W1213" s="40"/>
      <c r="X1213" s="40"/>
      <c r="Y1213" s="40"/>
      <c r="Z1213" s="40"/>
      <c r="AA1213" s="40"/>
      <c r="AB1213" s="40"/>
      <c r="AC1213" s="40"/>
      <c r="AD1213" s="40"/>
      <c r="AE1213" s="40"/>
      <c r="AR1213" s="226" t="s">
        <v>348</v>
      </c>
      <c r="AT1213" s="226" t="s">
        <v>238</v>
      </c>
      <c r="AU1213" s="226" t="s">
        <v>82</v>
      </c>
      <c r="AY1213" s="19" t="s">
        <v>236</v>
      </c>
      <c r="BE1213" s="227">
        <f>IF(N1213="základní",J1213,0)</f>
        <v>0</v>
      </c>
      <c r="BF1213" s="227">
        <f>IF(N1213="snížená",J1213,0)</f>
        <v>0</v>
      </c>
      <c r="BG1213" s="227">
        <f>IF(N1213="zákl. přenesená",J1213,0)</f>
        <v>0</v>
      </c>
      <c r="BH1213" s="227">
        <f>IF(N1213="sníž. přenesená",J1213,0)</f>
        <v>0</v>
      </c>
      <c r="BI1213" s="227">
        <f>IF(N1213="nulová",J1213,0)</f>
        <v>0</v>
      </c>
      <c r="BJ1213" s="19" t="s">
        <v>80</v>
      </c>
      <c r="BK1213" s="227">
        <f>ROUND(I1213*H1213,2)</f>
        <v>0</v>
      </c>
      <c r="BL1213" s="19" t="s">
        <v>348</v>
      </c>
      <c r="BM1213" s="226" t="s">
        <v>1247</v>
      </c>
    </row>
    <row r="1214" s="2" customFormat="1">
      <c r="A1214" s="40"/>
      <c r="B1214" s="41"/>
      <c r="C1214" s="42"/>
      <c r="D1214" s="228" t="s">
        <v>245</v>
      </c>
      <c r="E1214" s="42"/>
      <c r="F1214" s="229" t="s">
        <v>1248</v>
      </c>
      <c r="G1214" s="42"/>
      <c r="H1214" s="42"/>
      <c r="I1214" s="230"/>
      <c r="J1214" s="42"/>
      <c r="K1214" s="42"/>
      <c r="L1214" s="46"/>
      <c r="M1214" s="231"/>
      <c r="N1214" s="232"/>
      <c r="O1214" s="86"/>
      <c r="P1214" s="86"/>
      <c r="Q1214" s="86"/>
      <c r="R1214" s="86"/>
      <c r="S1214" s="86"/>
      <c r="T1214" s="87"/>
      <c r="U1214" s="40"/>
      <c r="V1214" s="40"/>
      <c r="W1214" s="40"/>
      <c r="X1214" s="40"/>
      <c r="Y1214" s="40"/>
      <c r="Z1214" s="40"/>
      <c r="AA1214" s="40"/>
      <c r="AB1214" s="40"/>
      <c r="AC1214" s="40"/>
      <c r="AD1214" s="40"/>
      <c r="AE1214" s="40"/>
      <c r="AT1214" s="19" t="s">
        <v>245</v>
      </c>
      <c r="AU1214" s="19" t="s">
        <v>82</v>
      </c>
    </row>
    <row r="1215" s="13" customFormat="1">
      <c r="A1215" s="13"/>
      <c r="B1215" s="233"/>
      <c r="C1215" s="234"/>
      <c r="D1215" s="235" t="s">
        <v>247</v>
      </c>
      <c r="E1215" s="236" t="s">
        <v>19</v>
      </c>
      <c r="F1215" s="237" t="s">
        <v>268</v>
      </c>
      <c r="G1215" s="234"/>
      <c r="H1215" s="236" t="s">
        <v>19</v>
      </c>
      <c r="I1215" s="238"/>
      <c r="J1215" s="234"/>
      <c r="K1215" s="234"/>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247</v>
      </c>
      <c r="AU1215" s="243" t="s">
        <v>82</v>
      </c>
      <c r="AV1215" s="13" t="s">
        <v>80</v>
      </c>
      <c r="AW1215" s="13" t="s">
        <v>33</v>
      </c>
      <c r="AX1215" s="13" t="s">
        <v>73</v>
      </c>
      <c r="AY1215" s="243" t="s">
        <v>236</v>
      </c>
    </row>
    <row r="1216" s="13" customFormat="1">
      <c r="A1216" s="13"/>
      <c r="B1216" s="233"/>
      <c r="C1216" s="234"/>
      <c r="D1216" s="235" t="s">
        <v>247</v>
      </c>
      <c r="E1216" s="236" t="s">
        <v>19</v>
      </c>
      <c r="F1216" s="237" t="s">
        <v>269</v>
      </c>
      <c r="G1216" s="234"/>
      <c r="H1216" s="236" t="s">
        <v>19</v>
      </c>
      <c r="I1216" s="238"/>
      <c r="J1216" s="234"/>
      <c r="K1216" s="234"/>
      <c r="L1216" s="239"/>
      <c r="M1216" s="240"/>
      <c r="N1216" s="241"/>
      <c r="O1216" s="241"/>
      <c r="P1216" s="241"/>
      <c r="Q1216" s="241"/>
      <c r="R1216" s="241"/>
      <c r="S1216" s="241"/>
      <c r="T1216" s="242"/>
      <c r="U1216" s="13"/>
      <c r="V1216" s="13"/>
      <c r="W1216" s="13"/>
      <c r="X1216" s="13"/>
      <c r="Y1216" s="13"/>
      <c r="Z1216" s="13"/>
      <c r="AA1216" s="13"/>
      <c r="AB1216" s="13"/>
      <c r="AC1216" s="13"/>
      <c r="AD1216" s="13"/>
      <c r="AE1216" s="13"/>
      <c r="AT1216" s="243" t="s">
        <v>247</v>
      </c>
      <c r="AU1216" s="243" t="s">
        <v>82</v>
      </c>
      <c r="AV1216" s="13" t="s">
        <v>80</v>
      </c>
      <c r="AW1216" s="13" t="s">
        <v>33</v>
      </c>
      <c r="AX1216" s="13" t="s">
        <v>73</v>
      </c>
      <c r="AY1216" s="243" t="s">
        <v>236</v>
      </c>
    </row>
    <row r="1217" s="14" customFormat="1">
      <c r="A1217" s="14"/>
      <c r="B1217" s="244"/>
      <c r="C1217" s="245"/>
      <c r="D1217" s="235" t="s">
        <v>247</v>
      </c>
      <c r="E1217" s="246" t="s">
        <v>19</v>
      </c>
      <c r="F1217" s="247" t="s">
        <v>1153</v>
      </c>
      <c r="G1217" s="245"/>
      <c r="H1217" s="248">
        <v>5.8499999999999996</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247</v>
      </c>
      <c r="AU1217" s="254" t="s">
        <v>82</v>
      </c>
      <c r="AV1217" s="14" t="s">
        <v>82</v>
      </c>
      <c r="AW1217" s="14" t="s">
        <v>33</v>
      </c>
      <c r="AX1217" s="14" t="s">
        <v>73</v>
      </c>
      <c r="AY1217" s="254" t="s">
        <v>236</v>
      </c>
    </row>
    <row r="1218" s="14" customFormat="1">
      <c r="A1218" s="14"/>
      <c r="B1218" s="244"/>
      <c r="C1218" s="245"/>
      <c r="D1218" s="235" t="s">
        <v>247</v>
      </c>
      <c r="E1218" s="246" t="s">
        <v>19</v>
      </c>
      <c r="F1218" s="247" t="s">
        <v>1249</v>
      </c>
      <c r="G1218" s="245"/>
      <c r="H1218" s="248">
        <v>41.509999999999998</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247</v>
      </c>
      <c r="AU1218" s="254" t="s">
        <v>82</v>
      </c>
      <c r="AV1218" s="14" t="s">
        <v>82</v>
      </c>
      <c r="AW1218" s="14" t="s">
        <v>33</v>
      </c>
      <c r="AX1218" s="14" t="s">
        <v>73</v>
      </c>
      <c r="AY1218" s="254" t="s">
        <v>236</v>
      </c>
    </row>
    <row r="1219" s="14" customFormat="1">
      <c r="A1219" s="14"/>
      <c r="B1219" s="244"/>
      <c r="C1219" s="245"/>
      <c r="D1219" s="235" t="s">
        <v>247</v>
      </c>
      <c r="E1219" s="246" t="s">
        <v>19</v>
      </c>
      <c r="F1219" s="247" t="s">
        <v>1120</v>
      </c>
      <c r="G1219" s="245"/>
      <c r="H1219" s="248">
        <v>12.199999999999999</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247</v>
      </c>
      <c r="AU1219" s="254" t="s">
        <v>82</v>
      </c>
      <c r="AV1219" s="14" t="s">
        <v>82</v>
      </c>
      <c r="AW1219" s="14" t="s">
        <v>33</v>
      </c>
      <c r="AX1219" s="14" t="s">
        <v>73</v>
      </c>
      <c r="AY1219" s="254" t="s">
        <v>236</v>
      </c>
    </row>
    <row r="1220" s="14" customFormat="1">
      <c r="A1220" s="14"/>
      <c r="B1220" s="244"/>
      <c r="C1220" s="245"/>
      <c r="D1220" s="235" t="s">
        <v>247</v>
      </c>
      <c r="E1220" s="246" t="s">
        <v>19</v>
      </c>
      <c r="F1220" s="247" t="s">
        <v>1250</v>
      </c>
      <c r="G1220" s="245"/>
      <c r="H1220" s="248">
        <v>25.620000000000001</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247</v>
      </c>
      <c r="AU1220" s="254" t="s">
        <v>82</v>
      </c>
      <c r="AV1220" s="14" t="s">
        <v>82</v>
      </c>
      <c r="AW1220" s="14" t="s">
        <v>33</v>
      </c>
      <c r="AX1220" s="14" t="s">
        <v>73</v>
      </c>
      <c r="AY1220" s="254" t="s">
        <v>236</v>
      </c>
    </row>
    <row r="1221" s="16" customFormat="1">
      <c r="A1221" s="16"/>
      <c r="B1221" s="266"/>
      <c r="C1221" s="267"/>
      <c r="D1221" s="235" t="s">
        <v>247</v>
      </c>
      <c r="E1221" s="268" t="s">
        <v>19</v>
      </c>
      <c r="F1221" s="269" t="s">
        <v>367</v>
      </c>
      <c r="G1221" s="267"/>
      <c r="H1221" s="270">
        <v>85.180000000000007</v>
      </c>
      <c r="I1221" s="271"/>
      <c r="J1221" s="267"/>
      <c r="K1221" s="267"/>
      <c r="L1221" s="272"/>
      <c r="M1221" s="273"/>
      <c r="N1221" s="274"/>
      <c r="O1221" s="274"/>
      <c r="P1221" s="274"/>
      <c r="Q1221" s="274"/>
      <c r="R1221" s="274"/>
      <c r="S1221" s="274"/>
      <c r="T1221" s="275"/>
      <c r="U1221" s="16"/>
      <c r="V1221" s="16"/>
      <c r="W1221" s="16"/>
      <c r="X1221" s="16"/>
      <c r="Y1221" s="16"/>
      <c r="Z1221" s="16"/>
      <c r="AA1221" s="16"/>
      <c r="AB1221" s="16"/>
      <c r="AC1221" s="16"/>
      <c r="AD1221" s="16"/>
      <c r="AE1221" s="16"/>
      <c r="AT1221" s="276" t="s">
        <v>247</v>
      </c>
      <c r="AU1221" s="276" t="s">
        <v>82</v>
      </c>
      <c r="AV1221" s="16" t="s">
        <v>128</v>
      </c>
      <c r="AW1221" s="16" t="s">
        <v>33</v>
      </c>
      <c r="AX1221" s="16" t="s">
        <v>73</v>
      </c>
      <c r="AY1221" s="276" t="s">
        <v>236</v>
      </c>
    </row>
    <row r="1222" s="13" customFormat="1">
      <c r="A1222" s="13"/>
      <c r="B1222" s="233"/>
      <c r="C1222" s="234"/>
      <c r="D1222" s="235" t="s">
        <v>247</v>
      </c>
      <c r="E1222" s="236" t="s">
        <v>19</v>
      </c>
      <c r="F1222" s="237" t="s">
        <v>333</v>
      </c>
      <c r="G1222" s="234"/>
      <c r="H1222" s="236" t="s">
        <v>19</v>
      </c>
      <c r="I1222" s="238"/>
      <c r="J1222" s="234"/>
      <c r="K1222" s="234"/>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247</v>
      </c>
      <c r="AU1222" s="243" t="s">
        <v>82</v>
      </c>
      <c r="AV1222" s="13" t="s">
        <v>80</v>
      </c>
      <c r="AW1222" s="13" t="s">
        <v>33</v>
      </c>
      <c r="AX1222" s="13" t="s">
        <v>73</v>
      </c>
      <c r="AY1222" s="243" t="s">
        <v>236</v>
      </c>
    </row>
    <row r="1223" s="14" customFormat="1">
      <c r="A1223" s="14"/>
      <c r="B1223" s="244"/>
      <c r="C1223" s="245"/>
      <c r="D1223" s="235" t="s">
        <v>247</v>
      </c>
      <c r="E1223" s="246" t="s">
        <v>19</v>
      </c>
      <c r="F1223" s="247" t="s">
        <v>1121</v>
      </c>
      <c r="G1223" s="245"/>
      <c r="H1223" s="248">
        <v>4.9800000000000004</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247</v>
      </c>
      <c r="AU1223" s="254" t="s">
        <v>82</v>
      </c>
      <c r="AV1223" s="14" t="s">
        <v>82</v>
      </c>
      <c r="AW1223" s="14" t="s">
        <v>33</v>
      </c>
      <c r="AX1223" s="14" t="s">
        <v>73</v>
      </c>
      <c r="AY1223" s="254" t="s">
        <v>236</v>
      </c>
    </row>
    <row r="1224" s="14" customFormat="1">
      <c r="A1224" s="14"/>
      <c r="B1224" s="244"/>
      <c r="C1224" s="245"/>
      <c r="D1224" s="235" t="s">
        <v>247</v>
      </c>
      <c r="E1224" s="246" t="s">
        <v>19</v>
      </c>
      <c r="F1224" s="247" t="s">
        <v>190</v>
      </c>
      <c r="G1224" s="245"/>
      <c r="H1224" s="248">
        <v>4.4500000000000002</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247</v>
      </c>
      <c r="AU1224" s="254" t="s">
        <v>82</v>
      </c>
      <c r="AV1224" s="14" t="s">
        <v>82</v>
      </c>
      <c r="AW1224" s="14" t="s">
        <v>33</v>
      </c>
      <c r="AX1224" s="14" t="s">
        <v>73</v>
      </c>
      <c r="AY1224" s="254" t="s">
        <v>236</v>
      </c>
    </row>
    <row r="1225" s="16" customFormat="1">
      <c r="A1225" s="16"/>
      <c r="B1225" s="266"/>
      <c r="C1225" s="267"/>
      <c r="D1225" s="235" t="s">
        <v>247</v>
      </c>
      <c r="E1225" s="268" t="s">
        <v>19</v>
      </c>
      <c r="F1225" s="269" t="s">
        <v>367</v>
      </c>
      <c r="G1225" s="267"/>
      <c r="H1225" s="270">
        <v>9.4299999999999997</v>
      </c>
      <c r="I1225" s="271"/>
      <c r="J1225" s="267"/>
      <c r="K1225" s="267"/>
      <c r="L1225" s="272"/>
      <c r="M1225" s="273"/>
      <c r="N1225" s="274"/>
      <c r="O1225" s="274"/>
      <c r="P1225" s="274"/>
      <c r="Q1225" s="274"/>
      <c r="R1225" s="274"/>
      <c r="S1225" s="274"/>
      <c r="T1225" s="275"/>
      <c r="U1225" s="16"/>
      <c r="V1225" s="16"/>
      <c r="W1225" s="16"/>
      <c r="X1225" s="16"/>
      <c r="Y1225" s="16"/>
      <c r="Z1225" s="16"/>
      <c r="AA1225" s="16"/>
      <c r="AB1225" s="16"/>
      <c r="AC1225" s="16"/>
      <c r="AD1225" s="16"/>
      <c r="AE1225" s="16"/>
      <c r="AT1225" s="276" t="s">
        <v>247</v>
      </c>
      <c r="AU1225" s="276" t="s">
        <v>82</v>
      </c>
      <c r="AV1225" s="16" t="s">
        <v>128</v>
      </c>
      <c r="AW1225" s="16" t="s">
        <v>33</v>
      </c>
      <c r="AX1225" s="16" t="s">
        <v>73</v>
      </c>
      <c r="AY1225" s="276" t="s">
        <v>236</v>
      </c>
    </row>
    <row r="1226" s="15" customFormat="1">
      <c r="A1226" s="15"/>
      <c r="B1226" s="255"/>
      <c r="C1226" s="256"/>
      <c r="D1226" s="235" t="s">
        <v>247</v>
      </c>
      <c r="E1226" s="257" t="s">
        <v>19</v>
      </c>
      <c r="F1226" s="258" t="s">
        <v>254</v>
      </c>
      <c r="G1226" s="256"/>
      <c r="H1226" s="259">
        <v>94.609999999999999</v>
      </c>
      <c r="I1226" s="260"/>
      <c r="J1226" s="256"/>
      <c r="K1226" s="256"/>
      <c r="L1226" s="261"/>
      <c r="M1226" s="262"/>
      <c r="N1226" s="263"/>
      <c r="O1226" s="263"/>
      <c r="P1226" s="263"/>
      <c r="Q1226" s="263"/>
      <c r="R1226" s="263"/>
      <c r="S1226" s="263"/>
      <c r="T1226" s="264"/>
      <c r="U1226" s="15"/>
      <c r="V1226" s="15"/>
      <c r="W1226" s="15"/>
      <c r="X1226" s="15"/>
      <c r="Y1226" s="15"/>
      <c r="Z1226" s="15"/>
      <c r="AA1226" s="15"/>
      <c r="AB1226" s="15"/>
      <c r="AC1226" s="15"/>
      <c r="AD1226" s="15"/>
      <c r="AE1226" s="15"/>
      <c r="AT1226" s="265" t="s">
        <v>247</v>
      </c>
      <c r="AU1226" s="265" t="s">
        <v>82</v>
      </c>
      <c r="AV1226" s="15" t="s">
        <v>243</v>
      </c>
      <c r="AW1226" s="15" t="s">
        <v>33</v>
      </c>
      <c r="AX1226" s="15" t="s">
        <v>80</v>
      </c>
      <c r="AY1226" s="265" t="s">
        <v>236</v>
      </c>
    </row>
    <row r="1227" s="2" customFormat="1" ht="16.5" customHeight="1">
      <c r="A1227" s="40"/>
      <c r="B1227" s="41"/>
      <c r="C1227" s="277" t="s">
        <v>1251</v>
      </c>
      <c r="D1227" s="277" t="s">
        <v>701</v>
      </c>
      <c r="E1227" s="278" t="s">
        <v>1252</v>
      </c>
      <c r="F1227" s="279" t="s">
        <v>1253</v>
      </c>
      <c r="G1227" s="280" t="s">
        <v>114</v>
      </c>
      <c r="H1227" s="281">
        <v>18.411000000000001</v>
      </c>
      <c r="I1227" s="282"/>
      <c r="J1227" s="283">
        <f>ROUND(I1227*H1227,2)</f>
        <v>0</v>
      </c>
      <c r="K1227" s="279" t="s">
        <v>242</v>
      </c>
      <c r="L1227" s="284"/>
      <c r="M1227" s="285" t="s">
        <v>19</v>
      </c>
      <c r="N1227" s="286" t="s">
        <v>44</v>
      </c>
      <c r="O1227" s="86"/>
      <c r="P1227" s="224">
        <f>O1227*H1227</f>
        <v>0</v>
      </c>
      <c r="Q1227" s="224">
        <v>0.00089999999999999998</v>
      </c>
      <c r="R1227" s="224">
        <f>Q1227*H1227</f>
        <v>0.016569900000000002</v>
      </c>
      <c r="S1227" s="224">
        <v>0</v>
      </c>
      <c r="T1227" s="225">
        <f>S1227*H1227</f>
        <v>0</v>
      </c>
      <c r="U1227" s="40"/>
      <c r="V1227" s="40"/>
      <c r="W1227" s="40"/>
      <c r="X1227" s="40"/>
      <c r="Y1227" s="40"/>
      <c r="Z1227" s="40"/>
      <c r="AA1227" s="40"/>
      <c r="AB1227" s="40"/>
      <c r="AC1227" s="40"/>
      <c r="AD1227" s="40"/>
      <c r="AE1227" s="40"/>
      <c r="AR1227" s="226" t="s">
        <v>577</v>
      </c>
      <c r="AT1227" s="226" t="s">
        <v>701</v>
      </c>
      <c r="AU1227" s="226" t="s">
        <v>82</v>
      </c>
      <c r="AY1227" s="19" t="s">
        <v>236</v>
      </c>
      <c r="BE1227" s="227">
        <f>IF(N1227="základní",J1227,0)</f>
        <v>0</v>
      </c>
      <c r="BF1227" s="227">
        <f>IF(N1227="snížená",J1227,0)</f>
        <v>0</v>
      </c>
      <c r="BG1227" s="227">
        <f>IF(N1227="zákl. přenesená",J1227,0)</f>
        <v>0</v>
      </c>
      <c r="BH1227" s="227">
        <f>IF(N1227="sníž. přenesená",J1227,0)</f>
        <v>0</v>
      </c>
      <c r="BI1227" s="227">
        <f>IF(N1227="nulová",J1227,0)</f>
        <v>0</v>
      </c>
      <c r="BJ1227" s="19" t="s">
        <v>80</v>
      </c>
      <c r="BK1227" s="227">
        <f>ROUND(I1227*H1227,2)</f>
        <v>0</v>
      </c>
      <c r="BL1227" s="19" t="s">
        <v>348</v>
      </c>
      <c r="BM1227" s="226" t="s">
        <v>1254</v>
      </c>
    </row>
    <row r="1228" s="13" customFormat="1">
      <c r="A1228" s="13"/>
      <c r="B1228" s="233"/>
      <c r="C1228" s="234"/>
      <c r="D1228" s="235" t="s">
        <v>247</v>
      </c>
      <c r="E1228" s="236" t="s">
        <v>19</v>
      </c>
      <c r="F1228" s="237" t="s">
        <v>268</v>
      </c>
      <c r="G1228" s="234"/>
      <c r="H1228" s="236" t="s">
        <v>19</v>
      </c>
      <c r="I1228" s="238"/>
      <c r="J1228" s="234"/>
      <c r="K1228" s="234"/>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247</v>
      </c>
      <c r="AU1228" s="243" t="s">
        <v>82</v>
      </c>
      <c r="AV1228" s="13" t="s">
        <v>80</v>
      </c>
      <c r="AW1228" s="13" t="s">
        <v>33</v>
      </c>
      <c r="AX1228" s="13" t="s">
        <v>73</v>
      </c>
      <c r="AY1228" s="243" t="s">
        <v>236</v>
      </c>
    </row>
    <row r="1229" s="13" customFormat="1">
      <c r="A1229" s="13"/>
      <c r="B1229" s="233"/>
      <c r="C1229" s="234"/>
      <c r="D1229" s="235" t="s">
        <v>247</v>
      </c>
      <c r="E1229" s="236" t="s">
        <v>19</v>
      </c>
      <c r="F1229" s="237" t="s">
        <v>269</v>
      </c>
      <c r="G1229" s="234"/>
      <c r="H1229" s="236" t="s">
        <v>19</v>
      </c>
      <c r="I1229" s="238"/>
      <c r="J1229" s="234"/>
      <c r="K1229" s="234"/>
      <c r="L1229" s="239"/>
      <c r="M1229" s="240"/>
      <c r="N1229" s="241"/>
      <c r="O1229" s="241"/>
      <c r="P1229" s="241"/>
      <c r="Q1229" s="241"/>
      <c r="R1229" s="241"/>
      <c r="S1229" s="241"/>
      <c r="T1229" s="242"/>
      <c r="U1229" s="13"/>
      <c r="V1229" s="13"/>
      <c r="W1229" s="13"/>
      <c r="X1229" s="13"/>
      <c r="Y1229" s="13"/>
      <c r="Z1229" s="13"/>
      <c r="AA1229" s="13"/>
      <c r="AB1229" s="13"/>
      <c r="AC1229" s="13"/>
      <c r="AD1229" s="13"/>
      <c r="AE1229" s="13"/>
      <c r="AT1229" s="243" t="s">
        <v>247</v>
      </c>
      <c r="AU1229" s="243" t="s">
        <v>82</v>
      </c>
      <c r="AV1229" s="13" t="s">
        <v>80</v>
      </c>
      <c r="AW1229" s="13" t="s">
        <v>33</v>
      </c>
      <c r="AX1229" s="13" t="s">
        <v>73</v>
      </c>
      <c r="AY1229" s="243" t="s">
        <v>236</v>
      </c>
    </row>
    <row r="1230" s="14" customFormat="1">
      <c r="A1230" s="14"/>
      <c r="B1230" s="244"/>
      <c r="C1230" s="245"/>
      <c r="D1230" s="235" t="s">
        <v>247</v>
      </c>
      <c r="E1230" s="246" t="s">
        <v>19</v>
      </c>
      <c r="F1230" s="247" t="s">
        <v>1153</v>
      </c>
      <c r="G1230" s="245"/>
      <c r="H1230" s="248">
        <v>5.8499999999999996</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247</v>
      </c>
      <c r="AU1230" s="254" t="s">
        <v>82</v>
      </c>
      <c r="AV1230" s="14" t="s">
        <v>82</v>
      </c>
      <c r="AW1230" s="14" t="s">
        <v>33</v>
      </c>
      <c r="AX1230" s="14" t="s">
        <v>73</v>
      </c>
      <c r="AY1230" s="254" t="s">
        <v>236</v>
      </c>
    </row>
    <row r="1231" s="14" customFormat="1">
      <c r="A1231" s="14"/>
      <c r="B1231" s="244"/>
      <c r="C1231" s="245"/>
      <c r="D1231" s="235" t="s">
        <v>247</v>
      </c>
      <c r="E1231" s="246" t="s">
        <v>19</v>
      </c>
      <c r="F1231" s="247" t="s">
        <v>1120</v>
      </c>
      <c r="G1231" s="245"/>
      <c r="H1231" s="248">
        <v>12.199999999999999</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247</v>
      </c>
      <c r="AU1231" s="254" t="s">
        <v>82</v>
      </c>
      <c r="AV1231" s="14" t="s">
        <v>82</v>
      </c>
      <c r="AW1231" s="14" t="s">
        <v>33</v>
      </c>
      <c r="AX1231" s="14" t="s">
        <v>73</v>
      </c>
      <c r="AY1231" s="254" t="s">
        <v>236</v>
      </c>
    </row>
    <row r="1232" s="15" customFormat="1">
      <c r="A1232" s="15"/>
      <c r="B1232" s="255"/>
      <c r="C1232" s="256"/>
      <c r="D1232" s="235" t="s">
        <v>247</v>
      </c>
      <c r="E1232" s="257" t="s">
        <v>19</v>
      </c>
      <c r="F1232" s="258" t="s">
        <v>254</v>
      </c>
      <c r="G1232" s="256"/>
      <c r="H1232" s="259">
        <v>18.050000000000001</v>
      </c>
      <c r="I1232" s="260"/>
      <c r="J1232" s="256"/>
      <c r="K1232" s="256"/>
      <c r="L1232" s="261"/>
      <c r="M1232" s="262"/>
      <c r="N1232" s="263"/>
      <c r="O1232" s="263"/>
      <c r="P1232" s="263"/>
      <c r="Q1232" s="263"/>
      <c r="R1232" s="263"/>
      <c r="S1232" s="263"/>
      <c r="T1232" s="264"/>
      <c r="U1232" s="15"/>
      <c r="V1232" s="15"/>
      <c r="W1232" s="15"/>
      <c r="X1232" s="15"/>
      <c r="Y1232" s="15"/>
      <c r="Z1232" s="15"/>
      <c r="AA1232" s="15"/>
      <c r="AB1232" s="15"/>
      <c r="AC1232" s="15"/>
      <c r="AD1232" s="15"/>
      <c r="AE1232" s="15"/>
      <c r="AT1232" s="265" t="s">
        <v>247</v>
      </c>
      <c r="AU1232" s="265" t="s">
        <v>82</v>
      </c>
      <c r="AV1232" s="15" t="s">
        <v>243</v>
      </c>
      <c r="AW1232" s="15" t="s">
        <v>33</v>
      </c>
      <c r="AX1232" s="15" t="s">
        <v>80</v>
      </c>
      <c r="AY1232" s="265" t="s">
        <v>236</v>
      </c>
    </row>
    <row r="1233" s="14" customFormat="1">
      <c r="A1233" s="14"/>
      <c r="B1233" s="244"/>
      <c r="C1233" s="245"/>
      <c r="D1233" s="235" t="s">
        <v>247</v>
      </c>
      <c r="E1233" s="245"/>
      <c r="F1233" s="247" t="s">
        <v>1255</v>
      </c>
      <c r="G1233" s="245"/>
      <c r="H1233" s="248">
        <v>18.411000000000001</v>
      </c>
      <c r="I1233" s="249"/>
      <c r="J1233" s="245"/>
      <c r="K1233" s="245"/>
      <c r="L1233" s="250"/>
      <c r="M1233" s="251"/>
      <c r="N1233" s="252"/>
      <c r="O1233" s="252"/>
      <c r="P1233" s="252"/>
      <c r="Q1233" s="252"/>
      <c r="R1233" s="252"/>
      <c r="S1233" s="252"/>
      <c r="T1233" s="253"/>
      <c r="U1233" s="14"/>
      <c r="V1233" s="14"/>
      <c r="W1233" s="14"/>
      <c r="X1233" s="14"/>
      <c r="Y1233" s="14"/>
      <c r="Z1233" s="14"/>
      <c r="AA1233" s="14"/>
      <c r="AB1233" s="14"/>
      <c r="AC1233" s="14"/>
      <c r="AD1233" s="14"/>
      <c r="AE1233" s="14"/>
      <c r="AT1233" s="254" t="s">
        <v>247</v>
      </c>
      <c r="AU1233" s="254" t="s">
        <v>82</v>
      </c>
      <c r="AV1233" s="14" t="s">
        <v>82</v>
      </c>
      <c r="AW1233" s="14" t="s">
        <v>4</v>
      </c>
      <c r="AX1233" s="14" t="s">
        <v>80</v>
      </c>
      <c r="AY1233" s="254" t="s">
        <v>236</v>
      </c>
    </row>
    <row r="1234" s="2" customFormat="1" ht="16.5" customHeight="1">
      <c r="A1234" s="40"/>
      <c r="B1234" s="41"/>
      <c r="C1234" s="277" t="s">
        <v>1256</v>
      </c>
      <c r="D1234" s="277" t="s">
        <v>701</v>
      </c>
      <c r="E1234" s="278" t="s">
        <v>1257</v>
      </c>
      <c r="F1234" s="279" t="s">
        <v>1258</v>
      </c>
      <c r="G1234" s="280" t="s">
        <v>114</v>
      </c>
      <c r="H1234" s="281">
        <v>68.472999999999999</v>
      </c>
      <c r="I1234" s="282"/>
      <c r="J1234" s="283">
        <f>ROUND(I1234*H1234,2)</f>
        <v>0</v>
      </c>
      <c r="K1234" s="279" t="s">
        <v>242</v>
      </c>
      <c r="L1234" s="284"/>
      <c r="M1234" s="285" t="s">
        <v>19</v>
      </c>
      <c r="N1234" s="286" t="s">
        <v>44</v>
      </c>
      <c r="O1234" s="86"/>
      <c r="P1234" s="224">
        <f>O1234*H1234</f>
        <v>0</v>
      </c>
      <c r="Q1234" s="224">
        <v>0.0011999999999999999</v>
      </c>
      <c r="R1234" s="224">
        <f>Q1234*H1234</f>
        <v>0.082167599999999993</v>
      </c>
      <c r="S1234" s="224">
        <v>0</v>
      </c>
      <c r="T1234" s="225">
        <f>S1234*H1234</f>
        <v>0</v>
      </c>
      <c r="U1234" s="40"/>
      <c r="V1234" s="40"/>
      <c r="W1234" s="40"/>
      <c r="X1234" s="40"/>
      <c r="Y1234" s="40"/>
      <c r="Z1234" s="40"/>
      <c r="AA1234" s="40"/>
      <c r="AB1234" s="40"/>
      <c r="AC1234" s="40"/>
      <c r="AD1234" s="40"/>
      <c r="AE1234" s="40"/>
      <c r="AR1234" s="226" t="s">
        <v>577</v>
      </c>
      <c r="AT1234" s="226" t="s">
        <v>701</v>
      </c>
      <c r="AU1234" s="226" t="s">
        <v>82</v>
      </c>
      <c r="AY1234" s="19" t="s">
        <v>236</v>
      </c>
      <c r="BE1234" s="227">
        <f>IF(N1234="základní",J1234,0)</f>
        <v>0</v>
      </c>
      <c r="BF1234" s="227">
        <f>IF(N1234="snížená",J1234,0)</f>
        <v>0</v>
      </c>
      <c r="BG1234" s="227">
        <f>IF(N1234="zákl. přenesená",J1234,0)</f>
        <v>0</v>
      </c>
      <c r="BH1234" s="227">
        <f>IF(N1234="sníž. přenesená",J1234,0)</f>
        <v>0</v>
      </c>
      <c r="BI1234" s="227">
        <f>IF(N1234="nulová",J1234,0)</f>
        <v>0</v>
      </c>
      <c r="BJ1234" s="19" t="s">
        <v>80</v>
      </c>
      <c r="BK1234" s="227">
        <f>ROUND(I1234*H1234,2)</f>
        <v>0</v>
      </c>
      <c r="BL1234" s="19" t="s">
        <v>348</v>
      </c>
      <c r="BM1234" s="226" t="s">
        <v>1259</v>
      </c>
    </row>
    <row r="1235" s="13" customFormat="1">
      <c r="A1235" s="13"/>
      <c r="B1235" s="233"/>
      <c r="C1235" s="234"/>
      <c r="D1235" s="235" t="s">
        <v>247</v>
      </c>
      <c r="E1235" s="236" t="s">
        <v>19</v>
      </c>
      <c r="F1235" s="237" t="s">
        <v>268</v>
      </c>
      <c r="G1235" s="234"/>
      <c r="H1235" s="236" t="s">
        <v>19</v>
      </c>
      <c r="I1235" s="238"/>
      <c r="J1235" s="234"/>
      <c r="K1235" s="234"/>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247</v>
      </c>
      <c r="AU1235" s="243" t="s">
        <v>82</v>
      </c>
      <c r="AV1235" s="13" t="s">
        <v>80</v>
      </c>
      <c r="AW1235" s="13" t="s">
        <v>33</v>
      </c>
      <c r="AX1235" s="13" t="s">
        <v>73</v>
      </c>
      <c r="AY1235" s="243" t="s">
        <v>236</v>
      </c>
    </row>
    <row r="1236" s="13" customFormat="1">
      <c r="A1236" s="13"/>
      <c r="B1236" s="233"/>
      <c r="C1236" s="234"/>
      <c r="D1236" s="235" t="s">
        <v>247</v>
      </c>
      <c r="E1236" s="236" t="s">
        <v>19</v>
      </c>
      <c r="F1236" s="237" t="s">
        <v>269</v>
      </c>
      <c r="G1236" s="234"/>
      <c r="H1236" s="236" t="s">
        <v>19</v>
      </c>
      <c r="I1236" s="238"/>
      <c r="J1236" s="234"/>
      <c r="K1236" s="234"/>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247</v>
      </c>
      <c r="AU1236" s="243" t="s">
        <v>82</v>
      </c>
      <c r="AV1236" s="13" t="s">
        <v>80</v>
      </c>
      <c r="AW1236" s="13" t="s">
        <v>33</v>
      </c>
      <c r="AX1236" s="13" t="s">
        <v>73</v>
      </c>
      <c r="AY1236" s="243" t="s">
        <v>236</v>
      </c>
    </row>
    <row r="1237" s="14" customFormat="1">
      <c r="A1237" s="14"/>
      <c r="B1237" s="244"/>
      <c r="C1237" s="245"/>
      <c r="D1237" s="235" t="s">
        <v>247</v>
      </c>
      <c r="E1237" s="246" t="s">
        <v>19</v>
      </c>
      <c r="F1237" s="247" t="s">
        <v>1249</v>
      </c>
      <c r="G1237" s="245"/>
      <c r="H1237" s="248">
        <v>41.509999999999998</v>
      </c>
      <c r="I1237" s="249"/>
      <c r="J1237" s="245"/>
      <c r="K1237" s="245"/>
      <c r="L1237" s="250"/>
      <c r="M1237" s="251"/>
      <c r="N1237" s="252"/>
      <c r="O1237" s="252"/>
      <c r="P1237" s="252"/>
      <c r="Q1237" s="252"/>
      <c r="R1237" s="252"/>
      <c r="S1237" s="252"/>
      <c r="T1237" s="253"/>
      <c r="U1237" s="14"/>
      <c r="V1237" s="14"/>
      <c r="W1237" s="14"/>
      <c r="X1237" s="14"/>
      <c r="Y1237" s="14"/>
      <c r="Z1237" s="14"/>
      <c r="AA1237" s="14"/>
      <c r="AB1237" s="14"/>
      <c r="AC1237" s="14"/>
      <c r="AD1237" s="14"/>
      <c r="AE1237" s="14"/>
      <c r="AT1237" s="254" t="s">
        <v>247</v>
      </c>
      <c r="AU1237" s="254" t="s">
        <v>82</v>
      </c>
      <c r="AV1237" s="14" t="s">
        <v>82</v>
      </c>
      <c r="AW1237" s="14" t="s">
        <v>33</v>
      </c>
      <c r="AX1237" s="14" t="s">
        <v>73</v>
      </c>
      <c r="AY1237" s="254" t="s">
        <v>236</v>
      </c>
    </row>
    <row r="1238" s="14" customFormat="1">
      <c r="A1238" s="14"/>
      <c r="B1238" s="244"/>
      <c r="C1238" s="245"/>
      <c r="D1238" s="235" t="s">
        <v>247</v>
      </c>
      <c r="E1238" s="246" t="s">
        <v>19</v>
      </c>
      <c r="F1238" s="247" t="s">
        <v>1250</v>
      </c>
      <c r="G1238" s="245"/>
      <c r="H1238" s="248">
        <v>25.620000000000001</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247</v>
      </c>
      <c r="AU1238" s="254" t="s">
        <v>82</v>
      </c>
      <c r="AV1238" s="14" t="s">
        <v>82</v>
      </c>
      <c r="AW1238" s="14" t="s">
        <v>33</v>
      </c>
      <c r="AX1238" s="14" t="s">
        <v>73</v>
      </c>
      <c r="AY1238" s="254" t="s">
        <v>236</v>
      </c>
    </row>
    <row r="1239" s="16" customFormat="1">
      <c r="A1239" s="16"/>
      <c r="B1239" s="266"/>
      <c r="C1239" s="267"/>
      <c r="D1239" s="235" t="s">
        <v>247</v>
      </c>
      <c r="E1239" s="268" t="s">
        <v>19</v>
      </c>
      <c r="F1239" s="269" t="s">
        <v>367</v>
      </c>
      <c r="G1239" s="267"/>
      <c r="H1239" s="270">
        <v>67.129999999999995</v>
      </c>
      <c r="I1239" s="271"/>
      <c r="J1239" s="267"/>
      <c r="K1239" s="267"/>
      <c r="L1239" s="272"/>
      <c r="M1239" s="273"/>
      <c r="N1239" s="274"/>
      <c r="O1239" s="274"/>
      <c r="P1239" s="274"/>
      <c r="Q1239" s="274"/>
      <c r="R1239" s="274"/>
      <c r="S1239" s="274"/>
      <c r="T1239" s="275"/>
      <c r="U1239" s="16"/>
      <c r="V1239" s="16"/>
      <c r="W1239" s="16"/>
      <c r="X1239" s="16"/>
      <c r="Y1239" s="16"/>
      <c r="Z1239" s="16"/>
      <c r="AA1239" s="16"/>
      <c r="AB1239" s="16"/>
      <c r="AC1239" s="16"/>
      <c r="AD1239" s="16"/>
      <c r="AE1239" s="16"/>
      <c r="AT1239" s="276" t="s">
        <v>247</v>
      </c>
      <c r="AU1239" s="276" t="s">
        <v>82</v>
      </c>
      <c r="AV1239" s="16" t="s">
        <v>128</v>
      </c>
      <c r="AW1239" s="16" t="s">
        <v>33</v>
      </c>
      <c r="AX1239" s="16" t="s">
        <v>80</v>
      </c>
      <c r="AY1239" s="276" t="s">
        <v>236</v>
      </c>
    </row>
    <row r="1240" s="14" customFormat="1">
      <c r="A1240" s="14"/>
      <c r="B1240" s="244"/>
      <c r="C1240" s="245"/>
      <c r="D1240" s="235" t="s">
        <v>247</v>
      </c>
      <c r="E1240" s="245"/>
      <c r="F1240" s="247" t="s">
        <v>1260</v>
      </c>
      <c r="G1240" s="245"/>
      <c r="H1240" s="248">
        <v>68.472999999999999</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247</v>
      </c>
      <c r="AU1240" s="254" t="s">
        <v>82</v>
      </c>
      <c r="AV1240" s="14" t="s">
        <v>82</v>
      </c>
      <c r="AW1240" s="14" t="s">
        <v>4</v>
      </c>
      <c r="AX1240" s="14" t="s">
        <v>80</v>
      </c>
      <c r="AY1240" s="254" t="s">
        <v>236</v>
      </c>
    </row>
    <row r="1241" s="2" customFormat="1" ht="16.5" customHeight="1">
      <c r="A1241" s="40"/>
      <c r="B1241" s="41"/>
      <c r="C1241" s="277" t="s">
        <v>1261</v>
      </c>
      <c r="D1241" s="277" t="s">
        <v>701</v>
      </c>
      <c r="E1241" s="278" t="s">
        <v>1262</v>
      </c>
      <c r="F1241" s="279" t="s">
        <v>1263</v>
      </c>
      <c r="G1241" s="280" t="s">
        <v>114</v>
      </c>
      <c r="H1241" s="281">
        <v>9.6189999999999998</v>
      </c>
      <c r="I1241" s="282"/>
      <c r="J1241" s="283">
        <f>ROUND(I1241*H1241,2)</f>
        <v>0</v>
      </c>
      <c r="K1241" s="279" t="s">
        <v>242</v>
      </c>
      <c r="L1241" s="284"/>
      <c r="M1241" s="285" t="s">
        <v>19</v>
      </c>
      <c r="N1241" s="286" t="s">
        <v>44</v>
      </c>
      <c r="O1241" s="86"/>
      <c r="P1241" s="224">
        <f>O1241*H1241</f>
        <v>0</v>
      </c>
      <c r="Q1241" s="224">
        <v>0.00038999999999999999</v>
      </c>
      <c r="R1241" s="224">
        <f>Q1241*H1241</f>
        <v>0.0037514099999999997</v>
      </c>
      <c r="S1241" s="224">
        <v>0</v>
      </c>
      <c r="T1241" s="225">
        <f>S1241*H1241</f>
        <v>0</v>
      </c>
      <c r="U1241" s="40"/>
      <c r="V1241" s="40"/>
      <c r="W1241" s="40"/>
      <c r="X1241" s="40"/>
      <c r="Y1241" s="40"/>
      <c r="Z1241" s="40"/>
      <c r="AA1241" s="40"/>
      <c r="AB1241" s="40"/>
      <c r="AC1241" s="40"/>
      <c r="AD1241" s="40"/>
      <c r="AE1241" s="40"/>
      <c r="AR1241" s="226" t="s">
        <v>577</v>
      </c>
      <c r="AT1241" s="226" t="s">
        <v>701</v>
      </c>
      <c r="AU1241" s="226" t="s">
        <v>82</v>
      </c>
      <c r="AY1241" s="19" t="s">
        <v>236</v>
      </c>
      <c r="BE1241" s="227">
        <f>IF(N1241="základní",J1241,0)</f>
        <v>0</v>
      </c>
      <c r="BF1241" s="227">
        <f>IF(N1241="snížená",J1241,0)</f>
        <v>0</v>
      </c>
      <c r="BG1241" s="227">
        <f>IF(N1241="zákl. přenesená",J1241,0)</f>
        <v>0</v>
      </c>
      <c r="BH1241" s="227">
        <f>IF(N1241="sníž. přenesená",J1241,0)</f>
        <v>0</v>
      </c>
      <c r="BI1241" s="227">
        <f>IF(N1241="nulová",J1241,0)</f>
        <v>0</v>
      </c>
      <c r="BJ1241" s="19" t="s">
        <v>80</v>
      </c>
      <c r="BK1241" s="227">
        <f>ROUND(I1241*H1241,2)</f>
        <v>0</v>
      </c>
      <c r="BL1241" s="19" t="s">
        <v>348</v>
      </c>
      <c r="BM1241" s="226" t="s">
        <v>1264</v>
      </c>
    </row>
    <row r="1242" s="13" customFormat="1">
      <c r="A1242" s="13"/>
      <c r="B1242" s="233"/>
      <c r="C1242" s="234"/>
      <c r="D1242" s="235" t="s">
        <v>247</v>
      </c>
      <c r="E1242" s="236" t="s">
        <v>19</v>
      </c>
      <c r="F1242" s="237" t="s">
        <v>268</v>
      </c>
      <c r="G1242" s="234"/>
      <c r="H1242" s="236" t="s">
        <v>19</v>
      </c>
      <c r="I1242" s="238"/>
      <c r="J1242" s="234"/>
      <c r="K1242" s="234"/>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247</v>
      </c>
      <c r="AU1242" s="243" t="s">
        <v>82</v>
      </c>
      <c r="AV1242" s="13" t="s">
        <v>80</v>
      </c>
      <c r="AW1242" s="13" t="s">
        <v>33</v>
      </c>
      <c r="AX1242" s="13" t="s">
        <v>73</v>
      </c>
      <c r="AY1242" s="243" t="s">
        <v>236</v>
      </c>
    </row>
    <row r="1243" s="13" customFormat="1">
      <c r="A1243" s="13"/>
      <c r="B1243" s="233"/>
      <c r="C1243" s="234"/>
      <c r="D1243" s="235" t="s">
        <v>247</v>
      </c>
      <c r="E1243" s="236" t="s">
        <v>19</v>
      </c>
      <c r="F1243" s="237" t="s">
        <v>333</v>
      </c>
      <c r="G1243" s="234"/>
      <c r="H1243" s="236" t="s">
        <v>19</v>
      </c>
      <c r="I1243" s="238"/>
      <c r="J1243" s="234"/>
      <c r="K1243" s="234"/>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247</v>
      </c>
      <c r="AU1243" s="243" t="s">
        <v>82</v>
      </c>
      <c r="AV1243" s="13" t="s">
        <v>80</v>
      </c>
      <c r="AW1243" s="13" t="s">
        <v>33</v>
      </c>
      <c r="AX1243" s="13" t="s">
        <v>73</v>
      </c>
      <c r="AY1243" s="243" t="s">
        <v>236</v>
      </c>
    </row>
    <row r="1244" s="14" customFormat="1">
      <c r="A1244" s="14"/>
      <c r="B1244" s="244"/>
      <c r="C1244" s="245"/>
      <c r="D1244" s="235" t="s">
        <v>247</v>
      </c>
      <c r="E1244" s="246" t="s">
        <v>19</v>
      </c>
      <c r="F1244" s="247" t="s">
        <v>1121</v>
      </c>
      <c r="G1244" s="245"/>
      <c r="H1244" s="248">
        <v>4.9800000000000004</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247</v>
      </c>
      <c r="AU1244" s="254" t="s">
        <v>82</v>
      </c>
      <c r="AV1244" s="14" t="s">
        <v>82</v>
      </c>
      <c r="AW1244" s="14" t="s">
        <v>33</v>
      </c>
      <c r="AX1244" s="14" t="s">
        <v>73</v>
      </c>
      <c r="AY1244" s="254" t="s">
        <v>236</v>
      </c>
    </row>
    <row r="1245" s="14" customFormat="1">
      <c r="A1245" s="14"/>
      <c r="B1245" s="244"/>
      <c r="C1245" s="245"/>
      <c r="D1245" s="235" t="s">
        <v>247</v>
      </c>
      <c r="E1245" s="246" t="s">
        <v>19</v>
      </c>
      <c r="F1245" s="247" t="s">
        <v>190</v>
      </c>
      <c r="G1245" s="245"/>
      <c r="H1245" s="248">
        <v>4.4500000000000002</v>
      </c>
      <c r="I1245" s="249"/>
      <c r="J1245" s="245"/>
      <c r="K1245" s="245"/>
      <c r="L1245" s="250"/>
      <c r="M1245" s="251"/>
      <c r="N1245" s="252"/>
      <c r="O1245" s="252"/>
      <c r="P1245" s="252"/>
      <c r="Q1245" s="252"/>
      <c r="R1245" s="252"/>
      <c r="S1245" s="252"/>
      <c r="T1245" s="253"/>
      <c r="U1245" s="14"/>
      <c r="V1245" s="14"/>
      <c r="W1245" s="14"/>
      <c r="X1245" s="14"/>
      <c r="Y1245" s="14"/>
      <c r="Z1245" s="14"/>
      <c r="AA1245" s="14"/>
      <c r="AB1245" s="14"/>
      <c r="AC1245" s="14"/>
      <c r="AD1245" s="14"/>
      <c r="AE1245" s="14"/>
      <c r="AT1245" s="254" t="s">
        <v>247</v>
      </c>
      <c r="AU1245" s="254" t="s">
        <v>82</v>
      </c>
      <c r="AV1245" s="14" t="s">
        <v>82</v>
      </c>
      <c r="AW1245" s="14" t="s">
        <v>33</v>
      </c>
      <c r="AX1245" s="14" t="s">
        <v>73</v>
      </c>
      <c r="AY1245" s="254" t="s">
        <v>236</v>
      </c>
    </row>
    <row r="1246" s="15" customFormat="1">
      <c r="A1246" s="15"/>
      <c r="B1246" s="255"/>
      <c r="C1246" s="256"/>
      <c r="D1246" s="235" t="s">
        <v>247</v>
      </c>
      <c r="E1246" s="257" t="s">
        <v>19</v>
      </c>
      <c r="F1246" s="258" t="s">
        <v>254</v>
      </c>
      <c r="G1246" s="256"/>
      <c r="H1246" s="259">
        <v>9.4299999999999997</v>
      </c>
      <c r="I1246" s="260"/>
      <c r="J1246" s="256"/>
      <c r="K1246" s="256"/>
      <c r="L1246" s="261"/>
      <c r="M1246" s="262"/>
      <c r="N1246" s="263"/>
      <c r="O1246" s="263"/>
      <c r="P1246" s="263"/>
      <c r="Q1246" s="263"/>
      <c r="R1246" s="263"/>
      <c r="S1246" s="263"/>
      <c r="T1246" s="264"/>
      <c r="U1246" s="15"/>
      <c r="V1246" s="15"/>
      <c r="W1246" s="15"/>
      <c r="X1246" s="15"/>
      <c r="Y1246" s="15"/>
      <c r="Z1246" s="15"/>
      <c r="AA1246" s="15"/>
      <c r="AB1246" s="15"/>
      <c r="AC1246" s="15"/>
      <c r="AD1246" s="15"/>
      <c r="AE1246" s="15"/>
      <c r="AT1246" s="265" t="s">
        <v>247</v>
      </c>
      <c r="AU1246" s="265" t="s">
        <v>82</v>
      </c>
      <c r="AV1246" s="15" t="s">
        <v>243</v>
      </c>
      <c r="AW1246" s="15" t="s">
        <v>33</v>
      </c>
      <c r="AX1246" s="15" t="s">
        <v>80</v>
      </c>
      <c r="AY1246" s="265" t="s">
        <v>236</v>
      </c>
    </row>
    <row r="1247" s="14" customFormat="1">
      <c r="A1247" s="14"/>
      <c r="B1247" s="244"/>
      <c r="C1247" s="245"/>
      <c r="D1247" s="235" t="s">
        <v>247</v>
      </c>
      <c r="E1247" s="245"/>
      <c r="F1247" s="247" t="s">
        <v>1265</v>
      </c>
      <c r="G1247" s="245"/>
      <c r="H1247" s="248">
        <v>9.6189999999999998</v>
      </c>
      <c r="I1247" s="249"/>
      <c r="J1247" s="245"/>
      <c r="K1247" s="245"/>
      <c r="L1247" s="250"/>
      <c r="M1247" s="251"/>
      <c r="N1247" s="252"/>
      <c r="O1247" s="252"/>
      <c r="P1247" s="252"/>
      <c r="Q1247" s="252"/>
      <c r="R1247" s="252"/>
      <c r="S1247" s="252"/>
      <c r="T1247" s="253"/>
      <c r="U1247" s="14"/>
      <c r="V1247" s="14"/>
      <c r="W1247" s="14"/>
      <c r="X1247" s="14"/>
      <c r="Y1247" s="14"/>
      <c r="Z1247" s="14"/>
      <c r="AA1247" s="14"/>
      <c r="AB1247" s="14"/>
      <c r="AC1247" s="14"/>
      <c r="AD1247" s="14"/>
      <c r="AE1247" s="14"/>
      <c r="AT1247" s="254" t="s">
        <v>247</v>
      </c>
      <c r="AU1247" s="254" t="s">
        <v>82</v>
      </c>
      <c r="AV1247" s="14" t="s">
        <v>82</v>
      </c>
      <c r="AW1247" s="14" t="s">
        <v>4</v>
      </c>
      <c r="AX1247" s="14" t="s">
        <v>80</v>
      </c>
      <c r="AY1247" s="254" t="s">
        <v>236</v>
      </c>
    </row>
    <row r="1248" s="2" customFormat="1" ht="24.15" customHeight="1">
      <c r="A1248" s="40"/>
      <c r="B1248" s="41"/>
      <c r="C1248" s="215" t="s">
        <v>1266</v>
      </c>
      <c r="D1248" s="215" t="s">
        <v>238</v>
      </c>
      <c r="E1248" s="216" t="s">
        <v>1267</v>
      </c>
      <c r="F1248" s="217" t="s">
        <v>1268</v>
      </c>
      <c r="G1248" s="218" t="s">
        <v>114</v>
      </c>
      <c r="H1248" s="219">
        <v>5.6580000000000004</v>
      </c>
      <c r="I1248" s="220"/>
      <c r="J1248" s="221">
        <f>ROUND(I1248*H1248,2)</f>
        <v>0</v>
      </c>
      <c r="K1248" s="217" t="s">
        <v>242</v>
      </c>
      <c r="L1248" s="46"/>
      <c r="M1248" s="222" t="s">
        <v>19</v>
      </c>
      <c r="N1248" s="223" t="s">
        <v>44</v>
      </c>
      <c r="O1248" s="86"/>
      <c r="P1248" s="224">
        <f>O1248*H1248</f>
        <v>0</v>
      </c>
      <c r="Q1248" s="224">
        <v>0.00012</v>
      </c>
      <c r="R1248" s="224">
        <f>Q1248*H1248</f>
        <v>0.00067896000000000005</v>
      </c>
      <c r="S1248" s="224">
        <v>0</v>
      </c>
      <c r="T1248" s="225">
        <f>S1248*H1248</f>
        <v>0</v>
      </c>
      <c r="U1248" s="40"/>
      <c r="V1248" s="40"/>
      <c r="W1248" s="40"/>
      <c r="X1248" s="40"/>
      <c r="Y1248" s="40"/>
      <c r="Z1248" s="40"/>
      <c r="AA1248" s="40"/>
      <c r="AB1248" s="40"/>
      <c r="AC1248" s="40"/>
      <c r="AD1248" s="40"/>
      <c r="AE1248" s="40"/>
      <c r="AR1248" s="226" t="s">
        <v>348</v>
      </c>
      <c r="AT1248" s="226" t="s">
        <v>238</v>
      </c>
      <c r="AU1248" s="226" t="s">
        <v>82</v>
      </c>
      <c r="AY1248" s="19" t="s">
        <v>236</v>
      </c>
      <c r="BE1248" s="227">
        <f>IF(N1248="základní",J1248,0)</f>
        <v>0</v>
      </c>
      <c r="BF1248" s="227">
        <f>IF(N1248="snížená",J1248,0)</f>
        <v>0</v>
      </c>
      <c r="BG1248" s="227">
        <f>IF(N1248="zákl. přenesená",J1248,0)</f>
        <v>0</v>
      </c>
      <c r="BH1248" s="227">
        <f>IF(N1248="sníž. přenesená",J1248,0)</f>
        <v>0</v>
      </c>
      <c r="BI1248" s="227">
        <f>IF(N1248="nulová",J1248,0)</f>
        <v>0</v>
      </c>
      <c r="BJ1248" s="19" t="s">
        <v>80</v>
      </c>
      <c r="BK1248" s="227">
        <f>ROUND(I1248*H1248,2)</f>
        <v>0</v>
      </c>
      <c r="BL1248" s="19" t="s">
        <v>348</v>
      </c>
      <c r="BM1248" s="226" t="s">
        <v>1269</v>
      </c>
    </row>
    <row r="1249" s="2" customFormat="1">
      <c r="A1249" s="40"/>
      <c r="B1249" s="41"/>
      <c r="C1249" s="42"/>
      <c r="D1249" s="228" t="s">
        <v>245</v>
      </c>
      <c r="E1249" s="42"/>
      <c r="F1249" s="229" t="s">
        <v>1270</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245</v>
      </c>
      <c r="AU1249" s="19" t="s">
        <v>82</v>
      </c>
    </row>
    <row r="1250" s="13" customFormat="1">
      <c r="A1250" s="13"/>
      <c r="B1250" s="233"/>
      <c r="C1250" s="234"/>
      <c r="D1250" s="235" t="s">
        <v>247</v>
      </c>
      <c r="E1250" s="236" t="s">
        <v>19</v>
      </c>
      <c r="F1250" s="237" t="s">
        <v>268</v>
      </c>
      <c r="G1250" s="234"/>
      <c r="H1250" s="236" t="s">
        <v>19</v>
      </c>
      <c r="I1250" s="238"/>
      <c r="J1250" s="234"/>
      <c r="K1250" s="234"/>
      <c r="L1250" s="239"/>
      <c r="M1250" s="240"/>
      <c r="N1250" s="241"/>
      <c r="O1250" s="241"/>
      <c r="P1250" s="241"/>
      <c r="Q1250" s="241"/>
      <c r="R1250" s="241"/>
      <c r="S1250" s="241"/>
      <c r="T1250" s="242"/>
      <c r="U1250" s="13"/>
      <c r="V1250" s="13"/>
      <c r="W1250" s="13"/>
      <c r="X1250" s="13"/>
      <c r="Y1250" s="13"/>
      <c r="Z1250" s="13"/>
      <c r="AA1250" s="13"/>
      <c r="AB1250" s="13"/>
      <c r="AC1250" s="13"/>
      <c r="AD1250" s="13"/>
      <c r="AE1250" s="13"/>
      <c r="AT1250" s="243" t="s">
        <v>247</v>
      </c>
      <c r="AU1250" s="243" t="s">
        <v>82</v>
      </c>
      <c r="AV1250" s="13" t="s">
        <v>80</v>
      </c>
      <c r="AW1250" s="13" t="s">
        <v>33</v>
      </c>
      <c r="AX1250" s="13" t="s">
        <v>73</v>
      </c>
      <c r="AY1250" s="243" t="s">
        <v>236</v>
      </c>
    </row>
    <row r="1251" s="13" customFormat="1">
      <c r="A1251" s="13"/>
      <c r="B1251" s="233"/>
      <c r="C1251" s="234"/>
      <c r="D1251" s="235" t="s">
        <v>247</v>
      </c>
      <c r="E1251" s="236" t="s">
        <v>19</v>
      </c>
      <c r="F1251" s="237" t="s">
        <v>1271</v>
      </c>
      <c r="G1251" s="234"/>
      <c r="H1251" s="236" t="s">
        <v>19</v>
      </c>
      <c r="I1251" s="238"/>
      <c r="J1251" s="234"/>
      <c r="K1251" s="234"/>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247</v>
      </c>
      <c r="AU1251" s="243" t="s">
        <v>82</v>
      </c>
      <c r="AV1251" s="13" t="s">
        <v>80</v>
      </c>
      <c r="AW1251" s="13" t="s">
        <v>33</v>
      </c>
      <c r="AX1251" s="13" t="s">
        <v>73</v>
      </c>
      <c r="AY1251" s="243" t="s">
        <v>236</v>
      </c>
    </row>
    <row r="1252" s="14" customFormat="1">
      <c r="A1252" s="14"/>
      <c r="B1252" s="244"/>
      <c r="C1252" s="245"/>
      <c r="D1252" s="235" t="s">
        <v>247</v>
      </c>
      <c r="E1252" s="246" t="s">
        <v>19</v>
      </c>
      <c r="F1252" s="247" t="s">
        <v>1272</v>
      </c>
      <c r="G1252" s="245"/>
      <c r="H1252" s="248">
        <v>3.3700000000000001</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247</v>
      </c>
      <c r="AU1252" s="254" t="s">
        <v>82</v>
      </c>
      <c r="AV1252" s="14" t="s">
        <v>82</v>
      </c>
      <c r="AW1252" s="14" t="s">
        <v>33</v>
      </c>
      <c r="AX1252" s="14" t="s">
        <v>73</v>
      </c>
      <c r="AY1252" s="254" t="s">
        <v>236</v>
      </c>
    </row>
    <row r="1253" s="14" customFormat="1">
      <c r="A1253" s="14"/>
      <c r="B1253" s="244"/>
      <c r="C1253" s="245"/>
      <c r="D1253" s="235" t="s">
        <v>247</v>
      </c>
      <c r="E1253" s="246" t="s">
        <v>19</v>
      </c>
      <c r="F1253" s="247" t="s">
        <v>1273</v>
      </c>
      <c r="G1253" s="245"/>
      <c r="H1253" s="248">
        <v>2.2879999999999998</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247</v>
      </c>
      <c r="AU1253" s="254" t="s">
        <v>82</v>
      </c>
      <c r="AV1253" s="14" t="s">
        <v>82</v>
      </c>
      <c r="AW1253" s="14" t="s">
        <v>33</v>
      </c>
      <c r="AX1253" s="14" t="s">
        <v>73</v>
      </c>
      <c r="AY1253" s="254" t="s">
        <v>236</v>
      </c>
    </row>
    <row r="1254" s="15" customFormat="1">
      <c r="A1254" s="15"/>
      <c r="B1254" s="255"/>
      <c r="C1254" s="256"/>
      <c r="D1254" s="235" t="s">
        <v>247</v>
      </c>
      <c r="E1254" s="257" t="s">
        <v>19</v>
      </c>
      <c r="F1254" s="258" t="s">
        <v>254</v>
      </c>
      <c r="G1254" s="256"/>
      <c r="H1254" s="259">
        <v>5.6580000000000004</v>
      </c>
      <c r="I1254" s="260"/>
      <c r="J1254" s="256"/>
      <c r="K1254" s="256"/>
      <c r="L1254" s="261"/>
      <c r="M1254" s="262"/>
      <c r="N1254" s="263"/>
      <c r="O1254" s="263"/>
      <c r="P1254" s="263"/>
      <c r="Q1254" s="263"/>
      <c r="R1254" s="263"/>
      <c r="S1254" s="263"/>
      <c r="T1254" s="264"/>
      <c r="U1254" s="15"/>
      <c r="V1254" s="15"/>
      <c r="W1254" s="15"/>
      <c r="X1254" s="15"/>
      <c r="Y1254" s="15"/>
      <c r="Z1254" s="15"/>
      <c r="AA1254" s="15"/>
      <c r="AB1254" s="15"/>
      <c r="AC1254" s="15"/>
      <c r="AD1254" s="15"/>
      <c r="AE1254" s="15"/>
      <c r="AT1254" s="265" t="s">
        <v>247</v>
      </c>
      <c r="AU1254" s="265" t="s">
        <v>82</v>
      </c>
      <c r="AV1254" s="15" t="s">
        <v>243</v>
      </c>
      <c r="AW1254" s="15" t="s">
        <v>33</v>
      </c>
      <c r="AX1254" s="15" t="s">
        <v>80</v>
      </c>
      <c r="AY1254" s="265" t="s">
        <v>236</v>
      </c>
    </row>
    <row r="1255" s="2" customFormat="1" ht="24.15" customHeight="1">
      <c r="A1255" s="40"/>
      <c r="B1255" s="41"/>
      <c r="C1255" s="215" t="s">
        <v>1274</v>
      </c>
      <c r="D1255" s="215" t="s">
        <v>238</v>
      </c>
      <c r="E1255" s="216" t="s">
        <v>1275</v>
      </c>
      <c r="F1255" s="217" t="s">
        <v>1276</v>
      </c>
      <c r="G1255" s="218" t="s">
        <v>114</v>
      </c>
      <c r="H1255" s="219">
        <v>427.02300000000002</v>
      </c>
      <c r="I1255" s="220"/>
      <c r="J1255" s="221">
        <f>ROUND(I1255*H1255,2)</f>
        <v>0</v>
      </c>
      <c r="K1255" s="217" t="s">
        <v>242</v>
      </c>
      <c r="L1255" s="46"/>
      <c r="M1255" s="222" t="s">
        <v>19</v>
      </c>
      <c r="N1255" s="223" t="s">
        <v>44</v>
      </c>
      <c r="O1255" s="86"/>
      <c r="P1255" s="224">
        <f>O1255*H1255</f>
        <v>0</v>
      </c>
      <c r="Q1255" s="224">
        <v>0.00058</v>
      </c>
      <c r="R1255" s="224">
        <f>Q1255*H1255</f>
        <v>0.24767334000000002</v>
      </c>
      <c r="S1255" s="224">
        <v>0</v>
      </c>
      <c r="T1255" s="225">
        <f>S1255*H1255</f>
        <v>0</v>
      </c>
      <c r="U1255" s="40"/>
      <c r="V1255" s="40"/>
      <c r="W1255" s="40"/>
      <c r="X1255" s="40"/>
      <c r="Y1255" s="40"/>
      <c r="Z1255" s="40"/>
      <c r="AA1255" s="40"/>
      <c r="AB1255" s="40"/>
      <c r="AC1255" s="40"/>
      <c r="AD1255" s="40"/>
      <c r="AE1255" s="40"/>
      <c r="AR1255" s="226" t="s">
        <v>348</v>
      </c>
      <c r="AT1255" s="226" t="s">
        <v>238</v>
      </c>
      <c r="AU1255" s="226" t="s">
        <v>82</v>
      </c>
      <c r="AY1255" s="19" t="s">
        <v>236</v>
      </c>
      <c r="BE1255" s="227">
        <f>IF(N1255="základní",J1255,0)</f>
        <v>0</v>
      </c>
      <c r="BF1255" s="227">
        <f>IF(N1255="snížená",J1255,0)</f>
        <v>0</v>
      </c>
      <c r="BG1255" s="227">
        <f>IF(N1255="zákl. přenesená",J1255,0)</f>
        <v>0</v>
      </c>
      <c r="BH1255" s="227">
        <f>IF(N1255="sníž. přenesená",J1255,0)</f>
        <v>0</v>
      </c>
      <c r="BI1255" s="227">
        <f>IF(N1255="nulová",J1255,0)</f>
        <v>0</v>
      </c>
      <c r="BJ1255" s="19" t="s">
        <v>80</v>
      </c>
      <c r="BK1255" s="227">
        <f>ROUND(I1255*H1255,2)</f>
        <v>0</v>
      </c>
      <c r="BL1255" s="19" t="s">
        <v>348</v>
      </c>
      <c r="BM1255" s="226" t="s">
        <v>1277</v>
      </c>
    </row>
    <row r="1256" s="2" customFormat="1">
      <c r="A1256" s="40"/>
      <c r="B1256" s="41"/>
      <c r="C1256" s="42"/>
      <c r="D1256" s="228" t="s">
        <v>245</v>
      </c>
      <c r="E1256" s="42"/>
      <c r="F1256" s="229" t="s">
        <v>1278</v>
      </c>
      <c r="G1256" s="42"/>
      <c r="H1256" s="42"/>
      <c r="I1256" s="230"/>
      <c r="J1256" s="42"/>
      <c r="K1256" s="42"/>
      <c r="L1256" s="46"/>
      <c r="M1256" s="231"/>
      <c r="N1256" s="232"/>
      <c r="O1256" s="86"/>
      <c r="P1256" s="86"/>
      <c r="Q1256" s="86"/>
      <c r="R1256" s="86"/>
      <c r="S1256" s="86"/>
      <c r="T1256" s="87"/>
      <c r="U1256" s="40"/>
      <c r="V1256" s="40"/>
      <c r="W1256" s="40"/>
      <c r="X1256" s="40"/>
      <c r="Y1256" s="40"/>
      <c r="Z1256" s="40"/>
      <c r="AA1256" s="40"/>
      <c r="AB1256" s="40"/>
      <c r="AC1256" s="40"/>
      <c r="AD1256" s="40"/>
      <c r="AE1256" s="40"/>
      <c r="AT1256" s="19" t="s">
        <v>245</v>
      </c>
      <c r="AU1256" s="19" t="s">
        <v>82</v>
      </c>
    </row>
    <row r="1257" s="13" customFormat="1">
      <c r="A1257" s="13"/>
      <c r="B1257" s="233"/>
      <c r="C1257" s="234"/>
      <c r="D1257" s="235" t="s">
        <v>247</v>
      </c>
      <c r="E1257" s="236" t="s">
        <v>19</v>
      </c>
      <c r="F1257" s="237" t="s">
        <v>268</v>
      </c>
      <c r="G1257" s="234"/>
      <c r="H1257" s="236" t="s">
        <v>19</v>
      </c>
      <c r="I1257" s="238"/>
      <c r="J1257" s="234"/>
      <c r="K1257" s="234"/>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247</v>
      </c>
      <c r="AU1257" s="243" t="s">
        <v>82</v>
      </c>
      <c r="AV1257" s="13" t="s">
        <v>80</v>
      </c>
      <c r="AW1257" s="13" t="s">
        <v>33</v>
      </c>
      <c r="AX1257" s="13" t="s">
        <v>73</v>
      </c>
      <c r="AY1257" s="243" t="s">
        <v>236</v>
      </c>
    </row>
    <row r="1258" s="14" customFormat="1">
      <c r="A1258" s="14"/>
      <c r="B1258" s="244"/>
      <c r="C1258" s="245"/>
      <c r="D1258" s="235" t="s">
        <v>247</v>
      </c>
      <c r="E1258" s="246" t="s">
        <v>19</v>
      </c>
      <c r="F1258" s="247" t="s">
        <v>1184</v>
      </c>
      <c r="G1258" s="245"/>
      <c r="H1258" s="248">
        <v>23.721</v>
      </c>
      <c r="I1258" s="249"/>
      <c r="J1258" s="245"/>
      <c r="K1258" s="245"/>
      <c r="L1258" s="250"/>
      <c r="M1258" s="251"/>
      <c r="N1258" s="252"/>
      <c r="O1258" s="252"/>
      <c r="P1258" s="252"/>
      <c r="Q1258" s="252"/>
      <c r="R1258" s="252"/>
      <c r="S1258" s="252"/>
      <c r="T1258" s="253"/>
      <c r="U1258" s="14"/>
      <c r="V1258" s="14"/>
      <c r="W1258" s="14"/>
      <c r="X1258" s="14"/>
      <c r="Y1258" s="14"/>
      <c r="Z1258" s="14"/>
      <c r="AA1258" s="14"/>
      <c r="AB1258" s="14"/>
      <c r="AC1258" s="14"/>
      <c r="AD1258" s="14"/>
      <c r="AE1258" s="14"/>
      <c r="AT1258" s="254" t="s">
        <v>247</v>
      </c>
      <c r="AU1258" s="254" t="s">
        <v>82</v>
      </c>
      <c r="AV1258" s="14" t="s">
        <v>82</v>
      </c>
      <c r="AW1258" s="14" t="s">
        <v>33</v>
      </c>
      <c r="AX1258" s="14" t="s">
        <v>73</v>
      </c>
      <c r="AY1258" s="254" t="s">
        <v>236</v>
      </c>
    </row>
    <row r="1259" s="14" customFormat="1">
      <c r="A1259" s="14"/>
      <c r="B1259" s="244"/>
      <c r="C1259" s="245"/>
      <c r="D1259" s="235" t="s">
        <v>247</v>
      </c>
      <c r="E1259" s="246" t="s">
        <v>19</v>
      </c>
      <c r="F1259" s="247" t="s">
        <v>771</v>
      </c>
      <c r="G1259" s="245"/>
      <c r="H1259" s="248">
        <v>3.2519999999999998</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247</v>
      </c>
      <c r="AU1259" s="254" t="s">
        <v>82</v>
      </c>
      <c r="AV1259" s="14" t="s">
        <v>82</v>
      </c>
      <c r="AW1259" s="14" t="s">
        <v>33</v>
      </c>
      <c r="AX1259" s="14" t="s">
        <v>73</v>
      </c>
      <c r="AY1259" s="254" t="s">
        <v>236</v>
      </c>
    </row>
    <row r="1260" s="13" customFormat="1">
      <c r="A1260" s="13"/>
      <c r="B1260" s="233"/>
      <c r="C1260" s="234"/>
      <c r="D1260" s="235" t="s">
        <v>247</v>
      </c>
      <c r="E1260" s="236" t="s">
        <v>19</v>
      </c>
      <c r="F1260" s="237" t="s">
        <v>276</v>
      </c>
      <c r="G1260" s="234"/>
      <c r="H1260" s="236" t="s">
        <v>19</v>
      </c>
      <c r="I1260" s="238"/>
      <c r="J1260" s="234"/>
      <c r="K1260" s="234"/>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247</v>
      </c>
      <c r="AU1260" s="243" t="s">
        <v>82</v>
      </c>
      <c r="AV1260" s="13" t="s">
        <v>80</v>
      </c>
      <c r="AW1260" s="13" t="s">
        <v>33</v>
      </c>
      <c r="AX1260" s="13" t="s">
        <v>73</v>
      </c>
      <c r="AY1260" s="243" t="s">
        <v>236</v>
      </c>
    </row>
    <row r="1261" s="14" customFormat="1">
      <c r="A1261" s="14"/>
      <c r="B1261" s="244"/>
      <c r="C1261" s="245"/>
      <c r="D1261" s="235" t="s">
        <v>247</v>
      </c>
      <c r="E1261" s="246" t="s">
        <v>19</v>
      </c>
      <c r="F1261" s="247" t="s">
        <v>1185</v>
      </c>
      <c r="G1261" s="245"/>
      <c r="H1261" s="248">
        <v>400.05000000000001</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247</v>
      </c>
      <c r="AU1261" s="254" t="s">
        <v>82</v>
      </c>
      <c r="AV1261" s="14" t="s">
        <v>82</v>
      </c>
      <c r="AW1261" s="14" t="s">
        <v>33</v>
      </c>
      <c r="AX1261" s="14" t="s">
        <v>73</v>
      </c>
      <c r="AY1261" s="254" t="s">
        <v>236</v>
      </c>
    </row>
    <row r="1262" s="15" customFormat="1">
      <c r="A1262" s="15"/>
      <c r="B1262" s="255"/>
      <c r="C1262" s="256"/>
      <c r="D1262" s="235" t="s">
        <v>247</v>
      </c>
      <c r="E1262" s="257" t="s">
        <v>19</v>
      </c>
      <c r="F1262" s="258" t="s">
        <v>254</v>
      </c>
      <c r="G1262" s="256"/>
      <c r="H1262" s="259">
        <v>427.02300000000002</v>
      </c>
      <c r="I1262" s="260"/>
      <c r="J1262" s="256"/>
      <c r="K1262" s="256"/>
      <c r="L1262" s="261"/>
      <c r="M1262" s="262"/>
      <c r="N1262" s="263"/>
      <c r="O1262" s="263"/>
      <c r="P1262" s="263"/>
      <c r="Q1262" s="263"/>
      <c r="R1262" s="263"/>
      <c r="S1262" s="263"/>
      <c r="T1262" s="264"/>
      <c r="U1262" s="15"/>
      <c r="V1262" s="15"/>
      <c r="W1262" s="15"/>
      <c r="X1262" s="15"/>
      <c r="Y1262" s="15"/>
      <c r="Z1262" s="15"/>
      <c r="AA1262" s="15"/>
      <c r="AB1262" s="15"/>
      <c r="AC1262" s="15"/>
      <c r="AD1262" s="15"/>
      <c r="AE1262" s="15"/>
      <c r="AT1262" s="265" t="s">
        <v>247</v>
      </c>
      <c r="AU1262" s="265" t="s">
        <v>82</v>
      </c>
      <c r="AV1262" s="15" t="s">
        <v>243</v>
      </c>
      <c r="AW1262" s="15" t="s">
        <v>33</v>
      </c>
      <c r="AX1262" s="15" t="s">
        <v>80</v>
      </c>
      <c r="AY1262" s="265" t="s">
        <v>236</v>
      </c>
    </row>
    <row r="1263" s="2" customFormat="1" ht="16.5" customHeight="1">
      <c r="A1263" s="40"/>
      <c r="B1263" s="41"/>
      <c r="C1263" s="277" t="s">
        <v>1279</v>
      </c>
      <c r="D1263" s="277" t="s">
        <v>701</v>
      </c>
      <c r="E1263" s="278" t="s">
        <v>1280</v>
      </c>
      <c r="F1263" s="279" t="s">
        <v>1281</v>
      </c>
      <c r="G1263" s="280" t="s">
        <v>114</v>
      </c>
      <c r="H1263" s="281">
        <v>24.195</v>
      </c>
      <c r="I1263" s="282"/>
      <c r="J1263" s="283">
        <f>ROUND(I1263*H1263,2)</f>
        <v>0</v>
      </c>
      <c r="K1263" s="279" t="s">
        <v>242</v>
      </c>
      <c r="L1263" s="284"/>
      <c r="M1263" s="285" t="s">
        <v>19</v>
      </c>
      <c r="N1263" s="286" t="s">
        <v>44</v>
      </c>
      <c r="O1263" s="86"/>
      <c r="P1263" s="224">
        <f>O1263*H1263</f>
        <v>0</v>
      </c>
      <c r="Q1263" s="224">
        <v>0.0044999999999999997</v>
      </c>
      <c r="R1263" s="224">
        <f>Q1263*H1263</f>
        <v>0.10887749999999999</v>
      </c>
      <c r="S1263" s="224">
        <v>0</v>
      </c>
      <c r="T1263" s="225">
        <f>S1263*H1263</f>
        <v>0</v>
      </c>
      <c r="U1263" s="40"/>
      <c r="V1263" s="40"/>
      <c r="W1263" s="40"/>
      <c r="X1263" s="40"/>
      <c r="Y1263" s="40"/>
      <c r="Z1263" s="40"/>
      <c r="AA1263" s="40"/>
      <c r="AB1263" s="40"/>
      <c r="AC1263" s="40"/>
      <c r="AD1263" s="40"/>
      <c r="AE1263" s="40"/>
      <c r="AR1263" s="226" t="s">
        <v>577</v>
      </c>
      <c r="AT1263" s="226" t="s">
        <v>701</v>
      </c>
      <c r="AU1263" s="226" t="s">
        <v>82</v>
      </c>
      <c r="AY1263" s="19" t="s">
        <v>236</v>
      </c>
      <c r="BE1263" s="227">
        <f>IF(N1263="základní",J1263,0)</f>
        <v>0</v>
      </c>
      <c r="BF1263" s="227">
        <f>IF(N1263="snížená",J1263,0)</f>
        <v>0</v>
      </c>
      <c r="BG1263" s="227">
        <f>IF(N1263="zákl. přenesená",J1263,0)</f>
        <v>0</v>
      </c>
      <c r="BH1263" s="227">
        <f>IF(N1263="sníž. přenesená",J1263,0)</f>
        <v>0</v>
      </c>
      <c r="BI1263" s="227">
        <f>IF(N1263="nulová",J1263,0)</f>
        <v>0</v>
      </c>
      <c r="BJ1263" s="19" t="s">
        <v>80</v>
      </c>
      <c r="BK1263" s="227">
        <f>ROUND(I1263*H1263,2)</f>
        <v>0</v>
      </c>
      <c r="BL1263" s="19" t="s">
        <v>348</v>
      </c>
      <c r="BM1263" s="226" t="s">
        <v>1282</v>
      </c>
    </row>
    <row r="1264" s="13" customFormat="1">
      <c r="A1264" s="13"/>
      <c r="B1264" s="233"/>
      <c r="C1264" s="234"/>
      <c r="D1264" s="235" t="s">
        <v>247</v>
      </c>
      <c r="E1264" s="236" t="s">
        <v>19</v>
      </c>
      <c r="F1264" s="237" t="s">
        <v>268</v>
      </c>
      <c r="G1264" s="234"/>
      <c r="H1264" s="236" t="s">
        <v>19</v>
      </c>
      <c r="I1264" s="238"/>
      <c r="J1264" s="234"/>
      <c r="K1264" s="234"/>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247</v>
      </c>
      <c r="AU1264" s="243" t="s">
        <v>82</v>
      </c>
      <c r="AV1264" s="13" t="s">
        <v>80</v>
      </c>
      <c r="AW1264" s="13" t="s">
        <v>33</v>
      </c>
      <c r="AX1264" s="13" t="s">
        <v>73</v>
      </c>
      <c r="AY1264" s="243" t="s">
        <v>236</v>
      </c>
    </row>
    <row r="1265" s="14" customFormat="1">
      <c r="A1265" s="14"/>
      <c r="B1265" s="244"/>
      <c r="C1265" s="245"/>
      <c r="D1265" s="235" t="s">
        <v>247</v>
      </c>
      <c r="E1265" s="246" t="s">
        <v>19</v>
      </c>
      <c r="F1265" s="247" t="s">
        <v>1184</v>
      </c>
      <c r="G1265" s="245"/>
      <c r="H1265" s="248">
        <v>23.721</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247</v>
      </c>
      <c r="AU1265" s="254" t="s">
        <v>82</v>
      </c>
      <c r="AV1265" s="14" t="s">
        <v>82</v>
      </c>
      <c r="AW1265" s="14" t="s">
        <v>33</v>
      </c>
      <c r="AX1265" s="14" t="s">
        <v>80</v>
      </c>
      <c r="AY1265" s="254" t="s">
        <v>236</v>
      </c>
    </row>
    <row r="1266" s="14" customFormat="1">
      <c r="A1266" s="14"/>
      <c r="B1266" s="244"/>
      <c r="C1266" s="245"/>
      <c r="D1266" s="235" t="s">
        <v>247</v>
      </c>
      <c r="E1266" s="245"/>
      <c r="F1266" s="247" t="s">
        <v>1283</v>
      </c>
      <c r="G1266" s="245"/>
      <c r="H1266" s="248">
        <v>24.195</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247</v>
      </c>
      <c r="AU1266" s="254" t="s">
        <v>82</v>
      </c>
      <c r="AV1266" s="14" t="s">
        <v>82</v>
      </c>
      <c r="AW1266" s="14" t="s">
        <v>4</v>
      </c>
      <c r="AX1266" s="14" t="s">
        <v>80</v>
      </c>
      <c r="AY1266" s="254" t="s">
        <v>236</v>
      </c>
    </row>
    <row r="1267" s="2" customFormat="1" ht="16.5" customHeight="1">
      <c r="A1267" s="40"/>
      <c r="B1267" s="41"/>
      <c r="C1267" s="277" t="s">
        <v>1284</v>
      </c>
      <c r="D1267" s="277" t="s">
        <v>701</v>
      </c>
      <c r="E1267" s="278" t="s">
        <v>1285</v>
      </c>
      <c r="F1267" s="279" t="s">
        <v>1286</v>
      </c>
      <c r="G1267" s="280" t="s">
        <v>114</v>
      </c>
      <c r="H1267" s="281">
        <v>411.488</v>
      </c>
      <c r="I1267" s="282"/>
      <c r="J1267" s="283">
        <f>ROUND(I1267*H1267,2)</f>
        <v>0</v>
      </c>
      <c r="K1267" s="279" t="s">
        <v>242</v>
      </c>
      <c r="L1267" s="284"/>
      <c r="M1267" s="285" t="s">
        <v>19</v>
      </c>
      <c r="N1267" s="286" t="s">
        <v>44</v>
      </c>
      <c r="O1267" s="86"/>
      <c r="P1267" s="224">
        <f>O1267*H1267</f>
        <v>0</v>
      </c>
      <c r="Q1267" s="224">
        <v>0.002</v>
      </c>
      <c r="R1267" s="224">
        <f>Q1267*H1267</f>
        <v>0.82297600000000004</v>
      </c>
      <c r="S1267" s="224">
        <v>0</v>
      </c>
      <c r="T1267" s="225">
        <f>S1267*H1267</f>
        <v>0</v>
      </c>
      <c r="U1267" s="40"/>
      <c r="V1267" s="40"/>
      <c r="W1267" s="40"/>
      <c r="X1267" s="40"/>
      <c r="Y1267" s="40"/>
      <c r="Z1267" s="40"/>
      <c r="AA1267" s="40"/>
      <c r="AB1267" s="40"/>
      <c r="AC1267" s="40"/>
      <c r="AD1267" s="40"/>
      <c r="AE1267" s="40"/>
      <c r="AR1267" s="226" t="s">
        <v>577</v>
      </c>
      <c r="AT1267" s="226" t="s">
        <v>701</v>
      </c>
      <c r="AU1267" s="226" t="s">
        <v>82</v>
      </c>
      <c r="AY1267" s="19" t="s">
        <v>236</v>
      </c>
      <c r="BE1267" s="227">
        <f>IF(N1267="základní",J1267,0)</f>
        <v>0</v>
      </c>
      <c r="BF1267" s="227">
        <f>IF(N1267="snížená",J1267,0)</f>
        <v>0</v>
      </c>
      <c r="BG1267" s="227">
        <f>IF(N1267="zákl. přenesená",J1267,0)</f>
        <v>0</v>
      </c>
      <c r="BH1267" s="227">
        <f>IF(N1267="sníž. přenesená",J1267,0)</f>
        <v>0</v>
      </c>
      <c r="BI1267" s="227">
        <f>IF(N1267="nulová",J1267,0)</f>
        <v>0</v>
      </c>
      <c r="BJ1267" s="19" t="s">
        <v>80</v>
      </c>
      <c r="BK1267" s="227">
        <f>ROUND(I1267*H1267,2)</f>
        <v>0</v>
      </c>
      <c r="BL1267" s="19" t="s">
        <v>348</v>
      </c>
      <c r="BM1267" s="226" t="s">
        <v>1287</v>
      </c>
    </row>
    <row r="1268" s="13" customFormat="1">
      <c r="A1268" s="13"/>
      <c r="B1268" s="233"/>
      <c r="C1268" s="234"/>
      <c r="D1268" s="235" t="s">
        <v>247</v>
      </c>
      <c r="E1268" s="236" t="s">
        <v>19</v>
      </c>
      <c r="F1268" s="237" t="s">
        <v>276</v>
      </c>
      <c r="G1268" s="234"/>
      <c r="H1268" s="236" t="s">
        <v>19</v>
      </c>
      <c r="I1268" s="238"/>
      <c r="J1268" s="234"/>
      <c r="K1268" s="234"/>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247</v>
      </c>
      <c r="AU1268" s="243" t="s">
        <v>82</v>
      </c>
      <c r="AV1268" s="13" t="s">
        <v>80</v>
      </c>
      <c r="AW1268" s="13" t="s">
        <v>33</v>
      </c>
      <c r="AX1268" s="13" t="s">
        <v>73</v>
      </c>
      <c r="AY1268" s="243" t="s">
        <v>236</v>
      </c>
    </row>
    <row r="1269" s="14" customFormat="1">
      <c r="A1269" s="14"/>
      <c r="B1269" s="244"/>
      <c r="C1269" s="245"/>
      <c r="D1269" s="235" t="s">
        <v>247</v>
      </c>
      <c r="E1269" s="246" t="s">
        <v>19</v>
      </c>
      <c r="F1269" s="247" t="s">
        <v>1185</v>
      </c>
      <c r="G1269" s="245"/>
      <c r="H1269" s="248">
        <v>400.05000000000001</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247</v>
      </c>
      <c r="AU1269" s="254" t="s">
        <v>82</v>
      </c>
      <c r="AV1269" s="14" t="s">
        <v>82</v>
      </c>
      <c r="AW1269" s="14" t="s">
        <v>33</v>
      </c>
      <c r="AX1269" s="14" t="s">
        <v>73</v>
      </c>
      <c r="AY1269" s="254" t="s">
        <v>236</v>
      </c>
    </row>
    <row r="1270" s="13" customFormat="1">
      <c r="A1270" s="13"/>
      <c r="B1270" s="233"/>
      <c r="C1270" s="234"/>
      <c r="D1270" s="235" t="s">
        <v>247</v>
      </c>
      <c r="E1270" s="236" t="s">
        <v>19</v>
      </c>
      <c r="F1270" s="237" t="s">
        <v>1288</v>
      </c>
      <c r="G1270" s="234"/>
      <c r="H1270" s="236" t="s">
        <v>19</v>
      </c>
      <c r="I1270" s="238"/>
      <c r="J1270" s="234"/>
      <c r="K1270" s="234"/>
      <c r="L1270" s="239"/>
      <c r="M1270" s="240"/>
      <c r="N1270" s="241"/>
      <c r="O1270" s="241"/>
      <c r="P1270" s="241"/>
      <c r="Q1270" s="241"/>
      <c r="R1270" s="241"/>
      <c r="S1270" s="241"/>
      <c r="T1270" s="242"/>
      <c r="U1270" s="13"/>
      <c r="V1270" s="13"/>
      <c r="W1270" s="13"/>
      <c r="X1270" s="13"/>
      <c r="Y1270" s="13"/>
      <c r="Z1270" s="13"/>
      <c r="AA1270" s="13"/>
      <c r="AB1270" s="13"/>
      <c r="AC1270" s="13"/>
      <c r="AD1270" s="13"/>
      <c r="AE1270" s="13"/>
      <c r="AT1270" s="243" t="s">
        <v>247</v>
      </c>
      <c r="AU1270" s="243" t="s">
        <v>82</v>
      </c>
      <c r="AV1270" s="13" t="s">
        <v>80</v>
      </c>
      <c r="AW1270" s="13" t="s">
        <v>33</v>
      </c>
      <c r="AX1270" s="13" t="s">
        <v>73</v>
      </c>
      <c r="AY1270" s="243" t="s">
        <v>236</v>
      </c>
    </row>
    <row r="1271" s="14" customFormat="1">
      <c r="A1271" s="14"/>
      <c r="B1271" s="244"/>
      <c r="C1271" s="245"/>
      <c r="D1271" s="235" t="s">
        <v>247</v>
      </c>
      <c r="E1271" s="246" t="s">
        <v>19</v>
      </c>
      <c r="F1271" s="247" t="s">
        <v>1272</v>
      </c>
      <c r="G1271" s="245"/>
      <c r="H1271" s="248">
        <v>3.3700000000000001</v>
      </c>
      <c r="I1271" s="249"/>
      <c r="J1271" s="245"/>
      <c r="K1271" s="245"/>
      <c r="L1271" s="250"/>
      <c r="M1271" s="251"/>
      <c r="N1271" s="252"/>
      <c r="O1271" s="252"/>
      <c r="P1271" s="252"/>
      <c r="Q1271" s="252"/>
      <c r="R1271" s="252"/>
      <c r="S1271" s="252"/>
      <c r="T1271" s="253"/>
      <c r="U1271" s="14"/>
      <c r="V1271" s="14"/>
      <c r="W1271" s="14"/>
      <c r="X1271" s="14"/>
      <c r="Y1271" s="14"/>
      <c r="Z1271" s="14"/>
      <c r="AA1271" s="14"/>
      <c r="AB1271" s="14"/>
      <c r="AC1271" s="14"/>
      <c r="AD1271" s="14"/>
      <c r="AE1271" s="14"/>
      <c r="AT1271" s="254" t="s">
        <v>247</v>
      </c>
      <c r="AU1271" s="254" t="s">
        <v>82</v>
      </c>
      <c r="AV1271" s="14" t="s">
        <v>82</v>
      </c>
      <c r="AW1271" s="14" t="s">
        <v>33</v>
      </c>
      <c r="AX1271" s="14" t="s">
        <v>73</v>
      </c>
      <c r="AY1271" s="254" t="s">
        <v>236</v>
      </c>
    </row>
    <row r="1272" s="15" customFormat="1">
      <c r="A1272" s="15"/>
      <c r="B1272" s="255"/>
      <c r="C1272" s="256"/>
      <c r="D1272" s="235" t="s">
        <v>247</v>
      </c>
      <c r="E1272" s="257" t="s">
        <v>19</v>
      </c>
      <c r="F1272" s="258" t="s">
        <v>254</v>
      </c>
      <c r="G1272" s="256"/>
      <c r="H1272" s="259">
        <v>403.42000000000002</v>
      </c>
      <c r="I1272" s="260"/>
      <c r="J1272" s="256"/>
      <c r="K1272" s="256"/>
      <c r="L1272" s="261"/>
      <c r="M1272" s="262"/>
      <c r="N1272" s="263"/>
      <c r="O1272" s="263"/>
      <c r="P1272" s="263"/>
      <c r="Q1272" s="263"/>
      <c r="R1272" s="263"/>
      <c r="S1272" s="263"/>
      <c r="T1272" s="264"/>
      <c r="U1272" s="15"/>
      <c r="V1272" s="15"/>
      <c r="W1272" s="15"/>
      <c r="X1272" s="15"/>
      <c r="Y1272" s="15"/>
      <c r="Z1272" s="15"/>
      <c r="AA1272" s="15"/>
      <c r="AB1272" s="15"/>
      <c r="AC1272" s="15"/>
      <c r="AD1272" s="15"/>
      <c r="AE1272" s="15"/>
      <c r="AT1272" s="265" t="s">
        <v>247</v>
      </c>
      <c r="AU1272" s="265" t="s">
        <v>82</v>
      </c>
      <c r="AV1272" s="15" t="s">
        <v>243</v>
      </c>
      <c r="AW1272" s="15" t="s">
        <v>33</v>
      </c>
      <c r="AX1272" s="15" t="s">
        <v>80</v>
      </c>
      <c r="AY1272" s="265" t="s">
        <v>236</v>
      </c>
    </row>
    <row r="1273" s="14" customFormat="1">
      <c r="A1273" s="14"/>
      <c r="B1273" s="244"/>
      <c r="C1273" s="245"/>
      <c r="D1273" s="235" t="s">
        <v>247</v>
      </c>
      <c r="E1273" s="245"/>
      <c r="F1273" s="247" t="s">
        <v>1289</v>
      </c>
      <c r="G1273" s="245"/>
      <c r="H1273" s="248">
        <v>411.488</v>
      </c>
      <c r="I1273" s="249"/>
      <c r="J1273" s="245"/>
      <c r="K1273" s="245"/>
      <c r="L1273" s="250"/>
      <c r="M1273" s="251"/>
      <c r="N1273" s="252"/>
      <c r="O1273" s="252"/>
      <c r="P1273" s="252"/>
      <c r="Q1273" s="252"/>
      <c r="R1273" s="252"/>
      <c r="S1273" s="252"/>
      <c r="T1273" s="253"/>
      <c r="U1273" s="14"/>
      <c r="V1273" s="14"/>
      <c r="W1273" s="14"/>
      <c r="X1273" s="14"/>
      <c r="Y1273" s="14"/>
      <c r="Z1273" s="14"/>
      <c r="AA1273" s="14"/>
      <c r="AB1273" s="14"/>
      <c r="AC1273" s="14"/>
      <c r="AD1273" s="14"/>
      <c r="AE1273" s="14"/>
      <c r="AT1273" s="254" t="s">
        <v>247</v>
      </c>
      <c r="AU1273" s="254" t="s">
        <v>82</v>
      </c>
      <c r="AV1273" s="14" t="s">
        <v>82</v>
      </c>
      <c r="AW1273" s="14" t="s">
        <v>4</v>
      </c>
      <c r="AX1273" s="14" t="s">
        <v>80</v>
      </c>
      <c r="AY1273" s="254" t="s">
        <v>236</v>
      </c>
    </row>
    <row r="1274" s="2" customFormat="1" ht="16.5" customHeight="1">
      <c r="A1274" s="40"/>
      <c r="B1274" s="41"/>
      <c r="C1274" s="277" t="s">
        <v>1290</v>
      </c>
      <c r="D1274" s="277" t="s">
        <v>701</v>
      </c>
      <c r="E1274" s="278" t="s">
        <v>1291</v>
      </c>
      <c r="F1274" s="279" t="s">
        <v>1292</v>
      </c>
      <c r="G1274" s="280" t="s">
        <v>114</v>
      </c>
      <c r="H1274" s="281">
        <v>2.3340000000000001</v>
      </c>
      <c r="I1274" s="282"/>
      <c r="J1274" s="283">
        <f>ROUND(I1274*H1274,2)</f>
        <v>0</v>
      </c>
      <c r="K1274" s="279" t="s">
        <v>242</v>
      </c>
      <c r="L1274" s="284"/>
      <c r="M1274" s="285" t="s">
        <v>19</v>
      </c>
      <c r="N1274" s="286" t="s">
        <v>44</v>
      </c>
      <c r="O1274" s="86"/>
      <c r="P1274" s="224">
        <f>O1274*H1274</f>
        <v>0</v>
      </c>
      <c r="Q1274" s="224">
        <v>0.0025000000000000001</v>
      </c>
      <c r="R1274" s="224">
        <f>Q1274*H1274</f>
        <v>0.0058349999999999999</v>
      </c>
      <c r="S1274" s="224">
        <v>0</v>
      </c>
      <c r="T1274" s="225">
        <f>S1274*H1274</f>
        <v>0</v>
      </c>
      <c r="U1274" s="40"/>
      <c r="V1274" s="40"/>
      <c r="W1274" s="40"/>
      <c r="X1274" s="40"/>
      <c r="Y1274" s="40"/>
      <c r="Z1274" s="40"/>
      <c r="AA1274" s="40"/>
      <c r="AB1274" s="40"/>
      <c r="AC1274" s="40"/>
      <c r="AD1274" s="40"/>
      <c r="AE1274" s="40"/>
      <c r="AR1274" s="226" t="s">
        <v>577</v>
      </c>
      <c r="AT1274" s="226" t="s">
        <v>701</v>
      </c>
      <c r="AU1274" s="226" t="s">
        <v>82</v>
      </c>
      <c r="AY1274" s="19" t="s">
        <v>236</v>
      </c>
      <c r="BE1274" s="227">
        <f>IF(N1274="základní",J1274,0)</f>
        <v>0</v>
      </c>
      <c r="BF1274" s="227">
        <f>IF(N1274="snížená",J1274,0)</f>
        <v>0</v>
      </c>
      <c r="BG1274" s="227">
        <f>IF(N1274="zákl. přenesená",J1274,0)</f>
        <v>0</v>
      </c>
      <c r="BH1274" s="227">
        <f>IF(N1274="sníž. přenesená",J1274,0)</f>
        <v>0</v>
      </c>
      <c r="BI1274" s="227">
        <f>IF(N1274="nulová",J1274,0)</f>
        <v>0</v>
      </c>
      <c r="BJ1274" s="19" t="s">
        <v>80</v>
      </c>
      <c r="BK1274" s="227">
        <f>ROUND(I1274*H1274,2)</f>
        <v>0</v>
      </c>
      <c r="BL1274" s="19" t="s">
        <v>348</v>
      </c>
      <c r="BM1274" s="226" t="s">
        <v>1293</v>
      </c>
    </row>
    <row r="1275" s="13" customFormat="1">
      <c r="A1275" s="13"/>
      <c r="B1275" s="233"/>
      <c r="C1275" s="234"/>
      <c r="D1275" s="235" t="s">
        <v>247</v>
      </c>
      <c r="E1275" s="236" t="s">
        <v>19</v>
      </c>
      <c r="F1275" s="237" t="s">
        <v>268</v>
      </c>
      <c r="G1275" s="234"/>
      <c r="H1275" s="236" t="s">
        <v>19</v>
      </c>
      <c r="I1275" s="238"/>
      <c r="J1275" s="234"/>
      <c r="K1275" s="234"/>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247</v>
      </c>
      <c r="AU1275" s="243" t="s">
        <v>82</v>
      </c>
      <c r="AV1275" s="13" t="s">
        <v>80</v>
      </c>
      <c r="AW1275" s="13" t="s">
        <v>33</v>
      </c>
      <c r="AX1275" s="13" t="s">
        <v>73</v>
      </c>
      <c r="AY1275" s="243" t="s">
        <v>236</v>
      </c>
    </row>
    <row r="1276" s="13" customFormat="1">
      <c r="A1276" s="13"/>
      <c r="B1276" s="233"/>
      <c r="C1276" s="234"/>
      <c r="D1276" s="235" t="s">
        <v>247</v>
      </c>
      <c r="E1276" s="236" t="s">
        <v>19</v>
      </c>
      <c r="F1276" s="237" t="s">
        <v>1271</v>
      </c>
      <c r="G1276" s="234"/>
      <c r="H1276" s="236" t="s">
        <v>19</v>
      </c>
      <c r="I1276" s="238"/>
      <c r="J1276" s="234"/>
      <c r="K1276" s="234"/>
      <c r="L1276" s="239"/>
      <c r="M1276" s="240"/>
      <c r="N1276" s="241"/>
      <c r="O1276" s="241"/>
      <c r="P1276" s="241"/>
      <c r="Q1276" s="241"/>
      <c r="R1276" s="241"/>
      <c r="S1276" s="241"/>
      <c r="T1276" s="242"/>
      <c r="U1276" s="13"/>
      <c r="V1276" s="13"/>
      <c r="W1276" s="13"/>
      <c r="X1276" s="13"/>
      <c r="Y1276" s="13"/>
      <c r="Z1276" s="13"/>
      <c r="AA1276" s="13"/>
      <c r="AB1276" s="13"/>
      <c r="AC1276" s="13"/>
      <c r="AD1276" s="13"/>
      <c r="AE1276" s="13"/>
      <c r="AT1276" s="243" t="s">
        <v>247</v>
      </c>
      <c r="AU1276" s="243" t="s">
        <v>82</v>
      </c>
      <c r="AV1276" s="13" t="s">
        <v>80</v>
      </c>
      <c r="AW1276" s="13" t="s">
        <v>33</v>
      </c>
      <c r="AX1276" s="13" t="s">
        <v>73</v>
      </c>
      <c r="AY1276" s="243" t="s">
        <v>236</v>
      </c>
    </row>
    <row r="1277" s="14" customFormat="1">
      <c r="A1277" s="14"/>
      <c r="B1277" s="244"/>
      <c r="C1277" s="245"/>
      <c r="D1277" s="235" t="s">
        <v>247</v>
      </c>
      <c r="E1277" s="246" t="s">
        <v>19</v>
      </c>
      <c r="F1277" s="247" t="s">
        <v>1273</v>
      </c>
      <c r="G1277" s="245"/>
      <c r="H1277" s="248">
        <v>2.2879999999999998</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247</v>
      </c>
      <c r="AU1277" s="254" t="s">
        <v>82</v>
      </c>
      <c r="AV1277" s="14" t="s">
        <v>82</v>
      </c>
      <c r="AW1277" s="14" t="s">
        <v>33</v>
      </c>
      <c r="AX1277" s="14" t="s">
        <v>80</v>
      </c>
      <c r="AY1277" s="254" t="s">
        <v>236</v>
      </c>
    </row>
    <row r="1278" s="14" customFormat="1">
      <c r="A1278" s="14"/>
      <c r="B1278" s="244"/>
      <c r="C1278" s="245"/>
      <c r="D1278" s="235" t="s">
        <v>247</v>
      </c>
      <c r="E1278" s="245"/>
      <c r="F1278" s="247" t="s">
        <v>1294</v>
      </c>
      <c r="G1278" s="245"/>
      <c r="H1278" s="248">
        <v>2.3340000000000001</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247</v>
      </c>
      <c r="AU1278" s="254" t="s">
        <v>82</v>
      </c>
      <c r="AV1278" s="14" t="s">
        <v>82</v>
      </c>
      <c r="AW1278" s="14" t="s">
        <v>4</v>
      </c>
      <c r="AX1278" s="14" t="s">
        <v>80</v>
      </c>
      <c r="AY1278" s="254" t="s">
        <v>236</v>
      </c>
    </row>
    <row r="1279" s="2" customFormat="1" ht="16.5" customHeight="1">
      <c r="A1279" s="40"/>
      <c r="B1279" s="41"/>
      <c r="C1279" s="277" t="s">
        <v>1295</v>
      </c>
      <c r="D1279" s="277" t="s">
        <v>701</v>
      </c>
      <c r="E1279" s="278" t="s">
        <v>1296</v>
      </c>
      <c r="F1279" s="279" t="s">
        <v>1297</v>
      </c>
      <c r="G1279" s="280" t="s">
        <v>114</v>
      </c>
      <c r="H1279" s="281">
        <v>3.3170000000000002</v>
      </c>
      <c r="I1279" s="282"/>
      <c r="J1279" s="283">
        <f>ROUND(I1279*H1279,2)</f>
        <v>0</v>
      </c>
      <c r="K1279" s="279" t="s">
        <v>242</v>
      </c>
      <c r="L1279" s="284"/>
      <c r="M1279" s="285" t="s">
        <v>19</v>
      </c>
      <c r="N1279" s="286" t="s">
        <v>44</v>
      </c>
      <c r="O1279" s="86"/>
      <c r="P1279" s="224">
        <f>O1279*H1279</f>
        <v>0</v>
      </c>
      <c r="Q1279" s="224">
        <v>0.0014</v>
      </c>
      <c r="R1279" s="224">
        <f>Q1279*H1279</f>
        <v>0.0046438</v>
      </c>
      <c r="S1279" s="224">
        <v>0</v>
      </c>
      <c r="T1279" s="225">
        <f>S1279*H1279</f>
        <v>0</v>
      </c>
      <c r="U1279" s="40"/>
      <c r="V1279" s="40"/>
      <c r="W1279" s="40"/>
      <c r="X1279" s="40"/>
      <c r="Y1279" s="40"/>
      <c r="Z1279" s="40"/>
      <c r="AA1279" s="40"/>
      <c r="AB1279" s="40"/>
      <c r="AC1279" s="40"/>
      <c r="AD1279" s="40"/>
      <c r="AE1279" s="40"/>
      <c r="AR1279" s="226" t="s">
        <v>577</v>
      </c>
      <c r="AT1279" s="226" t="s">
        <v>701</v>
      </c>
      <c r="AU1279" s="226" t="s">
        <v>82</v>
      </c>
      <c r="AY1279" s="19" t="s">
        <v>236</v>
      </c>
      <c r="BE1279" s="227">
        <f>IF(N1279="základní",J1279,0)</f>
        <v>0</v>
      </c>
      <c r="BF1279" s="227">
        <f>IF(N1279="snížená",J1279,0)</f>
        <v>0</v>
      </c>
      <c r="BG1279" s="227">
        <f>IF(N1279="zákl. přenesená",J1279,0)</f>
        <v>0</v>
      </c>
      <c r="BH1279" s="227">
        <f>IF(N1279="sníž. přenesená",J1279,0)</f>
        <v>0</v>
      </c>
      <c r="BI1279" s="227">
        <f>IF(N1279="nulová",J1279,0)</f>
        <v>0</v>
      </c>
      <c r="BJ1279" s="19" t="s">
        <v>80</v>
      </c>
      <c r="BK1279" s="227">
        <f>ROUND(I1279*H1279,2)</f>
        <v>0</v>
      </c>
      <c r="BL1279" s="19" t="s">
        <v>348</v>
      </c>
      <c r="BM1279" s="226" t="s">
        <v>1298</v>
      </c>
    </row>
    <row r="1280" s="13" customFormat="1">
      <c r="A1280" s="13"/>
      <c r="B1280" s="233"/>
      <c r="C1280" s="234"/>
      <c r="D1280" s="235" t="s">
        <v>247</v>
      </c>
      <c r="E1280" s="236" t="s">
        <v>19</v>
      </c>
      <c r="F1280" s="237" t="s">
        <v>268</v>
      </c>
      <c r="G1280" s="234"/>
      <c r="H1280" s="236" t="s">
        <v>19</v>
      </c>
      <c r="I1280" s="238"/>
      <c r="J1280" s="234"/>
      <c r="K1280" s="234"/>
      <c r="L1280" s="239"/>
      <c r="M1280" s="240"/>
      <c r="N1280" s="241"/>
      <c r="O1280" s="241"/>
      <c r="P1280" s="241"/>
      <c r="Q1280" s="241"/>
      <c r="R1280" s="241"/>
      <c r="S1280" s="241"/>
      <c r="T1280" s="242"/>
      <c r="U1280" s="13"/>
      <c r="V1280" s="13"/>
      <c r="W1280" s="13"/>
      <c r="X1280" s="13"/>
      <c r="Y1280" s="13"/>
      <c r="Z1280" s="13"/>
      <c r="AA1280" s="13"/>
      <c r="AB1280" s="13"/>
      <c r="AC1280" s="13"/>
      <c r="AD1280" s="13"/>
      <c r="AE1280" s="13"/>
      <c r="AT1280" s="243" t="s">
        <v>247</v>
      </c>
      <c r="AU1280" s="243" t="s">
        <v>82</v>
      </c>
      <c r="AV1280" s="13" t="s">
        <v>80</v>
      </c>
      <c r="AW1280" s="13" t="s">
        <v>33</v>
      </c>
      <c r="AX1280" s="13" t="s">
        <v>73</v>
      </c>
      <c r="AY1280" s="243" t="s">
        <v>236</v>
      </c>
    </row>
    <row r="1281" s="14" customFormat="1">
      <c r="A1281" s="14"/>
      <c r="B1281" s="244"/>
      <c r="C1281" s="245"/>
      <c r="D1281" s="235" t="s">
        <v>247</v>
      </c>
      <c r="E1281" s="246" t="s">
        <v>19</v>
      </c>
      <c r="F1281" s="247" t="s">
        <v>771</v>
      </c>
      <c r="G1281" s="245"/>
      <c r="H1281" s="248">
        <v>3.2519999999999998</v>
      </c>
      <c r="I1281" s="249"/>
      <c r="J1281" s="245"/>
      <c r="K1281" s="245"/>
      <c r="L1281" s="250"/>
      <c r="M1281" s="251"/>
      <c r="N1281" s="252"/>
      <c r="O1281" s="252"/>
      <c r="P1281" s="252"/>
      <c r="Q1281" s="252"/>
      <c r="R1281" s="252"/>
      <c r="S1281" s="252"/>
      <c r="T1281" s="253"/>
      <c r="U1281" s="14"/>
      <c r="V1281" s="14"/>
      <c r="W1281" s="14"/>
      <c r="X1281" s="14"/>
      <c r="Y1281" s="14"/>
      <c r="Z1281" s="14"/>
      <c r="AA1281" s="14"/>
      <c r="AB1281" s="14"/>
      <c r="AC1281" s="14"/>
      <c r="AD1281" s="14"/>
      <c r="AE1281" s="14"/>
      <c r="AT1281" s="254" t="s">
        <v>247</v>
      </c>
      <c r="AU1281" s="254" t="s">
        <v>82</v>
      </c>
      <c r="AV1281" s="14" t="s">
        <v>82</v>
      </c>
      <c r="AW1281" s="14" t="s">
        <v>33</v>
      </c>
      <c r="AX1281" s="14" t="s">
        <v>73</v>
      </c>
      <c r="AY1281" s="254" t="s">
        <v>236</v>
      </c>
    </row>
    <row r="1282" s="15" customFormat="1">
      <c r="A1282" s="15"/>
      <c r="B1282" s="255"/>
      <c r="C1282" s="256"/>
      <c r="D1282" s="235" t="s">
        <v>247</v>
      </c>
      <c r="E1282" s="257" t="s">
        <v>19</v>
      </c>
      <c r="F1282" s="258" t="s">
        <v>254</v>
      </c>
      <c r="G1282" s="256"/>
      <c r="H1282" s="259">
        <v>3.2519999999999998</v>
      </c>
      <c r="I1282" s="260"/>
      <c r="J1282" s="256"/>
      <c r="K1282" s="256"/>
      <c r="L1282" s="261"/>
      <c r="M1282" s="262"/>
      <c r="N1282" s="263"/>
      <c r="O1282" s="263"/>
      <c r="P1282" s="263"/>
      <c r="Q1282" s="263"/>
      <c r="R1282" s="263"/>
      <c r="S1282" s="263"/>
      <c r="T1282" s="264"/>
      <c r="U1282" s="15"/>
      <c r="V1282" s="15"/>
      <c r="W1282" s="15"/>
      <c r="X1282" s="15"/>
      <c r="Y1282" s="15"/>
      <c r="Z1282" s="15"/>
      <c r="AA1282" s="15"/>
      <c r="AB1282" s="15"/>
      <c r="AC1282" s="15"/>
      <c r="AD1282" s="15"/>
      <c r="AE1282" s="15"/>
      <c r="AT1282" s="265" t="s">
        <v>247</v>
      </c>
      <c r="AU1282" s="265" t="s">
        <v>82</v>
      </c>
      <c r="AV1282" s="15" t="s">
        <v>243</v>
      </c>
      <c r="AW1282" s="15" t="s">
        <v>33</v>
      </c>
      <c r="AX1282" s="15" t="s">
        <v>80</v>
      </c>
      <c r="AY1282" s="265" t="s">
        <v>236</v>
      </c>
    </row>
    <row r="1283" s="14" customFormat="1">
      <c r="A1283" s="14"/>
      <c r="B1283" s="244"/>
      <c r="C1283" s="245"/>
      <c r="D1283" s="235" t="s">
        <v>247</v>
      </c>
      <c r="E1283" s="245"/>
      <c r="F1283" s="247" t="s">
        <v>1299</v>
      </c>
      <c r="G1283" s="245"/>
      <c r="H1283" s="248">
        <v>3.3170000000000002</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247</v>
      </c>
      <c r="AU1283" s="254" t="s">
        <v>82</v>
      </c>
      <c r="AV1283" s="14" t="s">
        <v>82</v>
      </c>
      <c r="AW1283" s="14" t="s">
        <v>4</v>
      </c>
      <c r="AX1283" s="14" t="s">
        <v>80</v>
      </c>
      <c r="AY1283" s="254" t="s">
        <v>236</v>
      </c>
    </row>
    <row r="1284" s="2" customFormat="1" ht="24.15" customHeight="1">
      <c r="A1284" s="40"/>
      <c r="B1284" s="41"/>
      <c r="C1284" s="215" t="s">
        <v>1300</v>
      </c>
      <c r="D1284" s="215" t="s">
        <v>238</v>
      </c>
      <c r="E1284" s="216" t="s">
        <v>1301</v>
      </c>
      <c r="F1284" s="217" t="s">
        <v>1302</v>
      </c>
      <c r="G1284" s="218" t="s">
        <v>329</v>
      </c>
      <c r="H1284" s="219">
        <v>1.2929999999999999</v>
      </c>
      <c r="I1284" s="220"/>
      <c r="J1284" s="221">
        <f>ROUND(I1284*H1284,2)</f>
        <v>0</v>
      </c>
      <c r="K1284" s="217" t="s">
        <v>242</v>
      </c>
      <c r="L1284" s="46"/>
      <c r="M1284" s="222" t="s">
        <v>19</v>
      </c>
      <c r="N1284" s="223" t="s">
        <v>44</v>
      </c>
      <c r="O1284" s="86"/>
      <c r="P1284" s="224">
        <f>O1284*H1284</f>
        <v>0</v>
      </c>
      <c r="Q1284" s="224">
        <v>0</v>
      </c>
      <c r="R1284" s="224">
        <f>Q1284*H1284</f>
        <v>0</v>
      </c>
      <c r="S1284" s="224">
        <v>0</v>
      </c>
      <c r="T1284" s="225">
        <f>S1284*H1284</f>
        <v>0</v>
      </c>
      <c r="U1284" s="40"/>
      <c r="V1284" s="40"/>
      <c r="W1284" s="40"/>
      <c r="X1284" s="40"/>
      <c r="Y1284" s="40"/>
      <c r="Z1284" s="40"/>
      <c r="AA1284" s="40"/>
      <c r="AB1284" s="40"/>
      <c r="AC1284" s="40"/>
      <c r="AD1284" s="40"/>
      <c r="AE1284" s="40"/>
      <c r="AR1284" s="226" t="s">
        <v>348</v>
      </c>
      <c r="AT1284" s="226" t="s">
        <v>238</v>
      </c>
      <c r="AU1284" s="226" t="s">
        <v>82</v>
      </c>
      <c r="AY1284" s="19" t="s">
        <v>236</v>
      </c>
      <c r="BE1284" s="227">
        <f>IF(N1284="základní",J1284,0)</f>
        <v>0</v>
      </c>
      <c r="BF1284" s="227">
        <f>IF(N1284="snížená",J1284,0)</f>
        <v>0</v>
      </c>
      <c r="BG1284" s="227">
        <f>IF(N1284="zákl. přenesená",J1284,0)</f>
        <v>0</v>
      </c>
      <c r="BH1284" s="227">
        <f>IF(N1284="sníž. přenesená",J1284,0)</f>
        <v>0</v>
      </c>
      <c r="BI1284" s="227">
        <f>IF(N1284="nulová",J1284,0)</f>
        <v>0</v>
      </c>
      <c r="BJ1284" s="19" t="s">
        <v>80</v>
      </c>
      <c r="BK1284" s="227">
        <f>ROUND(I1284*H1284,2)</f>
        <v>0</v>
      </c>
      <c r="BL1284" s="19" t="s">
        <v>348</v>
      </c>
      <c r="BM1284" s="226" t="s">
        <v>1303</v>
      </c>
    </row>
    <row r="1285" s="2" customFormat="1">
      <c r="A1285" s="40"/>
      <c r="B1285" s="41"/>
      <c r="C1285" s="42"/>
      <c r="D1285" s="228" t="s">
        <v>245</v>
      </c>
      <c r="E1285" s="42"/>
      <c r="F1285" s="229" t="s">
        <v>1304</v>
      </c>
      <c r="G1285" s="42"/>
      <c r="H1285" s="42"/>
      <c r="I1285" s="230"/>
      <c r="J1285" s="42"/>
      <c r="K1285" s="42"/>
      <c r="L1285" s="46"/>
      <c r="M1285" s="231"/>
      <c r="N1285" s="232"/>
      <c r="O1285" s="86"/>
      <c r="P1285" s="86"/>
      <c r="Q1285" s="86"/>
      <c r="R1285" s="86"/>
      <c r="S1285" s="86"/>
      <c r="T1285" s="87"/>
      <c r="U1285" s="40"/>
      <c r="V1285" s="40"/>
      <c r="W1285" s="40"/>
      <c r="X1285" s="40"/>
      <c r="Y1285" s="40"/>
      <c r="Z1285" s="40"/>
      <c r="AA1285" s="40"/>
      <c r="AB1285" s="40"/>
      <c r="AC1285" s="40"/>
      <c r="AD1285" s="40"/>
      <c r="AE1285" s="40"/>
      <c r="AT1285" s="19" t="s">
        <v>245</v>
      </c>
      <c r="AU1285" s="19" t="s">
        <v>82</v>
      </c>
    </row>
    <row r="1286" s="12" customFormat="1" ht="22.8" customHeight="1">
      <c r="A1286" s="12"/>
      <c r="B1286" s="199"/>
      <c r="C1286" s="200"/>
      <c r="D1286" s="201" t="s">
        <v>72</v>
      </c>
      <c r="E1286" s="213" t="s">
        <v>1305</v>
      </c>
      <c r="F1286" s="213" t="s">
        <v>1306</v>
      </c>
      <c r="G1286" s="200"/>
      <c r="H1286" s="200"/>
      <c r="I1286" s="203"/>
      <c r="J1286" s="214">
        <f>BK1286</f>
        <v>0</v>
      </c>
      <c r="K1286" s="200"/>
      <c r="L1286" s="205"/>
      <c r="M1286" s="206"/>
      <c r="N1286" s="207"/>
      <c r="O1286" s="207"/>
      <c r="P1286" s="208">
        <f>SUM(P1287:P1290)</f>
        <v>0</v>
      </c>
      <c r="Q1286" s="207"/>
      <c r="R1286" s="208">
        <f>SUM(R1287:R1290)</f>
        <v>0</v>
      </c>
      <c r="S1286" s="207"/>
      <c r="T1286" s="209">
        <f>SUM(T1287:T1290)</f>
        <v>0.33750000000000002</v>
      </c>
      <c r="U1286" s="12"/>
      <c r="V1286" s="12"/>
      <c r="W1286" s="12"/>
      <c r="X1286" s="12"/>
      <c r="Y1286" s="12"/>
      <c r="Z1286" s="12"/>
      <c r="AA1286" s="12"/>
      <c r="AB1286" s="12"/>
      <c r="AC1286" s="12"/>
      <c r="AD1286" s="12"/>
      <c r="AE1286" s="12"/>
      <c r="AR1286" s="210" t="s">
        <v>82</v>
      </c>
      <c r="AT1286" s="211" t="s">
        <v>72</v>
      </c>
      <c r="AU1286" s="211" t="s">
        <v>80</v>
      </c>
      <c r="AY1286" s="210" t="s">
        <v>236</v>
      </c>
      <c r="BK1286" s="212">
        <f>SUM(BK1287:BK1290)</f>
        <v>0</v>
      </c>
    </row>
    <row r="1287" s="2" customFormat="1" ht="16.5" customHeight="1">
      <c r="A1287" s="40"/>
      <c r="B1287" s="41"/>
      <c r="C1287" s="215" t="s">
        <v>1307</v>
      </c>
      <c r="D1287" s="215" t="s">
        <v>238</v>
      </c>
      <c r="E1287" s="216" t="s">
        <v>1308</v>
      </c>
      <c r="F1287" s="217" t="s">
        <v>1309</v>
      </c>
      <c r="G1287" s="218" t="s">
        <v>1310</v>
      </c>
      <c r="H1287" s="219">
        <v>3</v>
      </c>
      <c r="I1287" s="220"/>
      <c r="J1287" s="221">
        <f>ROUND(I1287*H1287,2)</f>
        <v>0</v>
      </c>
      <c r="K1287" s="217" t="s">
        <v>242</v>
      </c>
      <c r="L1287" s="46"/>
      <c r="M1287" s="222" t="s">
        <v>19</v>
      </c>
      <c r="N1287" s="223" t="s">
        <v>44</v>
      </c>
      <c r="O1287" s="86"/>
      <c r="P1287" s="224">
        <f>O1287*H1287</f>
        <v>0</v>
      </c>
      <c r="Q1287" s="224">
        <v>0</v>
      </c>
      <c r="R1287" s="224">
        <f>Q1287*H1287</f>
        <v>0</v>
      </c>
      <c r="S1287" s="224">
        <v>0.087999999999999995</v>
      </c>
      <c r="T1287" s="225">
        <f>S1287*H1287</f>
        <v>0.26400000000000001</v>
      </c>
      <c r="U1287" s="40"/>
      <c r="V1287" s="40"/>
      <c r="W1287" s="40"/>
      <c r="X1287" s="40"/>
      <c r="Y1287" s="40"/>
      <c r="Z1287" s="40"/>
      <c r="AA1287" s="40"/>
      <c r="AB1287" s="40"/>
      <c r="AC1287" s="40"/>
      <c r="AD1287" s="40"/>
      <c r="AE1287" s="40"/>
      <c r="AR1287" s="226" t="s">
        <v>348</v>
      </c>
      <c r="AT1287" s="226" t="s">
        <v>238</v>
      </c>
      <c r="AU1287" s="226" t="s">
        <v>82</v>
      </c>
      <c r="AY1287" s="19" t="s">
        <v>236</v>
      </c>
      <c r="BE1287" s="227">
        <f>IF(N1287="základní",J1287,0)</f>
        <v>0</v>
      </c>
      <c r="BF1287" s="227">
        <f>IF(N1287="snížená",J1287,0)</f>
        <v>0</v>
      </c>
      <c r="BG1287" s="227">
        <f>IF(N1287="zákl. přenesená",J1287,0)</f>
        <v>0</v>
      </c>
      <c r="BH1287" s="227">
        <f>IF(N1287="sníž. přenesená",J1287,0)</f>
        <v>0</v>
      </c>
      <c r="BI1287" s="227">
        <f>IF(N1287="nulová",J1287,0)</f>
        <v>0</v>
      </c>
      <c r="BJ1287" s="19" t="s">
        <v>80</v>
      </c>
      <c r="BK1287" s="227">
        <f>ROUND(I1287*H1287,2)</f>
        <v>0</v>
      </c>
      <c r="BL1287" s="19" t="s">
        <v>348</v>
      </c>
      <c r="BM1287" s="226" t="s">
        <v>1311</v>
      </c>
    </row>
    <row r="1288" s="2" customFormat="1">
      <c r="A1288" s="40"/>
      <c r="B1288" s="41"/>
      <c r="C1288" s="42"/>
      <c r="D1288" s="228" t="s">
        <v>245</v>
      </c>
      <c r="E1288" s="42"/>
      <c r="F1288" s="229" t="s">
        <v>1312</v>
      </c>
      <c r="G1288" s="42"/>
      <c r="H1288" s="42"/>
      <c r="I1288" s="230"/>
      <c r="J1288" s="42"/>
      <c r="K1288" s="42"/>
      <c r="L1288" s="46"/>
      <c r="M1288" s="231"/>
      <c r="N1288" s="232"/>
      <c r="O1288" s="86"/>
      <c r="P1288" s="86"/>
      <c r="Q1288" s="86"/>
      <c r="R1288" s="86"/>
      <c r="S1288" s="86"/>
      <c r="T1288" s="87"/>
      <c r="U1288" s="40"/>
      <c r="V1288" s="40"/>
      <c r="W1288" s="40"/>
      <c r="X1288" s="40"/>
      <c r="Y1288" s="40"/>
      <c r="Z1288" s="40"/>
      <c r="AA1288" s="40"/>
      <c r="AB1288" s="40"/>
      <c r="AC1288" s="40"/>
      <c r="AD1288" s="40"/>
      <c r="AE1288" s="40"/>
      <c r="AT1288" s="19" t="s">
        <v>245</v>
      </c>
      <c r="AU1288" s="19" t="s">
        <v>82</v>
      </c>
    </row>
    <row r="1289" s="2" customFormat="1" ht="16.5" customHeight="1">
      <c r="A1289" s="40"/>
      <c r="B1289" s="41"/>
      <c r="C1289" s="215" t="s">
        <v>1313</v>
      </c>
      <c r="D1289" s="215" t="s">
        <v>238</v>
      </c>
      <c r="E1289" s="216" t="s">
        <v>1314</v>
      </c>
      <c r="F1289" s="217" t="s">
        <v>1315</v>
      </c>
      <c r="G1289" s="218" t="s">
        <v>1310</v>
      </c>
      <c r="H1289" s="219">
        <v>3</v>
      </c>
      <c r="I1289" s="220"/>
      <c r="J1289" s="221">
        <f>ROUND(I1289*H1289,2)</f>
        <v>0</v>
      </c>
      <c r="K1289" s="217" t="s">
        <v>242</v>
      </c>
      <c r="L1289" s="46"/>
      <c r="M1289" s="222" t="s">
        <v>19</v>
      </c>
      <c r="N1289" s="223" t="s">
        <v>44</v>
      </c>
      <c r="O1289" s="86"/>
      <c r="P1289" s="224">
        <f>O1289*H1289</f>
        <v>0</v>
      </c>
      <c r="Q1289" s="224">
        <v>0</v>
      </c>
      <c r="R1289" s="224">
        <f>Q1289*H1289</f>
        <v>0</v>
      </c>
      <c r="S1289" s="224">
        <v>0.024500000000000001</v>
      </c>
      <c r="T1289" s="225">
        <f>S1289*H1289</f>
        <v>0.07350000000000001</v>
      </c>
      <c r="U1289" s="40"/>
      <c r="V1289" s="40"/>
      <c r="W1289" s="40"/>
      <c r="X1289" s="40"/>
      <c r="Y1289" s="40"/>
      <c r="Z1289" s="40"/>
      <c r="AA1289" s="40"/>
      <c r="AB1289" s="40"/>
      <c r="AC1289" s="40"/>
      <c r="AD1289" s="40"/>
      <c r="AE1289" s="40"/>
      <c r="AR1289" s="226" t="s">
        <v>348</v>
      </c>
      <c r="AT1289" s="226" t="s">
        <v>238</v>
      </c>
      <c r="AU1289" s="226" t="s">
        <v>82</v>
      </c>
      <c r="AY1289" s="19" t="s">
        <v>236</v>
      </c>
      <c r="BE1289" s="227">
        <f>IF(N1289="základní",J1289,0)</f>
        <v>0</v>
      </c>
      <c r="BF1289" s="227">
        <f>IF(N1289="snížená",J1289,0)</f>
        <v>0</v>
      </c>
      <c r="BG1289" s="227">
        <f>IF(N1289="zákl. přenesená",J1289,0)</f>
        <v>0</v>
      </c>
      <c r="BH1289" s="227">
        <f>IF(N1289="sníž. přenesená",J1289,0)</f>
        <v>0</v>
      </c>
      <c r="BI1289" s="227">
        <f>IF(N1289="nulová",J1289,0)</f>
        <v>0</v>
      </c>
      <c r="BJ1289" s="19" t="s">
        <v>80</v>
      </c>
      <c r="BK1289" s="227">
        <f>ROUND(I1289*H1289,2)</f>
        <v>0</v>
      </c>
      <c r="BL1289" s="19" t="s">
        <v>348</v>
      </c>
      <c r="BM1289" s="226" t="s">
        <v>1316</v>
      </c>
    </row>
    <row r="1290" s="2" customFormat="1">
      <c r="A1290" s="40"/>
      <c r="B1290" s="41"/>
      <c r="C1290" s="42"/>
      <c r="D1290" s="228" t="s">
        <v>245</v>
      </c>
      <c r="E1290" s="42"/>
      <c r="F1290" s="229" t="s">
        <v>1317</v>
      </c>
      <c r="G1290" s="42"/>
      <c r="H1290" s="42"/>
      <c r="I1290" s="230"/>
      <c r="J1290" s="42"/>
      <c r="K1290" s="42"/>
      <c r="L1290" s="46"/>
      <c r="M1290" s="231"/>
      <c r="N1290" s="232"/>
      <c r="O1290" s="86"/>
      <c r="P1290" s="86"/>
      <c r="Q1290" s="86"/>
      <c r="R1290" s="86"/>
      <c r="S1290" s="86"/>
      <c r="T1290" s="87"/>
      <c r="U1290" s="40"/>
      <c r="V1290" s="40"/>
      <c r="W1290" s="40"/>
      <c r="X1290" s="40"/>
      <c r="Y1290" s="40"/>
      <c r="Z1290" s="40"/>
      <c r="AA1290" s="40"/>
      <c r="AB1290" s="40"/>
      <c r="AC1290" s="40"/>
      <c r="AD1290" s="40"/>
      <c r="AE1290" s="40"/>
      <c r="AT1290" s="19" t="s">
        <v>245</v>
      </c>
      <c r="AU1290" s="19" t="s">
        <v>82</v>
      </c>
    </row>
    <row r="1291" s="12" customFormat="1" ht="22.8" customHeight="1">
      <c r="A1291" s="12"/>
      <c r="B1291" s="199"/>
      <c r="C1291" s="200"/>
      <c r="D1291" s="201" t="s">
        <v>72</v>
      </c>
      <c r="E1291" s="213" t="s">
        <v>1318</v>
      </c>
      <c r="F1291" s="213" t="s">
        <v>1319</v>
      </c>
      <c r="G1291" s="200"/>
      <c r="H1291" s="200"/>
      <c r="I1291" s="203"/>
      <c r="J1291" s="214">
        <f>BK1291</f>
        <v>0</v>
      </c>
      <c r="K1291" s="200"/>
      <c r="L1291" s="205"/>
      <c r="M1291" s="206"/>
      <c r="N1291" s="207"/>
      <c r="O1291" s="207"/>
      <c r="P1291" s="208">
        <f>SUM(P1292:P1300)</f>
        <v>0</v>
      </c>
      <c r="Q1291" s="207"/>
      <c r="R1291" s="208">
        <f>SUM(R1292:R1300)</f>
        <v>0.57754400000000006</v>
      </c>
      <c r="S1291" s="207"/>
      <c r="T1291" s="209">
        <f>SUM(T1292:T1300)</f>
        <v>0</v>
      </c>
      <c r="U1291" s="12"/>
      <c r="V1291" s="12"/>
      <c r="W1291" s="12"/>
      <c r="X1291" s="12"/>
      <c r="Y1291" s="12"/>
      <c r="Z1291" s="12"/>
      <c r="AA1291" s="12"/>
      <c r="AB1291" s="12"/>
      <c r="AC1291" s="12"/>
      <c r="AD1291" s="12"/>
      <c r="AE1291" s="12"/>
      <c r="AR1291" s="210" t="s">
        <v>82</v>
      </c>
      <c r="AT1291" s="211" t="s">
        <v>72</v>
      </c>
      <c r="AU1291" s="211" t="s">
        <v>80</v>
      </c>
      <c r="AY1291" s="210" t="s">
        <v>236</v>
      </c>
      <c r="BK1291" s="212">
        <f>SUM(BK1292:BK1300)</f>
        <v>0</v>
      </c>
    </row>
    <row r="1292" s="2" customFormat="1" ht="16.5" customHeight="1">
      <c r="A1292" s="40"/>
      <c r="B1292" s="41"/>
      <c r="C1292" s="215" t="s">
        <v>1320</v>
      </c>
      <c r="D1292" s="215" t="s">
        <v>238</v>
      </c>
      <c r="E1292" s="216" t="s">
        <v>1321</v>
      </c>
      <c r="F1292" s="217" t="s">
        <v>1322</v>
      </c>
      <c r="G1292" s="218" t="s">
        <v>114</v>
      </c>
      <c r="H1292" s="219">
        <v>3</v>
      </c>
      <c r="I1292" s="220"/>
      <c r="J1292" s="221">
        <f>ROUND(I1292*H1292,2)</f>
        <v>0</v>
      </c>
      <c r="K1292" s="217" t="s">
        <v>274</v>
      </c>
      <c r="L1292" s="46"/>
      <c r="M1292" s="222" t="s">
        <v>19</v>
      </c>
      <c r="N1292" s="223" t="s">
        <v>44</v>
      </c>
      <c r="O1292" s="86"/>
      <c r="P1292" s="224">
        <f>O1292*H1292</f>
        <v>0</v>
      </c>
      <c r="Q1292" s="224">
        <v>0.021999999999999999</v>
      </c>
      <c r="R1292" s="224">
        <f>Q1292*H1292</f>
        <v>0.066000000000000003</v>
      </c>
      <c r="S1292" s="224">
        <v>0</v>
      </c>
      <c r="T1292" s="225">
        <f>S1292*H1292</f>
        <v>0</v>
      </c>
      <c r="U1292" s="40"/>
      <c r="V1292" s="40"/>
      <c r="W1292" s="40"/>
      <c r="X1292" s="40"/>
      <c r="Y1292" s="40"/>
      <c r="Z1292" s="40"/>
      <c r="AA1292" s="40"/>
      <c r="AB1292" s="40"/>
      <c r="AC1292" s="40"/>
      <c r="AD1292" s="40"/>
      <c r="AE1292" s="40"/>
      <c r="AR1292" s="226" t="s">
        <v>348</v>
      </c>
      <c r="AT1292" s="226" t="s">
        <v>238</v>
      </c>
      <c r="AU1292" s="226" t="s">
        <v>82</v>
      </c>
      <c r="AY1292" s="19" t="s">
        <v>236</v>
      </c>
      <c r="BE1292" s="227">
        <f>IF(N1292="základní",J1292,0)</f>
        <v>0</v>
      </c>
      <c r="BF1292" s="227">
        <f>IF(N1292="snížená",J1292,0)</f>
        <v>0</v>
      </c>
      <c r="BG1292" s="227">
        <f>IF(N1292="zákl. přenesená",J1292,0)</f>
        <v>0</v>
      </c>
      <c r="BH1292" s="227">
        <f>IF(N1292="sníž. přenesená",J1292,0)</f>
        <v>0</v>
      </c>
      <c r="BI1292" s="227">
        <f>IF(N1292="nulová",J1292,0)</f>
        <v>0</v>
      </c>
      <c r="BJ1292" s="19" t="s">
        <v>80</v>
      </c>
      <c r="BK1292" s="227">
        <f>ROUND(I1292*H1292,2)</f>
        <v>0</v>
      </c>
      <c r="BL1292" s="19" t="s">
        <v>348</v>
      </c>
      <c r="BM1292" s="226" t="s">
        <v>1323</v>
      </c>
    </row>
    <row r="1293" s="13" customFormat="1">
      <c r="A1293" s="13"/>
      <c r="B1293" s="233"/>
      <c r="C1293" s="234"/>
      <c r="D1293" s="235" t="s">
        <v>247</v>
      </c>
      <c r="E1293" s="236" t="s">
        <v>19</v>
      </c>
      <c r="F1293" s="237" t="s">
        <v>268</v>
      </c>
      <c r="G1293" s="234"/>
      <c r="H1293" s="236" t="s">
        <v>19</v>
      </c>
      <c r="I1293" s="238"/>
      <c r="J1293" s="234"/>
      <c r="K1293" s="234"/>
      <c r="L1293" s="239"/>
      <c r="M1293" s="240"/>
      <c r="N1293" s="241"/>
      <c r="O1293" s="241"/>
      <c r="P1293" s="241"/>
      <c r="Q1293" s="241"/>
      <c r="R1293" s="241"/>
      <c r="S1293" s="241"/>
      <c r="T1293" s="242"/>
      <c r="U1293" s="13"/>
      <c r="V1293" s="13"/>
      <c r="W1293" s="13"/>
      <c r="X1293" s="13"/>
      <c r="Y1293" s="13"/>
      <c r="Z1293" s="13"/>
      <c r="AA1293" s="13"/>
      <c r="AB1293" s="13"/>
      <c r="AC1293" s="13"/>
      <c r="AD1293" s="13"/>
      <c r="AE1293" s="13"/>
      <c r="AT1293" s="243" t="s">
        <v>247</v>
      </c>
      <c r="AU1293" s="243" t="s">
        <v>82</v>
      </c>
      <c r="AV1293" s="13" t="s">
        <v>80</v>
      </c>
      <c r="AW1293" s="13" t="s">
        <v>33</v>
      </c>
      <c r="AX1293" s="13" t="s">
        <v>73</v>
      </c>
      <c r="AY1293" s="243" t="s">
        <v>236</v>
      </c>
    </row>
    <row r="1294" s="14" customFormat="1">
      <c r="A1294" s="14"/>
      <c r="B1294" s="244"/>
      <c r="C1294" s="245"/>
      <c r="D1294" s="235" t="s">
        <v>247</v>
      </c>
      <c r="E1294" s="246" t="s">
        <v>19</v>
      </c>
      <c r="F1294" s="247" t="s">
        <v>1324</v>
      </c>
      <c r="G1294" s="245"/>
      <c r="H1294" s="248">
        <v>3</v>
      </c>
      <c r="I1294" s="249"/>
      <c r="J1294" s="245"/>
      <c r="K1294" s="245"/>
      <c r="L1294" s="250"/>
      <c r="M1294" s="251"/>
      <c r="N1294" s="252"/>
      <c r="O1294" s="252"/>
      <c r="P1294" s="252"/>
      <c r="Q1294" s="252"/>
      <c r="R1294" s="252"/>
      <c r="S1294" s="252"/>
      <c r="T1294" s="253"/>
      <c r="U1294" s="14"/>
      <c r="V1294" s="14"/>
      <c r="W1294" s="14"/>
      <c r="X1294" s="14"/>
      <c r="Y1294" s="14"/>
      <c r="Z1294" s="14"/>
      <c r="AA1294" s="14"/>
      <c r="AB1294" s="14"/>
      <c r="AC1294" s="14"/>
      <c r="AD1294" s="14"/>
      <c r="AE1294" s="14"/>
      <c r="AT1294" s="254" t="s">
        <v>247</v>
      </c>
      <c r="AU1294" s="254" t="s">
        <v>82</v>
      </c>
      <c r="AV1294" s="14" t="s">
        <v>82</v>
      </c>
      <c r="AW1294" s="14" t="s">
        <v>33</v>
      </c>
      <c r="AX1294" s="14" t="s">
        <v>80</v>
      </c>
      <c r="AY1294" s="254" t="s">
        <v>236</v>
      </c>
    </row>
    <row r="1295" s="2" customFormat="1" ht="16.5" customHeight="1">
      <c r="A1295" s="40"/>
      <c r="B1295" s="41"/>
      <c r="C1295" s="215" t="s">
        <v>1325</v>
      </c>
      <c r="D1295" s="215" t="s">
        <v>238</v>
      </c>
      <c r="E1295" s="216" t="s">
        <v>1326</v>
      </c>
      <c r="F1295" s="217" t="s">
        <v>1327</v>
      </c>
      <c r="G1295" s="218" t="s">
        <v>114</v>
      </c>
      <c r="H1295" s="219">
        <v>20</v>
      </c>
      <c r="I1295" s="220"/>
      <c r="J1295" s="221">
        <f>ROUND(I1295*H1295,2)</f>
        <v>0</v>
      </c>
      <c r="K1295" s="217" t="s">
        <v>274</v>
      </c>
      <c r="L1295" s="46"/>
      <c r="M1295" s="222" t="s">
        <v>19</v>
      </c>
      <c r="N1295" s="223" t="s">
        <v>44</v>
      </c>
      <c r="O1295" s="86"/>
      <c r="P1295" s="224">
        <f>O1295*H1295</f>
        <v>0</v>
      </c>
      <c r="Q1295" s="224">
        <v>0.021999999999999999</v>
      </c>
      <c r="R1295" s="224">
        <f>Q1295*H1295</f>
        <v>0.43999999999999995</v>
      </c>
      <c r="S1295" s="224">
        <v>0</v>
      </c>
      <c r="T1295" s="225">
        <f>S1295*H1295</f>
        <v>0</v>
      </c>
      <c r="U1295" s="40"/>
      <c r="V1295" s="40"/>
      <c r="W1295" s="40"/>
      <c r="X1295" s="40"/>
      <c r="Y1295" s="40"/>
      <c r="Z1295" s="40"/>
      <c r="AA1295" s="40"/>
      <c r="AB1295" s="40"/>
      <c r="AC1295" s="40"/>
      <c r="AD1295" s="40"/>
      <c r="AE1295" s="40"/>
      <c r="AR1295" s="226" t="s">
        <v>348</v>
      </c>
      <c r="AT1295" s="226" t="s">
        <v>238</v>
      </c>
      <c r="AU1295" s="226" t="s">
        <v>82</v>
      </c>
      <c r="AY1295" s="19" t="s">
        <v>236</v>
      </c>
      <c r="BE1295" s="227">
        <f>IF(N1295="základní",J1295,0)</f>
        <v>0</v>
      </c>
      <c r="BF1295" s="227">
        <f>IF(N1295="snížená",J1295,0)</f>
        <v>0</v>
      </c>
      <c r="BG1295" s="227">
        <f>IF(N1295="zákl. přenesená",J1295,0)</f>
        <v>0</v>
      </c>
      <c r="BH1295" s="227">
        <f>IF(N1295="sníž. přenesená",J1295,0)</f>
        <v>0</v>
      </c>
      <c r="BI1295" s="227">
        <f>IF(N1295="nulová",J1295,0)</f>
        <v>0</v>
      </c>
      <c r="BJ1295" s="19" t="s">
        <v>80</v>
      </c>
      <c r="BK1295" s="227">
        <f>ROUND(I1295*H1295,2)</f>
        <v>0</v>
      </c>
      <c r="BL1295" s="19" t="s">
        <v>348</v>
      </c>
      <c r="BM1295" s="226" t="s">
        <v>1328</v>
      </c>
    </row>
    <row r="1296" s="13" customFormat="1">
      <c r="A1296" s="13"/>
      <c r="B1296" s="233"/>
      <c r="C1296" s="234"/>
      <c r="D1296" s="235" t="s">
        <v>247</v>
      </c>
      <c r="E1296" s="236" t="s">
        <v>19</v>
      </c>
      <c r="F1296" s="237" t="s">
        <v>268</v>
      </c>
      <c r="G1296" s="234"/>
      <c r="H1296" s="236" t="s">
        <v>19</v>
      </c>
      <c r="I1296" s="238"/>
      <c r="J1296" s="234"/>
      <c r="K1296" s="234"/>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247</v>
      </c>
      <c r="AU1296" s="243" t="s">
        <v>82</v>
      </c>
      <c r="AV1296" s="13" t="s">
        <v>80</v>
      </c>
      <c r="AW1296" s="13" t="s">
        <v>33</v>
      </c>
      <c r="AX1296" s="13" t="s">
        <v>73</v>
      </c>
      <c r="AY1296" s="243" t="s">
        <v>236</v>
      </c>
    </row>
    <row r="1297" s="14" customFormat="1">
      <c r="A1297" s="14"/>
      <c r="B1297" s="244"/>
      <c r="C1297" s="245"/>
      <c r="D1297" s="235" t="s">
        <v>247</v>
      </c>
      <c r="E1297" s="246" t="s">
        <v>19</v>
      </c>
      <c r="F1297" s="247" t="s">
        <v>1329</v>
      </c>
      <c r="G1297" s="245"/>
      <c r="H1297" s="248">
        <v>20</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247</v>
      </c>
      <c r="AU1297" s="254" t="s">
        <v>82</v>
      </c>
      <c r="AV1297" s="14" t="s">
        <v>82</v>
      </c>
      <c r="AW1297" s="14" t="s">
        <v>33</v>
      </c>
      <c r="AX1297" s="14" t="s">
        <v>80</v>
      </c>
      <c r="AY1297" s="254" t="s">
        <v>236</v>
      </c>
    </row>
    <row r="1298" s="2" customFormat="1" ht="16.5" customHeight="1">
      <c r="A1298" s="40"/>
      <c r="B1298" s="41"/>
      <c r="C1298" s="215" t="s">
        <v>1330</v>
      </c>
      <c r="D1298" s="215" t="s">
        <v>238</v>
      </c>
      <c r="E1298" s="216" t="s">
        <v>1331</v>
      </c>
      <c r="F1298" s="217" t="s">
        <v>1332</v>
      </c>
      <c r="G1298" s="218" t="s">
        <v>114</v>
      </c>
      <c r="H1298" s="219">
        <v>3.2519999999999998</v>
      </c>
      <c r="I1298" s="220"/>
      <c r="J1298" s="221">
        <f>ROUND(I1298*H1298,2)</f>
        <v>0</v>
      </c>
      <c r="K1298" s="217" t="s">
        <v>274</v>
      </c>
      <c r="L1298" s="46"/>
      <c r="M1298" s="222" t="s">
        <v>19</v>
      </c>
      <c r="N1298" s="223" t="s">
        <v>44</v>
      </c>
      <c r="O1298" s="86"/>
      <c r="P1298" s="224">
        <f>O1298*H1298</f>
        <v>0</v>
      </c>
      <c r="Q1298" s="224">
        <v>0.021999999999999999</v>
      </c>
      <c r="R1298" s="224">
        <f>Q1298*H1298</f>
        <v>0.071543999999999996</v>
      </c>
      <c r="S1298" s="224">
        <v>0</v>
      </c>
      <c r="T1298" s="225">
        <f>S1298*H1298</f>
        <v>0</v>
      </c>
      <c r="U1298" s="40"/>
      <c r="V1298" s="40"/>
      <c r="W1298" s="40"/>
      <c r="X1298" s="40"/>
      <c r="Y1298" s="40"/>
      <c r="Z1298" s="40"/>
      <c r="AA1298" s="40"/>
      <c r="AB1298" s="40"/>
      <c r="AC1298" s="40"/>
      <c r="AD1298" s="40"/>
      <c r="AE1298" s="40"/>
      <c r="AR1298" s="226" t="s">
        <v>348</v>
      </c>
      <c r="AT1298" s="226" t="s">
        <v>238</v>
      </c>
      <c r="AU1298" s="226" t="s">
        <v>82</v>
      </c>
      <c r="AY1298" s="19" t="s">
        <v>236</v>
      </c>
      <c r="BE1298" s="227">
        <f>IF(N1298="základní",J1298,0)</f>
        <v>0</v>
      </c>
      <c r="BF1298" s="227">
        <f>IF(N1298="snížená",J1298,0)</f>
        <v>0</v>
      </c>
      <c r="BG1298" s="227">
        <f>IF(N1298="zákl. přenesená",J1298,0)</f>
        <v>0</v>
      </c>
      <c r="BH1298" s="227">
        <f>IF(N1298="sníž. přenesená",J1298,0)</f>
        <v>0</v>
      </c>
      <c r="BI1298" s="227">
        <f>IF(N1298="nulová",J1298,0)</f>
        <v>0</v>
      </c>
      <c r="BJ1298" s="19" t="s">
        <v>80</v>
      </c>
      <c r="BK1298" s="227">
        <f>ROUND(I1298*H1298,2)</f>
        <v>0</v>
      </c>
      <c r="BL1298" s="19" t="s">
        <v>348</v>
      </c>
      <c r="BM1298" s="226" t="s">
        <v>1333</v>
      </c>
    </row>
    <row r="1299" s="13" customFormat="1">
      <c r="A1299" s="13"/>
      <c r="B1299" s="233"/>
      <c r="C1299" s="234"/>
      <c r="D1299" s="235" t="s">
        <v>247</v>
      </c>
      <c r="E1299" s="236" t="s">
        <v>19</v>
      </c>
      <c r="F1299" s="237" t="s">
        <v>268</v>
      </c>
      <c r="G1299" s="234"/>
      <c r="H1299" s="236" t="s">
        <v>19</v>
      </c>
      <c r="I1299" s="238"/>
      <c r="J1299" s="234"/>
      <c r="K1299" s="234"/>
      <c r="L1299" s="239"/>
      <c r="M1299" s="240"/>
      <c r="N1299" s="241"/>
      <c r="O1299" s="241"/>
      <c r="P1299" s="241"/>
      <c r="Q1299" s="241"/>
      <c r="R1299" s="241"/>
      <c r="S1299" s="241"/>
      <c r="T1299" s="242"/>
      <c r="U1299" s="13"/>
      <c r="V1299" s="13"/>
      <c r="W1299" s="13"/>
      <c r="X1299" s="13"/>
      <c r="Y1299" s="13"/>
      <c r="Z1299" s="13"/>
      <c r="AA1299" s="13"/>
      <c r="AB1299" s="13"/>
      <c r="AC1299" s="13"/>
      <c r="AD1299" s="13"/>
      <c r="AE1299" s="13"/>
      <c r="AT1299" s="243" t="s">
        <v>247</v>
      </c>
      <c r="AU1299" s="243" t="s">
        <v>82</v>
      </c>
      <c r="AV1299" s="13" t="s">
        <v>80</v>
      </c>
      <c r="AW1299" s="13" t="s">
        <v>33</v>
      </c>
      <c r="AX1299" s="13" t="s">
        <v>73</v>
      </c>
      <c r="AY1299" s="243" t="s">
        <v>236</v>
      </c>
    </row>
    <row r="1300" s="14" customFormat="1">
      <c r="A1300" s="14"/>
      <c r="B1300" s="244"/>
      <c r="C1300" s="245"/>
      <c r="D1300" s="235" t="s">
        <v>247</v>
      </c>
      <c r="E1300" s="246" t="s">
        <v>19</v>
      </c>
      <c r="F1300" s="247" t="s">
        <v>771</v>
      </c>
      <c r="G1300" s="245"/>
      <c r="H1300" s="248">
        <v>3.2519999999999998</v>
      </c>
      <c r="I1300" s="249"/>
      <c r="J1300" s="245"/>
      <c r="K1300" s="245"/>
      <c r="L1300" s="250"/>
      <c r="M1300" s="251"/>
      <c r="N1300" s="252"/>
      <c r="O1300" s="252"/>
      <c r="P1300" s="252"/>
      <c r="Q1300" s="252"/>
      <c r="R1300" s="252"/>
      <c r="S1300" s="252"/>
      <c r="T1300" s="253"/>
      <c r="U1300" s="14"/>
      <c r="V1300" s="14"/>
      <c r="W1300" s="14"/>
      <c r="X1300" s="14"/>
      <c r="Y1300" s="14"/>
      <c r="Z1300" s="14"/>
      <c r="AA1300" s="14"/>
      <c r="AB1300" s="14"/>
      <c r="AC1300" s="14"/>
      <c r="AD1300" s="14"/>
      <c r="AE1300" s="14"/>
      <c r="AT1300" s="254" t="s">
        <v>247</v>
      </c>
      <c r="AU1300" s="254" t="s">
        <v>82</v>
      </c>
      <c r="AV1300" s="14" t="s">
        <v>82</v>
      </c>
      <c r="AW1300" s="14" t="s">
        <v>33</v>
      </c>
      <c r="AX1300" s="14" t="s">
        <v>80</v>
      </c>
      <c r="AY1300" s="254" t="s">
        <v>236</v>
      </c>
    </row>
    <row r="1301" s="12" customFormat="1" ht="22.8" customHeight="1">
      <c r="A1301" s="12"/>
      <c r="B1301" s="199"/>
      <c r="C1301" s="200"/>
      <c r="D1301" s="201" t="s">
        <v>72</v>
      </c>
      <c r="E1301" s="213" t="s">
        <v>1334</v>
      </c>
      <c r="F1301" s="213" t="s">
        <v>1335</v>
      </c>
      <c r="G1301" s="200"/>
      <c r="H1301" s="200"/>
      <c r="I1301" s="203"/>
      <c r="J1301" s="214">
        <f>BK1301</f>
        <v>0</v>
      </c>
      <c r="K1301" s="200"/>
      <c r="L1301" s="205"/>
      <c r="M1301" s="206"/>
      <c r="N1301" s="207"/>
      <c r="O1301" s="207"/>
      <c r="P1301" s="208">
        <f>SUM(P1302:P1319)</f>
        <v>0</v>
      </c>
      <c r="Q1301" s="207"/>
      <c r="R1301" s="208">
        <f>SUM(R1302:R1319)</f>
        <v>1.3198345000000002</v>
      </c>
      <c r="S1301" s="207"/>
      <c r="T1301" s="209">
        <f>SUM(T1302:T1319)</f>
        <v>0</v>
      </c>
      <c r="U1301" s="12"/>
      <c r="V1301" s="12"/>
      <c r="W1301" s="12"/>
      <c r="X1301" s="12"/>
      <c r="Y1301" s="12"/>
      <c r="Z1301" s="12"/>
      <c r="AA1301" s="12"/>
      <c r="AB1301" s="12"/>
      <c r="AC1301" s="12"/>
      <c r="AD1301" s="12"/>
      <c r="AE1301" s="12"/>
      <c r="AR1301" s="210" t="s">
        <v>82</v>
      </c>
      <c r="AT1301" s="211" t="s">
        <v>72</v>
      </c>
      <c r="AU1301" s="211" t="s">
        <v>80</v>
      </c>
      <c r="AY1301" s="210" t="s">
        <v>236</v>
      </c>
      <c r="BK1301" s="212">
        <f>SUM(BK1302:BK1319)</f>
        <v>0</v>
      </c>
    </row>
    <row r="1302" s="2" customFormat="1" ht="24.15" customHeight="1">
      <c r="A1302" s="40"/>
      <c r="B1302" s="41"/>
      <c r="C1302" s="215" t="s">
        <v>1336</v>
      </c>
      <c r="D1302" s="215" t="s">
        <v>238</v>
      </c>
      <c r="E1302" s="216" t="s">
        <v>1337</v>
      </c>
      <c r="F1302" s="217" t="s">
        <v>1338</v>
      </c>
      <c r="G1302" s="218" t="s">
        <v>114</v>
      </c>
      <c r="H1302" s="219">
        <v>136.77000000000001</v>
      </c>
      <c r="I1302" s="220"/>
      <c r="J1302" s="221">
        <f>ROUND(I1302*H1302,2)</f>
        <v>0</v>
      </c>
      <c r="K1302" s="217" t="s">
        <v>242</v>
      </c>
      <c r="L1302" s="46"/>
      <c r="M1302" s="222" t="s">
        <v>19</v>
      </c>
      <c r="N1302" s="223" t="s">
        <v>44</v>
      </c>
      <c r="O1302" s="86"/>
      <c r="P1302" s="224">
        <f>O1302*H1302</f>
        <v>0</v>
      </c>
      <c r="Q1302" s="224">
        <v>0.00125</v>
      </c>
      <c r="R1302" s="224">
        <f>Q1302*H1302</f>
        <v>0.17096250000000002</v>
      </c>
      <c r="S1302" s="224">
        <v>0</v>
      </c>
      <c r="T1302" s="225">
        <f>S1302*H1302</f>
        <v>0</v>
      </c>
      <c r="U1302" s="40"/>
      <c r="V1302" s="40"/>
      <c r="W1302" s="40"/>
      <c r="X1302" s="40"/>
      <c r="Y1302" s="40"/>
      <c r="Z1302" s="40"/>
      <c r="AA1302" s="40"/>
      <c r="AB1302" s="40"/>
      <c r="AC1302" s="40"/>
      <c r="AD1302" s="40"/>
      <c r="AE1302" s="40"/>
      <c r="AR1302" s="226" t="s">
        <v>348</v>
      </c>
      <c r="AT1302" s="226" t="s">
        <v>238</v>
      </c>
      <c r="AU1302" s="226" t="s">
        <v>82</v>
      </c>
      <c r="AY1302" s="19" t="s">
        <v>236</v>
      </c>
      <c r="BE1302" s="227">
        <f>IF(N1302="základní",J1302,0)</f>
        <v>0</v>
      </c>
      <c r="BF1302" s="227">
        <f>IF(N1302="snížená",J1302,0)</f>
        <v>0</v>
      </c>
      <c r="BG1302" s="227">
        <f>IF(N1302="zákl. přenesená",J1302,0)</f>
        <v>0</v>
      </c>
      <c r="BH1302" s="227">
        <f>IF(N1302="sníž. přenesená",J1302,0)</f>
        <v>0</v>
      </c>
      <c r="BI1302" s="227">
        <f>IF(N1302="nulová",J1302,0)</f>
        <v>0</v>
      </c>
      <c r="BJ1302" s="19" t="s">
        <v>80</v>
      </c>
      <c r="BK1302" s="227">
        <f>ROUND(I1302*H1302,2)</f>
        <v>0</v>
      </c>
      <c r="BL1302" s="19" t="s">
        <v>348</v>
      </c>
      <c r="BM1302" s="226" t="s">
        <v>1339</v>
      </c>
    </row>
    <row r="1303" s="2" customFormat="1">
      <c r="A1303" s="40"/>
      <c r="B1303" s="41"/>
      <c r="C1303" s="42"/>
      <c r="D1303" s="228" t="s">
        <v>245</v>
      </c>
      <c r="E1303" s="42"/>
      <c r="F1303" s="229" t="s">
        <v>1340</v>
      </c>
      <c r="G1303" s="42"/>
      <c r="H1303" s="42"/>
      <c r="I1303" s="230"/>
      <c r="J1303" s="42"/>
      <c r="K1303" s="42"/>
      <c r="L1303" s="46"/>
      <c r="M1303" s="231"/>
      <c r="N1303" s="232"/>
      <c r="O1303" s="86"/>
      <c r="P1303" s="86"/>
      <c r="Q1303" s="86"/>
      <c r="R1303" s="86"/>
      <c r="S1303" s="86"/>
      <c r="T1303" s="87"/>
      <c r="U1303" s="40"/>
      <c r="V1303" s="40"/>
      <c r="W1303" s="40"/>
      <c r="X1303" s="40"/>
      <c r="Y1303" s="40"/>
      <c r="Z1303" s="40"/>
      <c r="AA1303" s="40"/>
      <c r="AB1303" s="40"/>
      <c r="AC1303" s="40"/>
      <c r="AD1303" s="40"/>
      <c r="AE1303" s="40"/>
      <c r="AT1303" s="19" t="s">
        <v>245</v>
      </c>
      <c r="AU1303" s="19" t="s">
        <v>82</v>
      </c>
    </row>
    <row r="1304" s="13" customFormat="1">
      <c r="A1304" s="13"/>
      <c r="B1304" s="233"/>
      <c r="C1304" s="234"/>
      <c r="D1304" s="235" t="s">
        <v>247</v>
      </c>
      <c r="E1304" s="236" t="s">
        <v>19</v>
      </c>
      <c r="F1304" s="237" t="s">
        <v>268</v>
      </c>
      <c r="G1304" s="234"/>
      <c r="H1304" s="236" t="s">
        <v>19</v>
      </c>
      <c r="I1304" s="238"/>
      <c r="J1304" s="234"/>
      <c r="K1304" s="234"/>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247</v>
      </c>
      <c r="AU1304" s="243" t="s">
        <v>82</v>
      </c>
      <c r="AV1304" s="13" t="s">
        <v>80</v>
      </c>
      <c r="AW1304" s="13" t="s">
        <v>33</v>
      </c>
      <c r="AX1304" s="13" t="s">
        <v>73</v>
      </c>
      <c r="AY1304" s="243" t="s">
        <v>236</v>
      </c>
    </row>
    <row r="1305" s="13" customFormat="1">
      <c r="A1305" s="13"/>
      <c r="B1305" s="233"/>
      <c r="C1305" s="234"/>
      <c r="D1305" s="235" t="s">
        <v>247</v>
      </c>
      <c r="E1305" s="236" t="s">
        <v>19</v>
      </c>
      <c r="F1305" s="237" t="s">
        <v>269</v>
      </c>
      <c r="G1305" s="234"/>
      <c r="H1305" s="236" t="s">
        <v>19</v>
      </c>
      <c r="I1305" s="238"/>
      <c r="J1305" s="234"/>
      <c r="K1305" s="234"/>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247</v>
      </c>
      <c r="AU1305" s="243" t="s">
        <v>82</v>
      </c>
      <c r="AV1305" s="13" t="s">
        <v>80</v>
      </c>
      <c r="AW1305" s="13" t="s">
        <v>33</v>
      </c>
      <c r="AX1305" s="13" t="s">
        <v>73</v>
      </c>
      <c r="AY1305" s="243" t="s">
        <v>236</v>
      </c>
    </row>
    <row r="1306" s="14" customFormat="1">
      <c r="A1306" s="14"/>
      <c r="B1306" s="244"/>
      <c r="C1306" s="245"/>
      <c r="D1306" s="235" t="s">
        <v>247</v>
      </c>
      <c r="E1306" s="246" t="s">
        <v>19</v>
      </c>
      <c r="F1306" s="247" t="s">
        <v>1341</v>
      </c>
      <c r="G1306" s="245"/>
      <c r="H1306" s="248">
        <v>87.129999999999995</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247</v>
      </c>
      <c r="AU1306" s="254" t="s">
        <v>82</v>
      </c>
      <c r="AV1306" s="14" t="s">
        <v>82</v>
      </c>
      <c r="AW1306" s="14" t="s">
        <v>33</v>
      </c>
      <c r="AX1306" s="14" t="s">
        <v>73</v>
      </c>
      <c r="AY1306" s="254" t="s">
        <v>236</v>
      </c>
    </row>
    <row r="1307" s="14" customFormat="1">
      <c r="A1307" s="14"/>
      <c r="B1307" s="244"/>
      <c r="C1307" s="245"/>
      <c r="D1307" s="235" t="s">
        <v>247</v>
      </c>
      <c r="E1307" s="246" t="s">
        <v>19</v>
      </c>
      <c r="F1307" s="247" t="s">
        <v>1342</v>
      </c>
      <c r="G1307" s="245"/>
      <c r="H1307" s="248">
        <v>32.490000000000002</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247</v>
      </c>
      <c r="AU1307" s="254" t="s">
        <v>82</v>
      </c>
      <c r="AV1307" s="14" t="s">
        <v>82</v>
      </c>
      <c r="AW1307" s="14" t="s">
        <v>33</v>
      </c>
      <c r="AX1307" s="14" t="s">
        <v>73</v>
      </c>
      <c r="AY1307" s="254" t="s">
        <v>236</v>
      </c>
    </row>
    <row r="1308" s="14" customFormat="1">
      <c r="A1308" s="14"/>
      <c r="B1308" s="244"/>
      <c r="C1308" s="245"/>
      <c r="D1308" s="235" t="s">
        <v>247</v>
      </c>
      <c r="E1308" s="246" t="s">
        <v>19</v>
      </c>
      <c r="F1308" s="247" t="s">
        <v>1343</v>
      </c>
      <c r="G1308" s="245"/>
      <c r="H1308" s="248">
        <v>17.149999999999999</v>
      </c>
      <c r="I1308" s="249"/>
      <c r="J1308" s="245"/>
      <c r="K1308" s="245"/>
      <c r="L1308" s="250"/>
      <c r="M1308" s="251"/>
      <c r="N1308" s="252"/>
      <c r="O1308" s="252"/>
      <c r="P1308" s="252"/>
      <c r="Q1308" s="252"/>
      <c r="R1308" s="252"/>
      <c r="S1308" s="252"/>
      <c r="T1308" s="253"/>
      <c r="U1308" s="14"/>
      <c r="V1308" s="14"/>
      <c r="W1308" s="14"/>
      <c r="X1308" s="14"/>
      <c r="Y1308" s="14"/>
      <c r="Z1308" s="14"/>
      <c r="AA1308" s="14"/>
      <c r="AB1308" s="14"/>
      <c r="AC1308" s="14"/>
      <c r="AD1308" s="14"/>
      <c r="AE1308" s="14"/>
      <c r="AT1308" s="254" t="s">
        <v>247</v>
      </c>
      <c r="AU1308" s="254" t="s">
        <v>82</v>
      </c>
      <c r="AV1308" s="14" t="s">
        <v>82</v>
      </c>
      <c r="AW1308" s="14" t="s">
        <v>33</v>
      </c>
      <c r="AX1308" s="14" t="s">
        <v>73</v>
      </c>
      <c r="AY1308" s="254" t="s">
        <v>236</v>
      </c>
    </row>
    <row r="1309" s="16" customFormat="1">
      <c r="A1309" s="16"/>
      <c r="B1309" s="266"/>
      <c r="C1309" s="267"/>
      <c r="D1309" s="235" t="s">
        <v>247</v>
      </c>
      <c r="E1309" s="268" t="s">
        <v>19</v>
      </c>
      <c r="F1309" s="269" t="s">
        <v>367</v>
      </c>
      <c r="G1309" s="267"/>
      <c r="H1309" s="270">
        <v>136.77000000000001</v>
      </c>
      <c r="I1309" s="271"/>
      <c r="J1309" s="267"/>
      <c r="K1309" s="267"/>
      <c r="L1309" s="272"/>
      <c r="M1309" s="273"/>
      <c r="N1309" s="274"/>
      <c r="O1309" s="274"/>
      <c r="P1309" s="274"/>
      <c r="Q1309" s="274"/>
      <c r="R1309" s="274"/>
      <c r="S1309" s="274"/>
      <c r="T1309" s="275"/>
      <c r="U1309" s="16"/>
      <c r="V1309" s="16"/>
      <c r="W1309" s="16"/>
      <c r="X1309" s="16"/>
      <c r="Y1309" s="16"/>
      <c r="Z1309" s="16"/>
      <c r="AA1309" s="16"/>
      <c r="AB1309" s="16"/>
      <c r="AC1309" s="16"/>
      <c r="AD1309" s="16"/>
      <c r="AE1309" s="16"/>
      <c r="AT1309" s="276" t="s">
        <v>247</v>
      </c>
      <c r="AU1309" s="276" t="s">
        <v>82</v>
      </c>
      <c r="AV1309" s="16" t="s">
        <v>128</v>
      </c>
      <c r="AW1309" s="16" t="s">
        <v>33</v>
      </c>
      <c r="AX1309" s="16" t="s">
        <v>80</v>
      </c>
      <c r="AY1309" s="276" t="s">
        <v>236</v>
      </c>
    </row>
    <row r="1310" s="2" customFormat="1" ht="16.5" customHeight="1">
      <c r="A1310" s="40"/>
      <c r="B1310" s="41"/>
      <c r="C1310" s="277" t="s">
        <v>1344</v>
      </c>
      <c r="D1310" s="277" t="s">
        <v>701</v>
      </c>
      <c r="E1310" s="278" t="s">
        <v>1345</v>
      </c>
      <c r="F1310" s="279" t="s">
        <v>1346</v>
      </c>
      <c r="G1310" s="280" t="s">
        <v>114</v>
      </c>
      <c r="H1310" s="281">
        <v>143.60900000000001</v>
      </c>
      <c r="I1310" s="282"/>
      <c r="J1310" s="283">
        <f>ROUND(I1310*H1310,2)</f>
        <v>0</v>
      </c>
      <c r="K1310" s="279" t="s">
        <v>242</v>
      </c>
      <c r="L1310" s="284"/>
      <c r="M1310" s="285" t="s">
        <v>19</v>
      </c>
      <c r="N1310" s="286" t="s">
        <v>44</v>
      </c>
      <c r="O1310" s="86"/>
      <c r="P1310" s="224">
        <f>O1310*H1310</f>
        <v>0</v>
      </c>
      <c r="Q1310" s="224">
        <v>0.0080000000000000002</v>
      </c>
      <c r="R1310" s="224">
        <f>Q1310*H1310</f>
        <v>1.1488720000000001</v>
      </c>
      <c r="S1310" s="224">
        <v>0</v>
      </c>
      <c r="T1310" s="225">
        <f>S1310*H1310</f>
        <v>0</v>
      </c>
      <c r="U1310" s="40"/>
      <c r="V1310" s="40"/>
      <c r="W1310" s="40"/>
      <c r="X1310" s="40"/>
      <c r="Y1310" s="40"/>
      <c r="Z1310" s="40"/>
      <c r="AA1310" s="40"/>
      <c r="AB1310" s="40"/>
      <c r="AC1310" s="40"/>
      <c r="AD1310" s="40"/>
      <c r="AE1310" s="40"/>
      <c r="AR1310" s="226" t="s">
        <v>577</v>
      </c>
      <c r="AT1310" s="226" t="s">
        <v>701</v>
      </c>
      <c r="AU1310" s="226" t="s">
        <v>82</v>
      </c>
      <c r="AY1310" s="19" t="s">
        <v>236</v>
      </c>
      <c r="BE1310" s="227">
        <f>IF(N1310="základní",J1310,0)</f>
        <v>0</v>
      </c>
      <c r="BF1310" s="227">
        <f>IF(N1310="snížená",J1310,0)</f>
        <v>0</v>
      </c>
      <c r="BG1310" s="227">
        <f>IF(N1310="zákl. přenesená",J1310,0)</f>
        <v>0</v>
      </c>
      <c r="BH1310" s="227">
        <f>IF(N1310="sníž. přenesená",J1310,0)</f>
        <v>0</v>
      </c>
      <c r="BI1310" s="227">
        <f>IF(N1310="nulová",J1310,0)</f>
        <v>0</v>
      </c>
      <c r="BJ1310" s="19" t="s">
        <v>80</v>
      </c>
      <c r="BK1310" s="227">
        <f>ROUND(I1310*H1310,2)</f>
        <v>0</v>
      </c>
      <c r="BL1310" s="19" t="s">
        <v>348</v>
      </c>
      <c r="BM1310" s="226" t="s">
        <v>1347</v>
      </c>
    </row>
    <row r="1311" s="13" customFormat="1">
      <c r="A1311" s="13"/>
      <c r="B1311" s="233"/>
      <c r="C1311" s="234"/>
      <c r="D1311" s="235" t="s">
        <v>247</v>
      </c>
      <c r="E1311" s="236" t="s">
        <v>19</v>
      </c>
      <c r="F1311" s="237" t="s">
        <v>268</v>
      </c>
      <c r="G1311" s="234"/>
      <c r="H1311" s="236" t="s">
        <v>19</v>
      </c>
      <c r="I1311" s="238"/>
      <c r="J1311" s="234"/>
      <c r="K1311" s="234"/>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247</v>
      </c>
      <c r="AU1311" s="243" t="s">
        <v>82</v>
      </c>
      <c r="AV1311" s="13" t="s">
        <v>80</v>
      </c>
      <c r="AW1311" s="13" t="s">
        <v>33</v>
      </c>
      <c r="AX1311" s="13" t="s">
        <v>73</v>
      </c>
      <c r="AY1311" s="243" t="s">
        <v>236</v>
      </c>
    </row>
    <row r="1312" s="13" customFormat="1">
      <c r="A1312" s="13"/>
      <c r="B1312" s="233"/>
      <c r="C1312" s="234"/>
      <c r="D1312" s="235" t="s">
        <v>247</v>
      </c>
      <c r="E1312" s="236" t="s">
        <v>19</v>
      </c>
      <c r="F1312" s="237" t="s">
        <v>269</v>
      </c>
      <c r="G1312" s="234"/>
      <c r="H1312" s="236" t="s">
        <v>19</v>
      </c>
      <c r="I1312" s="238"/>
      <c r="J1312" s="234"/>
      <c r="K1312" s="234"/>
      <c r="L1312" s="239"/>
      <c r="M1312" s="240"/>
      <c r="N1312" s="241"/>
      <c r="O1312" s="241"/>
      <c r="P1312" s="241"/>
      <c r="Q1312" s="241"/>
      <c r="R1312" s="241"/>
      <c r="S1312" s="241"/>
      <c r="T1312" s="242"/>
      <c r="U1312" s="13"/>
      <c r="V1312" s="13"/>
      <c r="W1312" s="13"/>
      <c r="X1312" s="13"/>
      <c r="Y1312" s="13"/>
      <c r="Z1312" s="13"/>
      <c r="AA1312" s="13"/>
      <c r="AB1312" s="13"/>
      <c r="AC1312" s="13"/>
      <c r="AD1312" s="13"/>
      <c r="AE1312" s="13"/>
      <c r="AT1312" s="243" t="s">
        <v>247</v>
      </c>
      <c r="AU1312" s="243" t="s">
        <v>82</v>
      </c>
      <c r="AV1312" s="13" t="s">
        <v>80</v>
      </c>
      <c r="AW1312" s="13" t="s">
        <v>33</v>
      </c>
      <c r="AX1312" s="13" t="s">
        <v>73</v>
      </c>
      <c r="AY1312" s="243" t="s">
        <v>236</v>
      </c>
    </row>
    <row r="1313" s="14" customFormat="1">
      <c r="A1313" s="14"/>
      <c r="B1313" s="244"/>
      <c r="C1313" s="245"/>
      <c r="D1313" s="235" t="s">
        <v>247</v>
      </c>
      <c r="E1313" s="246" t="s">
        <v>19</v>
      </c>
      <c r="F1313" s="247" t="s">
        <v>1341</v>
      </c>
      <c r="G1313" s="245"/>
      <c r="H1313" s="248">
        <v>87.129999999999995</v>
      </c>
      <c r="I1313" s="249"/>
      <c r="J1313" s="245"/>
      <c r="K1313" s="245"/>
      <c r="L1313" s="250"/>
      <c r="M1313" s="251"/>
      <c r="N1313" s="252"/>
      <c r="O1313" s="252"/>
      <c r="P1313" s="252"/>
      <c r="Q1313" s="252"/>
      <c r="R1313" s="252"/>
      <c r="S1313" s="252"/>
      <c r="T1313" s="253"/>
      <c r="U1313" s="14"/>
      <c r="V1313" s="14"/>
      <c r="W1313" s="14"/>
      <c r="X1313" s="14"/>
      <c r="Y1313" s="14"/>
      <c r="Z1313" s="14"/>
      <c r="AA1313" s="14"/>
      <c r="AB1313" s="14"/>
      <c r="AC1313" s="14"/>
      <c r="AD1313" s="14"/>
      <c r="AE1313" s="14"/>
      <c r="AT1313" s="254" t="s">
        <v>247</v>
      </c>
      <c r="AU1313" s="254" t="s">
        <v>82</v>
      </c>
      <c r="AV1313" s="14" t="s">
        <v>82</v>
      </c>
      <c r="AW1313" s="14" t="s">
        <v>33</v>
      </c>
      <c r="AX1313" s="14" t="s">
        <v>73</v>
      </c>
      <c r="AY1313" s="254" t="s">
        <v>236</v>
      </c>
    </row>
    <row r="1314" s="14" customFormat="1">
      <c r="A1314" s="14"/>
      <c r="B1314" s="244"/>
      <c r="C1314" s="245"/>
      <c r="D1314" s="235" t="s">
        <v>247</v>
      </c>
      <c r="E1314" s="246" t="s">
        <v>19</v>
      </c>
      <c r="F1314" s="247" t="s">
        <v>1342</v>
      </c>
      <c r="G1314" s="245"/>
      <c r="H1314" s="248">
        <v>32.490000000000002</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247</v>
      </c>
      <c r="AU1314" s="254" t="s">
        <v>82</v>
      </c>
      <c r="AV1314" s="14" t="s">
        <v>82</v>
      </c>
      <c r="AW1314" s="14" t="s">
        <v>33</v>
      </c>
      <c r="AX1314" s="14" t="s">
        <v>73</v>
      </c>
      <c r="AY1314" s="254" t="s">
        <v>236</v>
      </c>
    </row>
    <row r="1315" s="14" customFormat="1">
      <c r="A1315" s="14"/>
      <c r="B1315" s="244"/>
      <c r="C1315" s="245"/>
      <c r="D1315" s="235" t="s">
        <v>247</v>
      </c>
      <c r="E1315" s="246" t="s">
        <v>19</v>
      </c>
      <c r="F1315" s="247" t="s">
        <v>1343</v>
      </c>
      <c r="G1315" s="245"/>
      <c r="H1315" s="248">
        <v>17.149999999999999</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247</v>
      </c>
      <c r="AU1315" s="254" t="s">
        <v>82</v>
      </c>
      <c r="AV1315" s="14" t="s">
        <v>82</v>
      </c>
      <c r="AW1315" s="14" t="s">
        <v>33</v>
      </c>
      <c r="AX1315" s="14" t="s">
        <v>73</v>
      </c>
      <c r="AY1315" s="254" t="s">
        <v>236</v>
      </c>
    </row>
    <row r="1316" s="16" customFormat="1">
      <c r="A1316" s="16"/>
      <c r="B1316" s="266"/>
      <c r="C1316" s="267"/>
      <c r="D1316" s="235" t="s">
        <v>247</v>
      </c>
      <c r="E1316" s="268" t="s">
        <v>19</v>
      </c>
      <c r="F1316" s="269" t="s">
        <v>367</v>
      </c>
      <c r="G1316" s="267"/>
      <c r="H1316" s="270">
        <v>136.77000000000001</v>
      </c>
      <c r="I1316" s="271"/>
      <c r="J1316" s="267"/>
      <c r="K1316" s="267"/>
      <c r="L1316" s="272"/>
      <c r="M1316" s="273"/>
      <c r="N1316" s="274"/>
      <c r="O1316" s="274"/>
      <c r="P1316" s="274"/>
      <c r="Q1316" s="274"/>
      <c r="R1316" s="274"/>
      <c r="S1316" s="274"/>
      <c r="T1316" s="275"/>
      <c r="U1316" s="16"/>
      <c r="V1316" s="16"/>
      <c r="W1316" s="16"/>
      <c r="X1316" s="16"/>
      <c r="Y1316" s="16"/>
      <c r="Z1316" s="16"/>
      <c r="AA1316" s="16"/>
      <c r="AB1316" s="16"/>
      <c r="AC1316" s="16"/>
      <c r="AD1316" s="16"/>
      <c r="AE1316" s="16"/>
      <c r="AT1316" s="276" t="s">
        <v>247</v>
      </c>
      <c r="AU1316" s="276" t="s">
        <v>82</v>
      </c>
      <c r="AV1316" s="16" t="s">
        <v>128</v>
      </c>
      <c r="AW1316" s="16" t="s">
        <v>33</v>
      </c>
      <c r="AX1316" s="16" t="s">
        <v>80</v>
      </c>
      <c r="AY1316" s="276" t="s">
        <v>236</v>
      </c>
    </row>
    <row r="1317" s="14" customFormat="1">
      <c r="A1317" s="14"/>
      <c r="B1317" s="244"/>
      <c r="C1317" s="245"/>
      <c r="D1317" s="235" t="s">
        <v>247</v>
      </c>
      <c r="E1317" s="245"/>
      <c r="F1317" s="247" t="s">
        <v>1348</v>
      </c>
      <c r="G1317" s="245"/>
      <c r="H1317" s="248">
        <v>143.60900000000001</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247</v>
      </c>
      <c r="AU1317" s="254" t="s">
        <v>82</v>
      </c>
      <c r="AV1317" s="14" t="s">
        <v>82</v>
      </c>
      <c r="AW1317" s="14" t="s">
        <v>4</v>
      </c>
      <c r="AX1317" s="14" t="s">
        <v>80</v>
      </c>
      <c r="AY1317" s="254" t="s">
        <v>236</v>
      </c>
    </row>
    <row r="1318" s="2" customFormat="1" ht="37.8" customHeight="1">
      <c r="A1318" s="40"/>
      <c r="B1318" s="41"/>
      <c r="C1318" s="215" t="s">
        <v>1349</v>
      </c>
      <c r="D1318" s="215" t="s">
        <v>238</v>
      </c>
      <c r="E1318" s="216" t="s">
        <v>1350</v>
      </c>
      <c r="F1318" s="217" t="s">
        <v>1351</v>
      </c>
      <c r="G1318" s="218" t="s">
        <v>329</v>
      </c>
      <c r="H1318" s="219">
        <v>1.3200000000000001</v>
      </c>
      <c r="I1318" s="220"/>
      <c r="J1318" s="221">
        <f>ROUND(I1318*H1318,2)</f>
        <v>0</v>
      </c>
      <c r="K1318" s="217" t="s">
        <v>242</v>
      </c>
      <c r="L1318" s="46"/>
      <c r="M1318" s="222" t="s">
        <v>19</v>
      </c>
      <c r="N1318" s="223" t="s">
        <v>44</v>
      </c>
      <c r="O1318" s="86"/>
      <c r="P1318" s="224">
        <f>O1318*H1318</f>
        <v>0</v>
      </c>
      <c r="Q1318" s="224">
        <v>0</v>
      </c>
      <c r="R1318" s="224">
        <f>Q1318*H1318</f>
        <v>0</v>
      </c>
      <c r="S1318" s="224">
        <v>0</v>
      </c>
      <c r="T1318" s="225">
        <f>S1318*H1318</f>
        <v>0</v>
      </c>
      <c r="U1318" s="40"/>
      <c r="V1318" s="40"/>
      <c r="W1318" s="40"/>
      <c r="X1318" s="40"/>
      <c r="Y1318" s="40"/>
      <c r="Z1318" s="40"/>
      <c r="AA1318" s="40"/>
      <c r="AB1318" s="40"/>
      <c r="AC1318" s="40"/>
      <c r="AD1318" s="40"/>
      <c r="AE1318" s="40"/>
      <c r="AR1318" s="226" t="s">
        <v>348</v>
      </c>
      <c r="AT1318" s="226" t="s">
        <v>238</v>
      </c>
      <c r="AU1318" s="226" t="s">
        <v>82</v>
      </c>
      <c r="AY1318" s="19" t="s">
        <v>236</v>
      </c>
      <c r="BE1318" s="227">
        <f>IF(N1318="základní",J1318,0)</f>
        <v>0</v>
      </c>
      <c r="BF1318" s="227">
        <f>IF(N1318="snížená",J1318,0)</f>
        <v>0</v>
      </c>
      <c r="BG1318" s="227">
        <f>IF(N1318="zákl. přenesená",J1318,0)</f>
        <v>0</v>
      </c>
      <c r="BH1318" s="227">
        <f>IF(N1318="sníž. přenesená",J1318,0)</f>
        <v>0</v>
      </c>
      <c r="BI1318" s="227">
        <f>IF(N1318="nulová",J1318,0)</f>
        <v>0</v>
      </c>
      <c r="BJ1318" s="19" t="s">
        <v>80</v>
      </c>
      <c r="BK1318" s="227">
        <f>ROUND(I1318*H1318,2)</f>
        <v>0</v>
      </c>
      <c r="BL1318" s="19" t="s">
        <v>348</v>
      </c>
      <c r="BM1318" s="226" t="s">
        <v>1352</v>
      </c>
    </row>
    <row r="1319" s="2" customFormat="1">
      <c r="A1319" s="40"/>
      <c r="B1319" s="41"/>
      <c r="C1319" s="42"/>
      <c r="D1319" s="228" t="s">
        <v>245</v>
      </c>
      <c r="E1319" s="42"/>
      <c r="F1319" s="229" t="s">
        <v>1353</v>
      </c>
      <c r="G1319" s="42"/>
      <c r="H1319" s="42"/>
      <c r="I1319" s="230"/>
      <c r="J1319" s="42"/>
      <c r="K1319" s="42"/>
      <c r="L1319" s="46"/>
      <c r="M1319" s="231"/>
      <c r="N1319" s="232"/>
      <c r="O1319" s="86"/>
      <c r="P1319" s="86"/>
      <c r="Q1319" s="86"/>
      <c r="R1319" s="86"/>
      <c r="S1319" s="86"/>
      <c r="T1319" s="87"/>
      <c r="U1319" s="40"/>
      <c r="V1319" s="40"/>
      <c r="W1319" s="40"/>
      <c r="X1319" s="40"/>
      <c r="Y1319" s="40"/>
      <c r="Z1319" s="40"/>
      <c r="AA1319" s="40"/>
      <c r="AB1319" s="40"/>
      <c r="AC1319" s="40"/>
      <c r="AD1319" s="40"/>
      <c r="AE1319" s="40"/>
      <c r="AT1319" s="19" t="s">
        <v>245</v>
      </c>
      <c r="AU1319" s="19" t="s">
        <v>82</v>
      </c>
    </row>
    <row r="1320" s="12" customFormat="1" ht="22.8" customHeight="1">
      <c r="A1320" s="12"/>
      <c r="B1320" s="199"/>
      <c r="C1320" s="200"/>
      <c r="D1320" s="201" t="s">
        <v>72</v>
      </c>
      <c r="E1320" s="213" t="s">
        <v>1354</v>
      </c>
      <c r="F1320" s="213" t="s">
        <v>1355</v>
      </c>
      <c r="G1320" s="200"/>
      <c r="H1320" s="200"/>
      <c r="I1320" s="203"/>
      <c r="J1320" s="214">
        <f>BK1320</f>
        <v>0</v>
      </c>
      <c r="K1320" s="200"/>
      <c r="L1320" s="205"/>
      <c r="M1320" s="206"/>
      <c r="N1320" s="207"/>
      <c r="O1320" s="207"/>
      <c r="P1320" s="208">
        <f>SUM(P1321:P1384)</f>
        <v>0</v>
      </c>
      <c r="Q1320" s="207"/>
      <c r="R1320" s="208">
        <f>SUM(R1321:R1384)</f>
        <v>0.64055799999999996</v>
      </c>
      <c r="S1320" s="207"/>
      <c r="T1320" s="209">
        <f>SUM(T1321:T1384)</f>
        <v>3.2187229999999998</v>
      </c>
      <c r="U1320" s="12"/>
      <c r="V1320" s="12"/>
      <c r="W1320" s="12"/>
      <c r="X1320" s="12"/>
      <c r="Y1320" s="12"/>
      <c r="Z1320" s="12"/>
      <c r="AA1320" s="12"/>
      <c r="AB1320" s="12"/>
      <c r="AC1320" s="12"/>
      <c r="AD1320" s="12"/>
      <c r="AE1320" s="12"/>
      <c r="AR1320" s="210" t="s">
        <v>82</v>
      </c>
      <c r="AT1320" s="211" t="s">
        <v>72</v>
      </c>
      <c r="AU1320" s="211" t="s">
        <v>80</v>
      </c>
      <c r="AY1320" s="210" t="s">
        <v>236</v>
      </c>
      <c r="BK1320" s="212">
        <f>SUM(BK1321:BK1384)</f>
        <v>0</v>
      </c>
    </row>
    <row r="1321" s="2" customFormat="1" ht="16.5" customHeight="1">
      <c r="A1321" s="40"/>
      <c r="B1321" s="41"/>
      <c r="C1321" s="215" t="s">
        <v>1356</v>
      </c>
      <c r="D1321" s="215" t="s">
        <v>238</v>
      </c>
      <c r="E1321" s="216" t="s">
        <v>1357</v>
      </c>
      <c r="F1321" s="217" t="s">
        <v>1358</v>
      </c>
      <c r="G1321" s="218" t="s">
        <v>114</v>
      </c>
      <c r="H1321" s="219">
        <v>464.5</v>
      </c>
      <c r="I1321" s="220"/>
      <c r="J1321" s="221">
        <f>ROUND(I1321*H1321,2)</f>
        <v>0</v>
      </c>
      <c r="K1321" s="217" t="s">
        <v>242</v>
      </c>
      <c r="L1321" s="46"/>
      <c r="M1321" s="222" t="s">
        <v>19</v>
      </c>
      <c r="N1321" s="223" t="s">
        <v>44</v>
      </c>
      <c r="O1321" s="86"/>
      <c r="P1321" s="224">
        <f>O1321*H1321</f>
        <v>0</v>
      </c>
      <c r="Q1321" s="224">
        <v>0</v>
      </c>
      <c r="R1321" s="224">
        <f>Q1321*H1321</f>
        <v>0</v>
      </c>
      <c r="S1321" s="224">
        <v>0.00594</v>
      </c>
      <c r="T1321" s="225">
        <f>S1321*H1321</f>
        <v>2.7591299999999999</v>
      </c>
      <c r="U1321" s="40"/>
      <c r="V1321" s="40"/>
      <c r="W1321" s="40"/>
      <c r="X1321" s="40"/>
      <c r="Y1321" s="40"/>
      <c r="Z1321" s="40"/>
      <c r="AA1321" s="40"/>
      <c r="AB1321" s="40"/>
      <c r="AC1321" s="40"/>
      <c r="AD1321" s="40"/>
      <c r="AE1321" s="40"/>
      <c r="AR1321" s="226" t="s">
        <v>348</v>
      </c>
      <c r="AT1321" s="226" t="s">
        <v>238</v>
      </c>
      <c r="AU1321" s="226" t="s">
        <v>82</v>
      </c>
      <c r="AY1321" s="19" t="s">
        <v>236</v>
      </c>
      <c r="BE1321" s="227">
        <f>IF(N1321="základní",J1321,0)</f>
        <v>0</v>
      </c>
      <c r="BF1321" s="227">
        <f>IF(N1321="snížená",J1321,0)</f>
        <v>0</v>
      </c>
      <c r="BG1321" s="227">
        <f>IF(N1321="zákl. přenesená",J1321,0)</f>
        <v>0</v>
      </c>
      <c r="BH1321" s="227">
        <f>IF(N1321="sníž. přenesená",J1321,0)</f>
        <v>0</v>
      </c>
      <c r="BI1321" s="227">
        <f>IF(N1321="nulová",J1321,0)</f>
        <v>0</v>
      </c>
      <c r="BJ1321" s="19" t="s">
        <v>80</v>
      </c>
      <c r="BK1321" s="227">
        <f>ROUND(I1321*H1321,2)</f>
        <v>0</v>
      </c>
      <c r="BL1321" s="19" t="s">
        <v>348</v>
      </c>
      <c r="BM1321" s="226" t="s">
        <v>1359</v>
      </c>
    </row>
    <row r="1322" s="2" customFormat="1">
      <c r="A1322" s="40"/>
      <c r="B1322" s="41"/>
      <c r="C1322" s="42"/>
      <c r="D1322" s="228" t="s">
        <v>245</v>
      </c>
      <c r="E1322" s="42"/>
      <c r="F1322" s="229" t="s">
        <v>1360</v>
      </c>
      <c r="G1322" s="42"/>
      <c r="H1322" s="42"/>
      <c r="I1322" s="230"/>
      <c r="J1322" s="42"/>
      <c r="K1322" s="42"/>
      <c r="L1322" s="46"/>
      <c r="M1322" s="231"/>
      <c r="N1322" s="232"/>
      <c r="O1322" s="86"/>
      <c r="P1322" s="86"/>
      <c r="Q1322" s="86"/>
      <c r="R1322" s="86"/>
      <c r="S1322" s="86"/>
      <c r="T1322" s="87"/>
      <c r="U1322" s="40"/>
      <c r="V1322" s="40"/>
      <c r="W1322" s="40"/>
      <c r="X1322" s="40"/>
      <c r="Y1322" s="40"/>
      <c r="Z1322" s="40"/>
      <c r="AA1322" s="40"/>
      <c r="AB1322" s="40"/>
      <c r="AC1322" s="40"/>
      <c r="AD1322" s="40"/>
      <c r="AE1322" s="40"/>
      <c r="AT1322" s="19" t="s">
        <v>245</v>
      </c>
      <c r="AU1322" s="19" t="s">
        <v>82</v>
      </c>
    </row>
    <row r="1323" s="14" customFormat="1">
      <c r="A1323" s="14"/>
      <c r="B1323" s="244"/>
      <c r="C1323" s="245"/>
      <c r="D1323" s="235" t="s">
        <v>247</v>
      </c>
      <c r="E1323" s="246" t="s">
        <v>19</v>
      </c>
      <c r="F1323" s="247" t="s">
        <v>1361</v>
      </c>
      <c r="G1323" s="245"/>
      <c r="H1323" s="248">
        <v>464.5</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247</v>
      </c>
      <c r="AU1323" s="254" t="s">
        <v>82</v>
      </c>
      <c r="AV1323" s="14" t="s">
        <v>82</v>
      </c>
      <c r="AW1323" s="14" t="s">
        <v>33</v>
      </c>
      <c r="AX1323" s="14" t="s">
        <v>80</v>
      </c>
      <c r="AY1323" s="254" t="s">
        <v>236</v>
      </c>
    </row>
    <row r="1324" s="2" customFormat="1" ht="16.5" customHeight="1">
      <c r="A1324" s="40"/>
      <c r="B1324" s="41"/>
      <c r="C1324" s="215" t="s">
        <v>1362</v>
      </c>
      <c r="D1324" s="215" t="s">
        <v>238</v>
      </c>
      <c r="E1324" s="216" t="s">
        <v>1363</v>
      </c>
      <c r="F1324" s="217" t="s">
        <v>1364</v>
      </c>
      <c r="G1324" s="218" t="s">
        <v>179</v>
      </c>
      <c r="H1324" s="219">
        <v>23.800000000000001</v>
      </c>
      <c r="I1324" s="220"/>
      <c r="J1324" s="221">
        <f>ROUND(I1324*H1324,2)</f>
        <v>0</v>
      </c>
      <c r="K1324" s="217" t="s">
        <v>242</v>
      </c>
      <c r="L1324" s="46"/>
      <c r="M1324" s="222" t="s">
        <v>19</v>
      </c>
      <c r="N1324" s="223" t="s">
        <v>44</v>
      </c>
      <c r="O1324" s="86"/>
      <c r="P1324" s="224">
        <f>O1324*H1324</f>
        <v>0</v>
      </c>
      <c r="Q1324" s="224">
        <v>0</v>
      </c>
      <c r="R1324" s="224">
        <f>Q1324*H1324</f>
        <v>0</v>
      </c>
      <c r="S1324" s="224">
        <v>0.00191</v>
      </c>
      <c r="T1324" s="225">
        <f>S1324*H1324</f>
        <v>0.045458000000000005</v>
      </c>
      <c r="U1324" s="40"/>
      <c r="V1324" s="40"/>
      <c r="W1324" s="40"/>
      <c r="X1324" s="40"/>
      <c r="Y1324" s="40"/>
      <c r="Z1324" s="40"/>
      <c r="AA1324" s="40"/>
      <c r="AB1324" s="40"/>
      <c r="AC1324" s="40"/>
      <c r="AD1324" s="40"/>
      <c r="AE1324" s="40"/>
      <c r="AR1324" s="226" t="s">
        <v>348</v>
      </c>
      <c r="AT1324" s="226" t="s">
        <v>238</v>
      </c>
      <c r="AU1324" s="226" t="s">
        <v>82</v>
      </c>
      <c r="AY1324" s="19" t="s">
        <v>236</v>
      </c>
      <c r="BE1324" s="227">
        <f>IF(N1324="základní",J1324,0)</f>
        <v>0</v>
      </c>
      <c r="BF1324" s="227">
        <f>IF(N1324="snížená",J1324,0)</f>
        <v>0</v>
      </c>
      <c r="BG1324" s="227">
        <f>IF(N1324="zákl. přenesená",J1324,0)</f>
        <v>0</v>
      </c>
      <c r="BH1324" s="227">
        <f>IF(N1324="sníž. přenesená",J1324,0)</f>
        <v>0</v>
      </c>
      <c r="BI1324" s="227">
        <f>IF(N1324="nulová",J1324,0)</f>
        <v>0</v>
      </c>
      <c r="BJ1324" s="19" t="s">
        <v>80</v>
      </c>
      <c r="BK1324" s="227">
        <f>ROUND(I1324*H1324,2)</f>
        <v>0</v>
      </c>
      <c r="BL1324" s="19" t="s">
        <v>348</v>
      </c>
      <c r="BM1324" s="226" t="s">
        <v>1365</v>
      </c>
    </row>
    <row r="1325" s="2" customFormat="1">
      <c r="A1325" s="40"/>
      <c r="B1325" s="41"/>
      <c r="C1325" s="42"/>
      <c r="D1325" s="228" t="s">
        <v>245</v>
      </c>
      <c r="E1325" s="42"/>
      <c r="F1325" s="229" t="s">
        <v>1366</v>
      </c>
      <c r="G1325" s="42"/>
      <c r="H1325" s="42"/>
      <c r="I1325" s="230"/>
      <c r="J1325" s="42"/>
      <c r="K1325" s="42"/>
      <c r="L1325" s="46"/>
      <c r="M1325" s="231"/>
      <c r="N1325" s="232"/>
      <c r="O1325" s="86"/>
      <c r="P1325" s="86"/>
      <c r="Q1325" s="86"/>
      <c r="R1325" s="86"/>
      <c r="S1325" s="86"/>
      <c r="T1325" s="87"/>
      <c r="U1325" s="40"/>
      <c r="V1325" s="40"/>
      <c r="W1325" s="40"/>
      <c r="X1325" s="40"/>
      <c r="Y1325" s="40"/>
      <c r="Z1325" s="40"/>
      <c r="AA1325" s="40"/>
      <c r="AB1325" s="40"/>
      <c r="AC1325" s="40"/>
      <c r="AD1325" s="40"/>
      <c r="AE1325" s="40"/>
      <c r="AT1325" s="19" t="s">
        <v>245</v>
      </c>
      <c r="AU1325" s="19" t="s">
        <v>82</v>
      </c>
    </row>
    <row r="1326" s="14" customFormat="1">
      <c r="A1326" s="14"/>
      <c r="B1326" s="244"/>
      <c r="C1326" s="245"/>
      <c r="D1326" s="235" t="s">
        <v>247</v>
      </c>
      <c r="E1326" s="246" t="s">
        <v>19</v>
      </c>
      <c r="F1326" s="247" t="s">
        <v>1367</v>
      </c>
      <c r="G1326" s="245"/>
      <c r="H1326" s="248">
        <v>11.9</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247</v>
      </c>
      <c r="AU1326" s="254" t="s">
        <v>82</v>
      </c>
      <c r="AV1326" s="14" t="s">
        <v>82</v>
      </c>
      <c r="AW1326" s="14" t="s">
        <v>33</v>
      </c>
      <c r="AX1326" s="14" t="s">
        <v>73</v>
      </c>
      <c r="AY1326" s="254" t="s">
        <v>236</v>
      </c>
    </row>
    <row r="1327" s="14" customFormat="1">
      <c r="A1327" s="14"/>
      <c r="B1327" s="244"/>
      <c r="C1327" s="245"/>
      <c r="D1327" s="235" t="s">
        <v>247</v>
      </c>
      <c r="E1327" s="246" t="s">
        <v>19</v>
      </c>
      <c r="F1327" s="247" t="s">
        <v>1368</v>
      </c>
      <c r="G1327" s="245"/>
      <c r="H1327" s="248">
        <v>11.9</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247</v>
      </c>
      <c r="AU1327" s="254" t="s">
        <v>82</v>
      </c>
      <c r="AV1327" s="14" t="s">
        <v>82</v>
      </c>
      <c r="AW1327" s="14" t="s">
        <v>33</v>
      </c>
      <c r="AX1327" s="14" t="s">
        <v>73</v>
      </c>
      <c r="AY1327" s="254" t="s">
        <v>236</v>
      </c>
    </row>
    <row r="1328" s="15" customFormat="1">
      <c r="A1328" s="15"/>
      <c r="B1328" s="255"/>
      <c r="C1328" s="256"/>
      <c r="D1328" s="235" t="s">
        <v>247</v>
      </c>
      <c r="E1328" s="257" t="s">
        <v>19</v>
      </c>
      <c r="F1328" s="258" t="s">
        <v>254</v>
      </c>
      <c r="G1328" s="256"/>
      <c r="H1328" s="259">
        <v>23.800000000000001</v>
      </c>
      <c r="I1328" s="260"/>
      <c r="J1328" s="256"/>
      <c r="K1328" s="256"/>
      <c r="L1328" s="261"/>
      <c r="M1328" s="262"/>
      <c r="N1328" s="263"/>
      <c r="O1328" s="263"/>
      <c r="P1328" s="263"/>
      <c r="Q1328" s="263"/>
      <c r="R1328" s="263"/>
      <c r="S1328" s="263"/>
      <c r="T1328" s="264"/>
      <c r="U1328" s="15"/>
      <c r="V1328" s="15"/>
      <c r="W1328" s="15"/>
      <c r="X1328" s="15"/>
      <c r="Y1328" s="15"/>
      <c r="Z1328" s="15"/>
      <c r="AA1328" s="15"/>
      <c r="AB1328" s="15"/>
      <c r="AC1328" s="15"/>
      <c r="AD1328" s="15"/>
      <c r="AE1328" s="15"/>
      <c r="AT1328" s="265" t="s">
        <v>247</v>
      </c>
      <c r="AU1328" s="265" t="s">
        <v>82</v>
      </c>
      <c r="AV1328" s="15" t="s">
        <v>243</v>
      </c>
      <c r="AW1328" s="15" t="s">
        <v>33</v>
      </c>
      <c r="AX1328" s="15" t="s">
        <v>80</v>
      </c>
      <c r="AY1328" s="265" t="s">
        <v>236</v>
      </c>
    </row>
    <row r="1329" s="2" customFormat="1" ht="16.5" customHeight="1">
      <c r="A1329" s="40"/>
      <c r="B1329" s="41"/>
      <c r="C1329" s="215" t="s">
        <v>1369</v>
      </c>
      <c r="D1329" s="215" t="s">
        <v>238</v>
      </c>
      <c r="E1329" s="216" t="s">
        <v>1370</v>
      </c>
      <c r="F1329" s="217" t="s">
        <v>1371</v>
      </c>
      <c r="G1329" s="218" t="s">
        <v>179</v>
      </c>
      <c r="H1329" s="219">
        <v>30</v>
      </c>
      <c r="I1329" s="220"/>
      <c r="J1329" s="221">
        <f>ROUND(I1329*H1329,2)</f>
        <v>0</v>
      </c>
      <c r="K1329" s="217" t="s">
        <v>242</v>
      </c>
      <c r="L1329" s="46"/>
      <c r="M1329" s="222" t="s">
        <v>19</v>
      </c>
      <c r="N1329" s="223" t="s">
        <v>44</v>
      </c>
      <c r="O1329" s="86"/>
      <c r="P1329" s="224">
        <f>O1329*H1329</f>
        <v>0</v>
      </c>
      <c r="Q1329" s="224">
        <v>0</v>
      </c>
      <c r="R1329" s="224">
        <f>Q1329*H1329</f>
        <v>0</v>
      </c>
      <c r="S1329" s="224">
        <v>0.0022300000000000002</v>
      </c>
      <c r="T1329" s="225">
        <f>S1329*H1329</f>
        <v>0.066900000000000001</v>
      </c>
      <c r="U1329" s="40"/>
      <c r="V1329" s="40"/>
      <c r="W1329" s="40"/>
      <c r="X1329" s="40"/>
      <c r="Y1329" s="40"/>
      <c r="Z1329" s="40"/>
      <c r="AA1329" s="40"/>
      <c r="AB1329" s="40"/>
      <c r="AC1329" s="40"/>
      <c r="AD1329" s="40"/>
      <c r="AE1329" s="40"/>
      <c r="AR1329" s="226" t="s">
        <v>348</v>
      </c>
      <c r="AT1329" s="226" t="s">
        <v>238</v>
      </c>
      <c r="AU1329" s="226" t="s">
        <v>82</v>
      </c>
      <c r="AY1329" s="19" t="s">
        <v>236</v>
      </c>
      <c r="BE1329" s="227">
        <f>IF(N1329="základní",J1329,0)</f>
        <v>0</v>
      </c>
      <c r="BF1329" s="227">
        <f>IF(N1329="snížená",J1329,0)</f>
        <v>0</v>
      </c>
      <c r="BG1329" s="227">
        <f>IF(N1329="zákl. přenesená",J1329,0)</f>
        <v>0</v>
      </c>
      <c r="BH1329" s="227">
        <f>IF(N1329="sníž. přenesená",J1329,0)</f>
        <v>0</v>
      </c>
      <c r="BI1329" s="227">
        <f>IF(N1329="nulová",J1329,0)</f>
        <v>0</v>
      </c>
      <c r="BJ1329" s="19" t="s">
        <v>80</v>
      </c>
      <c r="BK1329" s="227">
        <f>ROUND(I1329*H1329,2)</f>
        <v>0</v>
      </c>
      <c r="BL1329" s="19" t="s">
        <v>348</v>
      </c>
      <c r="BM1329" s="226" t="s">
        <v>1372</v>
      </c>
    </row>
    <row r="1330" s="2" customFormat="1">
      <c r="A1330" s="40"/>
      <c r="B1330" s="41"/>
      <c r="C1330" s="42"/>
      <c r="D1330" s="228" t="s">
        <v>245</v>
      </c>
      <c r="E1330" s="42"/>
      <c r="F1330" s="229" t="s">
        <v>1373</v>
      </c>
      <c r="G1330" s="42"/>
      <c r="H1330" s="42"/>
      <c r="I1330" s="230"/>
      <c r="J1330" s="42"/>
      <c r="K1330" s="42"/>
      <c r="L1330" s="46"/>
      <c r="M1330" s="231"/>
      <c r="N1330" s="232"/>
      <c r="O1330" s="86"/>
      <c r="P1330" s="86"/>
      <c r="Q1330" s="86"/>
      <c r="R1330" s="86"/>
      <c r="S1330" s="86"/>
      <c r="T1330" s="87"/>
      <c r="U1330" s="40"/>
      <c r="V1330" s="40"/>
      <c r="W1330" s="40"/>
      <c r="X1330" s="40"/>
      <c r="Y1330" s="40"/>
      <c r="Z1330" s="40"/>
      <c r="AA1330" s="40"/>
      <c r="AB1330" s="40"/>
      <c r="AC1330" s="40"/>
      <c r="AD1330" s="40"/>
      <c r="AE1330" s="40"/>
      <c r="AT1330" s="19" t="s">
        <v>245</v>
      </c>
      <c r="AU1330" s="19" t="s">
        <v>82</v>
      </c>
    </row>
    <row r="1331" s="14" customFormat="1">
      <c r="A1331" s="14"/>
      <c r="B1331" s="244"/>
      <c r="C1331" s="245"/>
      <c r="D1331" s="235" t="s">
        <v>247</v>
      </c>
      <c r="E1331" s="246" t="s">
        <v>19</v>
      </c>
      <c r="F1331" s="247" t="s">
        <v>1374</v>
      </c>
      <c r="G1331" s="245"/>
      <c r="H1331" s="248">
        <v>30</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247</v>
      </c>
      <c r="AU1331" s="254" t="s">
        <v>82</v>
      </c>
      <c r="AV1331" s="14" t="s">
        <v>82</v>
      </c>
      <c r="AW1331" s="14" t="s">
        <v>33</v>
      </c>
      <c r="AX1331" s="14" t="s">
        <v>73</v>
      </c>
      <c r="AY1331" s="254" t="s">
        <v>236</v>
      </c>
    </row>
    <row r="1332" s="15" customFormat="1">
      <c r="A1332" s="15"/>
      <c r="B1332" s="255"/>
      <c r="C1332" s="256"/>
      <c r="D1332" s="235" t="s">
        <v>247</v>
      </c>
      <c r="E1332" s="257" t="s">
        <v>19</v>
      </c>
      <c r="F1332" s="258" t="s">
        <v>254</v>
      </c>
      <c r="G1332" s="256"/>
      <c r="H1332" s="259">
        <v>30</v>
      </c>
      <c r="I1332" s="260"/>
      <c r="J1332" s="256"/>
      <c r="K1332" s="256"/>
      <c r="L1332" s="261"/>
      <c r="M1332" s="262"/>
      <c r="N1332" s="263"/>
      <c r="O1332" s="263"/>
      <c r="P1332" s="263"/>
      <c r="Q1332" s="263"/>
      <c r="R1332" s="263"/>
      <c r="S1332" s="263"/>
      <c r="T1332" s="264"/>
      <c r="U1332" s="15"/>
      <c r="V1332" s="15"/>
      <c r="W1332" s="15"/>
      <c r="X1332" s="15"/>
      <c r="Y1332" s="15"/>
      <c r="Z1332" s="15"/>
      <c r="AA1332" s="15"/>
      <c r="AB1332" s="15"/>
      <c r="AC1332" s="15"/>
      <c r="AD1332" s="15"/>
      <c r="AE1332" s="15"/>
      <c r="AT1332" s="265" t="s">
        <v>247</v>
      </c>
      <c r="AU1332" s="265" t="s">
        <v>82</v>
      </c>
      <c r="AV1332" s="15" t="s">
        <v>243</v>
      </c>
      <c r="AW1332" s="15" t="s">
        <v>33</v>
      </c>
      <c r="AX1332" s="15" t="s">
        <v>80</v>
      </c>
      <c r="AY1332" s="265" t="s">
        <v>236</v>
      </c>
    </row>
    <row r="1333" s="2" customFormat="1" ht="16.5" customHeight="1">
      <c r="A1333" s="40"/>
      <c r="B1333" s="41"/>
      <c r="C1333" s="215" t="s">
        <v>1375</v>
      </c>
      <c r="D1333" s="215" t="s">
        <v>238</v>
      </c>
      <c r="E1333" s="216" t="s">
        <v>1376</v>
      </c>
      <c r="F1333" s="217" t="s">
        <v>1377</v>
      </c>
      <c r="G1333" s="218" t="s">
        <v>179</v>
      </c>
      <c r="H1333" s="219">
        <v>12.300000000000001</v>
      </c>
      <c r="I1333" s="220"/>
      <c r="J1333" s="221">
        <f>ROUND(I1333*H1333,2)</f>
        <v>0</v>
      </c>
      <c r="K1333" s="217" t="s">
        <v>242</v>
      </c>
      <c r="L1333" s="46"/>
      <c r="M1333" s="222" t="s">
        <v>19</v>
      </c>
      <c r="N1333" s="223" t="s">
        <v>44</v>
      </c>
      <c r="O1333" s="86"/>
      <c r="P1333" s="224">
        <f>O1333*H1333</f>
        <v>0</v>
      </c>
      <c r="Q1333" s="224">
        <v>0</v>
      </c>
      <c r="R1333" s="224">
        <f>Q1333*H1333</f>
        <v>0</v>
      </c>
      <c r="S1333" s="224">
        <v>0.00175</v>
      </c>
      <c r="T1333" s="225">
        <f>S1333*H1333</f>
        <v>0.021525000000000002</v>
      </c>
      <c r="U1333" s="40"/>
      <c r="V1333" s="40"/>
      <c r="W1333" s="40"/>
      <c r="X1333" s="40"/>
      <c r="Y1333" s="40"/>
      <c r="Z1333" s="40"/>
      <c r="AA1333" s="40"/>
      <c r="AB1333" s="40"/>
      <c r="AC1333" s="40"/>
      <c r="AD1333" s="40"/>
      <c r="AE1333" s="40"/>
      <c r="AR1333" s="226" t="s">
        <v>348</v>
      </c>
      <c r="AT1333" s="226" t="s">
        <v>238</v>
      </c>
      <c r="AU1333" s="226" t="s">
        <v>82</v>
      </c>
      <c r="AY1333" s="19" t="s">
        <v>236</v>
      </c>
      <c r="BE1333" s="227">
        <f>IF(N1333="základní",J1333,0)</f>
        <v>0</v>
      </c>
      <c r="BF1333" s="227">
        <f>IF(N1333="snížená",J1333,0)</f>
        <v>0</v>
      </c>
      <c r="BG1333" s="227">
        <f>IF(N1333="zákl. přenesená",J1333,0)</f>
        <v>0</v>
      </c>
      <c r="BH1333" s="227">
        <f>IF(N1333="sníž. přenesená",J1333,0)</f>
        <v>0</v>
      </c>
      <c r="BI1333" s="227">
        <f>IF(N1333="nulová",J1333,0)</f>
        <v>0</v>
      </c>
      <c r="BJ1333" s="19" t="s">
        <v>80</v>
      </c>
      <c r="BK1333" s="227">
        <f>ROUND(I1333*H1333,2)</f>
        <v>0</v>
      </c>
      <c r="BL1333" s="19" t="s">
        <v>348</v>
      </c>
      <c r="BM1333" s="226" t="s">
        <v>1378</v>
      </c>
    </row>
    <row r="1334" s="2" customFormat="1">
      <c r="A1334" s="40"/>
      <c r="B1334" s="41"/>
      <c r="C1334" s="42"/>
      <c r="D1334" s="228" t="s">
        <v>245</v>
      </c>
      <c r="E1334" s="42"/>
      <c r="F1334" s="229" t="s">
        <v>1379</v>
      </c>
      <c r="G1334" s="42"/>
      <c r="H1334" s="42"/>
      <c r="I1334" s="230"/>
      <c r="J1334" s="42"/>
      <c r="K1334" s="42"/>
      <c r="L1334" s="46"/>
      <c r="M1334" s="231"/>
      <c r="N1334" s="232"/>
      <c r="O1334" s="86"/>
      <c r="P1334" s="86"/>
      <c r="Q1334" s="86"/>
      <c r="R1334" s="86"/>
      <c r="S1334" s="86"/>
      <c r="T1334" s="87"/>
      <c r="U1334" s="40"/>
      <c r="V1334" s="40"/>
      <c r="W1334" s="40"/>
      <c r="X1334" s="40"/>
      <c r="Y1334" s="40"/>
      <c r="Z1334" s="40"/>
      <c r="AA1334" s="40"/>
      <c r="AB1334" s="40"/>
      <c r="AC1334" s="40"/>
      <c r="AD1334" s="40"/>
      <c r="AE1334" s="40"/>
      <c r="AT1334" s="19" t="s">
        <v>245</v>
      </c>
      <c r="AU1334" s="19" t="s">
        <v>82</v>
      </c>
    </row>
    <row r="1335" s="14" customFormat="1">
      <c r="A1335" s="14"/>
      <c r="B1335" s="244"/>
      <c r="C1335" s="245"/>
      <c r="D1335" s="235" t="s">
        <v>247</v>
      </c>
      <c r="E1335" s="246" t="s">
        <v>19</v>
      </c>
      <c r="F1335" s="247" t="s">
        <v>1380</v>
      </c>
      <c r="G1335" s="245"/>
      <c r="H1335" s="248">
        <v>12.300000000000001</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247</v>
      </c>
      <c r="AU1335" s="254" t="s">
        <v>82</v>
      </c>
      <c r="AV1335" s="14" t="s">
        <v>82</v>
      </c>
      <c r="AW1335" s="14" t="s">
        <v>33</v>
      </c>
      <c r="AX1335" s="14" t="s">
        <v>73</v>
      </c>
      <c r="AY1335" s="254" t="s">
        <v>236</v>
      </c>
    </row>
    <row r="1336" s="15" customFormat="1">
      <c r="A1336" s="15"/>
      <c r="B1336" s="255"/>
      <c r="C1336" s="256"/>
      <c r="D1336" s="235" t="s">
        <v>247</v>
      </c>
      <c r="E1336" s="257" t="s">
        <v>19</v>
      </c>
      <c r="F1336" s="258" t="s">
        <v>254</v>
      </c>
      <c r="G1336" s="256"/>
      <c r="H1336" s="259">
        <v>12.300000000000001</v>
      </c>
      <c r="I1336" s="260"/>
      <c r="J1336" s="256"/>
      <c r="K1336" s="256"/>
      <c r="L1336" s="261"/>
      <c r="M1336" s="262"/>
      <c r="N1336" s="263"/>
      <c r="O1336" s="263"/>
      <c r="P1336" s="263"/>
      <c r="Q1336" s="263"/>
      <c r="R1336" s="263"/>
      <c r="S1336" s="263"/>
      <c r="T1336" s="264"/>
      <c r="U1336" s="15"/>
      <c r="V1336" s="15"/>
      <c r="W1336" s="15"/>
      <c r="X1336" s="15"/>
      <c r="Y1336" s="15"/>
      <c r="Z1336" s="15"/>
      <c r="AA1336" s="15"/>
      <c r="AB1336" s="15"/>
      <c r="AC1336" s="15"/>
      <c r="AD1336" s="15"/>
      <c r="AE1336" s="15"/>
      <c r="AT1336" s="265" t="s">
        <v>247</v>
      </c>
      <c r="AU1336" s="265" t="s">
        <v>82</v>
      </c>
      <c r="AV1336" s="15" t="s">
        <v>243</v>
      </c>
      <c r="AW1336" s="15" t="s">
        <v>33</v>
      </c>
      <c r="AX1336" s="15" t="s">
        <v>80</v>
      </c>
      <c r="AY1336" s="265" t="s">
        <v>236</v>
      </c>
    </row>
    <row r="1337" s="2" customFormat="1" ht="16.5" customHeight="1">
      <c r="A1337" s="40"/>
      <c r="B1337" s="41"/>
      <c r="C1337" s="215" t="s">
        <v>1381</v>
      </c>
      <c r="D1337" s="215" t="s">
        <v>238</v>
      </c>
      <c r="E1337" s="216" t="s">
        <v>1382</v>
      </c>
      <c r="F1337" s="217" t="s">
        <v>1383</v>
      </c>
      <c r="G1337" s="218" t="s">
        <v>179</v>
      </c>
      <c r="H1337" s="219">
        <v>63.899999999999999</v>
      </c>
      <c r="I1337" s="220"/>
      <c r="J1337" s="221">
        <f>ROUND(I1337*H1337,2)</f>
        <v>0</v>
      </c>
      <c r="K1337" s="217" t="s">
        <v>242</v>
      </c>
      <c r="L1337" s="46"/>
      <c r="M1337" s="222" t="s">
        <v>19</v>
      </c>
      <c r="N1337" s="223" t="s">
        <v>44</v>
      </c>
      <c r="O1337" s="86"/>
      <c r="P1337" s="224">
        <f>O1337*H1337</f>
        <v>0</v>
      </c>
      <c r="Q1337" s="224">
        <v>0</v>
      </c>
      <c r="R1337" s="224">
        <f>Q1337*H1337</f>
        <v>0</v>
      </c>
      <c r="S1337" s="224">
        <v>0.0025999999999999999</v>
      </c>
      <c r="T1337" s="225">
        <f>S1337*H1337</f>
        <v>0.16613999999999998</v>
      </c>
      <c r="U1337" s="40"/>
      <c r="V1337" s="40"/>
      <c r="W1337" s="40"/>
      <c r="X1337" s="40"/>
      <c r="Y1337" s="40"/>
      <c r="Z1337" s="40"/>
      <c r="AA1337" s="40"/>
      <c r="AB1337" s="40"/>
      <c r="AC1337" s="40"/>
      <c r="AD1337" s="40"/>
      <c r="AE1337" s="40"/>
      <c r="AR1337" s="226" t="s">
        <v>348</v>
      </c>
      <c r="AT1337" s="226" t="s">
        <v>238</v>
      </c>
      <c r="AU1337" s="226" t="s">
        <v>82</v>
      </c>
      <c r="AY1337" s="19" t="s">
        <v>236</v>
      </c>
      <c r="BE1337" s="227">
        <f>IF(N1337="základní",J1337,0)</f>
        <v>0</v>
      </c>
      <c r="BF1337" s="227">
        <f>IF(N1337="snížená",J1337,0)</f>
        <v>0</v>
      </c>
      <c r="BG1337" s="227">
        <f>IF(N1337="zákl. přenesená",J1337,0)</f>
        <v>0</v>
      </c>
      <c r="BH1337" s="227">
        <f>IF(N1337="sníž. přenesená",J1337,0)</f>
        <v>0</v>
      </c>
      <c r="BI1337" s="227">
        <f>IF(N1337="nulová",J1337,0)</f>
        <v>0</v>
      </c>
      <c r="BJ1337" s="19" t="s">
        <v>80</v>
      </c>
      <c r="BK1337" s="227">
        <f>ROUND(I1337*H1337,2)</f>
        <v>0</v>
      </c>
      <c r="BL1337" s="19" t="s">
        <v>348</v>
      </c>
      <c r="BM1337" s="226" t="s">
        <v>1384</v>
      </c>
    </row>
    <row r="1338" s="2" customFormat="1">
      <c r="A1338" s="40"/>
      <c r="B1338" s="41"/>
      <c r="C1338" s="42"/>
      <c r="D1338" s="228" t="s">
        <v>245</v>
      </c>
      <c r="E1338" s="42"/>
      <c r="F1338" s="229" t="s">
        <v>1385</v>
      </c>
      <c r="G1338" s="42"/>
      <c r="H1338" s="42"/>
      <c r="I1338" s="230"/>
      <c r="J1338" s="42"/>
      <c r="K1338" s="42"/>
      <c r="L1338" s="46"/>
      <c r="M1338" s="231"/>
      <c r="N1338" s="232"/>
      <c r="O1338" s="86"/>
      <c r="P1338" s="86"/>
      <c r="Q1338" s="86"/>
      <c r="R1338" s="86"/>
      <c r="S1338" s="86"/>
      <c r="T1338" s="87"/>
      <c r="U1338" s="40"/>
      <c r="V1338" s="40"/>
      <c r="W1338" s="40"/>
      <c r="X1338" s="40"/>
      <c r="Y1338" s="40"/>
      <c r="Z1338" s="40"/>
      <c r="AA1338" s="40"/>
      <c r="AB1338" s="40"/>
      <c r="AC1338" s="40"/>
      <c r="AD1338" s="40"/>
      <c r="AE1338" s="40"/>
      <c r="AT1338" s="19" t="s">
        <v>245</v>
      </c>
      <c r="AU1338" s="19" t="s">
        <v>82</v>
      </c>
    </row>
    <row r="1339" s="14" customFormat="1">
      <c r="A1339" s="14"/>
      <c r="B1339" s="244"/>
      <c r="C1339" s="245"/>
      <c r="D1339" s="235" t="s">
        <v>247</v>
      </c>
      <c r="E1339" s="246" t="s">
        <v>19</v>
      </c>
      <c r="F1339" s="247" t="s">
        <v>1386</v>
      </c>
      <c r="G1339" s="245"/>
      <c r="H1339" s="248">
        <v>63.899999999999999</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247</v>
      </c>
      <c r="AU1339" s="254" t="s">
        <v>82</v>
      </c>
      <c r="AV1339" s="14" t="s">
        <v>82</v>
      </c>
      <c r="AW1339" s="14" t="s">
        <v>33</v>
      </c>
      <c r="AX1339" s="14" t="s">
        <v>80</v>
      </c>
      <c r="AY1339" s="254" t="s">
        <v>236</v>
      </c>
    </row>
    <row r="1340" s="2" customFormat="1" ht="16.5" customHeight="1">
      <c r="A1340" s="40"/>
      <c r="B1340" s="41"/>
      <c r="C1340" s="215" t="s">
        <v>1387</v>
      </c>
      <c r="D1340" s="215" t="s">
        <v>238</v>
      </c>
      <c r="E1340" s="216" t="s">
        <v>1388</v>
      </c>
      <c r="F1340" s="217" t="s">
        <v>1389</v>
      </c>
      <c r="G1340" s="218" t="s">
        <v>179</v>
      </c>
      <c r="H1340" s="219">
        <v>39.5</v>
      </c>
      <c r="I1340" s="220"/>
      <c r="J1340" s="221">
        <f>ROUND(I1340*H1340,2)</f>
        <v>0</v>
      </c>
      <c r="K1340" s="217" t="s">
        <v>242</v>
      </c>
      <c r="L1340" s="46"/>
      <c r="M1340" s="222" t="s">
        <v>19</v>
      </c>
      <c r="N1340" s="223" t="s">
        <v>44</v>
      </c>
      <c r="O1340" s="86"/>
      <c r="P1340" s="224">
        <f>O1340*H1340</f>
        <v>0</v>
      </c>
      <c r="Q1340" s="224">
        <v>0</v>
      </c>
      <c r="R1340" s="224">
        <f>Q1340*H1340</f>
        <v>0</v>
      </c>
      <c r="S1340" s="224">
        <v>0.0039399999999999999</v>
      </c>
      <c r="T1340" s="225">
        <f>S1340*H1340</f>
        <v>0.15562999999999999</v>
      </c>
      <c r="U1340" s="40"/>
      <c r="V1340" s="40"/>
      <c r="W1340" s="40"/>
      <c r="X1340" s="40"/>
      <c r="Y1340" s="40"/>
      <c r="Z1340" s="40"/>
      <c r="AA1340" s="40"/>
      <c r="AB1340" s="40"/>
      <c r="AC1340" s="40"/>
      <c r="AD1340" s="40"/>
      <c r="AE1340" s="40"/>
      <c r="AR1340" s="226" t="s">
        <v>348</v>
      </c>
      <c r="AT1340" s="226" t="s">
        <v>238</v>
      </c>
      <c r="AU1340" s="226" t="s">
        <v>82</v>
      </c>
      <c r="AY1340" s="19" t="s">
        <v>236</v>
      </c>
      <c r="BE1340" s="227">
        <f>IF(N1340="základní",J1340,0)</f>
        <v>0</v>
      </c>
      <c r="BF1340" s="227">
        <f>IF(N1340="snížená",J1340,0)</f>
        <v>0</v>
      </c>
      <c r="BG1340" s="227">
        <f>IF(N1340="zákl. přenesená",J1340,0)</f>
        <v>0</v>
      </c>
      <c r="BH1340" s="227">
        <f>IF(N1340="sníž. přenesená",J1340,0)</f>
        <v>0</v>
      </c>
      <c r="BI1340" s="227">
        <f>IF(N1340="nulová",J1340,0)</f>
        <v>0</v>
      </c>
      <c r="BJ1340" s="19" t="s">
        <v>80</v>
      </c>
      <c r="BK1340" s="227">
        <f>ROUND(I1340*H1340,2)</f>
        <v>0</v>
      </c>
      <c r="BL1340" s="19" t="s">
        <v>348</v>
      </c>
      <c r="BM1340" s="226" t="s">
        <v>1390</v>
      </c>
    </row>
    <row r="1341" s="2" customFormat="1">
      <c r="A1341" s="40"/>
      <c r="B1341" s="41"/>
      <c r="C1341" s="42"/>
      <c r="D1341" s="228" t="s">
        <v>245</v>
      </c>
      <c r="E1341" s="42"/>
      <c r="F1341" s="229" t="s">
        <v>1391</v>
      </c>
      <c r="G1341" s="42"/>
      <c r="H1341" s="42"/>
      <c r="I1341" s="230"/>
      <c r="J1341" s="42"/>
      <c r="K1341" s="42"/>
      <c r="L1341" s="46"/>
      <c r="M1341" s="231"/>
      <c r="N1341" s="232"/>
      <c r="O1341" s="86"/>
      <c r="P1341" s="86"/>
      <c r="Q1341" s="86"/>
      <c r="R1341" s="86"/>
      <c r="S1341" s="86"/>
      <c r="T1341" s="87"/>
      <c r="U1341" s="40"/>
      <c r="V1341" s="40"/>
      <c r="W1341" s="40"/>
      <c r="X1341" s="40"/>
      <c r="Y1341" s="40"/>
      <c r="Z1341" s="40"/>
      <c r="AA1341" s="40"/>
      <c r="AB1341" s="40"/>
      <c r="AC1341" s="40"/>
      <c r="AD1341" s="40"/>
      <c r="AE1341" s="40"/>
      <c r="AT1341" s="19" t="s">
        <v>245</v>
      </c>
      <c r="AU1341" s="19" t="s">
        <v>82</v>
      </c>
    </row>
    <row r="1342" s="13" customFormat="1">
      <c r="A1342" s="13"/>
      <c r="B1342" s="233"/>
      <c r="C1342" s="234"/>
      <c r="D1342" s="235" t="s">
        <v>247</v>
      </c>
      <c r="E1342" s="236" t="s">
        <v>19</v>
      </c>
      <c r="F1342" s="237" t="s">
        <v>268</v>
      </c>
      <c r="G1342" s="234"/>
      <c r="H1342" s="236" t="s">
        <v>19</v>
      </c>
      <c r="I1342" s="238"/>
      <c r="J1342" s="234"/>
      <c r="K1342" s="234"/>
      <c r="L1342" s="239"/>
      <c r="M1342" s="240"/>
      <c r="N1342" s="241"/>
      <c r="O1342" s="241"/>
      <c r="P1342" s="241"/>
      <c r="Q1342" s="241"/>
      <c r="R1342" s="241"/>
      <c r="S1342" s="241"/>
      <c r="T1342" s="242"/>
      <c r="U1342" s="13"/>
      <c r="V1342" s="13"/>
      <c r="W1342" s="13"/>
      <c r="X1342" s="13"/>
      <c r="Y1342" s="13"/>
      <c r="Z1342" s="13"/>
      <c r="AA1342" s="13"/>
      <c r="AB1342" s="13"/>
      <c r="AC1342" s="13"/>
      <c r="AD1342" s="13"/>
      <c r="AE1342" s="13"/>
      <c r="AT1342" s="243" t="s">
        <v>247</v>
      </c>
      <c r="AU1342" s="243" t="s">
        <v>82</v>
      </c>
      <c r="AV1342" s="13" t="s">
        <v>80</v>
      </c>
      <c r="AW1342" s="13" t="s">
        <v>33</v>
      </c>
      <c r="AX1342" s="13" t="s">
        <v>73</v>
      </c>
      <c r="AY1342" s="243" t="s">
        <v>236</v>
      </c>
    </row>
    <row r="1343" s="14" customFormat="1">
      <c r="A1343" s="14"/>
      <c r="B1343" s="244"/>
      <c r="C1343" s="245"/>
      <c r="D1343" s="235" t="s">
        <v>247</v>
      </c>
      <c r="E1343" s="246" t="s">
        <v>19</v>
      </c>
      <c r="F1343" s="247" t="s">
        <v>1392</v>
      </c>
      <c r="G1343" s="245"/>
      <c r="H1343" s="248">
        <v>6.9000000000000004</v>
      </c>
      <c r="I1343" s="249"/>
      <c r="J1343" s="245"/>
      <c r="K1343" s="245"/>
      <c r="L1343" s="250"/>
      <c r="M1343" s="251"/>
      <c r="N1343" s="252"/>
      <c r="O1343" s="252"/>
      <c r="P1343" s="252"/>
      <c r="Q1343" s="252"/>
      <c r="R1343" s="252"/>
      <c r="S1343" s="252"/>
      <c r="T1343" s="253"/>
      <c r="U1343" s="14"/>
      <c r="V1343" s="14"/>
      <c r="W1343" s="14"/>
      <c r="X1343" s="14"/>
      <c r="Y1343" s="14"/>
      <c r="Z1343" s="14"/>
      <c r="AA1343" s="14"/>
      <c r="AB1343" s="14"/>
      <c r="AC1343" s="14"/>
      <c r="AD1343" s="14"/>
      <c r="AE1343" s="14"/>
      <c r="AT1343" s="254" t="s">
        <v>247</v>
      </c>
      <c r="AU1343" s="254" t="s">
        <v>82</v>
      </c>
      <c r="AV1343" s="14" t="s">
        <v>82</v>
      </c>
      <c r="AW1343" s="14" t="s">
        <v>33</v>
      </c>
      <c r="AX1343" s="14" t="s">
        <v>73</v>
      </c>
      <c r="AY1343" s="254" t="s">
        <v>236</v>
      </c>
    </row>
    <row r="1344" s="14" customFormat="1">
      <c r="A1344" s="14"/>
      <c r="B1344" s="244"/>
      <c r="C1344" s="245"/>
      <c r="D1344" s="235" t="s">
        <v>247</v>
      </c>
      <c r="E1344" s="246" t="s">
        <v>19</v>
      </c>
      <c r="F1344" s="247" t="s">
        <v>1393</v>
      </c>
      <c r="G1344" s="245"/>
      <c r="H1344" s="248">
        <v>3</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247</v>
      </c>
      <c r="AU1344" s="254" t="s">
        <v>82</v>
      </c>
      <c r="AV1344" s="14" t="s">
        <v>82</v>
      </c>
      <c r="AW1344" s="14" t="s">
        <v>33</v>
      </c>
      <c r="AX1344" s="14" t="s">
        <v>73</v>
      </c>
      <c r="AY1344" s="254" t="s">
        <v>236</v>
      </c>
    </row>
    <row r="1345" s="14" customFormat="1">
      <c r="A1345" s="14"/>
      <c r="B1345" s="244"/>
      <c r="C1345" s="245"/>
      <c r="D1345" s="235" t="s">
        <v>247</v>
      </c>
      <c r="E1345" s="246" t="s">
        <v>19</v>
      </c>
      <c r="F1345" s="247" t="s">
        <v>1394</v>
      </c>
      <c r="G1345" s="245"/>
      <c r="H1345" s="248">
        <v>29.600000000000001</v>
      </c>
      <c r="I1345" s="249"/>
      <c r="J1345" s="245"/>
      <c r="K1345" s="245"/>
      <c r="L1345" s="250"/>
      <c r="M1345" s="251"/>
      <c r="N1345" s="252"/>
      <c r="O1345" s="252"/>
      <c r="P1345" s="252"/>
      <c r="Q1345" s="252"/>
      <c r="R1345" s="252"/>
      <c r="S1345" s="252"/>
      <c r="T1345" s="253"/>
      <c r="U1345" s="14"/>
      <c r="V1345" s="14"/>
      <c r="W1345" s="14"/>
      <c r="X1345" s="14"/>
      <c r="Y1345" s="14"/>
      <c r="Z1345" s="14"/>
      <c r="AA1345" s="14"/>
      <c r="AB1345" s="14"/>
      <c r="AC1345" s="14"/>
      <c r="AD1345" s="14"/>
      <c r="AE1345" s="14"/>
      <c r="AT1345" s="254" t="s">
        <v>247</v>
      </c>
      <c r="AU1345" s="254" t="s">
        <v>82</v>
      </c>
      <c r="AV1345" s="14" t="s">
        <v>82</v>
      </c>
      <c r="AW1345" s="14" t="s">
        <v>33</v>
      </c>
      <c r="AX1345" s="14" t="s">
        <v>73</v>
      </c>
      <c r="AY1345" s="254" t="s">
        <v>236</v>
      </c>
    </row>
    <row r="1346" s="15" customFormat="1">
      <c r="A1346" s="15"/>
      <c r="B1346" s="255"/>
      <c r="C1346" s="256"/>
      <c r="D1346" s="235" t="s">
        <v>247</v>
      </c>
      <c r="E1346" s="257" t="s">
        <v>19</v>
      </c>
      <c r="F1346" s="258" t="s">
        <v>254</v>
      </c>
      <c r="G1346" s="256"/>
      <c r="H1346" s="259">
        <v>39.5</v>
      </c>
      <c r="I1346" s="260"/>
      <c r="J1346" s="256"/>
      <c r="K1346" s="256"/>
      <c r="L1346" s="261"/>
      <c r="M1346" s="262"/>
      <c r="N1346" s="263"/>
      <c r="O1346" s="263"/>
      <c r="P1346" s="263"/>
      <c r="Q1346" s="263"/>
      <c r="R1346" s="263"/>
      <c r="S1346" s="263"/>
      <c r="T1346" s="264"/>
      <c r="U1346" s="15"/>
      <c r="V1346" s="15"/>
      <c r="W1346" s="15"/>
      <c r="X1346" s="15"/>
      <c r="Y1346" s="15"/>
      <c r="Z1346" s="15"/>
      <c r="AA1346" s="15"/>
      <c r="AB1346" s="15"/>
      <c r="AC1346" s="15"/>
      <c r="AD1346" s="15"/>
      <c r="AE1346" s="15"/>
      <c r="AT1346" s="265" t="s">
        <v>247</v>
      </c>
      <c r="AU1346" s="265" t="s">
        <v>82</v>
      </c>
      <c r="AV1346" s="15" t="s">
        <v>243</v>
      </c>
      <c r="AW1346" s="15" t="s">
        <v>33</v>
      </c>
      <c r="AX1346" s="15" t="s">
        <v>80</v>
      </c>
      <c r="AY1346" s="265" t="s">
        <v>236</v>
      </c>
    </row>
    <row r="1347" s="2" customFormat="1" ht="16.5" customHeight="1">
      <c r="A1347" s="40"/>
      <c r="B1347" s="41"/>
      <c r="C1347" s="215" t="s">
        <v>1395</v>
      </c>
      <c r="D1347" s="215" t="s">
        <v>238</v>
      </c>
      <c r="E1347" s="216" t="s">
        <v>1396</v>
      </c>
      <c r="F1347" s="217" t="s">
        <v>1397</v>
      </c>
      <c r="G1347" s="218" t="s">
        <v>1398</v>
      </c>
      <c r="H1347" s="219">
        <v>1</v>
      </c>
      <c r="I1347" s="220"/>
      <c r="J1347" s="221">
        <f>ROUND(I1347*H1347,2)</f>
        <v>0</v>
      </c>
      <c r="K1347" s="217" t="s">
        <v>274</v>
      </c>
      <c r="L1347" s="46"/>
      <c r="M1347" s="222" t="s">
        <v>19</v>
      </c>
      <c r="N1347" s="223" t="s">
        <v>44</v>
      </c>
      <c r="O1347" s="86"/>
      <c r="P1347" s="224">
        <f>O1347*H1347</f>
        <v>0</v>
      </c>
      <c r="Q1347" s="224">
        <v>0</v>
      </c>
      <c r="R1347" s="224">
        <f>Q1347*H1347</f>
        <v>0</v>
      </c>
      <c r="S1347" s="224">
        <v>0.0039399999999999999</v>
      </c>
      <c r="T1347" s="225">
        <f>S1347*H1347</f>
        <v>0.0039399999999999999</v>
      </c>
      <c r="U1347" s="40"/>
      <c r="V1347" s="40"/>
      <c r="W1347" s="40"/>
      <c r="X1347" s="40"/>
      <c r="Y1347" s="40"/>
      <c r="Z1347" s="40"/>
      <c r="AA1347" s="40"/>
      <c r="AB1347" s="40"/>
      <c r="AC1347" s="40"/>
      <c r="AD1347" s="40"/>
      <c r="AE1347" s="40"/>
      <c r="AR1347" s="226" t="s">
        <v>348</v>
      </c>
      <c r="AT1347" s="226" t="s">
        <v>238</v>
      </c>
      <c r="AU1347" s="226" t="s">
        <v>82</v>
      </c>
      <c r="AY1347" s="19" t="s">
        <v>236</v>
      </c>
      <c r="BE1347" s="227">
        <f>IF(N1347="základní",J1347,0)</f>
        <v>0</v>
      </c>
      <c r="BF1347" s="227">
        <f>IF(N1347="snížená",J1347,0)</f>
        <v>0</v>
      </c>
      <c r="BG1347" s="227">
        <f>IF(N1347="zákl. přenesená",J1347,0)</f>
        <v>0</v>
      </c>
      <c r="BH1347" s="227">
        <f>IF(N1347="sníž. přenesená",J1347,0)</f>
        <v>0</v>
      </c>
      <c r="BI1347" s="227">
        <f>IF(N1347="nulová",J1347,0)</f>
        <v>0</v>
      </c>
      <c r="BJ1347" s="19" t="s">
        <v>80</v>
      </c>
      <c r="BK1347" s="227">
        <f>ROUND(I1347*H1347,2)</f>
        <v>0</v>
      </c>
      <c r="BL1347" s="19" t="s">
        <v>348</v>
      </c>
      <c r="BM1347" s="226" t="s">
        <v>1399</v>
      </c>
    </row>
    <row r="1348" s="13" customFormat="1">
      <c r="A1348" s="13"/>
      <c r="B1348" s="233"/>
      <c r="C1348" s="234"/>
      <c r="D1348" s="235" t="s">
        <v>247</v>
      </c>
      <c r="E1348" s="236" t="s">
        <v>19</v>
      </c>
      <c r="F1348" s="237" t="s">
        <v>268</v>
      </c>
      <c r="G1348" s="234"/>
      <c r="H1348" s="236" t="s">
        <v>19</v>
      </c>
      <c r="I1348" s="238"/>
      <c r="J1348" s="234"/>
      <c r="K1348" s="234"/>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247</v>
      </c>
      <c r="AU1348" s="243" t="s">
        <v>82</v>
      </c>
      <c r="AV1348" s="13" t="s">
        <v>80</v>
      </c>
      <c r="AW1348" s="13" t="s">
        <v>33</v>
      </c>
      <c r="AX1348" s="13" t="s">
        <v>73</v>
      </c>
      <c r="AY1348" s="243" t="s">
        <v>236</v>
      </c>
    </row>
    <row r="1349" s="14" customFormat="1">
      <c r="A1349" s="14"/>
      <c r="B1349" s="244"/>
      <c r="C1349" s="245"/>
      <c r="D1349" s="235" t="s">
        <v>247</v>
      </c>
      <c r="E1349" s="246" t="s">
        <v>19</v>
      </c>
      <c r="F1349" s="247" t="s">
        <v>80</v>
      </c>
      <c r="G1349" s="245"/>
      <c r="H1349" s="248">
        <v>1</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247</v>
      </c>
      <c r="AU1349" s="254" t="s">
        <v>82</v>
      </c>
      <c r="AV1349" s="14" t="s">
        <v>82</v>
      </c>
      <c r="AW1349" s="14" t="s">
        <v>33</v>
      </c>
      <c r="AX1349" s="14" t="s">
        <v>80</v>
      </c>
      <c r="AY1349" s="254" t="s">
        <v>236</v>
      </c>
    </row>
    <row r="1350" s="2" customFormat="1" ht="16.5" customHeight="1">
      <c r="A1350" s="40"/>
      <c r="B1350" s="41"/>
      <c r="C1350" s="215" t="s">
        <v>1400</v>
      </c>
      <c r="D1350" s="215" t="s">
        <v>238</v>
      </c>
      <c r="E1350" s="216" t="s">
        <v>1401</v>
      </c>
      <c r="F1350" s="217" t="s">
        <v>1402</v>
      </c>
      <c r="G1350" s="218" t="s">
        <v>179</v>
      </c>
      <c r="H1350" s="219">
        <v>26.600000000000001</v>
      </c>
      <c r="I1350" s="220"/>
      <c r="J1350" s="221">
        <f>ROUND(I1350*H1350,2)</f>
        <v>0</v>
      </c>
      <c r="K1350" s="217" t="s">
        <v>242</v>
      </c>
      <c r="L1350" s="46"/>
      <c r="M1350" s="222" t="s">
        <v>19</v>
      </c>
      <c r="N1350" s="223" t="s">
        <v>44</v>
      </c>
      <c r="O1350" s="86"/>
      <c r="P1350" s="224">
        <f>O1350*H1350</f>
        <v>0</v>
      </c>
      <c r="Q1350" s="224">
        <v>0.0013799999999999999</v>
      </c>
      <c r="R1350" s="224">
        <f>Q1350*H1350</f>
        <v>0.036707999999999998</v>
      </c>
      <c r="S1350" s="224">
        <v>0</v>
      </c>
      <c r="T1350" s="225">
        <f>S1350*H1350</f>
        <v>0</v>
      </c>
      <c r="U1350" s="40"/>
      <c r="V1350" s="40"/>
      <c r="W1350" s="40"/>
      <c r="X1350" s="40"/>
      <c r="Y1350" s="40"/>
      <c r="Z1350" s="40"/>
      <c r="AA1350" s="40"/>
      <c r="AB1350" s="40"/>
      <c r="AC1350" s="40"/>
      <c r="AD1350" s="40"/>
      <c r="AE1350" s="40"/>
      <c r="AR1350" s="226" t="s">
        <v>348</v>
      </c>
      <c r="AT1350" s="226" t="s">
        <v>238</v>
      </c>
      <c r="AU1350" s="226" t="s">
        <v>82</v>
      </c>
      <c r="AY1350" s="19" t="s">
        <v>236</v>
      </c>
      <c r="BE1350" s="227">
        <f>IF(N1350="základní",J1350,0)</f>
        <v>0</v>
      </c>
      <c r="BF1350" s="227">
        <f>IF(N1350="snížená",J1350,0)</f>
        <v>0</v>
      </c>
      <c r="BG1350" s="227">
        <f>IF(N1350="zákl. přenesená",J1350,0)</f>
        <v>0</v>
      </c>
      <c r="BH1350" s="227">
        <f>IF(N1350="sníž. přenesená",J1350,0)</f>
        <v>0</v>
      </c>
      <c r="BI1350" s="227">
        <f>IF(N1350="nulová",J1350,0)</f>
        <v>0</v>
      </c>
      <c r="BJ1350" s="19" t="s">
        <v>80</v>
      </c>
      <c r="BK1350" s="227">
        <f>ROUND(I1350*H1350,2)</f>
        <v>0</v>
      </c>
      <c r="BL1350" s="19" t="s">
        <v>348</v>
      </c>
      <c r="BM1350" s="226" t="s">
        <v>1403</v>
      </c>
    </row>
    <row r="1351" s="2" customFormat="1">
      <c r="A1351" s="40"/>
      <c r="B1351" s="41"/>
      <c r="C1351" s="42"/>
      <c r="D1351" s="228" t="s">
        <v>245</v>
      </c>
      <c r="E1351" s="42"/>
      <c r="F1351" s="229" t="s">
        <v>1404</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245</v>
      </c>
      <c r="AU1351" s="19" t="s">
        <v>82</v>
      </c>
    </row>
    <row r="1352" s="14" customFormat="1">
      <c r="A1352" s="14"/>
      <c r="B1352" s="244"/>
      <c r="C1352" s="245"/>
      <c r="D1352" s="235" t="s">
        <v>247</v>
      </c>
      <c r="E1352" s="246" t="s">
        <v>19</v>
      </c>
      <c r="F1352" s="247" t="s">
        <v>1405</v>
      </c>
      <c r="G1352" s="245"/>
      <c r="H1352" s="248">
        <v>12.5</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247</v>
      </c>
      <c r="AU1352" s="254" t="s">
        <v>82</v>
      </c>
      <c r="AV1352" s="14" t="s">
        <v>82</v>
      </c>
      <c r="AW1352" s="14" t="s">
        <v>33</v>
      </c>
      <c r="AX1352" s="14" t="s">
        <v>73</v>
      </c>
      <c r="AY1352" s="254" t="s">
        <v>236</v>
      </c>
    </row>
    <row r="1353" s="14" customFormat="1">
      <c r="A1353" s="14"/>
      <c r="B1353" s="244"/>
      <c r="C1353" s="245"/>
      <c r="D1353" s="235" t="s">
        <v>247</v>
      </c>
      <c r="E1353" s="246" t="s">
        <v>19</v>
      </c>
      <c r="F1353" s="247" t="s">
        <v>1406</v>
      </c>
      <c r="G1353" s="245"/>
      <c r="H1353" s="248">
        <v>4.7999999999999998</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247</v>
      </c>
      <c r="AU1353" s="254" t="s">
        <v>82</v>
      </c>
      <c r="AV1353" s="14" t="s">
        <v>82</v>
      </c>
      <c r="AW1353" s="14" t="s">
        <v>33</v>
      </c>
      <c r="AX1353" s="14" t="s">
        <v>73</v>
      </c>
      <c r="AY1353" s="254" t="s">
        <v>236</v>
      </c>
    </row>
    <row r="1354" s="14" customFormat="1">
      <c r="A1354" s="14"/>
      <c r="B1354" s="244"/>
      <c r="C1354" s="245"/>
      <c r="D1354" s="235" t="s">
        <v>247</v>
      </c>
      <c r="E1354" s="246" t="s">
        <v>19</v>
      </c>
      <c r="F1354" s="247" t="s">
        <v>1407</v>
      </c>
      <c r="G1354" s="245"/>
      <c r="H1354" s="248">
        <v>9.3000000000000007</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247</v>
      </c>
      <c r="AU1354" s="254" t="s">
        <v>82</v>
      </c>
      <c r="AV1354" s="14" t="s">
        <v>82</v>
      </c>
      <c r="AW1354" s="14" t="s">
        <v>33</v>
      </c>
      <c r="AX1354" s="14" t="s">
        <v>73</v>
      </c>
      <c r="AY1354" s="254" t="s">
        <v>236</v>
      </c>
    </row>
    <row r="1355" s="15" customFormat="1">
      <c r="A1355" s="15"/>
      <c r="B1355" s="255"/>
      <c r="C1355" s="256"/>
      <c r="D1355" s="235" t="s">
        <v>247</v>
      </c>
      <c r="E1355" s="257" t="s">
        <v>19</v>
      </c>
      <c r="F1355" s="258" t="s">
        <v>254</v>
      </c>
      <c r="G1355" s="256"/>
      <c r="H1355" s="259">
        <v>26.600000000000001</v>
      </c>
      <c r="I1355" s="260"/>
      <c r="J1355" s="256"/>
      <c r="K1355" s="256"/>
      <c r="L1355" s="261"/>
      <c r="M1355" s="262"/>
      <c r="N1355" s="263"/>
      <c r="O1355" s="263"/>
      <c r="P1355" s="263"/>
      <c r="Q1355" s="263"/>
      <c r="R1355" s="263"/>
      <c r="S1355" s="263"/>
      <c r="T1355" s="264"/>
      <c r="U1355" s="15"/>
      <c r="V1355" s="15"/>
      <c r="W1355" s="15"/>
      <c r="X1355" s="15"/>
      <c r="Y1355" s="15"/>
      <c r="Z1355" s="15"/>
      <c r="AA1355" s="15"/>
      <c r="AB1355" s="15"/>
      <c r="AC1355" s="15"/>
      <c r="AD1355" s="15"/>
      <c r="AE1355" s="15"/>
      <c r="AT1355" s="265" t="s">
        <v>247</v>
      </c>
      <c r="AU1355" s="265" t="s">
        <v>82</v>
      </c>
      <c r="AV1355" s="15" t="s">
        <v>243</v>
      </c>
      <c r="AW1355" s="15" t="s">
        <v>33</v>
      </c>
      <c r="AX1355" s="15" t="s">
        <v>80</v>
      </c>
      <c r="AY1355" s="265" t="s">
        <v>236</v>
      </c>
    </row>
    <row r="1356" s="2" customFormat="1" ht="21.75" customHeight="1">
      <c r="A1356" s="40"/>
      <c r="B1356" s="41"/>
      <c r="C1356" s="215" t="s">
        <v>1408</v>
      </c>
      <c r="D1356" s="215" t="s">
        <v>238</v>
      </c>
      <c r="E1356" s="216" t="s">
        <v>1409</v>
      </c>
      <c r="F1356" s="217" t="s">
        <v>1410</v>
      </c>
      <c r="G1356" s="218" t="s">
        <v>179</v>
      </c>
      <c r="H1356" s="219">
        <v>21</v>
      </c>
      <c r="I1356" s="220"/>
      <c r="J1356" s="221">
        <f>ROUND(I1356*H1356,2)</f>
        <v>0</v>
      </c>
      <c r="K1356" s="217" t="s">
        <v>242</v>
      </c>
      <c r="L1356" s="46"/>
      <c r="M1356" s="222" t="s">
        <v>19</v>
      </c>
      <c r="N1356" s="223" t="s">
        <v>44</v>
      </c>
      <c r="O1356" s="86"/>
      <c r="P1356" s="224">
        <f>O1356*H1356</f>
        <v>0</v>
      </c>
      <c r="Q1356" s="224">
        <v>0.00131</v>
      </c>
      <c r="R1356" s="224">
        <f>Q1356*H1356</f>
        <v>0.02751</v>
      </c>
      <c r="S1356" s="224">
        <v>0</v>
      </c>
      <c r="T1356" s="225">
        <f>S1356*H1356</f>
        <v>0</v>
      </c>
      <c r="U1356" s="40"/>
      <c r="V1356" s="40"/>
      <c r="W1356" s="40"/>
      <c r="X1356" s="40"/>
      <c r="Y1356" s="40"/>
      <c r="Z1356" s="40"/>
      <c r="AA1356" s="40"/>
      <c r="AB1356" s="40"/>
      <c r="AC1356" s="40"/>
      <c r="AD1356" s="40"/>
      <c r="AE1356" s="40"/>
      <c r="AR1356" s="226" t="s">
        <v>348</v>
      </c>
      <c r="AT1356" s="226" t="s">
        <v>238</v>
      </c>
      <c r="AU1356" s="226" t="s">
        <v>82</v>
      </c>
      <c r="AY1356" s="19" t="s">
        <v>236</v>
      </c>
      <c r="BE1356" s="227">
        <f>IF(N1356="základní",J1356,0)</f>
        <v>0</v>
      </c>
      <c r="BF1356" s="227">
        <f>IF(N1356="snížená",J1356,0)</f>
        <v>0</v>
      </c>
      <c r="BG1356" s="227">
        <f>IF(N1356="zákl. přenesená",J1356,0)</f>
        <v>0</v>
      </c>
      <c r="BH1356" s="227">
        <f>IF(N1356="sníž. přenesená",J1356,0)</f>
        <v>0</v>
      </c>
      <c r="BI1356" s="227">
        <f>IF(N1356="nulová",J1356,0)</f>
        <v>0</v>
      </c>
      <c r="BJ1356" s="19" t="s">
        <v>80</v>
      </c>
      <c r="BK1356" s="227">
        <f>ROUND(I1356*H1356,2)</f>
        <v>0</v>
      </c>
      <c r="BL1356" s="19" t="s">
        <v>348</v>
      </c>
      <c r="BM1356" s="226" t="s">
        <v>1411</v>
      </c>
    </row>
    <row r="1357" s="2" customFormat="1">
      <c r="A1357" s="40"/>
      <c r="B1357" s="41"/>
      <c r="C1357" s="42"/>
      <c r="D1357" s="228" t="s">
        <v>245</v>
      </c>
      <c r="E1357" s="42"/>
      <c r="F1357" s="229" t="s">
        <v>1412</v>
      </c>
      <c r="G1357" s="42"/>
      <c r="H1357" s="42"/>
      <c r="I1357" s="230"/>
      <c r="J1357" s="42"/>
      <c r="K1357" s="42"/>
      <c r="L1357" s="46"/>
      <c r="M1357" s="231"/>
      <c r="N1357" s="232"/>
      <c r="O1357" s="86"/>
      <c r="P1357" s="86"/>
      <c r="Q1357" s="86"/>
      <c r="R1357" s="86"/>
      <c r="S1357" s="86"/>
      <c r="T1357" s="87"/>
      <c r="U1357" s="40"/>
      <c r="V1357" s="40"/>
      <c r="W1357" s="40"/>
      <c r="X1357" s="40"/>
      <c r="Y1357" s="40"/>
      <c r="Z1357" s="40"/>
      <c r="AA1357" s="40"/>
      <c r="AB1357" s="40"/>
      <c r="AC1357" s="40"/>
      <c r="AD1357" s="40"/>
      <c r="AE1357" s="40"/>
      <c r="AT1357" s="19" t="s">
        <v>245</v>
      </c>
      <c r="AU1357" s="19" t="s">
        <v>82</v>
      </c>
    </row>
    <row r="1358" s="14" customFormat="1">
      <c r="A1358" s="14"/>
      <c r="B1358" s="244"/>
      <c r="C1358" s="245"/>
      <c r="D1358" s="235" t="s">
        <v>247</v>
      </c>
      <c r="E1358" s="246" t="s">
        <v>19</v>
      </c>
      <c r="F1358" s="247" t="s">
        <v>1413</v>
      </c>
      <c r="G1358" s="245"/>
      <c r="H1358" s="248">
        <v>21</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247</v>
      </c>
      <c r="AU1358" s="254" t="s">
        <v>82</v>
      </c>
      <c r="AV1358" s="14" t="s">
        <v>82</v>
      </c>
      <c r="AW1358" s="14" t="s">
        <v>33</v>
      </c>
      <c r="AX1358" s="14" t="s">
        <v>80</v>
      </c>
      <c r="AY1358" s="254" t="s">
        <v>236</v>
      </c>
    </row>
    <row r="1359" s="2" customFormat="1" ht="24.15" customHeight="1">
      <c r="A1359" s="40"/>
      <c r="B1359" s="41"/>
      <c r="C1359" s="215" t="s">
        <v>1414</v>
      </c>
      <c r="D1359" s="215" t="s">
        <v>238</v>
      </c>
      <c r="E1359" s="216" t="s">
        <v>1415</v>
      </c>
      <c r="F1359" s="217" t="s">
        <v>1416</v>
      </c>
      <c r="G1359" s="218" t="s">
        <v>179</v>
      </c>
      <c r="H1359" s="219">
        <v>12.5</v>
      </c>
      <c r="I1359" s="220"/>
      <c r="J1359" s="221">
        <f>ROUND(I1359*H1359,2)</f>
        <v>0</v>
      </c>
      <c r="K1359" s="217" t="s">
        <v>242</v>
      </c>
      <c r="L1359" s="46"/>
      <c r="M1359" s="222" t="s">
        <v>19</v>
      </c>
      <c r="N1359" s="223" t="s">
        <v>44</v>
      </c>
      <c r="O1359" s="86"/>
      <c r="P1359" s="224">
        <f>O1359*H1359</f>
        <v>0</v>
      </c>
      <c r="Q1359" s="224">
        <v>0.0029099999999999998</v>
      </c>
      <c r="R1359" s="224">
        <f>Q1359*H1359</f>
        <v>0.036374999999999998</v>
      </c>
      <c r="S1359" s="224">
        <v>0</v>
      </c>
      <c r="T1359" s="225">
        <f>S1359*H1359</f>
        <v>0</v>
      </c>
      <c r="U1359" s="40"/>
      <c r="V1359" s="40"/>
      <c r="W1359" s="40"/>
      <c r="X1359" s="40"/>
      <c r="Y1359" s="40"/>
      <c r="Z1359" s="40"/>
      <c r="AA1359" s="40"/>
      <c r="AB1359" s="40"/>
      <c r="AC1359" s="40"/>
      <c r="AD1359" s="40"/>
      <c r="AE1359" s="40"/>
      <c r="AR1359" s="226" t="s">
        <v>348</v>
      </c>
      <c r="AT1359" s="226" t="s">
        <v>238</v>
      </c>
      <c r="AU1359" s="226" t="s">
        <v>82</v>
      </c>
      <c r="AY1359" s="19" t="s">
        <v>236</v>
      </c>
      <c r="BE1359" s="227">
        <f>IF(N1359="základní",J1359,0)</f>
        <v>0</v>
      </c>
      <c r="BF1359" s="227">
        <f>IF(N1359="snížená",J1359,0)</f>
        <v>0</v>
      </c>
      <c r="BG1359" s="227">
        <f>IF(N1359="zákl. přenesená",J1359,0)</f>
        <v>0</v>
      </c>
      <c r="BH1359" s="227">
        <f>IF(N1359="sníž. přenesená",J1359,0)</f>
        <v>0</v>
      </c>
      <c r="BI1359" s="227">
        <f>IF(N1359="nulová",J1359,0)</f>
        <v>0</v>
      </c>
      <c r="BJ1359" s="19" t="s">
        <v>80</v>
      </c>
      <c r="BK1359" s="227">
        <f>ROUND(I1359*H1359,2)</f>
        <v>0</v>
      </c>
      <c r="BL1359" s="19" t="s">
        <v>348</v>
      </c>
      <c r="BM1359" s="226" t="s">
        <v>1417</v>
      </c>
    </row>
    <row r="1360" s="2" customFormat="1">
      <c r="A1360" s="40"/>
      <c r="B1360" s="41"/>
      <c r="C1360" s="42"/>
      <c r="D1360" s="228" t="s">
        <v>245</v>
      </c>
      <c r="E1360" s="42"/>
      <c r="F1360" s="229" t="s">
        <v>1418</v>
      </c>
      <c r="G1360" s="42"/>
      <c r="H1360" s="42"/>
      <c r="I1360" s="230"/>
      <c r="J1360" s="42"/>
      <c r="K1360" s="42"/>
      <c r="L1360" s="46"/>
      <c r="M1360" s="231"/>
      <c r="N1360" s="232"/>
      <c r="O1360" s="86"/>
      <c r="P1360" s="86"/>
      <c r="Q1360" s="86"/>
      <c r="R1360" s="86"/>
      <c r="S1360" s="86"/>
      <c r="T1360" s="87"/>
      <c r="U1360" s="40"/>
      <c r="V1360" s="40"/>
      <c r="W1360" s="40"/>
      <c r="X1360" s="40"/>
      <c r="Y1360" s="40"/>
      <c r="Z1360" s="40"/>
      <c r="AA1360" s="40"/>
      <c r="AB1360" s="40"/>
      <c r="AC1360" s="40"/>
      <c r="AD1360" s="40"/>
      <c r="AE1360" s="40"/>
      <c r="AT1360" s="19" t="s">
        <v>245</v>
      </c>
      <c r="AU1360" s="19" t="s">
        <v>82</v>
      </c>
    </row>
    <row r="1361" s="14" customFormat="1">
      <c r="A1361" s="14"/>
      <c r="B1361" s="244"/>
      <c r="C1361" s="245"/>
      <c r="D1361" s="235" t="s">
        <v>247</v>
      </c>
      <c r="E1361" s="246" t="s">
        <v>19</v>
      </c>
      <c r="F1361" s="247" t="s">
        <v>1405</v>
      </c>
      <c r="G1361" s="245"/>
      <c r="H1361" s="248">
        <v>12.5</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247</v>
      </c>
      <c r="AU1361" s="254" t="s">
        <v>82</v>
      </c>
      <c r="AV1361" s="14" t="s">
        <v>82</v>
      </c>
      <c r="AW1361" s="14" t="s">
        <v>33</v>
      </c>
      <c r="AX1361" s="14" t="s">
        <v>73</v>
      </c>
      <c r="AY1361" s="254" t="s">
        <v>236</v>
      </c>
    </row>
    <row r="1362" s="15" customFormat="1">
      <c r="A1362" s="15"/>
      <c r="B1362" s="255"/>
      <c r="C1362" s="256"/>
      <c r="D1362" s="235" t="s">
        <v>247</v>
      </c>
      <c r="E1362" s="257" t="s">
        <v>19</v>
      </c>
      <c r="F1362" s="258" t="s">
        <v>254</v>
      </c>
      <c r="G1362" s="256"/>
      <c r="H1362" s="259">
        <v>12.5</v>
      </c>
      <c r="I1362" s="260"/>
      <c r="J1362" s="256"/>
      <c r="K1362" s="256"/>
      <c r="L1362" s="261"/>
      <c r="M1362" s="262"/>
      <c r="N1362" s="263"/>
      <c r="O1362" s="263"/>
      <c r="P1362" s="263"/>
      <c r="Q1362" s="263"/>
      <c r="R1362" s="263"/>
      <c r="S1362" s="263"/>
      <c r="T1362" s="264"/>
      <c r="U1362" s="15"/>
      <c r="V1362" s="15"/>
      <c r="W1362" s="15"/>
      <c r="X1362" s="15"/>
      <c r="Y1362" s="15"/>
      <c r="Z1362" s="15"/>
      <c r="AA1362" s="15"/>
      <c r="AB1362" s="15"/>
      <c r="AC1362" s="15"/>
      <c r="AD1362" s="15"/>
      <c r="AE1362" s="15"/>
      <c r="AT1362" s="265" t="s">
        <v>247</v>
      </c>
      <c r="AU1362" s="265" t="s">
        <v>82</v>
      </c>
      <c r="AV1362" s="15" t="s">
        <v>243</v>
      </c>
      <c r="AW1362" s="15" t="s">
        <v>33</v>
      </c>
      <c r="AX1362" s="15" t="s">
        <v>80</v>
      </c>
      <c r="AY1362" s="265" t="s">
        <v>236</v>
      </c>
    </row>
    <row r="1363" s="2" customFormat="1" ht="24.15" customHeight="1">
      <c r="A1363" s="40"/>
      <c r="B1363" s="41"/>
      <c r="C1363" s="215" t="s">
        <v>1419</v>
      </c>
      <c r="D1363" s="215" t="s">
        <v>238</v>
      </c>
      <c r="E1363" s="216" t="s">
        <v>1420</v>
      </c>
      <c r="F1363" s="217" t="s">
        <v>1421</v>
      </c>
      <c r="G1363" s="218" t="s">
        <v>179</v>
      </c>
      <c r="H1363" s="219">
        <v>2.5</v>
      </c>
      <c r="I1363" s="220"/>
      <c r="J1363" s="221">
        <f>ROUND(I1363*H1363,2)</f>
        <v>0</v>
      </c>
      <c r="K1363" s="217" t="s">
        <v>242</v>
      </c>
      <c r="L1363" s="46"/>
      <c r="M1363" s="222" t="s">
        <v>19</v>
      </c>
      <c r="N1363" s="223" t="s">
        <v>44</v>
      </c>
      <c r="O1363" s="86"/>
      <c r="P1363" s="224">
        <f>O1363*H1363</f>
        <v>0</v>
      </c>
      <c r="Q1363" s="224">
        <v>0.0035100000000000001</v>
      </c>
      <c r="R1363" s="224">
        <f>Q1363*H1363</f>
        <v>0.0087749999999999998</v>
      </c>
      <c r="S1363" s="224">
        <v>0</v>
      </c>
      <c r="T1363" s="225">
        <f>S1363*H1363</f>
        <v>0</v>
      </c>
      <c r="U1363" s="40"/>
      <c r="V1363" s="40"/>
      <c r="W1363" s="40"/>
      <c r="X1363" s="40"/>
      <c r="Y1363" s="40"/>
      <c r="Z1363" s="40"/>
      <c r="AA1363" s="40"/>
      <c r="AB1363" s="40"/>
      <c r="AC1363" s="40"/>
      <c r="AD1363" s="40"/>
      <c r="AE1363" s="40"/>
      <c r="AR1363" s="226" t="s">
        <v>348</v>
      </c>
      <c r="AT1363" s="226" t="s">
        <v>238</v>
      </c>
      <c r="AU1363" s="226" t="s">
        <v>82</v>
      </c>
      <c r="AY1363" s="19" t="s">
        <v>236</v>
      </c>
      <c r="BE1363" s="227">
        <f>IF(N1363="základní",J1363,0)</f>
        <v>0</v>
      </c>
      <c r="BF1363" s="227">
        <f>IF(N1363="snížená",J1363,0)</f>
        <v>0</v>
      </c>
      <c r="BG1363" s="227">
        <f>IF(N1363="zákl. přenesená",J1363,0)</f>
        <v>0</v>
      </c>
      <c r="BH1363" s="227">
        <f>IF(N1363="sníž. přenesená",J1363,0)</f>
        <v>0</v>
      </c>
      <c r="BI1363" s="227">
        <f>IF(N1363="nulová",J1363,0)</f>
        <v>0</v>
      </c>
      <c r="BJ1363" s="19" t="s">
        <v>80</v>
      </c>
      <c r="BK1363" s="227">
        <f>ROUND(I1363*H1363,2)</f>
        <v>0</v>
      </c>
      <c r="BL1363" s="19" t="s">
        <v>348</v>
      </c>
      <c r="BM1363" s="226" t="s">
        <v>1422</v>
      </c>
    </row>
    <row r="1364" s="2" customFormat="1">
      <c r="A1364" s="40"/>
      <c r="B1364" s="41"/>
      <c r="C1364" s="42"/>
      <c r="D1364" s="228" t="s">
        <v>245</v>
      </c>
      <c r="E1364" s="42"/>
      <c r="F1364" s="229" t="s">
        <v>1423</v>
      </c>
      <c r="G1364" s="42"/>
      <c r="H1364" s="42"/>
      <c r="I1364" s="230"/>
      <c r="J1364" s="42"/>
      <c r="K1364" s="42"/>
      <c r="L1364" s="46"/>
      <c r="M1364" s="231"/>
      <c r="N1364" s="232"/>
      <c r="O1364" s="86"/>
      <c r="P1364" s="86"/>
      <c r="Q1364" s="86"/>
      <c r="R1364" s="86"/>
      <c r="S1364" s="86"/>
      <c r="T1364" s="87"/>
      <c r="U1364" s="40"/>
      <c r="V1364" s="40"/>
      <c r="W1364" s="40"/>
      <c r="X1364" s="40"/>
      <c r="Y1364" s="40"/>
      <c r="Z1364" s="40"/>
      <c r="AA1364" s="40"/>
      <c r="AB1364" s="40"/>
      <c r="AC1364" s="40"/>
      <c r="AD1364" s="40"/>
      <c r="AE1364" s="40"/>
      <c r="AT1364" s="19" t="s">
        <v>245</v>
      </c>
      <c r="AU1364" s="19" t="s">
        <v>82</v>
      </c>
    </row>
    <row r="1365" s="14" customFormat="1">
      <c r="A1365" s="14"/>
      <c r="B1365" s="244"/>
      <c r="C1365" s="245"/>
      <c r="D1365" s="235" t="s">
        <v>247</v>
      </c>
      <c r="E1365" s="246" t="s">
        <v>19</v>
      </c>
      <c r="F1365" s="247" t="s">
        <v>1424</v>
      </c>
      <c r="G1365" s="245"/>
      <c r="H1365" s="248">
        <v>2.5</v>
      </c>
      <c r="I1365" s="249"/>
      <c r="J1365" s="245"/>
      <c r="K1365" s="245"/>
      <c r="L1365" s="250"/>
      <c r="M1365" s="251"/>
      <c r="N1365" s="252"/>
      <c r="O1365" s="252"/>
      <c r="P1365" s="252"/>
      <c r="Q1365" s="252"/>
      <c r="R1365" s="252"/>
      <c r="S1365" s="252"/>
      <c r="T1365" s="253"/>
      <c r="U1365" s="14"/>
      <c r="V1365" s="14"/>
      <c r="W1365" s="14"/>
      <c r="X1365" s="14"/>
      <c r="Y1365" s="14"/>
      <c r="Z1365" s="14"/>
      <c r="AA1365" s="14"/>
      <c r="AB1365" s="14"/>
      <c r="AC1365" s="14"/>
      <c r="AD1365" s="14"/>
      <c r="AE1365" s="14"/>
      <c r="AT1365" s="254" t="s">
        <v>247</v>
      </c>
      <c r="AU1365" s="254" t="s">
        <v>82</v>
      </c>
      <c r="AV1365" s="14" t="s">
        <v>82</v>
      </c>
      <c r="AW1365" s="14" t="s">
        <v>33</v>
      </c>
      <c r="AX1365" s="14" t="s">
        <v>80</v>
      </c>
      <c r="AY1365" s="254" t="s">
        <v>236</v>
      </c>
    </row>
    <row r="1366" s="2" customFormat="1" ht="24.15" customHeight="1">
      <c r="A1366" s="40"/>
      <c r="B1366" s="41"/>
      <c r="C1366" s="215" t="s">
        <v>1425</v>
      </c>
      <c r="D1366" s="215" t="s">
        <v>238</v>
      </c>
      <c r="E1366" s="216" t="s">
        <v>1426</v>
      </c>
      <c r="F1366" s="217" t="s">
        <v>1427</v>
      </c>
      <c r="G1366" s="218" t="s">
        <v>179</v>
      </c>
      <c r="H1366" s="219">
        <v>12.5</v>
      </c>
      <c r="I1366" s="220"/>
      <c r="J1366" s="221">
        <f>ROUND(I1366*H1366,2)</f>
        <v>0</v>
      </c>
      <c r="K1366" s="217" t="s">
        <v>242</v>
      </c>
      <c r="L1366" s="46"/>
      <c r="M1366" s="222" t="s">
        <v>19</v>
      </c>
      <c r="N1366" s="223" t="s">
        <v>44</v>
      </c>
      <c r="O1366" s="86"/>
      <c r="P1366" s="224">
        <f>O1366*H1366</f>
        <v>0</v>
      </c>
      <c r="Q1366" s="224">
        <v>0.0043800000000000002</v>
      </c>
      <c r="R1366" s="224">
        <f>Q1366*H1366</f>
        <v>0.05475</v>
      </c>
      <c r="S1366" s="224">
        <v>0</v>
      </c>
      <c r="T1366" s="225">
        <f>S1366*H1366</f>
        <v>0</v>
      </c>
      <c r="U1366" s="40"/>
      <c r="V1366" s="40"/>
      <c r="W1366" s="40"/>
      <c r="X1366" s="40"/>
      <c r="Y1366" s="40"/>
      <c r="Z1366" s="40"/>
      <c r="AA1366" s="40"/>
      <c r="AB1366" s="40"/>
      <c r="AC1366" s="40"/>
      <c r="AD1366" s="40"/>
      <c r="AE1366" s="40"/>
      <c r="AR1366" s="226" t="s">
        <v>348</v>
      </c>
      <c r="AT1366" s="226" t="s">
        <v>238</v>
      </c>
      <c r="AU1366" s="226" t="s">
        <v>82</v>
      </c>
      <c r="AY1366" s="19" t="s">
        <v>236</v>
      </c>
      <c r="BE1366" s="227">
        <f>IF(N1366="základní",J1366,0)</f>
        <v>0</v>
      </c>
      <c r="BF1366" s="227">
        <f>IF(N1366="snížená",J1366,0)</f>
        <v>0</v>
      </c>
      <c r="BG1366" s="227">
        <f>IF(N1366="zákl. přenesená",J1366,0)</f>
        <v>0</v>
      </c>
      <c r="BH1366" s="227">
        <f>IF(N1366="sníž. přenesená",J1366,0)</f>
        <v>0</v>
      </c>
      <c r="BI1366" s="227">
        <f>IF(N1366="nulová",J1366,0)</f>
        <v>0</v>
      </c>
      <c r="BJ1366" s="19" t="s">
        <v>80</v>
      </c>
      <c r="BK1366" s="227">
        <f>ROUND(I1366*H1366,2)</f>
        <v>0</v>
      </c>
      <c r="BL1366" s="19" t="s">
        <v>348</v>
      </c>
      <c r="BM1366" s="226" t="s">
        <v>1428</v>
      </c>
    </row>
    <row r="1367" s="2" customFormat="1">
      <c r="A1367" s="40"/>
      <c r="B1367" s="41"/>
      <c r="C1367" s="42"/>
      <c r="D1367" s="228" t="s">
        <v>245</v>
      </c>
      <c r="E1367" s="42"/>
      <c r="F1367" s="229" t="s">
        <v>1429</v>
      </c>
      <c r="G1367" s="42"/>
      <c r="H1367" s="42"/>
      <c r="I1367" s="230"/>
      <c r="J1367" s="42"/>
      <c r="K1367" s="42"/>
      <c r="L1367" s="46"/>
      <c r="M1367" s="231"/>
      <c r="N1367" s="232"/>
      <c r="O1367" s="86"/>
      <c r="P1367" s="86"/>
      <c r="Q1367" s="86"/>
      <c r="R1367" s="86"/>
      <c r="S1367" s="86"/>
      <c r="T1367" s="87"/>
      <c r="U1367" s="40"/>
      <c r="V1367" s="40"/>
      <c r="W1367" s="40"/>
      <c r="X1367" s="40"/>
      <c r="Y1367" s="40"/>
      <c r="Z1367" s="40"/>
      <c r="AA1367" s="40"/>
      <c r="AB1367" s="40"/>
      <c r="AC1367" s="40"/>
      <c r="AD1367" s="40"/>
      <c r="AE1367" s="40"/>
      <c r="AT1367" s="19" t="s">
        <v>245</v>
      </c>
      <c r="AU1367" s="19" t="s">
        <v>82</v>
      </c>
    </row>
    <row r="1368" s="14" customFormat="1">
      <c r="A1368" s="14"/>
      <c r="B1368" s="244"/>
      <c r="C1368" s="245"/>
      <c r="D1368" s="235" t="s">
        <v>247</v>
      </c>
      <c r="E1368" s="246" t="s">
        <v>19</v>
      </c>
      <c r="F1368" s="247" t="s">
        <v>1430</v>
      </c>
      <c r="G1368" s="245"/>
      <c r="H1368" s="248">
        <v>12.5</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247</v>
      </c>
      <c r="AU1368" s="254" t="s">
        <v>82</v>
      </c>
      <c r="AV1368" s="14" t="s">
        <v>82</v>
      </c>
      <c r="AW1368" s="14" t="s">
        <v>33</v>
      </c>
      <c r="AX1368" s="14" t="s">
        <v>80</v>
      </c>
      <c r="AY1368" s="254" t="s">
        <v>236</v>
      </c>
    </row>
    <row r="1369" s="2" customFormat="1" ht="24.15" customHeight="1">
      <c r="A1369" s="40"/>
      <c r="B1369" s="41"/>
      <c r="C1369" s="215" t="s">
        <v>1431</v>
      </c>
      <c r="D1369" s="215" t="s">
        <v>238</v>
      </c>
      <c r="E1369" s="216" t="s">
        <v>1432</v>
      </c>
      <c r="F1369" s="217" t="s">
        <v>1433</v>
      </c>
      <c r="G1369" s="218" t="s">
        <v>179</v>
      </c>
      <c r="H1369" s="219">
        <v>30</v>
      </c>
      <c r="I1369" s="220"/>
      <c r="J1369" s="221">
        <f>ROUND(I1369*H1369,2)</f>
        <v>0</v>
      </c>
      <c r="K1369" s="217" t="s">
        <v>242</v>
      </c>
      <c r="L1369" s="46"/>
      <c r="M1369" s="222" t="s">
        <v>19</v>
      </c>
      <c r="N1369" s="223" t="s">
        <v>44</v>
      </c>
      <c r="O1369" s="86"/>
      <c r="P1369" s="224">
        <f>O1369*H1369</f>
        <v>0</v>
      </c>
      <c r="Q1369" s="224">
        <v>0.00528</v>
      </c>
      <c r="R1369" s="224">
        <f>Q1369*H1369</f>
        <v>0.15839999999999999</v>
      </c>
      <c r="S1369" s="224">
        <v>0</v>
      </c>
      <c r="T1369" s="225">
        <f>S1369*H1369</f>
        <v>0</v>
      </c>
      <c r="U1369" s="40"/>
      <c r="V1369" s="40"/>
      <c r="W1369" s="40"/>
      <c r="X1369" s="40"/>
      <c r="Y1369" s="40"/>
      <c r="Z1369" s="40"/>
      <c r="AA1369" s="40"/>
      <c r="AB1369" s="40"/>
      <c r="AC1369" s="40"/>
      <c r="AD1369" s="40"/>
      <c r="AE1369" s="40"/>
      <c r="AR1369" s="226" t="s">
        <v>348</v>
      </c>
      <c r="AT1369" s="226" t="s">
        <v>238</v>
      </c>
      <c r="AU1369" s="226" t="s">
        <v>82</v>
      </c>
      <c r="AY1369" s="19" t="s">
        <v>236</v>
      </c>
      <c r="BE1369" s="227">
        <f>IF(N1369="základní",J1369,0)</f>
        <v>0</v>
      </c>
      <c r="BF1369" s="227">
        <f>IF(N1369="snížená",J1369,0)</f>
        <v>0</v>
      </c>
      <c r="BG1369" s="227">
        <f>IF(N1369="zákl. přenesená",J1369,0)</f>
        <v>0</v>
      </c>
      <c r="BH1369" s="227">
        <f>IF(N1369="sníž. přenesená",J1369,0)</f>
        <v>0</v>
      </c>
      <c r="BI1369" s="227">
        <f>IF(N1369="nulová",J1369,0)</f>
        <v>0</v>
      </c>
      <c r="BJ1369" s="19" t="s">
        <v>80</v>
      </c>
      <c r="BK1369" s="227">
        <f>ROUND(I1369*H1369,2)</f>
        <v>0</v>
      </c>
      <c r="BL1369" s="19" t="s">
        <v>348</v>
      </c>
      <c r="BM1369" s="226" t="s">
        <v>1434</v>
      </c>
    </row>
    <row r="1370" s="2" customFormat="1">
      <c r="A1370" s="40"/>
      <c r="B1370" s="41"/>
      <c r="C1370" s="42"/>
      <c r="D1370" s="228" t="s">
        <v>245</v>
      </c>
      <c r="E1370" s="42"/>
      <c r="F1370" s="229" t="s">
        <v>1435</v>
      </c>
      <c r="G1370" s="42"/>
      <c r="H1370" s="42"/>
      <c r="I1370" s="230"/>
      <c r="J1370" s="42"/>
      <c r="K1370" s="42"/>
      <c r="L1370" s="46"/>
      <c r="M1370" s="231"/>
      <c r="N1370" s="232"/>
      <c r="O1370" s="86"/>
      <c r="P1370" s="86"/>
      <c r="Q1370" s="86"/>
      <c r="R1370" s="86"/>
      <c r="S1370" s="86"/>
      <c r="T1370" s="87"/>
      <c r="U1370" s="40"/>
      <c r="V1370" s="40"/>
      <c r="W1370" s="40"/>
      <c r="X1370" s="40"/>
      <c r="Y1370" s="40"/>
      <c r="Z1370" s="40"/>
      <c r="AA1370" s="40"/>
      <c r="AB1370" s="40"/>
      <c r="AC1370" s="40"/>
      <c r="AD1370" s="40"/>
      <c r="AE1370" s="40"/>
      <c r="AT1370" s="19" t="s">
        <v>245</v>
      </c>
      <c r="AU1370" s="19" t="s">
        <v>82</v>
      </c>
    </row>
    <row r="1371" s="14" customFormat="1">
      <c r="A1371" s="14"/>
      <c r="B1371" s="244"/>
      <c r="C1371" s="245"/>
      <c r="D1371" s="235" t="s">
        <v>247</v>
      </c>
      <c r="E1371" s="246" t="s">
        <v>19</v>
      </c>
      <c r="F1371" s="247" t="s">
        <v>1436</v>
      </c>
      <c r="G1371" s="245"/>
      <c r="H1371" s="248">
        <v>30</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247</v>
      </c>
      <c r="AU1371" s="254" t="s">
        <v>82</v>
      </c>
      <c r="AV1371" s="14" t="s">
        <v>82</v>
      </c>
      <c r="AW1371" s="14" t="s">
        <v>33</v>
      </c>
      <c r="AX1371" s="14" t="s">
        <v>80</v>
      </c>
      <c r="AY1371" s="254" t="s">
        <v>236</v>
      </c>
    </row>
    <row r="1372" s="2" customFormat="1" ht="16.5" customHeight="1">
      <c r="A1372" s="40"/>
      <c r="B1372" s="41"/>
      <c r="C1372" s="215" t="s">
        <v>1437</v>
      </c>
      <c r="D1372" s="215" t="s">
        <v>238</v>
      </c>
      <c r="E1372" s="216" t="s">
        <v>1438</v>
      </c>
      <c r="F1372" s="217" t="s">
        <v>1439</v>
      </c>
      <c r="G1372" s="218" t="s">
        <v>179</v>
      </c>
      <c r="H1372" s="219">
        <v>77.5</v>
      </c>
      <c r="I1372" s="220"/>
      <c r="J1372" s="221">
        <f>ROUND(I1372*H1372,2)</f>
        <v>0</v>
      </c>
      <c r="K1372" s="217" t="s">
        <v>274</v>
      </c>
      <c r="L1372" s="46"/>
      <c r="M1372" s="222" t="s">
        <v>19</v>
      </c>
      <c r="N1372" s="223" t="s">
        <v>44</v>
      </c>
      <c r="O1372" s="86"/>
      <c r="P1372" s="224">
        <f>O1372*H1372</f>
        <v>0</v>
      </c>
      <c r="Q1372" s="224">
        <v>0.0022000000000000001</v>
      </c>
      <c r="R1372" s="224">
        <f>Q1372*H1372</f>
        <v>0.17050000000000001</v>
      </c>
      <c r="S1372" s="224">
        <v>0</v>
      </c>
      <c r="T1372" s="225">
        <f>S1372*H1372</f>
        <v>0</v>
      </c>
      <c r="U1372" s="40"/>
      <c r="V1372" s="40"/>
      <c r="W1372" s="40"/>
      <c r="X1372" s="40"/>
      <c r="Y1372" s="40"/>
      <c r="Z1372" s="40"/>
      <c r="AA1372" s="40"/>
      <c r="AB1372" s="40"/>
      <c r="AC1372" s="40"/>
      <c r="AD1372" s="40"/>
      <c r="AE1372" s="40"/>
      <c r="AR1372" s="226" t="s">
        <v>348</v>
      </c>
      <c r="AT1372" s="226" t="s">
        <v>238</v>
      </c>
      <c r="AU1372" s="226" t="s">
        <v>82</v>
      </c>
      <c r="AY1372" s="19" t="s">
        <v>236</v>
      </c>
      <c r="BE1372" s="227">
        <f>IF(N1372="základní",J1372,0)</f>
        <v>0</v>
      </c>
      <c r="BF1372" s="227">
        <f>IF(N1372="snížená",J1372,0)</f>
        <v>0</v>
      </c>
      <c r="BG1372" s="227">
        <f>IF(N1372="zákl. přenesená",J1372,0)</f>
        <v>0</v>
      </c>
      <c r="BH1372" s="227">
        <f>IF(N1372="sníž. přenesená",J1372,0)</f>
        <v>0</v>
      </c>
      <c r="BI1372" s="227">
        <f>IF(N1372="nulová",J1372,0)</f>
        <v>0</v>
      </c>
      <c r="BJ1372" s="19" t="s">
        <v>80</v>
      </c>
      <c r="BK1372" s="227">
        <f>ROUND(I1372*H1372,2)</f>
        <v>0</v>
      </c>
      <c r="BL1372" s="19" t="s">
        <v>348</v>
      </c>
      <c r="BM1372" s="226" t="s">
        <v>1440</v>
      </c>
    </row>
    <row r="1373" s="14" customFormat="1">
      <c r="A1373" s="14"/>
      <c r="B1373" s="244"/>
      <c r="C1373" s="245"/>
      <c r="D1373" s="235" t="s">
        <v>247</v>
      </c>
      <c r="E1373" s="246" t="s">
        <v>19</v>
      </c>
      <c r="F1373" s="247" t="s">
        <v>1441</v>
      </c>
      <c r="G1373" s="245"/>
      <c r="H1373" s="248">
        <v>77.5</v>
      </c>
      <c r="I1373" s="249"/>
      <c r="J1373" s="245"/>
      <c r="K1373" s="245"/>
      <c r="L1373" s="250"/>
      <c r="M1373" s="251"/>
      <c r="N1373" s="252"/>
      <c r="O1373" s="252"/>
      <c r="P1373" s="252"/>
      <c r="Q1373" s="252"/>
      <c r="R1373" s="252"/>
      <c r="S1373" s="252"/>
      <c r="T1373" s="253"/>
      <c r="U1373" s="14"/>
      <c r="V1373" s="14"/>
      <c r="W1373" s="14"/>
      <c r="X1373" s="14"/>
      <c r="Y1373" s="14"/>
      <c r="Z1373" s="14"/>
      <c r="AA1373" s="14"/>
      <c r="AB1373" s="14"/>
      <c r="AC1373" s="14"/>
      <c r="AD1373" s="14"/>
      <c r="AE1373" s="14"/>
      <c r="AT1373" s="254" t="s">
        <v>247</v>
      </c>
      <c r="AU1373" s="254" t="s">
        <v>82</v>
      </c>
      <c r="AV1373" s="14" t="s">
        <v>82</v>
      </c>
      <c r="AW1373" s="14" t="s">
        <v>33</v>
      </c>
      <c r="AX1373" s="14" t="s">
        <v>80</v>
      </c>
      <c r="AY1373" s="254" t="s">
        <v>236</v>
      </c>
    </row>
    <row r="1374" s="2" customFormat="1" ht="21.75" customHeight="1">
      <c r="A1374" s="40"/>
      <c r="B1374" s="41"/>
      <c r="C1374" s="215" t="s">
        <v>1442</v>
      </c>
      <c r="D1374" s="215" t="s">
        <v>238</v>
      </c>
      <c r="E1374" s="216" t="s">
        <v>1443</v>
      </c>
      <c r="F1374" s="217" t="s">
        <v>1444</v>
      </c>
      <c r="G1374" s="218" t="s">
        <v>179</v>
      </c>
      <c r="H1374" s="219">
        <v>64</v>
      </c>
      <c r="I1374" s="220"/>
      <c r="J1374" s="221">
        <f>ROUND(I1374*H1374,2)</f>
        <v>0</v>
      </c>
      <c r="K1374" s="217" t="s">
        <v>242</v>
      </c>
      <c r="L1374" s="46"/>
      <c r="M1374" s="222" t="s">
        <v>19</v>
      </c>
      <c r="N1374" s="223" t="s">
        <v>44</v>
      </c>
      <c r="O1374" s="86"/>
      <c r="P1374" s="224">
        <f>O1374*H1374</f>
        <v>0</v>
      </c>
      <c r="Q1374" s="224">
        <v>0.0016199999999999999</v>
      </c>
      <c r="R1374" s="224">
        <f>Q1374*H1374</f>
        <v>0.10367999999999999</v>
      </c>
      <c r="S1374" s="224">
        <v>0</v>
      </c>
      <c r="T1374" s="225">
        <f>S1374*H1374</f>
        <v>0</v>
      </c>
      <c r="U1374" s="40"/>
      <c r="V1374" s="40"/>
      <c r="W1374" s="40"/>
      <c r="X1374" s="40"/>
      <c r="Y1374" s="40"/>
      <c r="Z1374" s="40"/>
      <c r="AA1374" s="40"/>
      <c r="AB1374" s="40"/>
      <c r="AC1374" s="40"/>
      <c r="AD1374" s="40"/>
      <c r="AE1374" s="40"/>
      <c r="AR1374" s="226" t="s">
        <v>348</v>
      </c>
      <c r="AT1374" s="226" t="s">
        <v>238</v>
      </c>
      <c r="AU1374" s="226" t="s">
        <v>82</v>
      </c>
      <c r="AY1374" s="19" t="s">
        <v>236</v>
      </c>
      <c r="BE1374" s="227">
        <f>IF(N1374="základní",J1374,0)</f>
        <v>0</v>
      </c>
      <c r="BF1374" s="227">
        <f>IF(N1374="snížená",J1374,0)</f>
        <v>0</v>
      </c>
      <c r="BG1374" s="227">
        <f>IF(N1374="zákl. přenesená",J1374,0)</f>
        <v>0</v>
      </c>
      <c r="BH1374" s="227">
        <f>IF(N1374="sníž. přenesená",J1374,0)</f>
        <v>0</v>
      </c>
      <c r="BI1374" s="227">
        <f>IF(N1374="nulová",J1374,0)</f>
        <v>0</v>
      </c>
      <c r="BJ1374" s="19" t="s">
        <v>80</v>
      </c>
      <c r="BK1374" s="227">
        <f>ROUND(I1374*H1374,2)</f>
        <v>0</v>
      </c>
      <c r="BL1374" s="19" t="s">
        <v>348</v>
      </c>
      <c r="BM1374" s="226" t="s">
        <v>1445</v>
      </c>
    </row>
    <row r="1375" s="2" customFormat="1">
      <c r="A1375" s="40"/>
      <c r="B1375" s="41"/>
      <c r="C1375" s="42"/>
      <c r="D1375" s="228" t="s">
        <v>245</v>
      </c>
      <c r="E1375" s="42"/>
      <c r="F1375" s="229" t="s">
        <v>1446</v>
      </c>
      <c r="G1375" s="42"/>
      <c r="H1375" s="42"/>
      <c r="I1375" s="230"/>
      <c r="J1375" s="42"/>
      <c r="K1375" s="42"/>
      <c r="L1375" s="46"/>
      <c r="M1375" s="231"/>
      <c r="N1375" s="232"/>
      <c r="O1375" s="86"/>
      <c r="P1375" s="86"/>
      <c r="Q1375" s="86"/>
      <c r="R1375" s="86"/>
      <c r="S1375" s="86"/>
      <c r="T1375" s="87"/>
      <c r="U1375" s="40"/>
      <c r="V1375" s="40"/>
      <c r="W1375" s="40"/>
      <c r="X1375" s="40"/>
      <c r="Y1375" s="40"/>
      <c r="Z1375" s="40"/>
      <c r="AA1375" s="40"/>
      <c r="AB1375" s="40"/>
      <c r="AC1375" s="40"/>
      <c r="AD1375" s="40"/>
      <c r="AE1375" s="40"/>
      <c r="AT1375" s="19" t="s">
        <v>245</v>
      </c>
      <c r="AU1375" s="19" t="s">
        <v>82</v>
      </c>
    </row>
    <row r="1376" s="14" customFormat="1">
      <c r="A1376" s="14"/>
      <c r="B1376" s="244"/>
      <c r="C1376" s="245"/>
      <c r="D1376" s="235" t="s">
        <v>247</v>
      </c>
      <c r="E1376" s="246" t="s">
        <v>19</v>
      </c>
      <c r="F1376" s="247" t="s">
        <v>1447</v>
      </c>
      <c r="G1376" s="245"/>
      <c r="H1376" s="248">
        <v>64</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247</v>
      </c>
      <c r="AU1376" s="254" t="s">
        <v>82</v>
      </c>
      <c r="AV1376" s="14" t="s">
        <v>82</v>
      </c>
      <c r="AW1376" s="14" t="s">
        <v>33</v>
      </c>
      <c r="AX1376" s="14" t="s">
        <v>80</v>
      </c>
      <c r="AY1376" s="254" t="s">
        <v>236</v>
      </c>
    </row>
    <row r="1377" s="2" customFormat="1" ht="24.15" customHeight="1">
      <c r="A1377" s="40"/>
      <c r="B1377" s="41"/>
      <c r="C1377" s="215" t="s">
        <v>1448</v>
      </c>
      <c r="D1377" s="215" t="s">
        <v>238</v>
      </c>
      <c r="E1377" s="216" t="s">
        <v>1449</v>
      </c>
      <c r="F1377" s="217" t="s">
        <v>1450</v>
      </c>
      <c r="G1377" s="218" t="s">
        <v>301</v>
      </c>
      <c r="H1377" s="219">
        <v>4</v>
      </c>
      <c r="I1377" s="220"/>
      <c r="J1377" s="221">
        <f>ROUND(I1377*H1377,2)</f>
        <v>0</v>
      </c>
      <c r="K1377" s="217" t="s">
        <v>242</v>
      </c>
      <c r="L1377" s="46"/>
      <c r="M1377" s="222" t="s">
        <v>19</v>
      </c>
      <c r="N1377" s="223" t="s">
        <v>44</v>
      </c>
      <c r="O1377" s="86"/>
      <c r="P1377" s="224">
        <f>O1377*H1377</f>
        <v>0</v>
      </c>
      <c r="Q1377" s="224">
        <v>0.00036000000000000002</v>
      </c>
      <c r="R1377" s="224">
        <f>Q1377*H1377</f>
        <v>0.0014400000000000001</v>
      </c>
      <c r="S1377" s="224">
        <v>0</v>
      </c>
      <c r="T1377" s="225">
        <f>S1377*H1377</f>
        <v>0</v>
      </c>
      <c r="U1377" s="40"/>
      <c r="V1377" s="40"/>
      <c r="W1377" s="40"/>
      <c r="X1377" s="40"/>
      <c r="Y1377" s="40"/>
      <c r="Z1377" s="40"/>
      <c r="AA1377" s="40"/>
      <c r="AB1377" s="40"/>
      <c r="AC1377" s="40"/>
      <c r="AD1377" s="40"/>
      <c r="AE1377" s="40"/>
      <c r="AR1377" s="226" t="s">
        <v>348</v>
      </c>
      <c r="AT1377" s="226" t="s">
        <v>238</v>
      </c>
      <c r="AU1377" s="226" t="s">
        <v>82</v>
      </c>
      <c r="AY1377" s="19" t="s">
        <v>236</v>
      </c>
      <c r="BE1377" s="227">
        <f>IF(N1377="základní",J1377,0)</f>
        <v>0</v>
      </c>
      <c r="BF1377" s="227">
        <f>IF(N1377="snížená",J1377,0)</f>
        <v>0</v>
      </c>
      <c r="BG1377" s="227">
        <f>IF(N1377="zákl. přenesená",J1377,0)</f>
        <v>0</v>
      </c>
      <c r="BH1377" s="227">
        <f>IF(N1377="sníž. přenesená",J1377,0)</f>
        <v>0</v>
      </c>
      <c r="BI1377" s="227">
        <f>IF(N1377="nulová",J1377,0)</f>
        <v>0</v>
      </c>
      <c r="BJ1377" s="19" t="s">
        <v>80</v>
      </c>
      <c r="BK1377" s="227">
        <f>ROUND(I1377*H1377,2)</f>
        <v>0</v>
      </c>
      <c r="BL1377" s="19" t="s">
        <v>348</v>
      </c>
      <c r="BM1377" s="226" t="s">
        <v>1451</v>
      </c>
    </row>
    <row r="1378" s="2" customFormat="1">
      <c r="A1378" s="40"/>
      <c r="B1378" s="41"/>
      <c r="C1378" s="42"/>
      <c r="D1378" s="228" t="s">
        <v>245</v>
      </c>
      <c r="E1378" s="42"/>
      <c r="F1378" s="229" t="s">
        <v>1452</v>
      </c>
      <c r="G1378" s="42"/>
      <c r="H1378" s="42"/>
      <c r="I1378" s="230"/>
      <c r="J1378" s="42"/>
      <c r="K1378" s="42"/>
      <c r="L1378" s="46"/>
      <c r="M1378" s="231"/>
      <c r="N1378" s="232"/>
      <c r="O1378" s="86"/>
      <c r="P1378" s="86"/>
      <c r="Q1378" s="86"/>
      <c r="R1378" s="86"/>
      <c r="S1378" s="86"/>
      <c r="T1378" s="87"/>
      <c r="U1378" s="40"/>
      <c r="V1378" s="40"/>
      <c r="W1378" s="40"/>
      <c r="X1378" s="40"/>
      <c r="Y1378" s="40"/>
      <c r="Z1378" s="40"/>
      <c r="AA1378" s="40"/>
      <c r="AB1378" s="40"/>
      <c r="AC1378" s="40"/>
      <c r="AD1378" s="40"/>
      <c r="AE1378" s="40"/>
      <c r="AT1378" s="19" t="s">
        <v>245</v>
      </c>
      <c r="AU1378" s="19" t="s">
        <v>82</v>
      </c>
    </row>
    <row r="1379" s="14" customFormat="1">
      <c r="A1379" s="14"/>
      <c r="B1379" s="244"/>
      <c r="C1379" s="245"/>
      <c r="D1379" s="235" t="s">
        <v>247</v>
      </c>
      <c r="E1379" s="246" t="s">
        <v>19</v>
      </c>
      <c r="F1379" s="247" t="s">
        <v>1453</v>
      </c>
      <c r="G1379" s="245"/>
      <c r="H1379" s="248">
        <v>4</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247</v>
      </c>
      <c r="AU1379" s="254" t="s">
        <v>82</v>
      </c>
      <c r="AV1379" s="14" t="s">
        <v>82</v>
      </c>
      <c r="AW1379" s="14" t="s">
        <v>33</v>
      </c>
      <c r="AX1379" s="14" t="s">
        <v>80</v>
      </c>
      <c r="AY1379" s="254" t="s">
        <v>236</v>
      </c>
    </row>
    <row r="1380" s="2" customFormat="1" ht="24.15" customHeight="1">
      <c r="A1380" s="40"/>
      <c r="B1380" s="41"/>
      <c r="C1380" s="215" t="s">
        <v>1454</v>
      </c>
      <c r="D1380" s="215" t="s">
        <v>238</v>
      </c>
      <c r="E1380" s="216" t="s">
        <v>1455</v>
      </c>
      <c r="F1380" s="217" t="s">
        <v>1456</v>
      </c>
      <c r="G1380" s="218" t="s">
        <v>179</v>
      </c>
      <c r="H1380" s="219">
        <v>20.199999999999999</v>
      </c>
      <c r="I1380" s="220"/>
      <c r="J1380" s="221">
        <f>ROUND(I1380*H1380,2)</f>
        <v>0</v>
      </c>
      <c r="K1380" s="217" t="s">
        <v>242</v>
      </c>
      <c r="L1380" s="46"/>
      <c r="M1380" s="222" t="s">
        <v>19</v>
      </c>
      <c r="N1380" s="223" t="s">
        <v>44</v>
      </c>
      <c r="O1380" s="86"/>
      <c r="P1380" s="224">
        <f>O1380*H1380</f>
        <v>0</v>
      </c>
      <c r="Q1380" s="224">
        <v>0.0020999999999999999</v>
      </c>
      <c r="R1380" s="224">
        <f>Q1380*H1380</f>
        <v>0.042419999999999992</v>
      </c>
      <c r="S1380" s="224">
        <v>0</v>
      </c>
      <c r="T1380" s="225">
        <f>S1380*H1380</f>
        <v>0</v>
      </c>
      <c r="U1380" s="40"/>
      <c r="V1380" s="40"/>
      <c r="W1380" s="40"/>
      <c r="X1380" s="40"/>
      <c r="Y1380" s="40"/>
      <c r="Z1380" s="40"/>
      <c r="AA1380" s="40"/>
      <c r="AB1380" s="40"/>
      <c r="AC1380" s="40"/>
      <c r="AD1380" s="40"/>
      <c r="AE1380" s="40"/>
      <c r="AR1380" s="226" t="s">
        <v>348</v>
      </c>
      <c r="AT1380" s="226" t="s">
        <v>238</v>
      </c>
      <c r="AU1380" s="226" t="s">
        <v>82</v>
      </c>
      <c r="AY1380" s="19" t="s">
        <v>236</v>
      </c>
      <c r="BE1380" s="227">
        <f>IF(N1380="základní",J1380,0)</f>
        <v>0</v>
      </c>
      <c r="BF1380" s="227">
        <f>IF(N1380="snížená",J1380,0)</f>
        <v>0</v>
      </c>
      <c r="BG1380" s="227">
        <f>IF(N1380="zákl. přenesená",J1380,0)</f>
        <v>0</v>
      </c>
      <c r="BH1380" s="227">
        <f>IF(N1380="sníž. přenesená",J1380,0)</f>
        <v>0</v>
      </c>
      <c r="BI1380" s="227">
        <f>IF(N1380="nulová",J1380,0)</f>
        <v>0</v>
      </c>
      <c r="BJ1380" s="19" t="s">
        <v>80</v>
      </c>
      <c r="BK1380" s="227">
        <f>ROUND(I1380*H1380,2)</f>
        <v>0</v>
      </c>
      <c r="BL1380" s="19" t="s">
        <v>348</v>
      </c>
      <c r="BM1380" s="226" t="s">
        <v>1457</v>
      </c>
    </row>
    <row r="1381" s="2" customFormat="1">
      <c r="A1381" s="40"/>
      <c r="B1381" s="41"/>
      <c r="C1381" s="42"/>
      <c r="D1381" s="228" t="s">
        <v>245</v>
      </c>
      <c r="E1381" s="42"/>
      <c r="F1381" s="229" t="s">
        <v>1458</v>
      </c>
      <c r="G1381" s="42"/>
      <c r="H1381" s="42"/>
      <c r="I1381" s="230"/>
      <c r="J1381" s="42"/>
      <c r="K1381" s="42"/>
      <c r="L1381" s="46"/>
      <c r="M1381" s="231"/>
      <c r="N1381" s="232"/>
      <c r="O1381" s="86"/>
      <c r="P1381" s="86"/>
      <c r="Q1381" s="86"/>
      <c r="R1381" s="86"/>
      <c r="S1381" s="86"/>
      <c r="T1381" s="87"/>
      <c r="U1381" s="40"/>
      <c r="V1381" s="40"/>
      <c r="W1381" s="40"/>
      <c r="X1381" s="40"/>
      <c r="Y1381" s="40"/>
      <c r="Z1381" s="40"/>
      <c r="AA1381" s="40"/>
      <c r="AB1381" s="40"/>
      <c r="AC1381" s="40"/>
      <c r="AD1381" s="40"/>
      <c r="AE1381" s="40"/>
      <c r="AT1381" s="19" t="s">
        <v>245</v>
      </c>
      <c r="AU1381" s="19" t="s">
        <v>82</v>
      </c>
    </row>
    <row r="1382" s="14" customFormat="1">
      <c r="A1382" s="14"/>
      <c r="B1382" s="244"/>
      <c r="C1382" s="245"/>
      <c r="D1382" s="235" t="s">
        <v>247</v>
      </c>
      <c r="E1382" s="246" t="s">
        <v>19</v>
      </c>
      <c r="F1382" s="247" t="s">
        <v>1459</v>
      </c>
      <c r="G1382" s="245"/>
      <c r="H1382" s="248">
        <v>20.199999999999999</v>
      </c>
      <c r="I1382" s="249"/>
      <c r="J1382" s="245"/>
      <c r="K1382" s="245"/>
      <c r="L1382" s="250"/>
      <c r="M1382" s="251"/>
      <c r="N1382" s="252"/>
      <c r="O1382" s="252"/>
      <c r="P1382" s="252"/>
      <c r="Q1382" s="252"/>
      <c r="R1382" s="252"/>
      <c r="S1382" s="252"/>
      <c r="T1382" s="253"/>
      <c r="U1382" s="14"/>
      <c r="V1382" s="14"/>
      <c r="W1382" s="14"/>
      <c r="X1382" s="14"/>
      <c r="Y1382" s="14"/>
      <c r="Z1382" s="14"/>
      <c r="AA1382" s="14"/>
      <c r="AB1382" s="14"/>
      <c r="AC1382" s="14"/>
      <c r="AD1382" s="14"/>
      <c r="AE1382" s="14"/>
      <c r="AT1382" s="254" t="s">
        <v>247</v>
      </c>
      <c r="AU1382" s="254" t="s">
        <v>82</v>
      </c>
      <c r="AV1382" s="14" t="s">
        <v>82</v>
      </c>
      <c r="AW1382" s="14" t="s">
        <v>33</v>
      </c>
      <c r="AX1382" s="14" t="s">
        <v>80</v>
      </c>
      <c r="AY1382" s="254" t="s">
        <v>236</v>
      </c>
    </row>
    <row r="1383" s="2" customFormat="1" ht="24.15" customHeight="1">
      <c r="A1383" s="40"/>
      <c r="B1383" s="41"/>
      <c r="C1383" s="215" t="s">
        <v>1460</v>
      </c>
      <c r="D1383" s="215" t="s">
        <v>238</v>
      </c>
      <c r="E1383" s="216" t="s">
        <v>1461</v>
      </c>
      <c r="F1383" s="217" t="s">
        <v>1462</v>
      </c>
      <c r="G1383" s="218" t="s">
        <v>329</v>
      </c>
      <c r="H1383" s="219">
        <v>0.64100000000000001</v>
      </c>
      <c r="I1383" s="220"/>
      <c r="J1383" s="221">
        <f>ROUND(I1383*H1383,2)</f>
        <v>0</v>
      </c>
      <c r="K1383" s="217" t="s">
        <v>242</v>
      </c>
      <c r="L1383" s="46"/>
      <c r="M1383" s="222" t="s">
        <v>19</v>
      </c>
      <c r="N1383" s="223" t="s">
        <v>44</v>
      </c>
      <c r="O1383" s="86"/>
      <c r="P1383" s="224">
        <f>O1383*H1383</f>
        <v>0</v>
      </c>
      <c r="Q1383" s="224">
        <v>0</v>
      </c>
      <c r="R1383" s="224">
        <f>Q1383*H1383</f>
        <v>0</v>
      </c>
      <c r="S1383" s="224">
        <v>0</v>
      </c>
      <c r="T1383" s="225">
        <f>S1383*H1383</f>
        <v>0</v>
      </c>
      <c r="U1383" s="40"/>
      <c r="V1383" s="40"/>
      <c r="W1383" s="40"/>
      <c r="X1383" s="40"/>
      <c r="Y1383" s="40"/>
      <c r="Z1383" s="40"/>
      <c r="AA1383" s="40"/>
      <c r="AB1383" s="40"/>
      <c r="AC1383" s="40"/>
      <c r="AD1383" s="40"/>
      <c r="AE1383" s="40"/>
      <c r="AR1383" s="226" t="s">
        <v>348</v>
      </c>
      <c r="AT1383" s="226" t="s">
        <v>238</v>
      </c>
      <c r="AU1383" s="226" t="s">
        <v>82</v>
      </c>
      <c r="AY1383" s="19" t="s">
        <v>236</v>
      </c>
      <c r="BE1383" s="227">
        <f>IF(N1383="základní",J1383,0)</f>
        <v>0</v>
      </c>
      <c r="BF1383" s="227">
        <f>IF(N1383="snížená",J1383,0)</f>
        <v>0</v>
      </c>
      <c r="BG1383" s="227">
        <f>IF(N1383="zákl. přenesená",J1383,0)</f>
        <v>0</v>
      </c>
      <c r="BH1383" s="227">
        <f>IF(N1383="sníž. přenesená",J1383,0)</f>
        <v>0</v>
      </c>
      <c r="BI1383" s="227">
        <f>IF(N1383="nulová",J1383,0)</f>
        <v>0</v>
      </c>
      <c r="BJ1383" s="19" t="s">
        <v>80</v>
      </c>
      <c r="BK1383" s="227">
        <f>ROUND(I1383*H1383,2)</f>
        <v>0</v>
      </c>
      <c r="BL1383" s="19" t="s">
        <v>348</v>
      </c>
      <c r="BM1383" s="226" t="s">
        <v>1463</v>
      </c>
    </row>
    <row r="1384" s="2" customFormat="1">
      <c r="A1384" s="40"/>
      <c r="B1384" s="41"/>
      <c r="C1384" s="42"/>
      <c r="D1384" s="228" t="s">
        <v>245</v>
      </c>
      <c r="E1384" s="42"/>
      <c r="F1384" s="229" t="s">
        <v>1464</v>
      </c>
      <c r="G1384" s="42"/>
      <c r="H1384" s="42"/>
      <c r="I1384" s="230"/>
      <c r="J1384" s="42"/>
      <c r="K1384" s="42"/>
      <c r="L1384" s="46"/>
      <c r="M1384" s="231"/>
      <c r="N1384" s="232"/>
      <c r="O1384" s="86"/>
      <c r="P1384" s="86"/>
      <c r="Q1384" s="86"/>
      <c r="R1384" s="86"/>
      <c r="S1384" s="86"/>
      <c r="T1384" s="87"/>
      <c r="U1384" s="40"/>
      <c r="V1384" s="40"/>
      <c r="W1384" s="40"/>
      <c r="X1384" s="40"/>
      <c r="Y1384" s="40"/>
      <c r="Z1384" s="40"/>
      <c r="AA1384" s="40"/>
      <c r="AB1384" s="40"/>
      <c r="AC1384" s="40"/>
      <c r="AD1384" s="40"/>
      <c r="AE1384" s="40"/>
      <c r="AT1384" s="19" t="s">
        <v>245</v>
      </c>
      <c r="AU1384" s="19" t="s">
        <v>82</v>
      </c>
    </row>
    <row r="1385" s="12" customFormat="1" ht="22.8" customHeight="1">
      <c r="A1385" s="12"/>
      <c r="B1385" s="199"/>
      <c r="C1385" s="200"/>
      <c r="D1385" s="201" t="s">
        <v>72</v>
      </c>
      <c r="E1385" s="213" t="s">
        <v>1465</v>
      </c>
      <c r="F1385" s="213" t="s">
        <v>1466</v>
      </c>
      <c r="G1385" s="200"/>
      <c r="H1385" s="200"/>
      <c r="I1385" s="203"/>
      <c r="J1385" s="214">
        <f>BK1385</f>
        <v>0</v>
      </c>
      <c r="K1385" s="200"/>
      <c r="L1385" s="205"/>
      <c r="M1385" s="206"/>
      <c r="N1385" s="207"/>
      <c r="O1385" s="207"/>
      <c r="P1385" s="208">
        <f>SUM(P1386:P1534)</f>
        <v>0</v>
      </c>
      <c r="Q1385" s="207"/>
      <c r="R1385" s="208">
        <f>SUM(R1386:R1534)</f>
        <v>0.14976455000000002</v>
      </c>
      <c r="S1385" s="207"/>
      <c r="T1385" s="209">
        <f>SUM(T1386:T1534)</f>
        <v>0.62397019999999992</v>
      </c>
      <c r="U1385" s="12"/>
      <c r="V1385" s="12"/>
      <c r="W1385" s="12"/>
      <c r="X1385" s="12"/>
      <c r="Y1385" s="12"/>
      <c r="Z1385" s="12"/>
      <c r="AA1385" s="12"/>
      <c r="AB1385" s="12"/>
      <c r="AC1385" s="12"/>
      <c r="AD1385" s="12"/>
      <c r="AE1385" s="12"/>
      <c r="AR1385" s="210" t="s">
        <v>82</v>
      </c>
      <c r="AT1385" s="211" t="s">
        <v>72</v>
      </c>
      <c r="AU1385" s="211" t="s">
        <v>80</v>
      </c>
      <c r="AY1385" s="210" t="s">
        <v>236</v>
      </c>
      <c r="BK1385" s="212">
        <f>SUM(BK1386:BK1534)</f>
        <v>0</v>
      </c>
    </row>
    <row r="1386" s="2" customFormat="1" ht="16.5" customHeight="1">
      <c r="A1386" s="40"/>
      <c r="B1386" s="41"/>
      <c r="C1386" s="215" t="s">
        <v>1467</v>
      </c>
      <c r="D1386" s="215" t="s">
        <v>238</v>
      </c>
      <c r="E1386" s="216" t="s">
        <v>1468</v>
      </c>
      <c r="F1386" s="217" t="s">
        <v>1469</v>
      </c>
      <c r="G1386" s="218" t="s">
        <v>114</v>
      </c>
      <c r="H1386" s="219">
        <v>24.808</v>
      </c>
      <c r="I1386" s="220"/>
      <c r="J1386" s="221">
        <f>ROUND(I1386*H1386,2)</f>
        <v>0</v>
      </c>
      <c r="K1386" s="217" t="s">
        <v>242</v>
      </c>
      <c r="L1386" s="46"/>
      <c r="M1386" s="222" t="s">
        <v>19</v>
      </c>
      <c r="N1386" s="223" t="s">
        <v>44</v>
      </c>
      <c r="O1386" s="86"/>
      <c r="P1386" s="224">
        <f>O1386*H1386</f>
        <v>0</v>
      </c>
      <c r="Q1386" s="224">
        <v>0</v>
      </c>
      <c r="R1386" s="224">
        <f>Q1386*H1386</f>
        <v>0</v>
      </c>
      <c r="S1386" s="224">
        <v>0.01695</v>
      </c>
      <c r="T1386" s="225">
        <f>S1386*H1386</f>
        <v>0.42049559999999997</v>
      </c>
      <c r="U1386" s="40"/>
      <c r="V1386" s="40"/>
      <c r="W1386" s="40"/>
      <c r="X1386" s="40"/>
      <c r="Y1386" s="40"/>
      <c r="Z1386" s="40"/>
      <c r="AA1386" s="40"/>
      <c r="AB1386" s="40"/>
      <c r="AC1386" s="40"/>
      <c r="AD1386" s="40"/>
      <c r="AE1386" s="40"/>
      <c r="AR1386" s="226" t="s">
        <v>348</v>
      </c>
      <c r="AT1386" s="226" t="s">
        <v>238</v>
      </c>
      <c r="AU1386" s="226" t="s">
        <v>82</v>
      </c>
      <c r="AY1386" s="19" t="s">
        <v>236</v>
      </c>
      <c r="BE1386" s="227">
        <f>IF(N1386="základní",J1386,0)</f>
        <v>0</v>
      </c>
      <c r="BF1386" s="227">
        <f>IF(N1386="snížená",J1386,0)</f>
        <v>0</v>
      </c>
      <c r="BG1386" s="227">
        <f>IF(N1386="zákl. přenesená",J1386,0)</f>
        <v>0</v>
      </c>
      <c r="BH1386" s="227">
        <f>IF(N1386="sníž. přenesená",J1386,0)</f>
        <v>0</v>
      </c>
      <c r="BI1386" s="227">
        <f>IF(N1386="nulová",J1386,0)</f>
        <v>0</v>
      </c>
      <c r="BJ1386" s="19" t="s">
        <v>80</v>
      </c>
      <c r="BK1386" s="227">
        <f>ROUND(I1386*H1386,2)</f>
        <v>0</v>
      </c>
      <c r="BL1386" s="19" t="s">
        <v>348</v>
      </c>
      <c r="BM1386" s="226" t="s">
        <v>1470</v>
      </c>
    </row>
    <row r="1387" s="2" customFormat="1">
      <c r="A1387" s="40"/>
      <c r="B1387" s="41"/>
      <c r="C1387" s="42"/>
      <c r="D1387" s="228" t="s">
        <v>245</v>
      </c>
      <c r="E1387" s="42"/>
      <c r="F1387" s="229" t="s">
        <v>1471</v>
      </c>
      <c r="G1387" s="42"/>
      <c r="H1387" s="42"/>
      <c r="I1387" s="230"/>
      <c r="J1387" s="42"/>
      <c r="K1387" s="42"/>
      <c r="L1387" s="46"/>
      <c r="M1387" s="231"/>
      <c r="N1387" s="232"/>
      <c r="O1387" s="86"/>
      <c r="P1387" s="86"/>
      <c r="Q1387" s="86"/>
      <c r="R1387" s="86"/>
      <c r="S1387" s="86"/>
      <c r="T1387" s="87"/>
      <c r="U1387" s="40"/>
      <c r="V1387" s="40"/>
      <c r="W1387" s="40"/>
      <c r="X1387" s="40"/>
      <c r="Y1387" s="40"/>
      <c r="Z1387" s="40"/>
      <c r="AA1387" s="40"/>
      <c r="AB1387" s="40"/>
      <c r="AC1387" s="40"/>
      <c r="AD1387" s="40"/>
      <c r="AE1387" s="40"/>
      <c r="AT1387" s="19" t="s">
        <v>245</v>
      </c>
      <c r="AU1387" s="19" t="s">
        <v>82</v>
      </c>
    </row>
    <row r="1388" s="13" customFormat="1">
      <c r="A1388" s="13"/>
      <c r="B1388" s="233"/>
      <c r="C1388" s="234"/>
      <c r="D1388" s="235" t="s">
        <v>247</v>
      </c>
      <c r="E1388" s="236" t="s">
        <v>19</v>
      </c>
      <c r="F1388" s="237" t="s">
        <v>268</v>
      </c>
      <c r="G1388" s="234"/>
      <c r="H1388" s="236" t="s">
        <v>19</v>
      </c>
      <c r="I1388" s="238"/>
      <c r="J1388" s="234"/>
      <c r="K1388" s="234"/>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247</v>
      </c>
      <c r="AU1388" s="243" t="s">
        <v>82</v>
      </c>
      <c r="AV1388" s="13" t="s">
        <v>80</v>
      </c>
      <c r="AW1388" s="13" t="s">
        <v>33</v>
      </c>
      <c r="AX1388" s="13" t="s">
        <v>73</v>
      </c>
      <c r="AY1388" s="243" t="s">
        <v>236</v>
      </c>
    </row>
    <row r="1389" s="13" customFormat="1">
      <c r="A1389" s="13"/>
      <c r="B1389" s="233"/>
      <c r="C1389" s="234"/>
      <c r="D1389" s="235" t="s">
        <v>247</v>
      </c>
      <c r="E1389" s="236" t="s">
        <v>19</v>
      </c>
      <c r="F1389" s="237" t="s">
        <v>269</v>
      </c>
      <c r="G1389" s="234"/>
      <c r="H1389" s="236" t="s">
        <v>19</v>
      </c>
      <c r="I1389" s="238"/>
      <c r="J1389" s="234"/>
      <c r="K1389" s="234"/>
      <c r="L1389" s="239"/>
      <c r="M1389" s="240"/>
      <c r="N1389" s="241"/>
      <c r="O1389" s="241"/>
      <c r="P1389" s="241"/>
      <c r="Q1389" s="241"/>
      <c r="R1389" s="241"/>
      <c r="S1389" s="241"/>
      <c r="T1389" s="242"/>
      <c r="U1389" s="13"/>
      <c r="V1389" s="13"/>
      <c r="W1389" s="13"/>
      <c r="X1389" s="13"/>
      <c r="Y1389" s="13"/>
      <c r="Z1389" s="13"/>
      <c r="AA1389" s="13"/>
      <c r="AB1389" s="13"/>
      <c r="AC1389" s="13"/>
      <c r="AD1389" s="13"/>
      <c r="AE1389" s="13"/>
      <c r="AT1389" s="243" t="s">
        <v>247</v>
      </c>
      <c r="AU1389" s="243" t="s">
        <v>82</v>
      </c>
      <c r="AV1389" s="13" t="s">
        <v>80</v>
      </c>
      <c r="AW1389" s="13" t="s">
        <v>33</v>
      </c>
      <c r="AX1389" s="13" t="s">
        <v>73</v>
      </c>
      <c r="AY1389" s="243" t="s">
        <v>236</v>
      </c>
    </row>
    <row r="1390" s="13" customFormat="1">
      <c r="A1390" s="13"/>
      <c r="B1390" s="233"/>
      <c r="C1390" s="234"/>
      <c r="D1390" s="235" t="s">
        <v>247</v>
      </c>
      <c r="E1390" s="236" t="s">
        <v>19</v>
      </c>
      <c r="F1390" s="237" t="s">
        <v>964</v>
      </c>
      <c r="G1390" s="234"/>
      <c r="H1390" s="236" t="s">
        <v>19</v>
      </c>
      <c r="I1390" s="238"/>
      <c r="J1390" s="234"/>
      <c r="K1390" s="234"/>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247</v>
      </c>
      <c r="AU1390" s="243" t="s">
        <v>82</v>
      </c>
      <c r="AV1390" s="13" t="s">
        <v>80</v>
      </c>
      <c r="AW1390" s="13" t="s">
        <v>33</v>
      </c>
      <c r="AX1390" s="13" t="s">
        <v>73</v>
      </c>
      <c r="AY1390" s="243" t="s">
        <v>236</v>
      </c>
    </row>
    <row r="1391" s="14" customFormat="1">
      <c r="A1391" s="14"/>
      <c r="B1391" s="244"/>
      <c r="C1391" s="245"/>
      <c r="D1391" s="235" t="s">
        <v>247</v>
      </c>
      <c r="E1391" s="246" t="s">
        <v>19</v>
      </c>
      <c r="F1391" s="247" t="s">
        <v>1472</v>
      </c>
      <c r="G1391" s="245"/>
      <c r="H1391" s="248">
        <v>18.207999999999998</v>
      </c>
      <c r="I1391" s="249"/>
      <c r="J1391" s="245"/>
      <c r="K1391" s="245"/>
      <c r="L1391" s="250"/>
      <c r="M1391" s="251"/>
      <c r="N1391" s="252"/>
      <c r="O1391" s="252"/>
      <c r="P1391" s="252"/>
      <c r="Q1391" s="252"/>
      <c r="R1391" s="252"/>
      <c r="S1391" s="252"/>
      <c r="T1391" s="253"/>
      <c r="U1391" s="14"/>
      <c r="V1391" s="14"/>
      <c r="W1391" s="14"/>
      <c r="X1391" s="14"/>
      <c r="Y1391" s="14"/>
      <c r="Z1391" s="14"/>
      <c r="AA1391" s="14"/>
      <c r="AB1391" s="14"/>
      <c r="AC1391" s="14"/>
      <c r="AD1391" s="14"/>
      <c r="AE1391" s="14"/>
      <c r="AT1391" s="254" t="s">
        <v>247</v>
      </c>
      <c r="AU1391" s="254" t="s">
        <v>82</v>
      </c>
      <c r="AV1391" s="14" t="s">
        <v>82</v>
      </c>
      <c r="AW1391" s="14" t="s">
        <v>33</v>
      </c>
      <c r="AX1391" s="14" t="s">
        <v>73</v>
      </c>
      <c r="AY1391" s="254" t="s">
        <v>236</v>
      </c>
    </row>
    <row r="1392" s="13" customFormat="1">
      <c r="A1392" s="13"/>
      <c r="B1392" s="233"/>
      <c r="C1392" s="234"/>
      <c r="D1392" s="235" t="s">
        <v>247</v>
      </c>
      <c r="E1392" s="236" t="s">
        <v>19</v>
      </c>
      <c r="F1392" s="237" t="s">
        <v>854</v>
      </c>
      <c r="G1392" s="234"/>
      <c r="H1392" s="236" t="s">
        <v>19</v>
      </c>
      <c r="I1392" s="238"/>
      <c r="J1392" s="234"/>
      <c r="K1392" s="234"/>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247</v>
      </c>
      <c r="AU1392" s="243" t="s">
        <v>82</v>
      </c>
      <c r="AV1392" s="13" t="s">
        <v>80</v>
      </c>
      <c r="AW1392" s="13" t="s">
        <v>33</v>
      </c>
      <c r="AX1392" s="13" t="s">
        <v>73</v>
      </c>
      <c r="AY1392" s="243" t="s">
        <v>236</v>
      </c>
    </row>
    <row r="1393" s="14" customFormat="1">
      <c r="A1393" s="14"/>
      <c r="B1393" s="244"/>
      <c r="C1393" s="245"/>
      <c r="D1393" s="235" t="s">
        <v>247</v>
      </c>
      <c r="E1393" s="246" t="s">
        <v>19</v>
      </c>
      <c r="F1393" s="247" t="s">
        <v>1473</v>
      </c>
      <c r="G1393" s="245"/>
      <c r="H1393" s="248">
        <v>6.5999999999999996</v>
      </c>
      <c r="I1393" s="249"/>
      <c r="J1393" s="245"/>
      <c r="K1393" s="245"/>
      <c r="L1393" s="250"/>
      <c r="M1393" s="251"/>
      <c r="N1393" s="252"/>
      <c r="O1393" s="252"/>
      <c r="P1393" s="252"/>
      <c r="Q1393" s="252"/>
      <c r="R1393" s="252"/>
      <c r="S1393" s="252"/>
      <c r="T1393" s="253"/>
      <c r="U1393" s="14"/>
      <c r="V1393" s="14"/>
      <c r="W1393" s="14"/>
      <c r="X1393" s="14"/>
      <c r="Y1393" s="14"/>
      <c r="Z1393" s="14"/>
      <c r="AA1393" s="14"/>
      <c r="AB1393" s="14"/>
      <c r="AC1393" s="14"/>
      <c r="AD1393" s="14"/>
      <c r="AE1393" s="14"/>
      <c r="AT1393" s="254" t="s">
        <v>247</v>
      </c>
      <c r="AU1393" s="254" t="s">
        <v>82</v>
      </c>
      <c r="AV1393" s="14" t="s">
        <v>82</v>
      </c>
      <c r="AW1393" s="14" t="s">
        <v>33</v>
      </c>
      <c r="AX1393" s="14" t="s">
        <v>73</v>
      </c>
      <c r="AY1393" s="254" t="s">
        <v>236</v>
      </c>
    </row>
    <row r="1394" s="16" customFormat="1">
      <c r="A1394" s="16"/>
      <c r="B1394" s="266"/>
      <c r="C1394" s="267"/>
      <c r="D1394" s="235" t="s">
        <v>247</v>
      </c>
      <c r="E1394" s="268" t="s">
        <v>19</v>
      </c>
      <c r="F1394" s="269" t="s">
        <v>367</v>
      </c>
      <c r="G1394" s="267"/>
      <c r="H1394" s="270">
        <v>24.808</v>
      </c>
      <c r="I1394" s="271"/>
      <c r="J1394" s="267"/>
      <c r="K1394" s="267"/>
      <c r="L1394" s="272"/>
      <c r="M1394" s="273"/>
      <c r="N1394" s="274"/>
      <c r="O1394" s="274"/>
      <c r="P1394" s="274"/>
      <c r="Q1394" s="274"/>
      <c r="R1394" s="274"/>
      <c r="S1394" s="274"/>
      <c r="T1394" s="275"/>
      <c r="U1394" s="16"/>
      <c r="V1394" s="16"/>
      <c r="W1394" s="16"/>
      <c r="X1394" s="16"/>
      <c r="Y1394" s="16"/>
      <c r="Z1394" s="16"/>
      <c r="AA1394" s="16"/>
      <c r="AB1394" s="16"/>
      <c r="AC1394" s="16"/>
      <c r="AD1394" s="16"/>
      <c r="AE1394" s="16"/>
      <c r="AT1394" s="276" t="s">
        <v>247</v>
      </c>
      <c r="AU1394" s="276" t="s">
        <v>82</v>
      </c>
      <c r="AV1394" s="16" t="s">
        <v>128</v>
      </c>
      <c r="AW1394" s="16" t="s">
        <v>33</v>
      </c>
      <c r="AX1394" s="16" t="s">
        <v>80</v>
      </c>
      <c r="AY1394" s="276" t="s">
        <v>236</v>
      </c>
    </row>
    <row r="1395" s="2" customFormat="1" ht="16.5" customHeight="1">
      <c r="A1395" s="40"/>
      <c r="B1395" s="41"/>
      <c r="C1395" s="215" t="s">
        <v>1474</v>
      </c>
      <c r="D1395" s="215" t="s">
        <v>238</v>
      </c>
      <c r="E1395" s="216" t="s">
        <v>1475</v>
      </c>
      <c r="F1395" s="217" t="s">
        <v>1476</v>
      </c>
      <c r="G1395" s="218" t="s">
        <v>114</v>
      </c>
      <c r="H1395" s="219">
        <v>7.7699999999999996</v>
      </c>
      <c r="I1395" s="220"/>
      <c r="J1395" s="221">
        <f>ROUND(I1395*H1395,2)</f>
        <v>0</v>
      </c>
      <c r="K1395" s="217" t="s">
        <v>242</v>
      </c>
      <c r="L1395" s="46"/>
      <c r="M1395" s="222" t="s">
        <v>19</v>
      </c>
      <c r="N1395" s="223" t="s">
        <v>44</v>
      </c>
      <c r="O1395" s="86"/>
      <c r="P1395" s="224">
        <f>O1395*H1395</f>
        <v>0</v>
      </c>
      <c r="Q1395" s="224">
        <v>0</v>
      </c>
      <c r="R1395" s="224">
        <f>Q1395*H1395</f>
        <v>0</v>
      </c>
      <c r="S1395" s="224">
        <v>0.01098</v>
      </c>
      <c r="T1395" s="225">
        <f>S1395*H1395</f>
        <v>0.08531459999999999</v>
      </c>
      <c r="U1395" s="40"/>
      <c r="V1395" s="40"/>
      <c r="W1395" s="40"/>
      <c r="X1395" s="40"/>
      <c r="Y1395" s="40"/>
      <c r="Z1395" s="40"/>
      <c r="AA1395" s="40"/>
      <c r="AB1395" s="40"/>
      <c r="AC1395" s="40"/>
      <c r="AD1395" s="40"/>
      <c r="AE1395" s="40"/>
      <c r="AR1395" s="226" t="s">
        <v>348</v>
      </c>
      <c r="AT1395" s="226" t="s">
        <v>238</v>
      </c>
      <c r="AU1395" s="226" t="s">
        <v>82</v>
      </c>
      <c r="AY1395" s="19" t="s">
        <v>236</v>
      </c>
      <c r="BE1395" s="227">
        <f>IF(N1395="základní",J1395,0)</f>
        <v>0</v>
      </c>
      <c r="BF1395" s="227">
        <f>IF(N1395="snížená",J1395,0)</f>
        <v>0</v>
      </c>
      <c r="BG1395" s="227">
        <f>IF(N1395="zákl. přenesená",J1395,0)</f>
        <v>0</v>
      </c>
      <c r="BH1395" s="227">
        <f>IF(N1395="sníž. přenesená",J1395,0)</f>
        <v>0</v>
      </c>
      <c r="BI1395" s="227">
        <f>IF(N1395="nulová",J1395,0)</f>
        <v>0</v>
      </c>
      <c r="BJ1395" s="19" t="s">
        <v>80</v>
      </c>
      <c r="BK1395" s="227">
        <f>ROUND(I1395*H1395,2)</f>
        <v>0</v>
      </c>
      <c r="BL1395" s="19" t="s">
        <v>348</v>
      </c>
      <c r="BM1395" s="226" t="s">
        <v>1477</v>
      </c>
    </row>
    <row r="1396" s="2" customFormat="1">
      <c r="A1396" s="40"/>
      <c r="B1396" s="41"/>
      <c r="C1396" s="42"/>
      <c r="D1396" s="228" t="s">
        <v>245</v>
      </c>
      <c r="E1396" s="42"/>
      <c r="F1396" s="229" t="s">
        <v>1478</v>
      </c>
      <c r="G1396" s="42"/>
      <c r="H1396" s="42"/>
      <c r="I1396" s="230"/>
      <c r="J1396" s="42"/>
      <c r="K1396" s="42"/>
      <c r="L1396" s="46"/>
      <c r="M1396" s="231"/>
      <c r="N1396" s="232"/>
      <c r="O1396" s="86"/>
      <c r="P1396" s="86"/>
      <c r="Q1396" s="86"/>
      <c r="R1396" s="86"/>
      <c r="S1396" s="86"/>
      <c r="T1396" s="87"/>
      <c r="U1396" s="40"/>
      <c r="V1396" s="40"/>
      <c r="W1396" s="40"/>
      <c r="X1396" s="40"/>
      <c r="Y1396" s="40"/>
      <c r="Z1396" s="40"/>
      <c r="AA1396" s="40"/>
      <c r="AB1396" s="40"/>
      <c r="AC1396" s="40"/>
      <c r="AD1396" s="40"/>
      <c r="AE1396" s="40"/>
      <c r="AT1396" s="19" t="s">
        <v>245</v>
      </c>
      <c r="AU1396" s="19" t="s">
        <v>82</v>
      </c>
    </row>
    <row r="1397" s="13" customFormat="1">
      <c r="A1397" s="13"/>
      <c r="B1397" s="233"/>
      <c r="C1397" s="234"/>
      <c r="D1397" s="235" t="s">
        <v>247</v>
      </c>
      <c r="E1397" s="236" t="s">
        <v>19</v>
      </c>
      <c r="F1397" s="237" t="s">
        <v>268</v>
      </c>
      <c r="G1397" s="234"/>
      <c r="H1397" s="236" t="s">
        <v>19</v>
      </c>
      <c r="I1397" s="238"/>
      <c r="J1397" s="234"/>
      <c r="K1397" s="234"/>
      <c r="L1397" s="239"/>
      <c r="M1397" s="240"/>
      <c r="N1397" s="241"/>
      <c r="O1397" s="241"/>
      <c r="P1397" s="241"/>
      <c r="Q1397" s="241"/>
      <c r="R1397" s="241"/>
      <c r="S1397" s="241"/>
      <c r="T1397" s="242"/>
      <c r="U1397" s="13"/>
      <c r="V1397" s="13"/>
      <c r="W1397" s="13"/>
      <c r="X1397" s="13"/>
      <c r="Y1397" s="13"/>
      <c r="Z1397" s="13"/>
      <c r="AA1397" s="13"/>
      <c r="AB1397" s="13"/>
      <c r="AC1397" s="13"/>
      <c r="AD1397" s="13"/>
      <c r="AE1397" s="13"/>
      <c r="AT1397" s="243" t="s">
        <v>247</v>
      </c>
      <c r="AU1397" s="243" t="s">
        <v>82</v>
      </c>
      <c r="AV1397" s="13" t="s">
        <v>80</v>
      </c>
      <c r="AW1397" s="13" t="s">
        <v>33</v>
      </c>
      <c r="AX1397" s="13" t="s">
        <v>73</v>
      </c>
      <c r="AY1397" s="243" t="s">
        <v>236</v>
      </c>
    </row>
    <row r="1398" s="13" customFormat="1">
      <c r="A1398" s="13"/>
      <c r="B1398" s="233"/>
      <c r="C1398" s="234"/>
      <c r="D1398" s="235" t="s">
        <v>247</v>
      </c>
      <c r="E1398" s="236" t="s">
        <v>19</v>
      </c>
      <c r="F1398" s="237" t="s">
        <v>333</v>
      </c>
      <c r="G1398" s="234"/>
      <c r="H1398" s="236" t="s">
        <v>19</v>
      </c>
      <c r="I1398" s="238"/>
      <c r="J1398" s="234"/>
      <c r="K1398" s="234"/>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247</v>
      </c>
      <c r="AU1398" s="243" t="s">
        <v>82</v>
      </c>
      <c r="AV1398" s="13" t="s">
        <v>80</v>
      </c>
      <c r="AW1398" s="13" t="s">
        <v>33</v>
      </c>
      <c r="AX1398" s="13" t="s">
        <v>73</v>
      </c>
      <c r="AY1398" s="243" t="s">
        <v>236</v>
      </c>
    </row>
    <row r="1399" s="13" customFormat="1">
      <c r="A1399" s="13"/>
      <c r="B1399" s="233"/>
      <c r="C1399" s="234"/>
      <c r="D1399" s="235" t="s">
        <v>247</v>
      </c>
      <c r="E1399" s="236" t="s">
        <v>19</v>
      </c>
      <c r="F1399" s="237" t="s">
        <v>1039</v>
      </c>
      <c r="G1399" s="234"/>
      <c r="H1399" s="236" t="s">
        <v>19</v>
      </c>
      <c r="I1399" s="238"/>
      <c r="J1399" s="234"/>
      <c r="K1399" s="234"/>
      <c r="L1399" s="239"/>
      <c r="M1399" s="240"/>
      <c r="N1399" s="241"/>
      <c r="O1399" s="241"/>
      <c r="P1399" s="241"/>
      <c r="Q1399" s="241"/>
      <c r="R1399" s="241"/>
      <c r="S1399" s="241"/>
      <c r="T1399" s="242"/>
      <c r="U1399" s="13"/>
      <c r="V1399" s="13"/>
      <c r="W1399" s="13"/>
      <c r="X1399" s="13"/>
      <c r="Y1399" s="13"/>
      <c r="Z1399" s="13"/>
      <c r="AA1399" s="13"/>
      <c r="AB1399" s="13"/>
      <c r="AC1399" s="13"/>
      <c r="AD1399" s="13"/>
      <c r="AE1399" s="13"/>
      <c r="AT1399" s="243" t="s">
        <v>247</v>
      </c>
      <c r="AU1399" s="243" t="s">
        <v>82</v>
      </c>
      <c r="AV1399" s="13" t="s">
        <v>80</v>
      </c>
      <c r="AW1399" s="13" t="s">
        <v>33</v>
      </c>
      <c r="AX1399" s="13" t="s">
        <v>73</v>
      </c>
      <c r="AY1399" s="243" t="s">
        <v>236</v>
      </c>
    </row>
    <row r="1400" s="14" customFormat="1">
      <c r="A1400" s="14"/>
      <c r="B1400" s="244"/>
      <c r="C1400" s="245"/>
      <c r="D1400" s="235" t="s">
        <v>247</v>
      </c>
      <c r="E1400" s="246" t="s">
        <v>19</v>
      </c>
      <c r="F1400" s="247" t="s">
        <v>1479</v>
      </c>
      <c r="G1400" s="245"/>
      <c r="H1400" s="248">
        <v>3.8100000000000001</v>
      </c>
      <c r="I1400" s="249"/>
      <c r="J1400" s="245"/>
      <c r="K1400" s="245"/>
      <c r="L1400" s="250"/>
      <c r="M1400" s="251"/>
      <c r="N1400" s="252"/>
      <c r="O1400" s="252"/>
      <c r="P1400" s="252"/>
      <c r="Q1400" s="252"/>
      <c r="R1400" s="252"/>
      <c r="S1400" s="252"/>
      <c r="T1400" s="253"/>
      <c r="U1400" s="14"/>
      <c r="V1400" s="14"/>
      <c r="W1400" s="14"/>
      <c r="X1400" s="14"/>
      <c r="Y1400" s="14"/>
      <c r="Z1400" s="14"/>
      <c r="AA1400" s="14"/>
      <c r="AB1400" s="14"/>
      <c r="AC1400" s="14"/>
      <c r="AD1400" s="14"/>
      <c r="AE1400" s="14"/>
      <c r="AT1400" s="254" t="s">
        <v>247</v>
      </c>
      <c r="AU1400" s="254" t="s">
        <v>82</v>
      </c>
      <c r="AV1400" s="14" t="s">
        <v>82</v>
      </c>
      <c r="AW1400" s="14" t="s">
        <v>33</v>
      </c>
      <c r="AX1400" s="14" t="s">
        <v>73</v>
      </c>
      <c r="AY1400" s="254" t="s">
        <v>236</v>
      </c>
    </row>
    <row r="1401" s="13" customFormat="1">
      <c r="A1401" s="13"/>
      <c r="B1401" s="233"/>
      <c r="C1401" s="234"/>
      <c r="D1401" s="235" t="s">
        <v>247</v>
      </c>
      <c r="E1401" s="236" t="s">
        <v>19</v>
      </c>
      <c r="F1401" s="237" t="s">
        <v>1056</v>
      </c>
      <c r="G1401" s="234"/>
      <c r="H1401" s="236" t="s">
        <v>19</v>
      </c>
      <c r="I1401" s="238"/>
      <c r="J1401" s="234"/>
      <c r="K1401" s="234"/>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247</v>
      </c>
      <c r="AU1401" s="243" t="s">
        <v>82</v>
      </c>
      <c r="AV1401" s="13" t="s">
        <v>80</v>
      </c>
      <c r="AW1401" s="13" t="s">
        <v>33</v>
      </c>
      <c r="AX1401" s="13" t="s">
        <v>73</v>
      </c>
      <c r="AY1401" s="243" t="s">
        <v>236</v>
      </c>
    </row>
    <row r="1402" s="14" customFormat="1">
      <c r="A1402" s="14"/>
      <c r="B1402" s="244"/>
      <c r="C1402" s="245"/>
      <c r="D1402" s="235" t="s">
        <v>247</v>
      </c>
      <c r="E1402" s="246" t="s">
        <v>19</v>
      </c>
      <c r="F1402" s="247" t="s">
        <v>1480</v>
      </c>
      <c r="G1402" s="245"/>
      <c r="H1402" s="248">
        <v>3.96</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247</v>
      </c>
      <c r="AU1402" s="254" t="s">
        <v>82</v>
      </c>
      <c r="AV1402" s="14" t="s">
        <v>82</v>
      </c>
      <c r="AW1402" s="14" t="s">
        <v>33</v>
      </c>
      <c r="AX1402" s="14" t="s">
        <v>73</v>
      </c>
      <c r="AY1402" s="254" t="s">
        <v>236</v>
      </c>
    </row>
    <row r="1403" s="16" customFormat="1">
      <c r="A1403" s="16"/>
      <c r="B1403" s="266"/>
      <c r="C1403" s="267"/>
      <c r="D1403" s="235" t="s">
        <v>247</v>
      </c>
      <c r="E1403" s="268" t="s">
        <v>19</v>
      </c>
      <c r="F1403" s="269" t="s">
        <v>367</v>
      </c>
      <c r="G1403" s="267"/>
      <c r="H1403" s="270">
        <v>7.7699999999999996</v>
      </c>
      <c r="I1403" s="271"/>
      <c r="J1403" s="267"/>
      <c r="K1403" s="267"/>
      <c r="L1403" s="272"/>
      <c r="M1403" s="273"/>
      <c r="N1403" s="274"/>
      <c r="O1403" s="274"/>
      <c r="P1403" s="274"/>
      <c r="Q1403" s="274"/>
      <c r="R1403" s="274"/>
      <c r="S1403" s="274"/>
      <c r="T1403" s="275"/>
      <c r="U1403" s="16"/>
      <c r="V1403" s="16"/>
      <c r="W1403" s="16"/>
      <c r="X1403" s="16"/>
      <c r="Y1403" s="16"/>
      <c r="Z1403" s="16"/>
      <c r="AA1403" s="16"/>
      <c r="AB1403" s="16"/>
      <c r="AC1403" s="16"/>
      <c r="AD1403" s="16"/>
      <c r="AE1403" s="16"/>
      <c r="AT1403" s="276" t="s">
        <v>247</v>
      </c>
      <c r="AU1403" s="276" t="s">
        <v>82</v>
      </c>
      <c r="AV1403" s="16" t="s">
        <v>128</v>
      </c>
      <c r="AW1403" s="16" t="s">
        <v>33</v>
      </c>
      <c r="AX1403" s="16" t="s">
        <v>80</v>
      </c>
      <c r="AY1403" s="276" t="s">
        <v>236</v>
      </c>
    </row>
    <row r="1404" s="2" customFormat="1" ht="16.5" customHeight="1">
      <c r="A1404" s="40"/>
      <c r="B1404" s="41"/>
      <c r="C1404" s="215" t="s">
        <v>1481</v>
      </c>
      <c r="D1404" s="215" t="s">
        <v>238</v>
      </c>
      <c r="E1404" s="216" t="s">
        <v>1482</v>
      </c>
      <c r="F1404" s="217" t="s">
        <v>1483</v>
      </c>
      <c r="G1404" s="218" t="s">
        <v>114</v>
      </c>
      <c r="H1404" s="219">
        <v>7.7699999999999996</v>
      </c>
      <c r="I1404" s="220"/>
      <c r="J1404" s="221">
        <f>ROUND(I1404*H1404,2)</f>
        <v>0</v>
      </c>
      <c r="K1404" s="217" t="s">
        <v>242</v>
      </c>
      <c r="L1404" s="46"/>
      <c r="M1404" s="222" t="s">
        <v>19</v>
      </c>
      <c r="N1404" s="223" t="s">
        <v>44</v>
      </c>
      <c r="O1404" s="86"/>
      <c r="P1404" s="224">
        <f>O1404*H1404</f>
        <v>0</v>
      </c>
      <c r="Q1404" s="224">
        <v>0</v>
      </c>
      <c r="R1404" s="224">
        <f>Q1404*H1404</f>
        <v>0</v>
      </c>
      <c r="S1404" s="224">
        <v>0.0080000000000000002</v>
      </c>
      <c r="T1404" s="225">
        <f>S1404*H1404</f>
        <v>0.06216</v>
      </c>
      <c r="U1404" s="40"/>
      <c r="V1404" s="40"/>
      <c r="W1404" s="40"/>
      <c r="X1404" s="40"/>
      <c r="Y1404" s="40"/>
      <c r="Z1404" s="40"/>
      <c r="AA1404" s="40"/>
      <c r="AB1404" s="40"/>
      <c r="AC1404" s="40"/>
      <c r="AD1404" s="40"/>
      <c r="AE1404" s="40"/>
      <c r="AR1404" s="226" t="s">
        <v>348</v>
      </c>
      <c r="AT1404" s="226" t="s">
        <v>238</v>
      </c>
      <c r="AU1404" s="226" t="s">
        <v>82</v>
      </c>
      <c r="AY1404" s="19" t="s">
        <v>236</v>
      </c>
      <c r="BE1404" s="227">
        <f>IF(N1404="základní",J1404,0)</f>
        <v>0</v>
      </c>
      <c r="BF1404" s="227">
        <f>IF(N1404="snížená",J1404,0)</f>
        <v>0</v>
      </c>
      <c r="BG1404" s="227">
        <f>IF(N1404="zákl. přenesená",J1404,0)</f>
        <v>0</v>
      </c>
      <c r="BH1404" s="227">
        <f>IF(N1404="sníž. přenesená",J1404,0)</f>
        <v>0</v>
      </c>
      <c r="BI1404" s="227">
        <f>IF(N1404="nulová",J1404,0)</f>
        <v>0</v>
      </c>
      <c r="BJ1404" s="19" t="s">
        <v>80</v>
      </c>
      <c r="BK1404" s="227">
        <f>ROUND(I1404*H1404,2)</f>
        <v>0</v>
      </c>
      <c r="BL1404" s="19" t="s">
        <v>348</v>
      </c>
      <c r="BM1404" s="226" t="s">
        <v>1484</v>
      </c>
    </row>
    <row r="1405" s="2" customFormat="1">
      <c r="A1405" s="40"/>
      <c r="B1405" s="41"/>
      <c r="C1405" s="42"/>
      <c r="D1405" s="228" t="s">
        <v>245</v>
      </c>
      <c r="E1405" s="42"/>
      <c r="F1405" s="229" t="s">
        <v>1485</v>
      </c>
      <c r="G1405" s="42"/>
      <c r="H1405" s="42"/>
      <c r="I1405" s="230"/>
      <c r="J1405" s="42"/>
      <c r="K1405" s="42"/>
      <c r="L1405" s="46"/>
      <c r="M1405" s="231"/>
      <c r="N1405" s="232"/>
      <c r="O1405" s="86"/>
      <c r="P1405" s="86"/>
      <c r="Q1405" s="86"/>
      <c r="R1405" s="86"/>
      <c r="S1405" s="86"/>
      <c r="T1405" s="87"/>
      <c r="U1405" s="40"/>
      <c r="V1405" s="40"/>
      <c r="W1405" s="40"/>
      <c r="X1405" s="40"/>
      <c r="Y1405" s="40"/>
      <c r="Z1405" s="40"/>
      <c r="AA1405" s="40"/>
      <c r="AB1405" s="40"/>
      <c r="AC1405" s="40"/>
      <c r="AD1405" s="40"/>
      <c r="AE1405" s="40"/>
      <c r="AT1405" s="19" t="s">
        <v>245</v>
      </c>
      <c r="AU1405" s="19" t="s">
        <v>82</v>
      </c>
    </row>
    <row r="1406" s="13" customFormat="1">
      <c r="A1406" s="13"/>
      <c r="B1406" s="233"/>
      <c r="C1406" s="234"/>
      <c r="D1406" s="235" t="s">
        <v>247</v>
      </c>
      <c r="E1406" s="236" t="s">
        <v>19</v>
      </c>
      <c r="F1406" s="237" t="s">
        <v>268</v>
      </c>
      <c r="G1406" s="234"/>
      <c r="H1406" s="236" t="s">
        <v>19</v>
      </c>
      <c r="I1406" s="238"/>
      <c r="J1406" s="234"/>
      <c r="K1406" s="234"/>
      <c r="L1406" s="239"/>
      <c r="M1406" s="240"/>
      <c r="N1406" s="241"/>
      <c r="O1406" s="241"/>
      <c r="P1406" s="241"/>
      <c r="Q1406" s="241"/>
      <c r="R1406" s="241"/>
      <c r="S1406" s="241"/>
      <c r="T1406" s="242"/>
      <c r="U1406" s="13"/>
      <c r="V1406" s="13"/>
      <c r="W1406" s="13"/>
      <c r="X1406" s="13"/>
      <c r="Y1406" s="13"/>
      <c r="Z1406" s="13"/>
      <c r="AA1406" s="13"/>
      <c r="AB1406" s="13"/>
      <c r="AC1406" s="13"/>
      <c r="AD1406" s="13"/>
      <c r="AE1406" s="13"/>
      <c r="AT1406" s="243" t="s">
        <v>247</v>
      </c>
      <c r="AU1406" s="243" t="s">
        <v>82</v>
      </c>
      <c r="AV1406" s="13" t="s">
        <v>80</v>
      </c>
      <c r="AW1406" s="13" t="s">
        <v>33</v>
      </c>
      <c r="AX1406" s="13" t="s">
        <v>73</v>
      </c>
      <c r="AY1406" s="243" t="s">
        <v>236</v>
      </c>
    </row>
    <row r="1407" s="13" customFormat="1">
      <c r="A1407" s="13"/>
      <c r="B1407" s="233"/>
      <c r="C1407" s="234"/>
      <c r="D1407" s="235" t="s">
        <v>247</v>
      </c>
      <c r="E1407" s="236" t="s">
        <v>19</v>
      </c>
      <c r="F1407" s="237" t="s">
        <v>333</v>
      </c>
      <c r="G1407" s="234"/>
      <c r="H1407" s="236" t="s">
        <v>19</v>
      </c>
      <c r="I1407" s="238"/>
      <c r="J1407" s="234"/>
      <c r="K1407" s="234"/>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247</v>
      </c>
      <c r="AU1407" s="243" t="s">
        <v>82</v>
      </c>
      <c r="AV1407" s="13" t="s">
        <v>80</v>
      </c>
      <c r="AW1407" s="13" t="s">
        <v>33</v>
      </c>
      <c r="AX1407" s="13" t="s">
        <v>73</v>
      </c>
      <c r="AY1407" s="243" t="s">
        <v>236</v>
      </c>
    </row>
    <row r="1408" s="13" customFormat="1">
      <c r="A1408" s="13"/>
      <c r="B1408" s="233"/>
      <c r="C1408" s="234"/>
      <c r="D1408" s="235" t="s">
        <v>247</v>
      </c>
      <c r="E1408" s="236" t="s">
        <v>19</v>
      </c>
      <c r="F1408" s="237" t="s">
        <v>1039</v>
      </c>
      <c r="G1408" s="234"/>
      <c r="H1408" s="236" t="s">
        <v>19</v>
      </c>
      <c r="I1408" s="238"/>
      <c r="J1408" s="234"/>
      <c r="K1408" s="234"/>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247</v>
      </c>
      <c r="AU1408" s="243" t="s">
        <v>82</v>
      </c>
      <c r="AV1408" s="13" t="s">
        <v>80</v>
      </c>
      <c r="AW1408" s="13" t="s">
        <v>33</v>
      </c>
      <c r="AX1408" s="13" t="s">
        <v>73</v>
      </c>
      <c r="AY1408" s="243" t="s">
        <v>236</v>
      </c>
    </row>
    <row r="1409" s="14" customFormat="1">
      <c r="A1409" s="14"/>
      <c r="B1409" s="244"/>
      <c r="C1409" s="245"/>
      <c r="D1409" s="235" t="s">
        <v>247</v>
      </c>
      <c r="E1409" s="246" t="s">
        <v>19</v>
      </c>
      <c r="F1409" s="247" t="s">
        <v>1479</v>
      </c>
      <c r="G1409" s="245"/>
      <c r="H1409" s="248">
        <v>3.8100000000000001</v>
      </c>
      <c r="I1409" s="249"/>
      <c r="J1409" s="245"/>
      <c r="K1409" s="245"/>
      <c r="L1409" s="250"/>
      <c r="M1409" s="251"/>
      <c r="N1409" s="252"/>
      <c r="O1409" s="252"/>
      <c r="P1409" s="252"/>
      <c r="Q1409" s="252"/>
      <c r="R1409" s="252"/>
      <c r="S1409" s="252"/>
      <c r="T1409" s="253"/>
      <c r="U1409" s="14"/>
      <c r="V1409" s="14"/>
      <c r="W1409" s="14"/>
      <c r="X1409" s="14"/>
      <c r="Y1409" s="14"/>
      <c r="Z1409" s="14"/>
      <c r="AA1409" s="14"/>
      <c r="AB1409" s="14"/>
      <c r="AC1409" s="14"/>
      <c r="AD1409" s="14"/>
      <c r="AE1409" s="14"/>
      <c r="AT1409" s="254" t="s">
        <v>247</v>
      </c>
      <c r="AU1409" s="254" t="s">
        <v>82</v>
      </c>
      <c r="AV1409" s="14" t="s">
        <v>82</v>
      </c>
      <c r="AW1409" s="14" t="s">
        <v>33</v>
      </c>
      <c r="AX1409" s="14" t="s">
        <v>73</v>
      </c>
      <c r="AY1409" s="254" t="s">
        <v>236</v>
      </c>
    </row>
    <row r="1410" s="13" customFormat="1">
      <c r="A1410" s="13"/>
      <c r="B1410" s="233"/>
      <c r="C1410" s="234"/>
      <c r="D1410" s="235" t="s">
        <v>247</v>
      </c>
      <c r="E1410" s="236" t="s">
        <v>19</v>
      </c>
      <c r="F1410" s="237" t="s">
        <v>1056</v>
      </c>
      <c r="G1410" s="234"/>
      <c r="H1410" s="236" t="s">
        <v>19</v>
      </c>
      <c r="I1410" s="238"/>
      <c r="J1410" s="234"/>
      <c r="K1410" s="234"/>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247</v>
      </c>
      <c r="AU1410" s="243" t="s">
        <v>82</v>
      </c>
      <c r="AV1410" s="13" t="s">
        <v>80</v>
      </c>
      <c r="AW1410" s="13" t="s">
        <v>33</v>
      </c>
      <c r="AX1410" s="13" t="s">
        <v>73</v>
      </c>
      <c r="AY1410" s="243" t="s">
        <v>236</v>
      </c>
    </row>
    <row r="1411" s="14" customFormat="1">
      <c r="A1411" s="14"/>
      <c r="B1411" s="244"/>
      <c r="C1411" s="245"/>
      <c r="D1411" s="235" t="s">
        <v>247</v>
      </c>
      <c r="E1411" s="246" t="s">
        <v>19</v>
      </c>
      <c r="F1411" s="247" t="s">
        <v>1480</v>
      </c>
      <c r="G1411" s="245"/>
      <c r="H1411" s="248">
        <v>3.96</v>
      </c>
      <c r="I1411" s="249"/>
      <c r="J1411" s="245"/>
      <c r="K1411" s="245"/>
      <c r="L1411" s="250"/>
      <c r="M1411" s="251"/>
      <c r="N1411" s="252"/>
      <c r="O1411" s="252"/>
      <c r="P1411" s="252"/>
      <c r="Q1411" s="252"/>
      <c r="R1411" s="252"/>
      <c r="S1411" s="252"/>
      <c r="T1411" s="253"/>
      <c r="U1411" s="14"/>
      <c r="V1411" s="14"/>
      <c r="W1411" s="14"/>
      <c r="X1411" s="14"/>
      <c r="Y1411" s="14"/>
      <c r="Z1411" s="14"/>
      <c r="AA1411" s="14"/>
      <c r="AB1411" s="14"/>
      <c r="AC1411" s="14"/>
      <c r="AD1411" s="14"/>
      <c r="AE1411" s="14"/>
      <c r="AT1411" s="254" t="s">
        <v>247</v>
      </c>
      <c r="AU1411" s="254" t="s">
        <v>82</v>
      </c>
      <c r="AV1411" s="14" t="s">
        <v>82</v>
      </c>
      <c r="AW1411" s="14" t="s">
        <v>33</v>
      </c>
      <c r="AX1411" s="14" t="s">
        <v>73</v>
      </c>
      <c r="AY1411" s="254" t="s">
        <v>236</v>
      </c>
    </row>
    <row r="1412" s="16" customFormat="1">
      <c r="A1412" s="16"/>
      <c r="B1412" s="266"/>
      <c r="C1412" s="267"/>
      <c r="D1412" s="235" t="s">
        <v>247</v>
      </c>
      <c r="E1412" s="268" t="s">
        <v>19</v>
      </c>
      <c r="F1412" s="269" t="s">
        <v>367</v>
      </c>
      <c r="G1412" s="267"/>
      <c r="H1412" s="270">
        <v>7.7699999999999996</v>
      </c>
      <c r="I1412" s="271"/>
      <c r="J1412" s="267"/>
      <c r="K1412" s="267"/>
      <c r="L1412" s="272"/>
      <c r="M1412" s="273"/>
      <c r="N1412" s="274"/>
      <c r="O1412" s="274"/>
      <c r="P1412" s="274"/>
      <c r="Q1412" s="274"/>
      <c r="R1412" s="274"/>
      <c r="S1412" s="274"/>
      <c r="T1412" s="275"/>
      <c r="U1412" s="16"/>
      <c r="V1412" s="16"/>
      <c r="W1412" s="16"/>
      <c r="X1412" s="16"/>
      <c r="Y1412" s="16"/>
      <c r="Z1412" s="16"/>
      <c r="AA1412" s="16"/>
      <c r="AB1412" s="16"/>
      <c r="AC1412" s="16"/>
      <c r="AD1412" s="16"/>
      <c r="AE1412" s="16"/>
      <c r="AT1412" s="276" t="s">
        <v>247</v>
      </c>
      <c r="AU1412" s="276" t="s">
        <v>82</v>
      </c>
      <c r="AV1412" s="16" t="s">
        <v>128</v>
      </c>
      <c r="AW1412" s="16" t="s">
        <v>33</v>
      </c>
      <c r="AX1412" s="16" t="s">
        <v>80</v>
      </c>
      <c r="AY1412" s="276" t="s">
        <v>236</v>
      </c>
    </row>
    <row r="1413" s="2" customFormat="1" ht="21.75" customHeight="1">
      <c r="A1413" s="40"/>
      <c r="B1413" s="41"/>
      <c r="C1413" s="215" t="s">
        <v>1486</v>
      </c>
      <c r="D1413" s="215" t="s">
        <v>238</v>
      </c>
      <c r="E1413" s="216" t="s">
        <v>1487</v>
      </c>
      <c r="F1413" s="217" t="s">
        <v>1488</v>
      </c>
      <c r="G1413" s="218" t="s">
        <v>114</v>
      </c>
      <c r="H1413" s="219">
        <v>3.2999999999999998</v>
      </c>
      <c r="I1413" s="220"/>
      <c r="J1413" s="221">
        <f>ROUND(I1413*H1413,2)</f>
        <v>0</v>
      </c>
      <c r="K1413" s="217" t="s">
        <v>242</v>
      </c>
      <c r="L1413" s="46"/>
      <c r="M1413" s="222" t="s">
        <v>19</v>
      </c>
      <c r="N1413" s="223" t="s">
        <v>44</v>
      </c>
      <c r="O1413" s="86"/>
      <c r="P1413" s="224">
        <f>O1413*H1413</f>
        <v>0</v>
      </c>
      <c r="Q1413" s="224">
        <v>0.00027</v>
      </c>
      <c r="R1413" s="224">
        <f>Q1413*H1413</f>
        <v>0.00089099999999999997</v>
      </c>
      <c r="S1413" s="224">
        <v>0</v>
      </c>
      <c r="T1413" s="225">
        <f>S1413*H1413</f>
        <v>0</v>
      </c>
      <c r="U1413" s="40"/>
      <c r="V1413" s="40"/>
      <c r="W1413" s="40"/>
      <c r="X1413" s="40"/>
      <c r="Y1413" s="40"/>
      <c r="Z1413" s="40"/>
      <c r="AA1413" s="40"/>
      <c r="AB1413" s="40"/>
      <c r="AC1413" s="40"/>
      <c r="AD1413" s="40"/>
      <c r="AE1413" s="40"/>
      <c r="AR1413" s="226" t="s">
        <v>348</v>
      </c>
      <c r="AT1413" s="226" t="s">
        <v>238</v>
      </c>
      <c r="AU1413" s="226" t="s">
        <v>82</v>
      </c>
      <c r="AY1413" s="19" t="s">
        <v>236</v>
      </c>
      <c r="BE1413" s="227">
        <f>IF(N1413="základní",J1413,0)</f>
        <v>0</v>
      </c>
      <c r="BF1413" s="227">
        <f>IF(N1413="snížená",J1413,0)</f>
        <v>0</v>
      </c>
      <c r="BG1413" s="227">
        <f>IF(N1413="zákl. přenesená",J1413,0)</f>
        <v>0</v>
      </c>
      <c r="BH1413" s="227">
        <f>IF(N1413="sníž. přenesená",J1413,0)</f>
        <v>0</v>
      </c>
      <c r="BI1413" s="227">
        <f>IF(N1413="nulová",J1413,0)</f>
        <v>0</v>
      </c>
      <c r="BJ1413" s="19" t="s">
        <v>80</v>
      </c>
      <c r="BK1413" s="227">
        <f>ROUND(I1413*H1413,2)</f>
        <v>0</v>
      </c>
      <c r="BL1413" s="19" t="s">
        <v>348</v>
      </c>
      <c r="BM1413" s="226" t="s">
        <v>1489</v>
      </c>
    </row>
    <row r="1414" s="2" customFormat="1">
      <c r="A1414" s="40"/>
      <c r="B1414" s="41"/>
      <c r="C1414" s="42"/>
      <c r="D1414" s="228" t="s">
        <v>245</v>
      </c>
      <c r="E1414" s="42"/>
      <c r="F1414" s="229" t="s">
        <v>1490</v>
      </c>
      <c r="G1414" s="42"/>
      <c r="H1414" s="42"/>
      <c r="I1414" s="230"/>
      <c r="J1414" s="42"/>
      <c r="K1414" s="42"/>
      <c r="L1414" s="46"/>
      <c r="M1414" s="231"/>
      <c r="N1414" s="232"/>
      <c r="O1414" s="86"/>
      <c r="P1414" s="86"/>
      <c r="Q1414" s="86"/>
      <c r="R1414" s="86"/>
      <c r="S1414" s="86"/>
      <c r="T1414" s="87"/>
      <c r="U1414" s="40"/>
      <c r="V1414" s="40"/>
      <c r="W1414" s="40"/>
      <c r="X1414" s="40"/>
      <c r="Y1414" s="40"/>
      <c r="Z1414" s="40"/>
      <c r="AA1414" s="40"/>
      <c r="AB1414" s="40"/>
      <c r="AC1414" s="40"/>
      <c r="AD1414" s="40"/>
      <c r="AE1414" s="40"/>
      <c r="AT1414" s="19" t="s">
        <v>245</v>
      </c>
      <c r="AU1414" s="19" t="s">
        <v>82</v>
      </c>
    </row>
    <row r="1415" s="14" customFormat="1">
      <c r="A1415" s="14"/>
      <c r="B1415" s="244"/>
      <c r="C1415" s="245"/>
      <c r="D1415" s="235" t="s">
        <v>247</v>
      </c>
      <c r="E1415" s="246" t="s">
        <v>19</v>
      </c>
      <c r="F1415" s="247" t="s">
        <v>1491</v>
      </c>
      <c r="G1415" s="245"/>
      <c r="H1415" s="248">
        <v>1.05</v>
      </c>
      <c r="I1415" s="249"/>
      <c r="J1415" s="245"/>
      <c r="K1415" s="245"/>
      <c r="L1415" s="250"/>
      <c r="M1415" s="251"/>
      <c r="N1415" s="252"/>
      <c r="O1415" s="252"/>
      <c r="P1415" s="252"/>
      <c r="Q1415" s="252"/>
      <c r="R1415" s="252"/>
      <c r="S1415" s="252"/>
      <c r="T1415" s="253"/>
      <c r="U1415" s="14"/>
      <c r="V1415" s="14"/>
      <c r="W1415" s="14"/>
      <c r="X1415" s="14"/>
      <c r="Y1415" s="14"/>
      <c r="Z1415" s="14"/>
      <c r="AA1415" s="14"/>
      <c r="AB1415" s="14"/>
      <c r="AC1415" s="14"/>
      <c r="AD1415" s="14"/>
      <c r="AE1415" s="14"/>
      <c r="AT1415" s="254" t="s">
        <v>247</v>
      </c>
      <c r="AU1415" s="254" t="s">
        <v>82</v>
      </c>
      <c r="AV1415" s="14" t="s">
        <v>82</v>
      </c>
      <c r="AW1415" s="14" t="s">
        <v>33</v>
      </c>
      <c r="AX1415" s="14" t="s">
        <v>73</v>
      </c>
      <c r="AY1415" s="254" t="s">
        <v>236</v>
      </c>
    </row>
    <row r="1416" s="14" customFormat="1">
      <c r="A1416" s="14"/>
      <c r="B1416" s="244"/>
      <c r="C1416" s="245"/>
      <c r="D1416" s="235" t="s">
        <v>247</v>
      </c>
      <c r="E1416" s="246" t="s">
        <v>19</v>
      </c>
      <c r="F1416" s="247" t="s">
        <v>1492</v>
      </c>
      <c r="G1416" s="245"/>
      <c r="H1416" s="248">
        <v>2.25</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247</v>
      </c>
      <c r="AU1416" s="254" t="s">
        <v>82</v>
      </c>
      <c r="AV1416" s="14" t="s">
        <v>82</v>
      </c>
      <c r="AW1416" s="14" t="s">
        <v>33</v>
      </c>
      <c r="AX1416" s="14" t="s">
        <v>73</v>
      </c>
      <c r="AY1416" s="254" t="s">
        <v>236</v>
      </c>
    </row>
    <row r="1417" s="15" customFormat="1">
      <c r="A1417" s="15"/>
      <c r="B1417" s="255"/>
      <c r="C1417" s="256"/>
      <c r="D1417" s="235" t="s">
        <v>247</v>
      </c>
      <c r="E1417" s="257" t="s">
        <v>19</v>
      </c>
      <c r="F1417" s="258" t="s">
        <v>254</v>
      </c>
      <c r="G1417" s="256"/>
      <c r="H1417" s="259">
        <v>3.2999999999999998</v>
      </c>
      <c r="I1417" s="260"/>
      <c r="J1417" s="256"/>
      <c r="K1417" s="256"/>
      <c r="L1417" s="261"/>
      <c r="M1417" s="262"/>
      <c r="N1417" s="263"/>
      <c r="O1417" s="263"/>
      <c r="P1417" s="263"/>
      <c r="Q1417" s="263"/>
      <c r="R1417" s="263"/>
      <c r="S1417" s="263"/>
      <c r="T1417" s="264"/>
      <c r="U1417" s="15"/>
      <c r="V1417" s="15"/>
      <c r="W1417" s="15"/>
      <c r="X1417" s="15"/>
      <c r="Y1417" s="15"/>
      <c r="Z1417" s="15"/>
      <c r="AA1417" s="15"/>
      <c r="AB1417" s="15"/>
      <c r="AC1417" s="15"/>
      <c r="AD1417" s="15"/>
      <c r="AE1417" s="15"/>
      <c r="AT1417" s="265" t="s">
        <v>247</v>
      </c>
      <c r="AU1417" s="265" t="s">
        <v>82</v>
      </c>
      <c r="AV1417" s="15" t="s">
        <v>243</v>
      </c>
      <c r="AW1417" s="15" t="s">
        <v>33</v>
      </c>
      <c r="AX1417" s="15" t="s">
        <v>80</v>
      </c>
      <c r="AY1417" s="265" t="s">
        <v>236</v>
      </c>
    </row>
    <row r="1418" s="2" customFormat="1" ht="21.75" customHeight="1">
      <c r="A1418" s="40"/>
      <c r="B1418" s="41"/>
      <c r="C1418" s="215" t="s">
        <v>1493</v>
      </c>
      <c r="D1418" s="215" t="s">
        <v>238</v>
      </c>
      <c r="E1418" s="216" t="s">
        <v>1494</v>
      </c>
      <c r="F1418" s="217" t="s">
        <v>1495</v>
      </c>
      <c r="G1418" s="218" t="s">
        <v>114</v>
      </c>
      <c r="H1418" s="219">
        <v>4.125</v>
      </c>
      <c r="I1418" s="220"/>
      <c r="J1418" s="221">
        <f>ROUND(I1418*H1418,2)</f>
        <v>0</v>
      </c>
      <c r="K1418" s="217" t="s">
        <v>242</v>
      </c>
      <c r="L1418" s="46"/>
      <c r="M1418" s="222" t="s">
        <v>19</v>
      </c>
      <c r="N1418" s="223" t="s">
        <v>44</v>
      </c>
      <c r="O1418" s="86"/>
      <c r="P1418" s="224">
        <f>O1418*H1418</f>
        <v>0</v>
      </c>
      <c r="Q1418" s="224">
        <v>0.00025999999999999998</v>
      </c>
      <c r="R1418" s="224">
        <f>Q1418*H1418</f>
        <v>0.0010724999999999999</v>
      </c>
      <c r="S1418" s="224">
        <v>0</v>
      </c>
      <c r="T1418" s="225">
        <f>S1418*H1418</f>
        <v>0</v>
      </c>
      <c r="U1418" s="40"/>
      <c r="V1418" s="40"/>
      <c r="W1418" s="40"/>
      <c r="X1418" s="40"/>
      <c r="Y1418" s="40"/>
      <c r="Z1418" s="40"/>
      <c r="AA1418" s="40"/>
      <c r="AB1418" s="40"/>
      <c r="AC1418" s="40"/>
      <c r="AD1418" s="40"/>
      <c r="AE1418" s="40"/>
      <c r="AR1418" s="226" t="s">
        <v>348</v>
      </c>
      <c r="AT1418" s="226" t="s">
        <v>238</v>
      </c>
      <c r="AU1418" s="226" t="s">
        <v>82</v>
      </c>
      <c r="AY1418" s="19" t="s">
        <v>236</v>
      </c>
      <c r="BE1418" s="227">
        <f>IF(N1418="základní",J1418,0)</f>
        <v>0</v>
      </c>
      <c r="BF1418" s="227">
        <f>IF(N1418="snížená",J1418,0)</f>
        <v>0</v>
      </c>
      <c r="BG1418" s="227">
        <f>IF(N1418="zákl. přenesená",J1418,0)</f>
        <v>0</v>
      </c>
      <c r="BH1418" s="227">
        <f>IF(N1418="sníž. přenesená",J1418,0)</f>
        <v>0</v>
      </c>
      <c r="BI1418" s="227">
        <f>IF(N1418="nulová",J1418,0)</f>
        <v>0</v>
      </c>
      <c r="BJ1418" s="19" t="s">
        <v>80</v>
      </c>
      <c r="BK1418" s="227">
        <f>ROUND(I1418*H1418,2)</f>
        <v>0</v>
      </c>
      <c r="BL1418" s="19" t="s">
        <v>348</v>
      </c>
      <c r="BM1418" s="226" t="s">
        <v>1496</v>
      </c>
    </row>
    <row r="1419" s="2" customFormat="1">
      <c r="A1419" s="40"/>
      <c r="B1419" s="41"/>
      <c r="C1419" s="42"/>
      <c r="D1419" s="228" t="s">
        <v>245</v>
      </c>
      <c r="E1419" s="42"/>
      <c r="F1419" s="229" t="s">
        <v>1497</v>
      </c>
      <c r="G1419" s="42"/>
      <c r="H1419" s="42"/>
      <c r="I1419" s="230"/>
      <c r="J1419" s="42"/>
      <c r="K1419" s="42"/>
      <c r="L1419" s="46"/>
      <c r="M1419" s="231"/>
      <c r="N1419" s="232"/>
      <c r="O1419" s="86"/>
      <c r="P1419" s="86"/>
      <c r="Q1419" s="86"/>
      <c r="R1419" s="86"/>
      <c r="S1419" s="86"/>
      <c r="T1419" s="87"/>
      <c r="U1419" s="40"/>
      <c r="V1419" s="40"/>
      <c r="W1419" s="40"/>
      <c r="X1419" s="40"/>
      <c r="Y1419" s="40"/>
      <c r="Z1419" s="40"/>
      <c r="AA1419" s="40"/>
      <c r="AB1419" s="40"/>
      <c r="AC1419" s="40"/>
      <c r="AD1419" s="40"/>
      <c r="AE1419" s="40"/>
      <c r="AT1419" s="19" t="s">
        <v>245</v>
      </c>
      <c r="AU1419" s="19" t="s">
        <v>82</v>
      </c>
    </row>
    <row r="1420" s="14" customFormat="1">
      <c r="A1420" s="14"/>
      <c r="B1420" s="244"/>
      <c r="C1420" s="245"/>
      <c r="D1420" s="235" t="s">
        <v>247</v>
      </c>
      <c r="E1420" s="246" t="s">
        <v>19</v>
      </c>
      <c r="F1420" s="247" t="s">
        <v>1498</v>
      </c>
      <c r="G1420" s="245"/>
      <c r="H1420" s="248">
        <v>1.875</v>
      </c>
      <c r="I1420" s="249"/>
      <c r="J1420" s="245"/>
      <c r="K1420" s="245"/>
      <c r="L1420" s="250"/>
      <c r="M1420" s="251"/>
      <c r="N1420" s="252"/>
      <c r="O1420" s="252"/>
      <c r="P1420" s="252"/>
      <c r="Q1420" s="252"/>
      <c r="R1420" s="252"/>
      <c r="S1420" s="252"/>
      <c r="T1420" s="253"/>
      <c r="U1420" s="14"/>
      <c r="V1420" s="14"/>
      <c r="W1420" s="14"/>
      <c r="X1420" s="14"/>
      <c r="Y1420" s="14"/>
      <c r="Z1420" s="14"/>
      <c r="AA1420" s="14"/>
      <c r="AB1420" s="14"/>
      <c r="AC1420" s="14"/>
      <c r="AD1420" s="14"/>
      <c r="AE1420" s="14"/>
      <c r="AT1420" s="254" t="s">
        <v>247</v>
      </c>
      <c r="AU1420" s="254" t="s">
        <v>82</v>
      </c>
      <c r="AV1420" s="14" t="s">
        <v>82</v>
      </c>
      <c r="AW1420" s="14" t="s">
        <v>33</v>
      </c>
      <c r="AX1420" s="14" t="s">
        <v>73</v>
      </c>
      <c r="AY1420" s="254" t="s">
        <v>236</v>
      </c>
    </row>
    <row r="1421" s="14" customFormat="1">
      <c r="A1421" s="14"/>
      <c r="B1421" s="244"/>
      <c r="C1421" s="245"/>
      <c r="D1421" s="235" t="s">
        <v>247</v>
      </c>
      <c r="E1421" s="246" t="s">
        <v>19</v>
      </c>
      <c r="F1421" s="247" t="s">
        <v>1499</v>
      </c>
      <c r="G1421" s="245"/>
      <c r="H1421" s="248">
        <v>2.25</v>
      </c>
      <c r="I1421" s="249"/>
      <c r="J1421" s="245"/>
      <c r="K1421" s="245"/>
      <c r="L1421" s="250"/>
      <c r="M1421" s="251"/>
      <c r="N1421" s="252"/>
      <c r="O1421" s="252"/>
      <c r="P1421" s="252"/>
      <c r="Q1421" s="252"/>
      <c r="R1421" s="252"/>
      <c r="S1421" s="252"/>
      <c r="T1421" s="253"/>
      <c r="U1421" s="14"/>
      <c r="V1421" s="14"/>
      <c r="W1421" s="14"/>
      <c r="X1421" s="14"/>
      <c r="Y1421" s="14"/>
      <c r="Z1421" s="14"/>
      <c r="AA1421" s="14"/>
      <c r="AB1421" s="14"/>
      <c r="AC1421" s="14"/>
      <c r="AD1421" s="14"/>
      <c r="AE1421" s="14"/>
      <c r="AT1421" s="254" t="s">
        <v>247</v>
      </c>
      <c r="AU1421" s="254" t="s">
        <v>82</v>
      </c>
      <c r="AV1421" s="14" t="s">
        <v>82</v>
      </c>
      <c r="AW1421" s="14" t="s">
        <v>33</v>
      </c>
      <c r="AX1421" s="14" t="s">
        <v>73</v>
      </c>
      <c r="AY1421" s="254" t="s">
        <v>236</v>
      </c>
    </row>
    <row r="1422" s="15" customFormat="1">
      <c r="A1422" s="15"/>
      <c r="B1422" s="255"/>
      <c r="C1422" s="256"/>
      <c r="D1422" s="235" t="s">
        <v>247</v>
      </c>
      <c r="E1422" s="257" t="s">
        <v>19</v>
      </c>
      <c r="F1422" s="258" t="s">
        <v>254</v>
      </c>
      <c r="G1422" s="256"/>
      <c r="H1422" s="259">
        <v>4.125</v>
      </c>
      <c r="I1422" s="260"/>
      <c r="J1422" s="256"/>
      <c r="K1422" s="256"/>
      <c r="L1422" s="261"/>
      <c r="M1422" s="262"/>
      <c r="N1422" s="263"/>
      <c r="O1422" s="263"/>
      <c r="P1422" s="263"/>
      <c r="Q1422" s="263"/>
      <c r="R1422" s="263"/>
      <c r="S1422" s="263"/>
      <c r="T1422" s="264"/>
      <c r="U1422" s="15"/>
      <c r="V1422" s="15"/>
      <c r="W1422" s="15"/>
      <c r="X1422" s="15"/>
      <c r="Y1422" s="15"/>
      <c r="Z1422" s="15"/>
      <c r="AA1422" s="15"/>
      <c r="AB1422" s="15"/>
      <c r="AC1422" s="15"/>
      <c r="AD1422" s="15"/>
      <c r="AE1422" s="15"/>
      <c r="AT1422" s="265" t="s">
        <v>247</v>
      </c>
      <c r="AU1422" s="265" t="s">
        <v>82</v>
      </c>
      <c r="AV1422" s="15" t="s">
        <v>243</v>
      </c>
      <c r="AW1422" s="15" t="s">
        <v>33</v>
      </c>
      <c r="AX1422" s="15" t="s">
        <v>80</v>
      </c>
      <c r="AY1422" s="265" t="s">
        <v>236</v>
      </c>
    </row>
    <row r="1423" s="2" customFormat="1" ht="21.75" customHeight="1">
      <c r="A1423" s="40"/>
      <c r="B1423" s="41"/>
      <c r="C1423" s="215" t="s">
        <v>1500</v>
      </c>
      <c r="D1423" s="215" t="s">
        <v>238</v>
      </c>
      <c r="E1423" s="216" t="s">
        <v>1501</v>
      </c>
      <c r="F1423" s="217" t="s">
        <v>1502</v>
      </c>
      <c r="G1423" s="218" t="s">
        <v>114</v>
      </c>
      <c r="H1423" s="219">
        <v>53.655000000000001</v>
      </c>
      <c r="I1423" s="220"/>
      <c r="J1423" s="221">
        <f>ROUND(I1423*H1423,2)</f>
        <v>0</v>
      </c>
      <c r="K1423" s="217" t="s">
        <v>242</v>
      </c>
      <c r="L1423" s="46"/>
      <c r="M1423" s="222" t="s">
        <v>19</v>
      </c>
      <c r="N1423" s="223" t="s">
        <v>44</v>
      </c>
      <c r="O1423" s="86"/>
      <c r="P1423" s="224">
        <f>O1423*H1423</f>
        <v>0</v>
      </c>
      <c r="Q1423" s="224">
        <v>0.00027</v>
      </c>
      <c r="R1423" s="224">
        <f>Q1423*H1423</f>
        <v>0.014486850000000001</v>
      </c>
      <c r="S1423" s="224">
        <v>0</v>
      </c>
      <c r="T1423" s="225">
        <f>S1423*H1423</f>
        <v>0</v>
      </c>
      <c r="U1423" s="40"/>
      <c r="V1423" s="40"/>
      <c r="W1423" s="40"/>
      <c r="X1423" s="40"/>
      <c r="Y1423" s="40"/>
      <c r="Z1423" s="40"/>
      <c r="AA1423" s="40"/>
      <c r="AB1423" s="40"/>
      <c r="AC1423" s="40"/>
      <c r="AD1423" s="40"/>
      <c r="AE1423" s="40"/>
      <c r="AR1423" s="226" t="s">
        <v>348</v>
      </c>
      <c r="AT1423" s="226" t="s">
        <v>238</v>
      </c>
      <c r="AU1423" s="226" t="s">
        <v>82</v>
      </c>
      <c r="AY1423" s="19" t="s">
        <v>236</v>
      </c>
      <c r="BE1423" s="227">
        <f>IF(N1423="základní",J1423,0)</f>
        <v>0</v>
      </c>
      <c r="BF1423" s="227">
        <f>IF(N1423="snížená",J1423,0)</f>
        <v>0</v>
      </c>
      <c r="BG1423" s="227">
        <f>IF(N1423="zákl. přenesená",J1423,0)</f>
        <v>0</v>
      </c>
      <c r="BH1423" s="227">
        <f>IF(N1423="sníž. přenesená",J1423,0)</f>
        <v>0</v>
      </c>
      <c r="BI1423" s="227">
        <f>IF(N1423="nulová",J1423,0)</f>
        <v>0</v>
      </c>
      <c r="BJ1423" s="19" t="s">
        <v>80</v>
      </c>
      <c r="BK1423" s="227">
        <f>ROUND(I1423*H1423,2)</f>
        <v>0</v>
      </c>
      <c r="BL1423" s="19" t="s">
        <v>348</v>
      </c>
      <c r="BM1423" s="226" t="s">
        <v>1503</v>
      </c>
    </row>
    <row r="1424" s="2" customFormat="1">
      <c r="A1424" s="40"/>
      <c r="B1424" s="41"/>
      <c r="C1424" s="42"/>
      <c r="D1424" s="228" t="s">
        <v>245</v>
      </c>
      <c r="E1424" s="42"/>
      <c r="F1424" s="229" t="s">
        <v>1504</v>
      </c>
      <c r="G1424" s="42"/>
      <c r="H1424" s="42"/>
      <c r="I1424" s="230"/>
      <c r="J1424" s="42"/>
      <c r="K1424" s="42"/>
      <c r="L1424" s="46"/>
      <c r="M1424" s="231"/>
      <c r="N1424" s="232"/>
      <c r="O1424" s="86"/>
      <c r="P1424" s="86"/>
      <c r="Q1424" s="86"/>
      <c r="R1424" s="86"/>
      <c r="S1424" s="86"/>
      <c r="T1424" s="87"/>
      <c r="U1424" s="40"/>
      <c r="V1424" s="40"/>
      <c r="W1424" s="40"/>
      <c r="X1424" s="40"/>
      <c r="Y1424" s="40"/>
      <c r="Z1424" s="40"/>
      <c r="AA1424" s="40"/>
      <c r="AB1424" s="40"/>
      <c r="AC1424" s="40"/>
      <c r="AD1424" s="40"/>
      <c r="AE1424" s="40"/>
      <c r="AT1424" s="19" t="s">
        <v>245</v>
      </c>
      <c r="AU1424" s="19" t="s">
        <v>82</v>
      </c>
    </row>
    <row r="1425" s="14" customFormat="1">
      <c r="A1425" s="14"/>
      <c r="B1425" s="244"/>
      <c r="C1425" s="245"/>
      <c r="D1425" s="235" t="s">
        <v>247</v>
      </c>
      <c r="E1425" s="246" t="s">
        <v>19</v>
      </c>
      <c r="F1425" s="247" t="s">
        <v>1505</v>
      </c>
      <c r="G1425" s="245"/>
      <c r="H1425" s="248">
        <v>18.375</v>
      </c>
      <c r="I1425" s="249"/>
      <c r="J1425" s="245"/>
      <c r="K1425" s="245"/>
      <c r="L1425" s="250"/>
      <c r="M1425" s="251"/>
      <c r="N1425" s="252"/>
      <c r="O1425" s="252"/>
      <c r="P1425" s="252"/>
      <c r="Q1425" s="252"/>
      <c r="R1425" s="252"/>
      <c r="S1425" s="252"/>
      <c r="T1425" s="253"/>
      <c r="U1425" s="14"/>
      <c r="V1425" s="14"/>
      <c r="W1425" s="14"/>
      <c r="X1425" s="14"/>
      <c r="Y1425" s="14"/>
      <c r="Z1425" s="14"/>
      <c r="AA1425" s="14"/>
      <c r="AB1425" s="14"/>
      <c r="AC1425" s="14"/>
      <c r="AD1425" s="14"/>
      <c r="AE1425" s="14"/>
      <c r="AT1425" s="254" t="s">
        <v>247</v>
      </c>
      <c r="AU1425" s="254" t="s">
        <v>82</v>
      </c>
      <c r="AV1425" s="14" t="s">
        <v>82</v>
      </c>
      <c r="AW1425" s="14" t="s">
        <v>33</v>
      </c>
      <c r="AX1425" s="14" t="s">
        <v>73</v>
      </c>
      <c r="AY1425" s="254" t="s">
        <v>236</v>
      </c>
    </row>
    <row r="1426" s="14" customFormat="1">
      <c r="A1426" s="14"/>
      <c r="B1426" s="244"/>
      <c r="C1426" s="245"/>
      <c r="D1426" s="235" t="s">
        <v>247</v>
      </c>
      <c r="E1426" s="246" t="s">
        <v>19</v>
      </c>
      <c r="F1426" s="247" t="s">
        <v>1506</v>
      </c>
      <c r="G1426" s="245"/>
      <c r="H1426" s="248">
        <v>23.625</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247</v>
      </c>
      <c r="AU1426" s="254" t="s">
        <v>82</v>
      </c>
      <c r="AV1426" s="14" t="s">
        <v>82</v>
      </c>
      <c r="AW1426" s="14" t="s">
        <v>33</v>
      </c>
      <c r="AX1426" s="14" t="s">
        <v>73</v>
      </c>
      <c r="AY1426" s="254" t="s">
        <v>236</v>
      </c>
    </row>
    <row r="1427" s="14" customFormat="1">
      <c r="A1427" s="14"/>
      <c r="B1427" s="244"/>
      <c r="C1427" s="245"/>
      <c r="D1427" s="235" t="s">
        <v>247</v>
      </c>
      <c r="E1427" s="246" t="s">
        <v>19</v>
      </c>
      <c r="F1427" s="247" t="s">
        <v>1507</v>
      </c>
      <c r="G1427" s="245"/>
      <c r="H1427" s="248">
        <v>11.654999999999999</v>
      </c>
      <c r="I1427" s="249"/>
      <c r="J1427" s="245"/>
      <c r="K1427" s="245"/>
      <c r="L1427" s="250"/>
      <c r="M1427" s="251"/>
      <c r="N1427" s="252"/>
      <c r="O1427" s="252"/>
      <c r="P1427" s="252"/>
      <c r="Q1427" s="252"/>
      <c r="R1427" s="252"/>
      <c r="S1427" s="252"/>
      <c r="T1427" s="253"/>
      <c r="U1427" s="14"/>
      <c r="V1427" s="14"/>
      <c r="W1427" s="14"/>
      <c r="X1427" s="14"/>
      <c r="Y1427" s="14"/>
      <c r="Z1427" s="14"/>
      <c r="AA1427" s="14"/>
      <c r="AB1427" s="14"/>
      <c r="AC1427" s="14"/>
      <c r="AD1427" s="14"/>
      <c r="AE1427" s="14"/>
      <c r="AT1427" s="254" t="s">
        <v>247</v>
      </c>
      <c r="AU1427" s="254" t="s">
        <v>82</v>
      </c>
      <c r="AV1427" s="14" t="s">
        <v>82</v>
      </c>
      <c r="AW1427" s="14" t="s">
        <v>33</v>
      </c>
      <c r="AX1427" s="14" t="s">
        <v>73</v>
      </c>
      <c r="AY1427" s="254" t="s">
        <v>236</v>
      </c>
    </row>
    <row r="1428" s="15" customFormat="1">
      <c r="A1428" s="15"/>
      <c r="B1428" s="255"/>
      <c r="C1428" s="256"/>
      <c r="D1428" s="235" t="s">
        <v>247</v>
      </c>
      <c r="E1428" s="257" t="s">
        <v>19</v>
      </c>
      <c r="F1428" s="258" t="s">
        <v>254</v>
      </c>
      <c r="G1428" s="256"/>
      <c r="H1428" s="259">
        <v>53.655000000000001</v>
      </c>
      <c r="I1428" s="260"/>
      <c r="J1428" s="256"/>
      <c r="K1428" s="256"/>
      <c r="L1428" s="261"/>
      <c r="M1428" s="262"/>
      <c r="N1428" s="263"/>
      <c r="O1428" s="263"/>
      <c r="P1428" s="263"/>
      <c r="Q1428" s="263"/>
      <c r="R1428" s="263"/>
      <c r="S1428" s="263"/>
      <c r="T1428" s="264"/>
      <c r="U1428" s="15"/>
      <c r="V1428" s="15"/>
      <c r="W1428" s="15"/>
      <c r="X1428" s="15"/>
      <c r="Y1428" s="15"/>
      <c r="Z1428" s="15"/>
      <c r="AA1428" s="15"/>
      <c r="AB1428" s="15"/>
      <c r="AC1428" s="15"/>
      <c r="AD1428" s="15"/>
      <c r="AE1428" s="15"/>
      <c r="AT1428" s="265" t="s">
        <v>247</v>
      </c>
      <c r="AU1428" s="265" t="s">
        <v>82</v>
      </c>
      <c r="AV1428" s="15" t="s">
        <v>243</v>
      </c>
      <c r="AW1428" s="15" t="s">
        <v>33</v>
      </c>
      <c r="AX1428" s="15" t="s">
        <v>80</v>
      </c>
      <c r="AY1428" s="265" t="s">
        <v>236</v>
      </c>
    </row>
    <row r="1429" s="2" customFormat="1" ht="16.5" customHeight="1">
      <c r="A1429" s="40"/>
      <c r="B1429" s="41"/>
      <c r="C1429" s="277" t="s">
        <v>1508</v>
      </c>
      <c r="D1429" s="277" t="s">
        <v>701</v>
      </c>
      <c r="E1429" s="278" t="s">
        <v>1509</v>
      </c>
      <c r="F1429" s="279" t="s">
        <v>1510</v>
      </c>
      <c r="G1429" s="280" t="s">
        <v>1398</v>
      </c>
      <c r="H1429" s="281">
        <v>1</v>
      </c>
      <c r="I1429" s="282"/>
      <c r="J1429" s="283">
        <f>ROUND(I1429*H1429,2)</f>
        <v>0</v>
      </c>
      <c r="K1429" s="279" t="s">
        <v>274</v>
      </c>
      <c r="L1429" s="284"/>
      <c r="M1429" s="285" t="s">
        <v>19</v>
      </c>
      <c r="N1429" s="286" t="s">
        <v>44</v>
      </c>
      <c r="O1429" s="86"/>
      <c r="P1429" s="224">
        <f>O1429*H1429</f>
        <v>0</v>
      </c>
      <c r="Q1429" s="224">
        <v>0</v>
      </c>
      <c r="R1429" s="224">
        <f>Q1429*H1429</f>
        <v>0</v>
      </c>
      <c r="S1429" s="224">
        <v>0</v>
      </c>
      <c r="T1429" s="225">
        <f>S1429*H1429</f>
        <v>0</v>
      </c>
      <c r="U1429" s="40"/>
      <c r="V1429" s="40"/>
      <c r="W1429" s="40"/>
      <c r="X1429" s="40"/>
      <c r="Y1429" s="40"/>
      <c r="Z1429" s="40"/>
      <c r="AA1429" s="40"/>
      <c r="AB1429" s="40"/>
      <c r="AC1429" s="40"/>
      <c r="AD1429" s="40"/>
      <c r="AE1429" s="40"/>
      <c r="AR1429" s="226" t="s">
        <v>577</v>
      </c>
      <c r="AT1429" s="226" t="s">
        <v>701</v>
      </c>
      <c r="AU1429" s="226" t="s">
        <v>82</v>
      </c>
      <c r="AY1429" s="19" t="s">
        <v>236</v>
      </c>
      <c r="BE1429" s="227">
        <f>IF(N1429="základní",J1429,0)</f>
        <v>0</v>
      </c>
      <c r="BF1429" s="227">
        <f>IF(N1429="snížená",J1429,0)</f>
        <v>0</v>
      </c>
      <c r="BG1429" s="227">
        <f>IF(N1429="zákl. přenesená",J1429,0)</f>
        <v>0</v>
      </c>
      <c r="BH1429" s="227">
        <f>IF(N1429="sníž. přenesená",J1429,0)</f>
        <v>0</v>
      </c>
      <c r="BI1429" s="227">
        <f>IF(N1429="nulová",J1429,0)</f>
        <v>0</v>
      </c>
      <c r="BJ1429" s="19" t="s">
        <v>80</v>
      </c>
      <c r="BK1429" s="227">
        <f>ROUND(I1429*H1429,2)</f>
        <v>0</v>
      </c>
      <c r="BL1429" s="19" t="s">
        <v>348</v>
      </c>
      <c r="BM1429" s="226" t="s">
        <v>1511</v>
      </c>
    </row>
    <row r="1430" s="14" customFormat="1">
      <c r="A1430" s="14"/>
      <c r="B1430" s="244"/>
      <c r="C1430" s="245"/>
      <c r="D1430" s="235" t="s">
        <v>247</v>
      </c>
      <c r="E1430" s="246" t="s">
        <v>19</v>
      </c>
      <c r="F1430" s="247" t="s">
        <v>1512</v>
      </c>
      <c r="G1430" s="245"/>
      <c r="H1430" s="248">
        <v>1</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247</v>
      </c>
      <c r="AU1430" s="254" t="s">
        <v>82</v>
      </c>
      <c r="AV1430" s="14" t="s">
        <v>82</v>
      </c>
      <c r="AW1430" s="14" t="s">
        <v>33</v>
      </c>
      <c r="AX1430" s="14" t="s">
        <v>80</v>
      </c>
      <c r="AY1430" s="254" t="s">
        <v>236</v>
      </c>
    </row>
    <row r="1431" s="2" customFormat="1" ht="16.5" customHeight="1">
      <c r="A1431" s="40"/>
      <c r="B1431" s="41"/>
      <c r="C1431" s="277" t="s">
        <v>1513</v>
      </c>
      <c r="D1431" s="277" t="s">
        <v>701</v>
      </c>
      <c r="E1431" s="278" t="s">
        <v>1514</v>
      </c>
      <c r="F1431" s="279" t="s">
        <v>1515</v>
      </c>
      <c r="G1431" s="280" t="s">
        <v>1398</v>
      </c>
      <c r="H1431" s="281">
        <v>1</v>
      </c>
      <c r="I1431" s="282"/>
      <c r="J1431" s="283">
        <f>ROUND(I1431*H1431,2)</f>
        <v>0</v>
      </c>
      <c r="K1431" s="279" t="s">
        <v>274</v>
      </c>
      <c r="L1431" s="284"/>
      <c r="M1431" s="285" t="s">
        <v>19</v>
      </c>
      <c r="N1431" s="286" t="s">
        <v>44</v>
      </c>
      <c r="O1431" s="86"/>
      <c r="P1431" s="224">
        <f>O1431*H1431</f>
        <v>0</v>
      </c>
      <c r="Q1431" s="224">
        <v>0</v>
      </c>
      <c r="R1431" s="224">
        <f>Q1431*H1431</f>
        <v>0</v>
      </c>
      <c r="S1431" s="224">
        <v>0</v>
      </c>
      <c r="T1431" s="225">
        <f>S1431*H1431</f>
        <v>0</v>
      </c>
      <c r="U1431" s="40"/>
      <c r="V1431" s="40"/>
      <c r="W1431" s="40"/>
      <c r="X1431" s="40"/>
      <c r="Y1431" s="40"/>
      <c r="Z1431" s="40"/>
      <c r="AA1431" s="40"/>
      <c r="AB1431" s="40"/>
      <c r="AC1431" s="40"/>
      <c r="AD1431" s="40"/>
      <c r="AE1431" s="40"/>
      <c r="AR1431" s="226" t="s">
        <v>577</v>
      </c>
      <c r="AT1431" s="226" t="s">
        <v>701</v>
      </c>
      <c r="AU1431" s="226" t="s">
        <v>82</v>
      </c>
      <c r="AY1431" s="19" t="s">
        <v>236</v>
      </c>
      <c r="BE1431" s="227">
        <f>IF(N1431="základní",J1431,0)</f>
        <v>0</v>
      </c>
      <c r="BF1431" s="227">
        <f>IF(N1431="snížená",J1431,0)</f>
        <v>0</v>
      </c>
      <c r="BG1431" s="227">
        <f>IF(N1431="zákl. přenesená",J1431,0)</f>
        <v>0</v>
      </c>
      <c r="BH1431" s="227">
        <f>IF(N1431="sníž. přenesená",J1431,0)</f>
        <v>0</v>
      </c>
      <c r="BI1431" s="227">
        <f>IF(N1431="nulová",J1431,0)</f>
        <v>0</v>
      </c>
      <c r="BJ1431" s="19" t="s">
        <v>80</v>
      </c>
      <c r="BK1431" s="227">
        <f>ROUND(I1431*H1431,2)</f>
        <v>0</v>
      </c>
      <c r="BL1431" s="19" t="s">
        <v>348</v>
      </c>
      <c r="BM1431" s="226" t="s">
        <v>1516</v>
      </c>
    </row>
    <row r="1432" s="14" customFormat="1">
      <c r="A1432" s="14"/>
      <c r="B1432" s="244"/>
      <c r="C1432" s="245"/>
      <c r="D1432" s="235" t="s">
        <v>247</v>
      </c>
      <c r="E1432" s="246" t="s">
        <v>19</v>
      </c>
      <c r="F1432" s="247" t="s">
        <v>1517</v>
      </c>
      <c r="G1432" s="245"/>
      <c r="H1432" s="248">
        <v>1</v>
      </c>
      <c r="I1432" s="249"/>
      <c r="J1432" s="245"/>
      <c r="K1432" s="245"/>
      <c r="L1432" s="250"/>
      <c r="M1432" s="251"/>
      <c r="N1432" s="252"/>
      <c r="O1432" s="252"/>
      <c r="P1432" s="252"/>
      <c r="Q1432" s="252"/>
      <c r="R1432" s="252"/>
      <c r="S1432" s="252"/>
      <c r="T1432" s="253"/>
      <c r="U1432" s="14"/>
      <c r="V1432" s="14"/>
      <c r="W1432" s="14"/>
      <c r="X1432" s="14"/>
      <c r="Y1432" s="14"/>
      <c r="Z1432" s="14"/>
      <c r="AA1432" s="14"/>
      <c r="AB1432" s="14"/>
      <c r="AC1432" s="14"/>
      <c r="AD1432" s="14"/>
      <c r="AE1432" s="14"/>
      <c r="AT1432" s="254" t="s">
        <v>247</v>
      </c>
      <c r="AU1432" s="254" t="s">
        <v>82</v>
      </c>
      <c r="AV1432" s="14" t="s">
        <v>82</v>
      </c>
      <c r="AW1432" s="14" t="s">
        <v>33</v>
      </c>
      <c r="AX1432" s="14" t="s">
        <v>80</v>
      </c>
      <c r="AY1432" s="254" t="s">
        <v>236</v>
      </c>
    </row>
    <row r="1433" s="2" customFormat="1" ht="16.5" customHeight="1">
      <c r="A1433" s="40"/>
      <c r="B1433" s="41"/>
      <c r="C1433" s="277" t="s">
        <v>1518</v>
      </c>
      <c r="D1433" s="277" t="s">
        <v>701</v>
      </c>
      <c r="E1433" s="278" t="s">
        <v>1519</v>
      </c>
      <c r="F1433" s="279" t="s">
        <v>1520</v>
      </c>
      <c r="G1433" s="280" t="s">
        <v>1398</v>
      </c>
      <c r="H1433" s="281">
        <v>7</v>
      </c>
      <c r="I1433" s="282"/>
      <c r="J1433" s="283">
        <f>ROUND(I1433*H1433,2)</f>
        <v>0</v>
      </c>
      <c r="K1433" s="279" t="s">
        <v>274</v>
      </c>
      <c r="L1433" s="284"/>
      <c r="M1433" s="285" t="s">
        <v>19</v>
      </c>
      <c r="N1433" s="286" t="s">
        <v>44</v>
      </c>
      <c r="O1433" s="86"/>
      <c r="P1433" s="224">
        <f>O1433*H1433</f>
        <v>0</v>
      </c>
      <c r="Q1433" s="224">
        <v>0</v>
      </c>
      <c r="R1433" s="224">
        <f>Q1433*H1433</f>
        <v>0</v>
      </c>
      <c r="S1433" s="224">
        <v>0</v>
      </c>
      <c r="T1433" s="225">
        <f>S1433*H1433</f>
        <v>0</v>
      </c>
      <c r="U1433" s="40"/>
      <c r="V1433" s="40"/>
      <c r="W1433" s="40"/>
      <c r="X1433" s="40"/>
      <c r="Y1433" s="40"/>
      <c r="Z1433" s="40"/>
      <c r="AA1433" s="40"/>
      <c r="AB1433" s="40"/>
      <c r="AC1433" s="40"/>
      <c r="AD1433" s="40"/>
      <c r="AE1433" s="40"/>
      <c r="AR1433" s="226" t="s">
        <v>577</v>
      </c>
      <c r="AT1433" s="226" t="s">
        <v>701</v>
      </c>
      <c r="AU1433" s="226" t="s">
        <v>82</v>
      </c>
      <c r="AY1433" s="19" t="s">
        <v>236</v>
      </c>
      <c r="BE1433" s="227">
        <f>IF(N1433="základní",J1433,0)</f>
        <v>0</v>
      </c>
      <c r="BF1433" s="227">
        <f>IF(N1433="snížená",J1433,0)</f>
        <v>0</v>
      </c>
      <c r="BG1433" s="227">
        <f>IF(N1433="zákl. přenesená",J1433,0)</f>
        <v>0</v>
      </c>
      <c r="BH1433" s="227">
        <f>IF(N1433="sníž. přenesená",J1433,0)</f>
        <v>0</v>
      </c>
      <c r="BI1433" s="227">
        <f>IF(N1433="nulová",J1433,0)</f>
        <v>0</v>
      </c>
      <c r="BJ1433" s="19" t="s">
        <v>80</v>
      </c>
      <c r="BK1433" s="227">
        <f>ROUND(I1433*H1433,2)</f>
        <v>0</v>
      </c>
      <c r="BL1433" s="19" t="s">
        <v>348</v>
      </c>
      <c r="BM1433" s="226" t="s">
        <v>1521</v>
      </c>
    </row>
    <row r="1434" s="14" customFormat="1">
      <c r="A1434" s="14"/>
      <c r="B1434" s="244"/>
      <c r="C1434" s="245"/>
      <c r="D1434" s="235" t="s">
        <v>247</v>
      </c>
      <c r="E1434" s="246" t="s">
        <v>19</v>
      </c>
      <c r="F1434" s="247" t="s">
        <v>1522</v>
      </c>
      <c r="G1434" s="245"/>
      <c r="H1434" s="248">
        <v>7</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247</v>
      </c>
      <c r="AU1434" s="254" t="s">
        <v>82</v>
      </c>
      <c r="AV1434" s="14" t="s">
        <v>82</v>
      </c>
      <c r="AW1434" s="14" t="s">
        <v>33</v>
      </c>
      <c r="AX1434" s="14" t="s">
        <v>80</v>
      </c>
      <c r="AY1434" s="254" t="s">
        <v>236</v>
      </c>
    </row>
    <row r="1435" s="2" customFormat="1" ht="16.5" customHeight="1">
      <c r="A1435" s="40"/>
      <c r="B1435" s="41"/>
      <c r="C1435" s="277" t="s">
        <v>1523</v>
      </c>
      <c r="D1435" s="277" t="s">
        <v>701</v>
      </c>
      <c r="E1435" s="278" t="s">
        <v>1524</v>
      </c>
      <c r="F1435" s="279" t="s">
        <v>1525</v>
      </c>
      <c r="G1435" s="280" t="s">
        <v>1398</v>
      </c>
      <c r="H1435" s="281">
        <v>2</v>
      </c>
      <c r="I1435" s="282"/>
      <c r="J1435" s="283">
        <f>ROUND(I1435*H1435,2)</f>
        <v>0</v>
      </c>
      <c r="K1435" s="279" t="s">
        <v>274</v>
      </c>
      <c r="L1435" s="284"/>
      <c r="M1435" s="285" t="s">
        <v>19</v>
      </c>
      <c r="N1435" s="286" t="s">
        <v>44</v>
      </c>
      <c r="O1435" s="86"/>
      <c r="P1435" s="224">
        <f>O1435*H1435</f>
        <v>0</v>
      </c>
      <c r="Q1435" s="224">
        <v>0</v>
      </c>
      <c r="R1435" s="224">
        <f>Q1435*H1435</f>
        <v>0</v>
      </c>
      <c r="S1435" s="224">
        <v>0</v>
      </c>
      <c r="T1435" s="225">
        <f>S1435*H1435</f>
        <v>0</v>
      </c>
      <c r="U1435" s="40"/>
      <c r="V1435" s="40"/>
      <c r="W1435" s="40"/>
      <c r="X1435" s="40"/>
      <c r="Y1435" s="40"/>
      <c r="Z1435" s="40"/>
      <c r="AA1435" s="40"/>
      <c r="AB1435" s="40"/>
      <c r="AC1435" s="40"/>
      <c r="AD1435" s="40"/>
      <c r="AE1435" s="40"/>
      <c r="AR1435" s="226" t="s">
        <v>577</v>
      </c>
      <c r="AT1435" s="226" t="s">
        <v>701</v>
      </c>
      <c r="AU1435" s="226" t="s">
        <v>82</v>
      </c>
      <c r="AY1435" s="19" t="s">
        <v>236</v>
      </c>
      <c r="BE1435" s="227">
        <f>IF(N1435="základní",J1435,0)</f>
        <v>0</v>
      </c>
      <c r="BF1435" s="227">
        <f>IF(N1435="snížená",J1435,0)</f>
        <v>0</v>
      </c>
      <c r="BG1435" s="227">
        <f>IF(N1435="zákl. přenesená",J1435,0)</f>
        <v>0</v>
      </c>
      <c r="BH1435" s="227">
        <f>IF(N1435="sníž. přenesená",J1435,0)</f>
        <v>0</v>
      </c>
      <c r="BI1435" s="227">
        <f>IF(N1435="nulová",J1435,0)</f>
        <v>0</v>
      </c>
      <c r="BJ1435" s="19" t="s">
        <v>80</v>
      </c>
      <c r="BK1435" s="227">
        <f>ROUND(I1435*H1435,2)</f>
        <v>0</v>
      </c>
      <c r="BL1435" s="19" t="s">
        <v>348</v>
      </c>
      <c r="BM1435" s="226" t="s">
        <v>1526</v>
      </c>
    </row>
    <row r="1436" s="14" customFormat="1">
      <c r="A1436" s="14"/>
      <c r="B1436" s="244"/>
      <c r="C1436" s="245"/>
      <c r="D1436" s="235" t="s">
        <v>247</v>
      </c>
      <c r="E1436" s="246" t="s">
        <v>19</v>
      </c>
      <c r="F1436" s="247" t="s">
        <v>1527</v>
      </c>
      <c r="G1436" s="245"/>
      <c r="H1436" s="248">
        <v>2</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247</v>
      </c>
      <c r="AU1436" s="254" t="s">
        <v>82</v>
      </c>
      <c r="AV1436" s="14" t="s">
        <v>82</v>
      </c>
      <c r="AW1436" s="14" t="s">
        <v>33</v>
      </c>
      <c r="AX1436" s="14" t="s">
        <v>80</v>
      </c>
      <c r="AY1436" s="254" t="s">
        <v>236</v>
      </c>
    </row>
    <row r="1437" s="2" customFormat="1" ht="16.5" customHeight="1">
      <c r="A1437" s="40"/>
      <c r="B1437" s="41"/>
      <c r="C1437" s="277" t="s">
        <v>1528</v>
      </c>
      <c r="D1437" s="277" t="s">
        <v>701</v>
      </c>
      <c r="E1437" s="278" t="s">
        <v>1529</v>
      </c>
      <c r="F1437" s="279" t="s">
        <v>1530</v>
      </c>
      <c r="G1437" s="280" t="s">
        <v>1398</v>
      </c>
      <c r="H1437" s="281">
        <v>1</v>
      </c>
      <c r="I1437" s="282"/>
      <c r="J1437" s="283">
        <f>ROUND(I1437*H1437,2)</f>
        <v>0</v>
      </c>
      <c r="K1437" s="279" t="s">
        <v>274</v>
      </c>
      <c r="L1437" s="284"/>
      <c r="M1437" s="285" t="s">
        <v>19</v>
      </c>
      <c r="N1437" s="286" t="s">
        <v>44</v>
      </c>
      <c r="O1437" s="86"/>
      <c r="P1437" s="224">
        <f>O1437*H1437</f>
        <v>0</v>
      </c>
      <c r="Q1437" s="224">
        <v>0</v>
      </c>
      <c r="R1437" s="224">
        <f>Q1437*H1437</f>
        <v>0</v>
      </c>
      <c r="S1437" s="224">
        <v>0</v>
      </c>
      <c r="T1437" s="225">
        <f>S1437*H1437</f>
        <v>0</v>
      </c>
      <c r="U1437" s="40"/>
      <c r="V1437" s="40"/>
      <c r="W1437" s="40"/>
      <c r="X1437" s="40"/>
      <c r="Y1437" s="40"/>
      <c r="Z1437" s="40"/>
      <c r="AA1437" s="40"/>
      <c r="AB1437" s="40"/>
      <c r="AC1437" s="40"/>
      <c r="AD1437" s="40"/>
      <c r="AE1437" s="40"/>
      <c r="AR1437" s="226" t="s">
        <v>577</v>
      </c>
      <c r="AT1437" s="226" t="s">
        <v>701</v>
      </c>
      <c r="AU1437" s="226" t="s">
        <v>82</v>
      </c>
      <c r="AY1437" s="19" t="s">
        <v>236</v>
      </c>
      <c r="BE1437" s="227">
        <f>IF(N1437="základní",J1437,0)</f>
        <v>0</v>
      </c>
      <c r="BF1437" s="227">
        <f>IF(N1437="snížená",J1437,0)</f>
        <v>0</v>
      </c>
      <c r="BG1437" s="227">
        <f>IF(N1437="zákl. přenesená",J1437,0)</f>
        <v>0</v>
      </c>
      <c r="BH1437" s="227">
        <f>IF(N1437="sníž. přenesená",J1437,0)</f>
        <v>0</v>
      </c>
      <c r="BI1437" s="227">
        <f>IF(N1437="nulová",J1437,0)</f>
        <v>0</v>
      </c>
      <c r="BJ1437" s="19" t="s">
        <v>80</v>
      </c>
      <c r="BK1437" s="227">
        <f>ROUND(I1437*H1437,2)</f>
        <v>0</v>
      </c>
      <c r="BL1437" s="19" t="s">
        <v>348</v>
      </c>
      <c r="BM1437" s="226" t="s">
        <v>1531</v>
      </c>
    </row>
    <row r="1438" s="14" customFormat="1">
      <c r="A1438" s="14"/>
      <c r="B1438" s="244"/>
      <c r="C1438" s="245"/>
      <c r="D1438" s="235" t="s">
        <v>247</v>
      </c>
      <c r="E1438" s="246" t="s">
        <v>19</v>
      </c>
      <c r="F1438" s="247" t="s">
        <v>1532</v>
      </c>
      <c r="G1438" s="245"/>
      <c r="H1438" s="248">
        <v>1</v>
      </c>
      <c r="I1438" s="249"/>
      <c r="J1438" s="245"/>
      <c r="K1438" s="245"/>
      <c r="L1438" s="250"/>
      <c r="M1438" s="251"/>
      <c r="N1438" s="252"/>
      <c r="O1438" s="252"/>
      <c r="P1438" s="252"/>
      <c r="Q1438" s="252"/>
      <c r="R1438" s="252"/>
      <c r="S1438" s="252"/>
      <c r="T1438" s="253"/>
      <c r="U1438" s="14"/>
      <c r="V1438" s="14"/>
      <c r="W1438" s="14"/>
      <c r="X1438" s="14"/>
      <c r="Y1438" s="14"/>
      <c r="Z1438" s="14"/>
      <c r="AA1438" s="14"/>
      <c r="AB1438" s="14"/>
      <c r="AC1438" s="14"/>
      <c r="AD1438" s="14"/>
      <c r="AE1438" s="14"/>
      <c r="AT1438" s="254" t="s">
        <v>247</v>
      </c>
      <c r="AU1438" s="254" t="s">
        <v>82</v>
      </c>
      <c r="AV1438" s="14" t="s">
        <v>82</v>
      </c>
      <c r="AW1438" s="14" t="s">
        <v>33</v>
      </c>
      <c r="AX1438" s="14" t="s">
        <v>80</v>
      </c>
      <c r="AY1438" s="254" t="s">
        <v>236</v>
      </c>
    </row>
    <row r="1439" s="2" customFormat="1" ht="16.5" customHeight="1">
      <c r="A1439" s="40"/>
      <c r="B1439" s="41"/>
      <c r="C1439" s="277" t="s">
        <v>1533</v>
      </c>
      <c r="D1439" s="277" t="s">
        <v>701</v>
      </c>
      <c r="E1439" s="278" t="s">
        <v>1534</v>
      </c>
      <c r="F1439" s="279" t="s">
        <v>1535</v>
      </c>
      <c r="G1439" s="280" t="s">
        <v>1398</v>
      </c>
      <c r="H1439" s="281">
        <v>7</v>
      </c>
      <c r="I1439" s="282"/>
      <c r="J1439" s="283">
        <f>ROUND(I1439*H1439,2)</f>
        <v>0</v>
      </c>
      <c r="K1439" s="279" t="s">
        <v>274</v>
      </c>
      <c r="L1439" s="284"/>
      <c r="M1439" s="285" t="s">
        <v>19</v>
      </c>
      <c r="N1439" s="286" t="s">
        <v>44</v>
      </c>
      <c r="O1439" s="86"/>
      <c r="P1439" s="224">
        <f>O1439*H1439</f>
        <v>0</v>
      </c>
      <c r="Q1439" s="224">
        <v>0</v>
      </c>
      <c r="R1439" s="224">
        <f>Q1439*H1439</f>
        <v>0</v>
      </c>
      <c r="S1439" s="224">
        <v>0</v>
      </c>
      <c r="T1439" s="225">
        <f>S1439*H1439</f>
        <v>0</v>
      </c>
      <c r="U1439" s="40"/>
      <c r="V1439" s="40"/>
      <c r="W1439" s="40"/>
      <c r="X1439" s="40"/>
      <c r="Y1439" s="40"/>
      <c r="Z1439" s="40"/>
      <c r="AA1439" s="40"/>
      <c r="AB1439" s="40"/>
      <c r="AC1439" s="40"/>
      <c r="AD1439" s="40"/>
      <c r="AE1439" s="40"/>
      <c r="AR1439" s="226" t="s">
        <v>577</v>
      </c>
      <c r="AT1439" s="226" t="s">
        <v>701</v>
      </c>
      <c r="AU1439" s="226" t="s">
        <v>82</v>
      </c>
      <c r="AY1439" s="19" t="s">
        <v>236</v>
      </c>
      <c r="BE1439" s="227">
        <f>IF(N1439="základní",J1439,0)</f>
        <v>0</v>
      </c>
      <c r="BF1439" s="227">
        <f>IF(N1439="snížená",J1439,0)</f>
        <v>0</v>
      </c>
      <c r="BG1439" s="227">
        <f>IF(N1439="zákl. přenesená",J1439,0)</f>
        <v>0</v>
      </c>
      <c r="BH1439" s="227">
        <f>IF(N1439="sníž. přenesená",J1439,0)</f>
        <v>0</v>
      </c>
      <c r="BI1439" s="227">
        <f>IF(N1439="nulová",J1439,0)</f>
        <v>0</v>
      </c>
      <c r="BJ1439" s="19" t="s">
        <v>80</v>
      </c>
      <c r="BK1439" s="227">
        <f>ROUND(I1439*H1439,2)</f>
        <v>0</v>
      </c>
      <c r="BL1439" s="19" t="s">
        <v>348</v>
      </c>
      <c r="BM1439" s="226" t="s">
        <v>1536</v>
      </c>
    </row>
    <row r="1440" s="14" customFormat="1">
      <c r="A1440" s="14"/>
      <c r="B1440" s="244"/>
      <c r="C1440" s="245"/>
      <c r="D1440" s="235" t="s">
        <v>247</v>
      </c>
      <c r="E1440" s="246" t="s">
        <v>19</v>
      </c>
      <c r="F1440" s="247" t="s">
        <v>1537</v>
      </c>
      <c r="G1440" s="245"/>
      <c r="H1440" s="248">
        <v>7</v>
      </c>
      <c r="I1440" s="249"/>
      <c r="J1440" s="245"/>
      <c r="K1440" s="245"/>
      <c r="L1440" s="250"/>
      <c r="M1440" s="251"/>
      <c r="N1440" s="252"/>
      <c r="O1440" s="252"/>
      <c r="P1440" s="252"/>
      <c r="Q1440" s="252"/>
      <c r="R1440" s="252"/>
      <c r="S1440" s="252"/>
      <c r="T1440" s="253"/>
      <c r="U1440" s="14"/>
      <c r="V1440" s="14"/>
      <c r="W1440" s="14"/>
      <c r="X1440" s="14"/>
      <c r="Y1440" s="14"/>
      <c r="Z1440" s="14"/>
      <c r="AA1440" s="14"/>
      <c r="AB1440" s="14"/>
      <c r="AC1440" s="14"/>
      <c r="AD1440" s="14"/>
      <c r="AE1440" s="14"/>
      <c r="AT1440" s="254" t="s">
        <v>247</v>
      </c>
      <c r="AU1440" s="254" t="s">
        <v>82</v>
      </c>
      <c r="AV1440" s="14" t="s">
        <v>82</v>
      </c>
      <c r="AW1440" s="14" t="s">
        <v>33</v>
      </c>
      <c r="AX1440" s="14" t="s">
        <v>80</v>
      </c>
      <c r="AY1440" s="254" t="s">
        <v>236</v>
      </c>
    </row>
    <row r="1441" s="2" customFormat="1" ht="16.5" customHeight="1">
      <c r="A1441" s="40"/>
      <c r="B1441" s="41"/>
      <c r="C1441" s="277" t="s">
        <v>1538</v>
      </c>
      <c r="D1441" s="277" t="s">
        <v>701</v>
      </c>
      <c r="E1441" s="278" t="s">
        <v>1539</v>
      </c>
      <c r="F1441" s="279" t="s">
        <v>1540</v>
      </c>
      <c r="G1441" s="280" t="s">
        <v>1398</v>
      </c>
      <c r="H1441" s="281">
        <v>2</v>
      </c>
      <c r="I1441" s="282"/>
      <c r="J1441" s="283">
        <f>ROUND(I1441*H1441,2)</f>
        <v>0</v>
      </c>
      <c r="K1441" s="279" t="s">
        <v>274</v>
      </c>
      <c r="L1441" s="284"/>
      <c r="M1441" s="285" t="s">
        <v>19</v>
      </c>
      <c r="N1441" s="286" t="s">
        <v>44</v>
      </c>
      <c r="O1441" s="86"/>
      <c r="P1441" s="224">
        <f>O1441*H1441</f>
        <v>0</v>
      </c>
      <c r="Q1441" s="224">
        <v>0</v>
      </c>
      <c r="R1441" s="224">
        <f>Q1441*H1441</f>
        <v>0</v>
      </c>
      <c r="S1441" s="224">
        <v>0</v>
      </c>
      <c r="T1441" s="225">
        <f>S1441*H1441</f>
        <v>0</v>
      </c>
      <c r="U1441" s="40"/>
      <c r="V1441" s="40"/>
      <c r="W1441" s="40"/>
      <c r="X1441" s="40"/>
      <c r="Y1441" s="40"/>
      <c r="Z1441" s="40"/>
      <c r="AA1441" s="40"/>
      <c r="AB1441" s="40"/>
      <c r="AC1441" s="40"/>
      <c r="AD1441" s="40"/>
      <c r="AE1441" s="40"/>
      <c r="AR1441" s="226" t="s">
        <v>577</v>
      </c>
      <c r="AT1441" s="226" t="s">
        <v>701</v>
      </c>
      <c r="AU1441" s="226" t="s">
        <v>82</v>
      </c>
      <c r="AY1441" s="19" t="s">
        <v>236</v>
      </c>
      <c r="BE1441" s="227">
        <f>IF(N1441="základní",J1441,0)</f>
        <v>0</v>
      </c>
      <c r="BF1441" s="227">
        <f>IF(N1441="snížená",J1441,0)</f>
        <v>0</v>
      </c>
      <c r="BG1441" s="227">
        <f>IF(N1441="zákl. přenesená",J1441,0)</f>
        <v>0</v>
      </c>
      <c r="BH1441" s="227">
        <f>IF(N1441="sníž. přenesená",J1441,0)</f>
        <v>0</v>
      </c>
      <c r="BI1441" s="227">
        <f>IF(N1441="nulová",J1441,0)</f>
        <v>0</v>
      </c>
      <c r="BJ1441" s="19" t="s">
        <v>80</v>
      </c>
      <c r="BK1441" s="227">
        <f>ROUND(I1441*H1441,2)</f>
        <v>0</v>
      </c>
      <c r="BL1441" s="19" t="s">
        <v>348</v>
      </c>
      <c r="BM1441" s="226" t="s">
        <v>1541</v>
      </c>
    </row>
    <row r="1442" s="14" customFormat="1">
      <c r="A1442" s="14"/>
      <c r="B1442" s="244"/>
      <c r="C1442" s="245"/>
      <c r="D1442" s="235" t="s">
        <v>247</v>
      </c>
      <c r="E1442" s="246" t="s">
        <v>19</v>
      </c>
      <c r="F1442" s="247" t="s">
        <v>1542</v>
      </c>
      <c r="G1442" s="245"/>
      <c r="H1442" s="248">
        <v>2</v>
      </c>
      <c r="I1442" s="249"/>
      <c r="J1442" s="245"/>
      <c r="K1442" s="245"/>
      <c r="L1442" s="250"/>
      <c r="M1442" s="251"/>
      <c r="N1442" s="252"/>
      <c r="O1442" s="252"/>
      <c r="P1442" s="252"/>
      <c r="Q1442" s="252"/>
      <c r="R1442" s="252"/>
      <c r="S1442" s="252"/>
      <c r="T1442" s="253"/>
      <c r="U1442" s="14"/>
      <c r="V1442" s="14"/>
      <c r="W1442" s="14"/>
      <c r="X1442" s="14"/>
      <c r="Y1442" s="14"/>
      <c r="Z1442" s="14"/>
      <c r="AA1442" s="14"/>
      <c r="AB1442" s="14"/>
      <c r="AC1442" s="14"/>
      <c r="AD1442" s="14"/>
      <c r="AE1442" s="14"/>
      <c r="AT1442" s="254" t="s">
        <v>247</v>
      </c>
      <c r="AU1442" s="254" t="s">
        <v>82</v>
      </c>
      <c r="AV1442" s="14" t="s">
        <v>82</v>
      </c>
      <c r="AW1442" s="14" t="s">
        <v>33</v>
      </c>
      <c r="AX1442" s="14" t="s">
        <v>80</v>
      </c>
      <c r="AY1442" s="254" t="s">
        <v>236</v>
      </c>
    </row>
    <row r="1443" s="2" customFormat="1" ht="16.5" customHeight="1">
      <c r="A1443" s="40"/>
      <c r="B1443" s="41"/>
      <c r="C1443" s="215" t="s">
        <v>1543</v>
      </c>
      <c r="D1443" s="215" t="s">
        <v>238</v>
      </c>
      <c r="E1443" s="216" t="s">
        <v>1544</v>
      </c>
      <c r="F1443" s="217" t="s">
        <v>1545</v>
      </c>
      <c r="G1443" s="218" t="s">
        <v>301</v>
      </c>
      <c r="H1443" s="219">
        <v>1.76</v>
      </c>
      <c r="I1443" s="220"/>
      <c r="J1443" s="221">
        <f>ROUND(I1443*H1443,2)</f>
        <v>0</v>
      </c>
      <c r="K1443" s="217" t="s">
        <v>242</v>
      </c>
      <c r="L1443" s="46"/>
      <c r="M1443" s="222" t="s">
        <v>19</v>
      </c>
      <c r="N1443" s="223" t="s">
        <v>44</v>
      </c>
      <c r="O1443" s="86"/>
      <c r="P1443" s="224">
        <f>O1443*H1443</f>
        <v>0</v>
      </c>
      <c r="Q1443" s="224">
        <v>0.00025999999999999998</v>
      </c>
      <c r="R1443" s="224">
        <f>Q1443*H1443</f>
        <v>0.00045759999999999996</v>
      </c>
      <c r="S1443" s="224">
        <v>0</v>
      </c>
      <c r="T1443" s="225">
        <f>S1443*H1443</f>
        <v>0</v>
      </c>
      <c r="U1443" s="40"/>
      <c r="V1443" s="40"/>
      <c r="W1443" s="40"/>
      <c r="X1443" s="40"/>
      <c r="Y1443" s="40"/>
      <c r="Z1443" s="40"/>
      <c r="AA1443" s="40"/>
      <c r="AB1443" s="40"/>
      <c r="AC1443" s="40"/>
      <c r="AD1443" s="40"/>
      <c r="AE1443" s="40"/>
      <c r="AR1443" s="226" t="s">
        <v>348</v>
      </c>
      <c r="AT1443" s="226" t="s">
        <v>238</v>
      </c>
      <c r="AU1443" s="226" t="s">
        <v>82</v>
      </c>
      <c r="AY1443" s="19" t="s">
        <v>236</v>
      </c>
      <c r="BE1443" s="227">
        <f>IF(N1443="základní",J1443,0)</f>
        <v>0</v>
      </c>
      <c r="BF1443" s="227">
        <f>IF(N1443="snížená",J1443,0)</f>
        <v>0</v>
      </c>
      <c r="BG1443" s="227">
        <f>IF(N1443="zákl. přenesená",J1443,0)</f>
        <v>0</v>
      </c>
      <c r="BH1443" s="227">
        <f>IF(N1443="sníž. přenesená",J1443,0)</f>
        <v>0</v>
      </c>
      <c r="BI1443" s="227">
        <f>IF(N1443="nulová",J1443,0)</f>
        <v>0</v>
      </c>
      <c r="BJ1443" s="19" t="s">
        <v>80</v>
      </c>
      <c r="BK1443" s="227">
        <f>ROUND(I1443*H1443,2)</f>
        <v>0</v>
      </c>
      <c r="BL1443" s="19" t="s">
        <v>348</v>
      </c>
      <c r="BM1443" s="226" t="s">
        <v>1546</v>
      </c>
    </row>
    <row r="1444" s="2" customFormat="1">
      <c r="A1444" s="40"/>
      <c r="B1444" s="41"/>
      <c r="C1444" s="42"/>
      <c r="D1444" s="228" t="s">
        <v>245</v>
      </c>
      <c r="E1444" s="42"/>
      <c r="F1444" s="229" t="s">
        <v>1547</v>
      </c>
      <c r="G1444" s="42"/>
      <c r="H1444" s="42"/>
      <c r="I1444" s="230"/>
      <c r="J1444" s="42"/>
      <c r="K1444" s="42"/>
      <c r="L1444" s="46"/>
      <c r="M1444" s="231"/>
      <c r="N1444" s="232"/>
      <c r="O1444" s="86"/>
      <c r="P1444" s="86"/>
      <c r="Q1444" s="86"/>
      <c r="R1444" s="86"/>
      <c r="S1444" s="86"/>
      <c r="T1444" s="87"/>
      <c r="U1444" s="40"/>
      <c r="V1444" s="40"/>
      <c r="W1444" s="40"/>
      <c r="X1444" s="40"/>
      <c r="Y1444" s="40"/>
      <c r="Z1444" s="40"/>
      <c r="AA1444" s="40"/>
      <c r="AB1444" s="40"/>
      <c r="AC1444" s="40"/>
      <c r="AD1444" s="40"/>
      <c r="AE1444" s="40"/>
      <c r="AT1444" s="19" t="s">
        <v>245</v>
      </c>
      <c r="AU1444" s="19" t="s">
        <v>82</v>
      </c>
    </row>
    <row r="1445" s="14" customFormat="1">
      <c r="A1445" s="14"/>
      <c r="B1445" s="244"/>
      <c r="C1445" s="245"/>
      <c r="D1445" s="235" t="s">
        <v>247</v>
      </c>
      <c r="E1445" s="246" t="s">
        <v>19</v>
      </c>
      <c r="F1445" s="247" t="s">
        <v>1548</v>
      </c>
      <c r="G1445" s="245"/>
      <c r="H1445" s="248">
        <v>1.76</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247</v>
      </c>
      <c r="AU1445" s="254" t="s">
        <v>82</v>
      </c>
      <c r="AV1445" s="14" t="s">
        <v>82</v>
      </c>
      <c r="AW1445" s="14" t="s">
        <v>33</v>
      </c>
      <c r="AX1445" s="14" t="s">
        <v>80</v>
      </c>
      <c r="AY1445" s="254" t="s">
        <v>236</v>
      </c>
    </row>
    <row r="1446" s="2" customFormat="1" ht="16.5" customHeight="1">
      <c r="A1446" s="40"/>
      <c r="B1446" s="41"/>
      <c r="C1446" s="277" t="s">
        <v>1549</v>
      </c>
      <c r="D1446" s="277" t="s">
        <v>701</v>
      </c>
      <c r="E1446" s="278" t="s">
        <v>1550</v>
      </c>
      <c r="F1446" s="279" t="s">
        <v>1551</v>
      </c>
      <c r="G1446" s="280" t="s">
        <v>114</v>
      </c>
      <c r="H1446" s="281">
        <v>1.76</v>
      </c>
      <c r="I1446" s="282"/>
      <c r="J1446" s="283">
        <f>ROUND(I1446*H1446,2)</f>
        <v>0</v>
      </c>
      <c r="K1446" s="279" t="s">
        <v>242</v>
      </c>
      <c r="L1446" s="284"/>
      <c r="M1446" s="285" t="s">
        <v>19</v>
      </c>
      <c r="N1446" s="286" t="s">
        <v>44</v>
      </c>
      <c r="O1446" s="86"/>
      <c r="P1446" s="224">
        <f>O1446*H1446</f>
        <v>0</v>
      </c>
      <c r="Q1446" s="224">
        <v>0.029170000000000001</v>
      </c>
      <c r="R1446" s="224">
        <f>Q1446*H1446</f>
        <v>0.051339200000000002</v>
      </c>
      <c r="S1446" s="224">
        <v>0</v>
      </c>
      <c r="T1446" s="225">
        <f>S1446*H1446</f>
        <v>0</v>
      </c>
      <c r="U1446" s="40"/>
      <c r="V1446" s="40"/>
      <c r="W1446" s="40"/>
      <c r="X1446" s="40"/>
      <c r="Y1446" s="40"/>
      <c r="Z1446" s="40"/>
      <c r="AA1446" s="40"/>
      <c r="AB1446" s="40"/>
      <c r="AC1446" s="40"/>
      <c r="AD1446" s="40"/>
      <c r="AE1446" s="40"/>
      <c r="AR1446" s="226" t="s">
        <v>577</v>
      </c>
      <c r="AT1446" s="226" t="s">
        <v>701</v>
      </c>
      <c r="AU1446" s="226" t="s">
        <v>82</v>
      </c>
      <c r="AY1446" s="19" t="s">
        <v>236</v>
      </c>
      <c r="BE1446" s="227">
        <f>IF(N1446="základní",J1446,0)</f>
        <v>0</v>
      </c>
      <c r="BF1446" s="227">
        <f>IF(N1446="snížená",J1446,0)</f>
        <v>0</v>
      </c>
      <c r="BG1446" s="227">
        <f>IF(N1446="zákl. přenesená",J1446,0)</f>
        <v>0</v>
      </c>
      <c r="BH1446" s="227">
        <f>IF(N1446="sníž. přenesená",J1446,0)</f>
        <v>0</v>
      </c>
      <c r="BI1446" s="227">
        <f>IF(N1446="nulová",J1446,0)</f>
        <v>0</v>
      </c>
      <c r="BJ1446" s="19" t="s">
        <v>80</v>
      </c>
      <c r="BK1446" s="227">
        <f>ROUND(I1446*H1446,2)</f>
        <v>0</v>
      </c>
      <c r="BL1446" s="19" t="s">
        <v>348</v>
      </c>
      <c r="BM1446" s="226" t="s">
        <v>1552</v>
      </c>
    </row>
    <row r="1447" s="14" customFormat="1">
      <c r="A1447" s="14"/>
      <c r="B1447" s="244"/>
      <c r="C1447" s="245"/>
      <c r="D1447" s="235" t="s">
        <v>247</v>
      </c>
      <c r="E1447" s="246" t="s">
        <v>19</v>
      </c>
      <c r="F1447" s="247" t="s">
        <v>1548</v>
      </c>
      <c r="G1447" s="245"/>
      <c r="H1447" s="248">
        <v>1.76</v>
      </c>
      <c r="I1447" s="249"/>
      <c r="J1447" s="245"/>
      <c r="K1447" s="245"/>
      <c r="L1447" s="250"/>
      <c r="M1447" s="251"/>
      <c r="N1447" s="252"/>
      <c r="O1447" s="252"/>
      <c r="P1447" s="252"/>
      <c r="Q1447" s="252"/>
      <c r="R1447" s="252"/>
      <c r="S1447" s="252"/>
      <c r="T1447" s="253"/>
      <c r="U1447" s="14"/>
      <c r="V1447" s="14"/>
      <c r="W1447" s="14"/>
      <c r="X1447" s="14"/>
      <c r="Y1447" s="14"/>
      <c r="Z1447" s="14"/>
      <c r="AA1447" s="14"/>
      <c r="AB1447" s="14"/>
      <c r="AC1447" s="14"/>
      <c r="AD1447" s="14"/>
      <c r="AE1447" s="14"/>
      <c r="AT1447" s="254" t="s">
        <v>247</v>
      </c>
      <c r="AU1447" s="254" t="s">
        <v>82</v>
      </c>
      <c r="AV1447" s="14" t="s">
        <v>82</v>
      </c>
      <c r="AW1447" s="14" t="s">
        <v>33</v>
      </c>
      <c r="AX1447" s="14" t="s">
        <v>80</v>
      </c>
      <c r="AY1447" s="254" t="s">
        <v>236</v>
      </c>
    </row>
    <row r="1448" s="2" customFormat="1" ht="16.5" customHeight="1">
      <c r="A1448" s="40"/>
      <c r="B1448" s="41"/>
      <c r="C1448" s="215" t="s">
        <v>1553</v>
      </c>
      <c r="D1448" s="215" t="s">
        <v>238</v>
      </c>
      <c r="E1448" s="216" t="s">
        <v>1554</v>
      </c>
      <c r="F1448" s="217" t="s">
        <v>1555</v>
      </c>
      <c r="G1448" s="218" t="s">
        <v>301</v>
      </c>
      <c r="H1448" s="219">
        <v>1.6200000000000001</v>
      </c>
      <c r="I1448" s="220"/>
      <c r="J1448" s="221">
        <f>ROUND(I1448*H1448,2)</f>
        <v>0</v>
      </c>
      <c r="K1448" s="217" t="s">
        <v>242</v>
      </c>
      <c r="L1448" s="46"/>
      <c r="M1448" s="222" t="s">
        <v>19</v>
      </c>
      <c r="N1448" s="223" t="s">
        <v>44</v>
      </c>
      <c r="O1448" s="86"/>
      <c r="P1448" s="224">
        <f>O1448*H1448</f>
        <v>0</v>
      </c>
      <c r="Q1448" s="224">
        <v>0.00027</v>
      </c>
      <c r="R1448" s="224">
        <f>Q1448*H1448</f>
        <v>0.00043740000000000006</v>
      </c>
      <c r="S1448" s="224">
        <v>0</v>
      </c>
      <c r="T1448" s="225">
        <f>S1448*H1448</f>
        <v>0</v>
      </c>
      <c r="U1448" s="40"/>
      <c r="V1448" s="40"/>
      <c r="W1448" s="40"/>
      <c r="X1448" s="40"/>
      <c r="Y1448" s="40"/>
      <c r="Z1448" s="40"/>
      <c r="AA1448" s="40"/>
      <c r="AB1448" s="40"/>
      <c r="AC1448" s="40"/>
      <c r="AD1448" s="40"/>
      <c r="AE1448" s="40"/>
      <c r="AR1448" s="226" t="s">
        <v>348</v>
      </c>
      <c r="AT1448" s="226" t="s">
        <v>238</v>
      </c>
      <c r="AU1448" s="226" t="s">
        <v>82</v>
      </c>
      <c r="AY1448" s="19" t="s">
        <v>236</v>
      </c>
      <c r="BE1448" s="227">
        <f>IF(N1448="základní",J1448,0)</f>
        <v>0</v>
      </c>
      <c r="BF1448" s="227">
        <f>IF(N1448="snížená",J1448,0)</f>
        <v>0</v>
      </c>
      <c r="BG1448" s="227">
        <f>IF(N1448="zákl. přenesená",J1448,0)</f>
        <v>0</v>
      </c>
      <c r="BH1448" s="227">
        <f>IF(N1448="sníž. přenesená",J1448,0)</f>
        <v>0</v>
      </c>
      <c r="BI1448" s="227">
        <f>IF(N1448="nulová",J1448,0)</f>
        <v>0</v>
      </c>
      <c r="BJ1448" s="19" t="s">
        <v>80</v>
      </c>
      <c r="BK1448" s="227">
        <f>ROUND(I1448*H1448,2)</f>
        <v>0</v>
      </c>
      <c r="BL1448" s="19" t="s">
        <v>348</v>
      </c>
      <c r="BM1448" s="226" t="s">
        <v>1556</v>
      </c>
    </row>
    <row r="1449" s="2" customFormat="1">
      <c r="A1449" s="40"/>
      <c r="B1449" s="41"/>
      <c r="C1449" s="42"/>
      <c r="D1449" s="228" t="s">
        <v>245</v>
      </c>
      <c r="E1449" s="42"/>
      <c r="F1449" s="229" t="s">
        <v>1557</v>
      </c>
      <c r="G1449" s="42"/>
      <c r="H1449" s="42"/>
      <c r="I1449" s="230"/>
      <c r="J1449" s="42"/>
      <c r="K1449" s="42"/>
      <c r="L1449" s="46"/>
      <c r="M1449" s="231"/>
      <c r="N1449" s="232"/>
      <c r="O1449" s="86"/>
      <c r="P1449" s="86"/>
      <c r="Q1449" s="86"/>
      <c r="R1449" s="86"/>
      <c r="S1449" s="86"/>
      <c r="T1449" s="87"/>
      <c r="U1449" s="40"/>
      <c r="V1449" s="40"/>
      <c r="W1449" s="40"/>
      <c r="X1449" s="40"/>
      <c r="Y1449" s="40"/>
      <c r="Z1449" s="40"/>
      <c r="AA1449" s="40"/>
      <c r="AB1449" s="40"/>
      <c r="AC1449" s="40"/>
      <c r="AD1449" s="40"/>
      <c r="AE1449" s="40"/>
      <c r="AT1449" s="19" t="s">
        <v>245</v>
      </c>
      <c r="AU1449" s="19" t="s">
        <v>82</v>
      </c>
    </row>
    <row r="1450" s="14" customFormat="1">
      <c r="A1450" s="14"/>
      <c r="B1450" s="244"/>
      <c r="C1450" s="245"/>
      <c r="D1450" s="235" t="s">
        <v>247</v>
      </c>
      <c r="E1450" s="246" t="s">
        <v>19</v>
      </c>
      <c r="F1450" s="247" t="s">
        <v>1558</v>
      </c>
      <c r="G1450" s="245"/>
      <c r="H1450" s="248">
        <v>1.6200000000000001</v>
      </c>
      <c r="I1450" s="249"/>
      <c r="J1450" s="245"/>
      <c r="K1450" s="245"/>
      <c r="L1450" s="250"/>
      <c r="M1450" s="251"/>
      <c r="N1450" s="252"/>
      <c r="O1450" s="252"/>
      <c r="P1450" s="252"/>
      <c r="Q1450" s="252"/>
      <c r="R1450" s="252"/>
      <c r="S1450" s="252"/>
      <c r="T1450" s="253"/>
      <c r="U1450" s="14"/>
      <c r="V1450" s="14"/>
      <c r="W1450" s="14"/>
      <c r="X1450" s="14"/>
      <c r="Y1450" s="14"/>
      <c r="Z1450" s="14"/>
      <c r="AA1450" s="14"/>
      <c r="AB1450" s="14"/>
      <c r="AC1450" s="14"/>
      <c r="AD1450" s="14"/>
      <c r="AE1450" s="14"/>
      <c r="AT1450" s="254" t="s">
        <v>247</v>
      </c>
      <c r="AU1450" s="254" t="s">
        <v>82</v>
      </c>
      <c r="AV1450" s="14" t="s">
        <v>82</v>
      </c>
      <c r="AW1450" s="14" t="s">
        <v>33</v>
      </c>
      <c r="AX1450" s="14" t="s">
        <v>80</v>
      </c>
      <c r="AY1450" s="254" t="s">
        <v>236</v>
      </c>
    </row>
    <row r="1451" s="2" customFormat="1" ht="16.5" customHeight="1">
      <c r="A1451" s="40"/>
      <c r="B1451" s="41"/>
      <c r="C1451" s="277" t="s">
        <v>1559</v>
      </c>
      <c r="D1451" s="277" t="s">
        <v>701</v>
      </c>
      <c r="E1451" s="278" t="s">
        <v>1560</v>
      </c>
      <c r="F1451" s="279" t="s">
        <v>1561</v>
      </c>
      <c r="G1451" s="280" t="s">
        <v>1398</v>
      </c>
      <c r="H1451" s="281">
        <v>3</v>
      </c>
      <c r="I1451" s="282"/>
      <c r="J1451" s="283">
        <f>ROUND(I1451*H1451,2)</f>
        <v>0</v>
      </c>
      <c r="K1451" s="279" t="s">
        <v>274</v>
      </c>
      <c r="L1451" s="284"/>
      <c r="M1451" s="285" t="s">
        <v>19</v>
      </c>
      <c r="N1451" s="286" t="s">
        <v>44</v>
      </c>
      <c r="O1451" s="86"/>
      <c r="P1451" s="224">
        <f>O1451*H1451</f>
        <v>0</v>
      </c>
      <c r="Q1451" s="224">
        <v>0</v>
      </c>
      <c r="R1451" s="224">
        <f>Q1451*H1451</f>
        <v>0</v>
      </c>
      <c r="S1451" s="224">
        <v>0</v>
      </c>
      <c r="T1451" s="225">
        <f>S1451*H1451</f>
        <v>0</v>
      </c>
      <c r="U1451" s="40"/>
      <c r="V1451" s="40"/>
      <c r="W1451" s="40"/>
      <c r="X1451" s="40"/>
      <c r="Y1451" s="40"/>
      <c r="Z1451" s="40"/>
      <c r="AA1451" s="40"/>
      <c r="AB1451" s="40"/>
      <c r="AC1451" s="40"/>
      <c r="AD1451" s="40"/>
      <c r="AE1451" s="40"/>
      <c r="AR1451" s="226" t="s">
        <v>577</v>
      </c>
      <c r="AT1451" s="226" t="s">
        <v>701</v>
      </c>
      <c r="AU1451" s="226" t="s">
        <v>82</v>
      </c>
      <c r="AY1451" s="19" t="s">
        <v>236</v>
      </c>
      <c r="BE1451" s="227">
        <f>IF(N1451="základní",J1451,0)</f>
        <v>0</v>
      </c>
      <c r="BF1451" s="227">
        <f>IF(N1451="snížená",J1451,0)</f>
        <v>0</v>
      </c>
      <c r="BG1451" s="227">
        <f>IF(N1451="zákl. přenesená",J1451,0)</f>
        <v>0</v>
      </c>
      <c r="BH1451" s="227">
        <f>IF(N1451="sníž. přenesená",J1451,0)</f>
        <v>0</v>
      </c>
      <c r="BI1451" s="227">
        <f>IF(N1451="nulová",J1451,0)</f>
        <v>0</v>
      </c>
      <c r="BJ1451" s="19" t="s">
        <v>80</v>
      </c>
      <c r="BK1451" s="227">
        <f>ROUND(I1451*H1451,2)</f>
        <v>0</v>
      </c>
      <c r="BL1451" s="19" t="s">
        <v>348</v>
      </c>
      <c r="BM1451" s="226" t="s">
        <v>1562</v>
      </c>
    </row>
    <row r="1452" s="14" customFormat="1">
      <c r="A1452" s="14"/>
      <c r="B1452" s="244"/>
      <c r="C1452" s="245"/>
      <c r="D1452" s="235" t="s">
        <v>247</v>
      </c>
      <c r="E1452" s="246" t="s">
        <v>19</v>
      </c>
      <c r="F1452" s="247" t="s">
        <v>1563</v>
      </c>
      <c r="G1452" s="245"/>
      <c r="H1452" s="248">
        <v>3</v>
      </c>
      <c r="I1452" s="249"/>
      <c r="J1452" s="245"/>
      <c r="K1452" s="245"/>
      <c r="L1452" s="250"/>
      <c r="M1452" s="251"/>
      <c r="N1452" s="252"/>
      <c r="O1452" s="252"/>
      <c r="P1452" s="252"/>
      <c r="Q1452" s="252"/>
      <c r="R1452" s="252"/>
      <c r="S1452" s="252"/>
      <c r="T1452" s="253"/>
      <c r="U1452" s="14"/>
      <c r="V1452" s="14"/>
      <c r="W1452" s="14"/>
      <c r="X1452" s="14"/>
      <c r="Y1452" s="14"/>
      <c r="Z1452" s="14"/>
      <c r="AA1452" s="14"/>
      <c r="AB1452" s="14"/>
      <c r="AC1452" s="14"/>
      <c r="AD1452" s="14"/>
      <c r="AE1452" s="14"/>
      <c r="AT1452" s="254" t="s">
        <v>247</v>
      </c>
      <c r="AU1452" s="254" t="s">
        <v>82</v>
      </c>
      <c r="AV1452" s="14" t="s">
        <v>82</v>
      </c>
      <c r="AW1452" s="14" t="s">
        <v>33</v>
      </c>
      <c r="AX1452" s="14" t="s">
        <v>80</v>
      </c>
      <c r="AY1452" s="254" t="s">
        <v>236</v>
      </c>
    </row>
    <row r="1453" s="2" customFormat="1" ht="24.15" customHeight="1">
      <c r="A1453" s="40"/>
      <c r="B1453" s="41"/>
      <c r="C1453" s="215" t="s">
        <v>1564</v>
      </c>
      <c r="D1453" s="215" t="s">
        <v>238</v>
      </c>
      <c r="E1453" s="216" t="s">
        <v>1565</v>
      </c>
      <c r="F1453" s="217" t="s">
        <v>1566</v>
      </c>
      <c r="G1453" s="218" t="s">
        <v>301</v>
      </c>
      <c r="H1453" s="219">
        <v>16</v>
      </c>
      <c r="I1453" s="220"/>
      <c r="J1453" s="221">
        <f>ROUND(I1453*H1453,2)</f>
        <v>0</v>
      </c>
      <c r="K1453" s="217" t="s">
        <v>242</v>
      </c>
      <c r="L1453" s="46"/>
      <c r="M1453" s="222" t="s">
        <v>19</v>
      </c>
      <c r="N1453" s="223" t="s">
        <v>44</v>
      </c>
      <c r="O1453" s="86"/>
      <c r="P1453" s="224">
        <f>O1453*H1453</f>
        <v>0</v>
      </c>
      <c r="Q1453" s="224">
        <v>0</v>
      </c>
      <c r="R1453" s="224">
        <f>Q1453*H1453</f>
        <v>0</v>
      </c>
      <c r="S1453" s="224">
        <v>0</v>
      </c>
      <c r="T1453" s="225">
        <f>S1453*H1453</f>
        <v>0</v>
      </c>
      <c r="U1453" s="40"/>
      <c r="V1453" s="40"/>
      <c r="W1453" s="40"/>
      <c r="X1453" s="40"/>
      <c r="Y1453" s="40"/>
      <c r="Z1453" s="40"/>
      <c r="AA1453" s="40"/>
      <c r="AB1453" s="40"/>
      <c r="AC1453" s="40"/>
      <c r="AD1453" s="40"/>
      <c r="AE1453" s="40"/>
      <c r="AR1453" s="226" t="s">
        <v>348</v>
      </c>
      <c r="AT1453" s="226" t="s">
        <v>238</v>
      </c>
      <c r="AU1453" s="226" t="s">
        <v>82</v>
      </c>
      <c r="AY1453" s="19" t="s">
        <v>236</v>
      </c>
      <c r="BE1453" s="227">
        <f>IF(N1453="základní",J1453,0)</f>
        <v>0</v>
      </c>
      <c r="BF1453" s="227">
        <f>IF(N1453="snížená",J1453,0)</f>
        <v>0</v>
      </c>
      <c r="BG1453" s="227">
        <f>IF(N1453="zákl. přenesená",J1453,0)</f>
        <v>0</v>
      </c>
      <c r="BH1453" s="227">
        <f>IF(N1453="sníž. přenesená",J1453,0)</f>
        <v>0</v>
      </c>
      <c r="BI1453" s="227">
        <f>IF(N1453="nulová",J1453,0)</f>
        <v>0</v>
      </c>
      <c r="BJ1453" s="19" t="s">
        <v>80</v>
      </c>
      <c r="BK1453" s="227">
        <f>ROUND(I1453*H1453,2)</f>
        <v>0</v>
      </c>
      <c r="BL1453" s="19" t="s">
        <v>348</v>
      </c>
      <c r="BM1453" s="226" t="s">
        <v>1567</v>
      </c>
    </row>
    <row r="1454" s="2" customFormat="1">
      <c r="A1454" s="40"/>
      <c r="B1454" s="41"/>
      <c r="C1454" s="42"/>
      <c r="D1454" s="228" t="s">
        <v>245</v>
      </c>
      <c r="E1454" s="42"/>
      <c r="F1454" s="229" t="s">
        <v>1568</v>
      </c>
      <c r="G1454" s="42"/>
      <c r="H1454" s="42"/>
      <c r="I1454" s="230"/>
      <c r="J1454" s="42"/>
      <c r="K1454" s="42"/>
      <c r="L1454" s="46"/>
      <c r="M1454" s="231"/>
      <c r="N1454" s="232"/>
      <c r="O1454" s="86"/>
      <c r="P1454" s="86"/>
      <c r="Q1454" s="86"/>
      <c r="R1454" s="86"/>
      <c r="S1454" s="86"/>
      <c r="T1454" s="87"/>
      <c r="U1454" s="40"/>
      <c r="V1454" s="40"/>
      <c r="W1454" s="40"/>
      <c r="X1454" s="40"/>
      <c r="Y1454" s="40"/>
      <c r="Z1454" s="40"/>
      <c r="AA1454" s="40"/>
      <c r="AB1454" s="40"/>
      <c r="AC1454" s="40"/>
      <c r="AD1454" s="40"/>
      <c r="AE1454" s="40"/>
      <c r="AT1454" s="19" t="s">
        <v>245</v>
      </c>
      <c r="AU1454" s="19" t="s">
        <v>82</v>
      </c>
    </row>
    <row r="1455" s="14" customFormat="1">
      <c r="A1455" s="14"/>
      <c r="B1455" s="244"/>
      <c r="C1455" s="245"/>
      <c r="D1455" s="235" t="s">
        <v>247</v>
      </c>
      <c r="E1455" s="246" t="s">
        <v>19</v>
      </c>
      <c r="F1455" s="247" t="s">
        <v>782</v>
      </c>
      <c r="G1455" s="245"/>
      <c r="H1455" s="248">
        <v>1</v>
      </c>
      <c r="I1455" s="249"/>
      <c r="J1455" s="245"/>
      <c r="K1455" s="245"/>
      <c r="L1455" s="250"/>
      <c r="M1455" s="251"/>
      <c r="N1455" s="252"/>
      <c r="O1455" s="252"/>
      <c r="P1455" s="252"/>
      <c r="Q1455" s="252"/>
      <c r="R1455" s="252"/>
      <c r="S1455" s="252"/>
      <c r="T1455" s="253"/>
      <c r="U1455" s="14"/>
      <c r="V1455" s="14"/>
      <c r="W1455" s="14"/>
      <c r="X1455" s="14"/>
      <c r="Y1455" s="14"/>
      <c r="Z1455" s="14"/>
      <c r="AA1455" s="14"/>
      <c r="AB1455" s="14"/>
      <c r="AC1455" s="14"/>
      <c r="AD1455" s="14"/>
      <c r="AE1455" s="14"/>
      <c r="AT1455" s="254" t="s">
        <v>247</v>
      </c>
      <c r="AU1455" s="254" t="s">
        <v>82</v>
      </c>
      <c r="AV1455" s="14" t="s">
        <v>82</v>
      </c>
      <c r="AW1455" s="14" t="s">
        <v>33</v>
      </c>
      <c r="AX1455" s="14" t="s">
        <v>73</v>
      </c>
      <c r="AY1455" s="254" t="s">
        <v>236</v>
      </c>
    </row>
    <row r="1456" s="14" customFormat="1">
      <c r="A1456" s="14"/>
      <c r="B1456" s="244"/>
      <c r="C1456" s="245"/>
      <c r="D1456" s="235" t="s">
        <v>247</v>
      </c>
      <c r="E1456" s="246" t="s">
        <v>19</v>
      </c>
      <c r="F1456" s="247" t="s">
        <v>783</v>
      </c>
      <c r="G1456" s="245"/>
      <c r="H1456" s="248">
        <v>4</v>
      </c>
      <c r="I1456" s="249"/>
      <c r="J1456" s="245"/>
      <c r="K1456" s="245"/>
      <c r="L1456" s="250"/>
      <c r="M1456" s="251"/>
      <c r="N1456" s="252"/>
      <c r="O1456" s="252"/>
      <c r="P1456" s="252"/>
      <c r="Q1456" s="252"/>
      <c r="R1456" s="252"/>
      <c r="S1456" s="252"/>
      <c r="T1456" s="253"/>
      <c r="U1456" s="14"/>
      <c r="V1456" s="14"/>
      <c r="W1456" s="14"/>
      <c r="X1456" s="14"/>
      <c r="Y1456" s="14"/>
      <c r="Z1456" s="14"/>
      <c r="AA1456" s="14"/>
      <c r="AB1456" s="14"/>
      <c r="AC1456" s="14"/>
      <c r="AD1456" s="14"/>
      <c r="AE1456" s="14"/>
      <c r="AT1456" s="254" t="s">
        <v>247</v>
      </c>
      <c r="AU1456" s="254" t="s">
        <v>82</v>
      </c>
      <c r="AV1456" s="14" t="s">
        <v>82</v>
      </c>
      <c r="AW1456" s="14" t="s">
        <v>33</v>
      </c>
      <c r="AX1456" s="14" t="s">
        <v>73</v>
      </c>
      <c r="AY1456" s="254" t="s">
        <v>236</v>
      </c>
    </row>
    <row r="1457" s="14" customFormat="1">
      <c r="A1457" s="14"/>
      <c r="B1457" s="244"/>
      <c r="C1457" s="245"/>
      <c r="D1457" s="235" t="s">
        <v>247</v>
      </c>
      <c r="E1457" s="246" t="s">
        <v>19</v>
      </c>
      <c r="F1457" s="247" t="s">
        <v>784</v>
      </c>
      <c r="G1457" s="245"/>
      <c r="H1457" s="248">
        <v>2</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247</v>
      </c>
      <c r="AU1457" s="254" t="s">
        <v>82</v>
      </c>
      <c r="AV1457" s="14" t="s">
        <v>82</v>
      </c>
      <c r="AW1457" s="14" t="s">
        <v>33</v>
      </c>
      <c r="AX1457" s="14" t="s">
        <v>73</v>
      </c>
      <c r="AY1457" s="254" t="s">
        <v>236</v>
      </c>
    </row>
    <row r="1458" s="14" customFormat="1">
      <c r="A1458" s="14"/>
      <c r="B1458" s="244"/>
      <c r="C1458" s="245"/>
      <c r="D1458" s="235" t="s">
        <v>247</v>
      </c>
      <c r="E1458" s="246" t="s">
        <v>19</v>
      </c>
      <c r="F1458" s="247" t="s">
        <v>785</v>
      </c>
      <c r="G1458" s="245"/>
      <c r="H1458" s="248">
        <v>5</v>
      </c>
      <c r="I1458" s="249"/>
      <c r="J1458" s="245"/>
      <c r="K1458" s="245"/>
      <c r="L1458" s="250"/>
      <c r="M1458" s="251"/>
      <c r="N1458" s="252"/>
      <c r="O1458" s="252"/>
      <c r="P1458" s="252"/>
      <c r="Q1458" s="252"/>
      <c r="R1458" s="252"/>
      <c r="S1458" s="252"/>
      <c r="T1458" s="253"/>
      <c r="U1458" s="14"/>
      <c r="V1458" s="14"/>
      <c r="W1458" s="14"/>
      <c r="X1458" s="14"/>
      <c r="Y1458" s="14"/>
      <c r="Z1458" s="14"/>
      <c r="AA1458" s="14"/>
      <c r="AB1458" s="14"/>
      <c r="AC1458" s="14"/>
      <c r="AD1458" s="14"/>
      <c r="AE1458" s="14"/>
      <c r="AT1458" s="254" t="s">
        <v>247</v>
      </c>
      <c r="AU1458" s="254" t="s">
        <v>82</v>
      </c>
      <c r="AV1458" s="14" t="s">
        <v>82</v>
      </c>
      <c r="AW1458" s="14" t="s">
        <v>33</v>
      </c>
      <c r="AX1458" s="14" t="s">
        <v>73</v>
      </c>
      <c r="AY1458" s="254" t="s">
        <v>236</v>
      </c>
    </row>
    <row r="1459" s="14" customFormat="1">
      <c r="A1459" s="14"/>
      <c r="B1459" s="244"/>
      <c r="C1459" s="245"/>
      <c r="D1459" s="235" t="s">
        <v>247</v>
      </c>
      <c r="E1459" s="246" t="s">
        <v>19</v>
      </c>
      <c r="F1459" s="247" t="s">
        <v>801</v>
      </c>
      <c r="G1459" s="245"/>
      <c r="H1459" s="248">
        <v>1</v>
      </c>
      <c r="I1459" s="249"/>
      <c r="J1459" s="245"/>
      <c r="K1459" s="245"/>
      <c r="L1459" s="250"/>
      <c r="M1459" s="251"/>
      <c r="N1459" s="252"/>
      <c r="O1459" s="252"/>
      <c r="P1459" s="252"/>
      <c r="Q1459" s="252"/>
      <c r="R1459" s="252"/>
      <c r="S1459" s="252"/>
      <c r="T1459" s="253"/>
      <c r="U1459" s="14"/>
      <c r="V1459" s="14"/>
      <c r="W1459" s="14"/>
      <c r="X1459" s="14"/>
      <c r="Y1459" s="14"/>
      <c r="Z1459" s="14"/>
      <c r="AA1459" s="14"/>
      <c r="AB1459" s="14"/>
      <c r="AC1459" s="14"/>
      <c r="AD1459" s="14"/>
      <c r="AE1459" s="14"/>
      <c r="AT1459" s="254" t="s">
        <v>247</v>
      </c>
      <c r="AU1459" s="254" t="s">
        <v>82</v>
      </c>
      <c r="AV1459" s="14" t="s">
        <v>82</v>
      </c>
      <c r="AW1459" s="14" t="s">
        <v>33</v>
      </c>
      <c r="AX1459" s="14" t="s">
        <v>73</v>
      </c>
      <c r="AY1459" s="254" t="s">
        <v>236</v>
      </c>
    </row>
    <row r="1460" s="14" customFormat="1">
      <c r="A1460" s="14"/>
      <c r="B1460" s="244"/>
      <c r="C1460" s="245"/>
      <c r="D1460" s="235" t="s">
        <v>247</v>
      </c>
      <c r="E1460" s="246" t="s">
        <v>19</v>
      </c>
      <c r="F1460" s="247" t="s">
        <v>1569</v>
      </c>
      <c r="G1460" s="245"/>
      <c r="H1460" s="248">
        <v>1</v>
      </c>
      <c r="I1460" s="249"/>
      <c r="J1460" s="245"/>
      <c r="K1460" s="245"/>
      <c r="L1460" s="250"/>
      <c r="M1460" s="251"/>
      <c r="N1460" s="252"/>
      <c r="O1460" s="252"/>
      <c r="P1460" s="252"/>
      <c r="Q1460" s="252"/>
      <c r="R1460" s="252"/>
      <c r="S1460" s="252"/>
      <c r="T1460" s="253"/>
      <c r="U1460" s="14"/>
      <c r="V1460" s="14"/>
      <c r="W1460" s="14"/>
      <c r="X1460" s="14"/>
      <c r="Y1460" s="14"/>
      <c r="Z1460" s="14"/>
      <c r="AA1460" s="14"/>
      <c r="AB1460" s="14"/>
      <c r="AC1460" s="14"/>
      <c r="AD1460" s="14"/>
      <c r="AE1460" s="14"/>
      <c r="AT1460" s="254" t="s">
        <v>247</v>
      </c>
      <c r="AU1460" s="254" t="s">
        <v>82</v>
      </c>
      <c r="AV1460" s="14" t="s">
        <v>82</v>
      </c>
      <c r="AW1460" s="14" t="s">
        <v>33</v>
      </c>
      <c r="AX1460" s="14" t="s">
        <v>73</v>
      </c>
      <c r="AY1460" s="254" t="s">
        <v>236</v>
      </c>
    </row>
    <row r="1461" s="14" customFormat="1">
      <c r="A1461" s="14"/>
      <c r="B1461" s="244"/>
      <c r="C1461" s="245"/>
      <c r="D1461" s="235" t="s">
        <v>247</v>
      </c>
      <c r="E1461" s="246" t="s">
        <v>19</v>
      </c>
      <c r="F1461" s="247" t="s">
        <v>1570</v>
      </c>
      <c r="G1461" s="245"/>
      <c r="H1461" s="248">
        <v>1</v>
      </c>
      <c r="I1461" s="249"/>
      <c r="J1461" s="245"/>
      <c r="K1461" s="245"/>
      <c r="L1461" s="250"/>
      <c r="M1461" s="251"/>
      <c r="N1461" s="252"/>
      <c r="O1461" s="252"/>
      <c r="P1461" s="252"/>
      <c r="Q1461" s="252"/>
      <c r="R1461" s="252"/>
      <c r="S1461" s="252"/>
      <c r="T1461" s="253"/>
      <c r="U1461" s="14"/>
      <c r="V1461" s="14"/>
      <c r="W1461" s="14"/>
      <c r="X1461" s="14"/>
      <c r="Y1461" s="14"/>
      <c r="Z1461" s="14"/>
      <c r="AA1461" s="14"/>
      <c r="AB1461" s="14"/>
      <c r="AC1461" s="14"/>
      <c r="AD1461" s="14"/>
      <c r="AE1461" s="14"/>
      <c r="AT1461" s="254" t="s">
        <v>247</v>
      </c>
      <c r="AU1461" s="254" t="s">
        <v>82</v>
      </c>
      <c r="AV1461" s="14" t="s">
        <v>82</v>
      </c>
      <c r="AW1461" s="14" t="s">
        <v>33</v>
      </c>
      <c r="AX1461" s="14" t="s">
        <v>73</v>
      </c>
      <c r="AY1461" s="254" t="s">
        <v>236</v>
      </c>
    </row>
    <row r="1462" s="14" customFormat="1">
      <c r="A1462" s="14"/>
      <c r="B1462" s="244"/>
      <c r="C1462" s="245"/>
      <c r="D1462" s="235" t="s">
        <v>247</v>
      </c>
      <c r="E1462" s="246" t="s">
        <v>19</v>
      </c>
      <c r="F1462" s="247" t="s">
        <v>1571</v>
      </c>
      <c r="G1462" s="245"/>
      <c r="H1462" s="248">
        <v>1</v>
      </c>
      <c r="I1462" s="249"/>
      <c r="J1462" s="245"/>
      <c r="K1462" s="245"/>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247</v>
      </c>
      <c r="AU1462" s="254" t="s">
        <v>82</v>
      </c>
      <c r="AV1462" s="14" t="s">
        <v>82</v>
      </c>
      <c r="AW1462" s="14" t="s">
        <v>33</v>
      </c>
      <c r="AX1462" s="14" t="s">
        <v>73</v>
      </c>
      <c r="AY1462" s="254" t="s">
        <v>236</v>
      </c>
    </row>
    <row r="1463" s="15" customFormat="1">
      <c r="A1463" s="15"/>
      <c r="B1463" s="255"/>
      <c r="C1463" s="256"/>
      <c r="D1463" s="235" t="s">
        <v>247</v>
      </c>
      <c r="E1463" s="257" t="s">
        <v>19</v>
      </c>
      <c r="F1463" s="258" t="s">
        <v>254</v>
      </c>
      <c r="G1463" s="256"/>
      <c r="H1463" s="259">
        <v>16</v>
      </c>
      <c r="I1463" s="260"/>
      <c r="J1463" s="256"/>
      <c r="K1463" s="256"/>
      <c r="L1463" s="261"/>
      <c r="M1463" s="262"/>
      <c r="N1463" s="263"/>
      <c r="O1463" s="263"/>
      <c r="P1463" s="263"/>
      <c r="Q1463" s="263"/>
      <c r="R1463" s="263"/>
      <c r="S1463" s="263"/>
      <c r="T1463" s="264"/>
      <c r="U1463" s="15"/>
      <c r="V1463" s="15"/>
      <c r="W1463" s="15"/>
      <c r="X1463" s="15"/>
      <c r="Y1463" s="15"/>
      <c r="Z1463" s="15"/>
      <c r="AA1463" s="15"/>
      <c r="AB1463" s="15"/>
      <c r="AC1463" s="15"/>
      <c r="AD1463" s="15"/>
      <c r="AE1463" s="15"/>
      <c r="AT1463" s="265" t="s">
        <v>247</v>
      </c>
      <c r="AU1463" s="265" t="s">
        <v>82</v>
      </c>
      <c r="AV1463" s="15" t="s">
        <v>243</v>
      </c>
      <c r="AW1463" s="15" t="s">
        <v>33</v>
      </c>
      <c r="AX1463" s="15" t="s">
        <v>80</v>
      </c>
      <c r="AY1463" s="265" t="s">
        <v>236</v>
      </c>
    </row>
    <row r="1464" s="2" customFormat="1" ht="24.15" customHeight="1">
      <c r="A1464" s="40"/>
      <c r="B1464" s="41"/>
      <c r="C1464" s="215" t="s">
        <v>1572</v>
      </c>
      <c r="D1464" s="215" t="s">
        <v>238</v>
      </c>
      <c r="E1464" s="216" t="s">
        <v>1573</v>
      </c>
      <c r="F1464" s="217" t="s">
        <v>1574</v>
      </c>
      <c r="G1464" s="218" t="s">
        <v>301</v>
      </c>
      <c r="H1464" s="219">
        <v>2</v>
      </c>
      <c r="I1464" s="220"/>
      <c r="J1464" s="221">
        <f>ROUND(I1464*H1464,2)</f>
        <v>0</v>
      </c>
      <c r="K1464" s="217" t="s">
        <v>242</v>
      </c>
      <c r="L1464" s="46"/>
      <c r="M1464" s="222" t="s">
        <v>19</v>
      </c>
      <c r="N1464" s="223" t="s">
        <v>44</v>
      </c>
      <c r="O1464" s="86"/>
      <c r="P1464" s="224">
        <f>O1464*H1464</f>
        <v>0</v>
      </c>
      <c r="Q1464" s="224">
        <v>0</v>
      </c>
      <c r="R1464" s="224">
        <f>Q1464*H1464</f>
        <v>0</v>
      </c>
      <c r="S1464" s="224">
        <v>0</v>
      </c>
      <c r="T1464" s="225">
        <f>S1464*H1464</f>
        <v>0</v>
      </c>
      <c r="U1464" s="40"/>
      <c r="V1464" s="40"/>
      <c r="W1464" s="40"/>
      <c r="X1464" s="40"/>
      <c r="Y1464" s="40"/>
      <c r="Z1464" s="40"/>
      <c r="AA1464" s="40"/>
      <c r="AB1464" s="40"/>
      <c r="AC1464" s="40"/>
      <c r="AD1464" s="40"/>
      <c r="AE1464" s="40"/>
      <c r="AR1464" s="226" t="s">
        <v>348</v>
      </c>
      <c r="AT1464" s="226" t="s">
        <v>238</v>
      </c>
      <c r="AU1464" s="226" t="s">
        <v>82</v>
      </c>
      <c r="AY1464" s="19" t="s">
        <v>236</v>
      </c>
      <c r="BE1464" s="227">
        <f>IF(N1464="základní",J1464,0)</f>
        <v>0</v>
      </c>
      <c r="BF1464" s="227">
        <f>IF(N1464="snížená",J1464,0)</f>
        <v>0</v>
      </c>
      <c r="BG1464" s="227">
        <f>IF(N1464="zákl. přenesená",J1464,0)</f>
        <v>0</v>
      </c>
      <c r="BH1464" s="227">
        <f>IF(N1464="sníž. přenesená",J1464,0)</f>
        <v>0</v>
      </c>
      <c r="BI1464" s="227">
        <f>IF(N1464="nulová",J1464,0)</f>
        <v>0</v>
      </c>
      <c r="BJ1464" s="19" t="s">
        <v>80</v>
      </c>
      <c r="BK1464" s="227">
        <f>ROUND(I1464*H1464,2)</f>
        <v>0</v>
      </c>
      <c r="BL1464" s="19" t="s">
        <v>348</v>
      </c>
      <c r="BM1464" s="226" t="s">
        <v>1575</v>
      </c>
    </row>
    <row r="1465" s="2" customFormat="1">
      <c r="A1465" s="40"/>
      <c r="B1465" s="41"/>
      <c r="C1465" s="42"/>
      <c r="D1465" s="228" t="s">
        <v>245</v>
      </c>
      <c r="E1465" s="42"/>
      <c r="F1465" s="229" t="s">
        <v>1576</v>
      </c>
      <c r="G1465" s="42"/>
      <c r="H1465" s="42"/>
      <c r="I1465" s="230"/>
      <c r="J1465" s="42"/>
      <c r="K1465" s="42"/>
      <c r="L1465" s="46"/>
      <c r="M1465" s="231"/>
      <c r="N1465" s="232"/>
      <c r="O1465" s="86"/>
      <c r="P1465" s="86"/>
      <c r="Q1465" s="86"/>
      <c r="R1465" s="86"/>
      <c r="S1465" s="86"/>
      <c r="T1465" s="87"/>
      <c r="U1465" s="40"/>
      <c r="V1465" s="40"/>
      <c r="W1465" s="40"/>
      <c r="X1465" s="40"/>
      <c r="Y1465" s="40"/>
      <c r="Z1465" s="40"/>
      <c r="AA1465" s="40"/>
      <c r="AB1465" s="40"/>
      <c r="AC1465" s="40"/>
      <c r="AD1465" s="40"/>
      <c r="AE1465" s="40"/>
      <c r="AT1465" s="19" t="s">
        <v>245</v>
      </c>
      <c r="AU1465" s="19" t="s">
        <v>82</v>
      </c>
    </row>
    <row r="1466" s="14" customFormat="1">
      <c r="A1466" s="14"/>
      <c r="B1466" s="244"/>
      <c r="C1466" s="245"/>
      <c r="D1466" s="235" t="s">
        <v>247</v>
      </c>
      <c r="E1466" s="246" t="s">
        <v>19</v>
      </c>
      <c r="F1466" s="247" t="s">
        <v>792</v>
      </c>
      <c r="G1466" s="245"/>
      <c r="H1466" s="248">
        <v>1</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247</v>
      </c>
      <c r="AU1466" s="254" t="s">
        <v>82</v>
      </c>
      <c r="AV1466" s="14" t="s">
        <v>82</v>
      </c>
      <c r="AW1466" s="14" t="s">
        <v>33</v>
      </c>
      <c r="AX1466" s="14" t="s">
        <v>73</v>
      </c>
      <c r="AY1466" s="254" t="s">
        <v>236</v>
      </c>
    </row>
    <row r="1467" s="14" customFormat="1">
      <c r="A1467" s="14"/>
      <c r="B1467" s="244"/>
      <c r="C1467" s="245"/>
      <c r="D1467" s="235" t="s">
        <v>247</v>
      </c>
      <c r="E1467" s="246" t="s">
        <v>19</v>
      </c>
      <c r="F1467" s="247" t="s">
        <v>1577</v>
      </c>
      <c r="G1467" s="245"/>
      <c r="H1467" s="248">
        <v>1</v>
      </c>
      <c r="I1467" s="249"/>
      <c r="J1467" s="245"/>
      <c r="K1467" s="245"/>
      <c r="L1467" s="250"/>
      <c r="M1467" s="251"/>
      <c r="N1467" s="252"/>
      <c r="O1467" s="252"/>
      <c r="P1467" s="252"/>
      <c r="Q1467" s="252"/>
      <c r="R1467" s="252"/>
      <c r="S1467" s="252"/>
      <c r="T1467" s="253"/>
      <c r="U1467" s="14"/>
      <c r="V1467" s="14"/>
      <c r="W1467" s="14"/>
      <c r="X1467" s="14"/>
      <c r="Y1467" s="14"/>
      <c r="Z1467" s="14"/>
      <c r="AA1467" s="14"/>
      <c r="AB1467" s="14"/>
      <c r="AC1467" s="14"/>
      <c r="AD1467" s="14"/>
      <c r="AE1467" s="14"/>
      <c r="AT1467" s="254" t="s">
        <v>247</v>
      </c>
      <c r="AU1467" s="254" t="s">
        <v>82</v>
      </c>
      <c r="AV1467" s="14" t="s">
        <v>82</v>
      </c>
      <c r="AW1467" s="14" t="s">
        <v>33</v>
      </c>
      <c r="AX1467" s="14" t="s">
        <v>73</v>
      </c>
      <c r="AY1467" s="254" t="s">
        <v>236</v>
      </c>
    </row>
    <row r="1468" s="15" customFormat="1">
      <c r="A1468" s="15"/>
      <c r="B1468" s="255"/>
      <c r="C1468" s="256"/>
      <c r="D1468" s="235" t="s">
        <v>247</v>
      </c>
      <c r="E1468" s="257" t="s">
        <v>19</v>
      </c>
      <c r="F1468" s="258" t="s">
        <v>254</v>
      </c>
      <c r="G1468" s="256"/>
      <c r="H1468" s="259">
        <v>2</v>
      </c>
      <c r="I1468" s="260"/>
      <c r="J1468" s="256"/>
      <c r="K1468" s="256"/>
      <c r="L1468" s="261"/>
      <c r="M1468" s="262"/>
      <c r="N1468" s="263"/>
      <c r="O1468" s="263"/>
      <c r="P1468" s="263"/>
      <c r="Q1468" s="263"/>
      <c r="R1468" s="263"/>
      <c r="S1468" s="263"/>
      <c r="T1468" s="264"/>
      <c r="U1468" s="15"/>
      <c r="V1468" s="15"/>
      <c r="W1468" s="15"/>
      <c r="X1468" s="15"/>
      <c r="Y1468" s="15"/>
      <c r="Z1468" s="15"/>
      <c r="AA1468" s="15"/>
      <c r="AB1468" s="15"/>
      <c r="AC1468" s="15"/>
      <c r="AD1468" s="15"/>
      <c r="AE1468" s="15"/>
      <c r="AT1468" s="265" t="s">
        <v>247</v>
      </c>
      <c r="AU1468" s="265" t="s">
        <v>82</v>
      </c>
      <c r="AV1468" s="15" t="s">
        <v>243</v>
      </c>
      <c r="AW1468" s="15" t="s">
        <v>33</v>
      </c>
      <c r="AX1468" s="15" t="s">
        <v>80</v>
      </c>
      <c r="AY1468" s="265" t="s">
        <v>236</v>
      </c>
    </row>
    <row r="1469" s="2" customFormat="1" ht="16.5" customHeight="1">
      <c r="A1469" s="40"/>
      <c r="B1469" s="41"/>
      <c r="C1469" s="277" t="s">
        <v>1578</v>
      </c>
      <c r="D1469" s="277" t="s">
        <v>701</v>
      </c>
      <c r="E1469" s="278" t="s">
        <v>1579</v>
      </c>
      <c r="F1469" s="279" t="s">
        <v>1580</v>
      </c>
      <c r="G1469" s="280" t="s">
        <v>1398</v>
      </c>
      <c r="H1469" s="281">
        <v>1</v>
      </c>
      <c r="I1469" s="282"/>
      <c r="J1469" s="283">
        <f>ROUND(I1469*H1469,2)</f>
        <v>0</v>
      </c>
      <c r="K1469" s="279" t="s">
        <v>274</v>
      </c>
      <c r="L1469" s="284"/>
      <c r="M1469" s="285" t="s">
        <v>19</v>
      </c>
      <c r="N1469" s="286" t="s">
        <v>44</v>
      </c>
      <c r="O1469" s="86"/>
      <c r="P1469" s="224">
        <f>O1469*H1469</f>
        <v>0</v>
      </c>
      <c r="Q1469" s="224">
        <v>0</v>
      </c>
      <c r="R1469" s="224">
        <f>Q1469*H1469</f>
        <v>0</v>
      </c>
      <c r="S1469" s="224">
        <v>0</v>
      </c>
      <c r="T1469" s="225">
        <f>S1469*H1469</f>
        <v>0</v>
      </c>
      <c r="U1469" s="40"/>
      <c r="V1469" s="40"/>
      <c r="W1469" s="40"/>
      <c r="X1469" s="40"/>
      <c r="Y1469" s="40"/>
      <c r="Z1469" s="40"/>
      <c r="AA1469" s="40"/>
      <c r="AB1469" s="40"/>
      <c r="AC1469" s="40"/>
      <c r="AD1469" s="40"/>
      <c r="AE1469" s="40"/>
      <c r="AR1469" s="226" t="s">
        <v>577</v>
      </c>
      <c r="AT1469" s="226" t="s">
        <v>701</v>
      </c>
      <c r="AU1469" s="226" t="s">
        <v>82</v>
      </c>
      <c r="AY1469" s="19" t="s">
        <v>236</v>
      </c>
      <c r="BE1469" s="227">
        <f>IF(N1469="základní",J1469,0)</f>
        <v>0</v>
      </c>
      <c r="BF1469" s="227">
        <f>IF(N1469="snížená",J1469,0)</f>
        <v>0</v>
      </c>
      <c r="BG1469" s="227">
        <f>IF(N1469="zákl. přenesená",J1469,0)</f>
        <v>0</v>
      </c>
      <c r="BH1469" s="227">
        <f>IF(N1469="sníž. přenesená",J1469,0)</f>
        <v>0</v>
      </c>
      <c r="BI1469" s="227">
        <f>IF(N1469="nulová",J1469,0)</f>
        <v>0</v>
      </c>
      <c r="BJ1469" s="19" t="s">
        <v>80</v>
      </c>
      <c r="BK1469" s="227">
        <f>ROUND(I1469*H1469,2)</f>
        <v>0</v>
      </c>
      <c r="BL1469" s="19" t="s">
        <v>348</v>
      </c>
      <c r="BM1469" s="226" t="s">
        <v>1581</v>
      </c>
    </row>
    <row r="1470" s="14" customFormat="1">
      <c r="A1470" s="14"/>
      <c r="B1470" s="244"/>
      <c r="C1470" s="245"/>
      <c r="D1470" s="235" t="s">
        <v>247</v>
      </c>
      <c r="E1470" s="246" t="s">
        <v>19</v>
      </c>
      <c r="F1470" s="247" t="s">
        <v>782</v>
      </c>
      <c r="G1470" s="245"/>
      <c r="H1470" s="248">
        <v>1</v>
      </c>
      <c r="I1470" s="249"/>
      <c r="J1470" s="245"/>
      <c r="K1470" s="245"/>
      <c r="L1470" s="250"/>
      <c r="M1470" s="251"/>
      <c r="N1470" s="252"/>
      <c r="O1470" s="252"/>
      <c r="P1470" s="252"/>
      <c r="Q1470" s="252"/>
      <c r="R1470" s="252"/>
      <c r="S1470" s="252"/>
      <c r="T1470" s="253"/>
      <c r="U1470" s="14"/>
      <c r="V1470" s="14"/>
      <c r="W1470" s="14"/>
      <c r="X1470" s="14"/>
      <c r="Y1470" s="14"/>
      <c r="Z1470" s="14"/>
      <c r="AA1470" s="14"/>
      <c r="AB1470" s="14"/>
      <c r="AC1470" s="14"/>
      <c r="AD1470" s="14"/>
      <c r="AE1470" s="14"/>
      <c r="AT1470" s="254" t="s">
        <v>247</v>
      </c>
      <c r="AU1470" s="254" t="s">
        <v>82</v>
      </c>
      <c r="AV1470" s="14" t="s">
        <v>82</v>
      </c>
      <c r="AW1470" s="14" t="s">
        <v>33</v>
      </c>
      <c r="AX1470" s="14" t="s">
        <v>80</v>
      </c>
      <c r="AY1470" s="254" t="s">
        <v>236</v>
      </c>
    </row>
    <row r="1471" s="2" customFormat="1" ht="16.5" customHeight="1">
      <c r="A1471" s="40"/>
      <c r="B1471" s="41"/>
      <c r="C1471" s="277" t="s">
        <v>1582</v>
      </c>
      <c r="D1471" s="277" t="s">
        <v>701</v>
      </c>
      <c r="E1471" s="278" t="s">
        <v>1583</v>
      </c>
      <c r="F1471" s="279" t="s">
        <v>1584</v>
      </c>
      <c r="G1471" s="280" t="s">
        <v>1398</v>
      </c>
      <c r="H1471" s="281">
        <v>4</v>
      </c>
      <c r="I1471" s="282"/>
      <c r="J1471" s="283">
        <f>ROUND(I1471*H1471,2)</f>
        <v>0</v>
      </c>
      <c r="K1471" s="279" t="s">
        <v>274</v>
      </c>
      <c r="L1471" s="284"/>
      <c r="M1471" s="285" t="s">
        <v>19</v>
      </c>
      <c r="N1471" s="286" t="s">
        <v>44</v>
      </c>
      <c r="O1471" s="86"/>
      <c r="P1471" s="224">
        <f>O1471*H1471</f>
        <v>0</v>
      </c>
      <c r="Q1471" s="224">
        <v>0</v>
      </c>
      <c r="R1471" s="224">
        <f>Q1471*H1471</f>
        <v>0</v>
      </c>
      <c r="S1471" s="224">
        <v>0</v>
      </c>
      <c r="T1471" s="225">
        <f>S1471*H1471</f>
        <v>0</v>
      </c>
      <c r="U1471" s="40"/>
      <c r="V1471" s="40"/>
      <c r="W1471" s="40"/>
      <c r="X1471" s="40"/>
      <c r="Y1471" s="40"/>
      <c r="Z1471" s="40"/>
      <c r="AA1471" s="40"/>
      <c r="AB1471" s="40"/>
      <c r="AC1471" s="40"/>
      <c r="AD1471" s="40"/>
      <c r="AE1471" s="40"/>
      <c r="AR1471" s="226" t="s">
        <v>577</v>
      </c>
      <c r="AT1471" s="226" t="s">
        <v>701</v>
      </c>
      <c r="AU1471" s="226" t="s">
        <v>82</v>
      </c>
      <c r="AY1471" s="19" t="s">
        <v>236</v>
      </c>
      <c r="BE1471" s="227">
        <f>IF(N1471="základní",J1471,0)</f>
        <v>0</v>
      </c>
      <c r="BF1471" s="227">
        <f>IF(N1471="snížená",J1471,0)</f>
        <v>0</v>
      </c>
      <c r="BG1471" s="227">
        <f>IF(N1471="zákl. přenesená",J1471,0)</f>
        <v>0</v>
      </c>
      <c r="BH1471" s="227">
        <f>IF(N1471="sníž. přenesená",J1471,0)</f>
        <v>0</v>
      </c>
      <c r="BI1471" s="227">
        <f>IF(N1471="nulová",J1471,0)</f>
        <v>0</v>
      </c>
      <c r="BJ1471" s="19" t="s">
        <v>80</v>
      </c>
      <c r="BK1471" s="227">
        <f>ROUND(I1471*H1471,2)</f>
        <v>0</v>
      </c>
      <c r="BL1471" s="19" t="s">
        <v>348</v>
      </c>
      <c r="BM1471" s="226" t="s">
        <v>1585</v>
      </c>
    </row>
    <row r="1472" s="14" customFormat="1">
      <c r="A1472" s="14"/>
      <c r="B1472" s="244"/>
      <c r="C1472" s="245"/>
      <c r="D1472" s="235" t="s">
        <v>247</v>
      </c>
      <c r="E1472" s="246" t="s">
        <v>19</v>
      </c>
      <c r="F1472" s="247" t="s">
        <v>783</v>
      </c>
      <c r="G1472" s="245"/>
      <c r="H1472" s="248">
        <v>4</v>
      </c>
      <c r="I1472" s="249"/>
      <c r="J1472" s="245"/>
      <c r="K1472" s="245"/>
      <c r="L1472" s="250"/>
      <c r="M1472" s="251"/>
      <c r="N1472" s="252"/>
      <c r="O1472" s="252"/>
      <c r="P1472" s="252"/>
      <c r="Q1472" s="252"/>
      <c r="R1472" s="252"/>
      <c r="S1472" s="252"/>
      <c r="T1472" s="253"/>
      <c r="U1472" s="14"/>
      <c r="V1472" s="14"/>
      <c r="W1472" s="14"/>
      <c r="X1472" s="14"/>
      <c r="Y1472" s="14"/>
      <c r="Z1472" s="14"/>
      <c r="AA1472" s="14"/>
      <c r="AB1472" s="14"/>
      <c r="AC1472" s="14"/>
      <c r="AD1472" s="14"/>
      <c r="AE1472" s="14"/>
      <c r="AT1472" s="254" t="s">
        <v>247</v>
      </c>
      <c r="AU1472" s="254" t="s">
        <v>82</v>
      </c>
      <c r="AV1472" s="14" t="s">
        <v>82</v>
      </c>
      <c r="AW1472" s="14" t="s">
        <v>33</v>
      </c>
      <c r="AX1472" s="14" t="s">
        <v>80</v>
      </c>
      <c r="AY1472" s="254" t="s">
        <v>236</v>
      </c>
    </row>
    <row r="1473" s="2" customFormat="1" ht="16.5" customHeight="1">
      <c r="A1473" s="40"/>
      <c r="B1473" s="41"/>
      <c r="C1473" s="277" t="s">
        <v>1586</v>
      </c>
      <c r="D1473" s="277" t="s">
        <v>701</v>
      </c>
      <c r="E1473" s="278" t="s">
        <v>1587</v>
      </c>
      <c r="F1473" s="279" t="s">
        <v>1584</v>
      </c>
      <c r="G1473" s="280" t="s">
        <v>1398</v>
      </c>
      <c r="H1473" s="281">
        <v>2</v>
      </c>
      <c r="I1473" s="282"/>
      <c r="J1473" s="283">
        <f>ROUND(I1473*H1473,2)</f>
        <v>0</v>
      </c>
      <c r="K1473" s="279" t="s">
        <v>274</v>
      </c>
      <c r="L1473" s="284"/>
      <c r="M1473" s="285" t="s">
        <v>19</v>
      </c>
      <c r="N1473" s="286" t="s">
        <v>44</v>
      </c>
      <c r="O1473" s="86"/>
      <c r="P1473" s="224">
        <f>O1473*H1473</f>
        <v>0</v>
      </c>
      <c r="Q1473" s="224">
        <v>0</v>
      </c>
      <c r="R1473" s="224">
        <f>Q1473*H1473</f>
        <v>0</v>
      </c>
      <c r="S1473" s="224">
        <v>0</v>
      </c>
      <c r="T1473" s="225">
        <f>S1473*H1473</f>
        <v>0</v>
      </c>
      <c r="U1473" s="40"/>
      <c r="V1473" s="40"/>
      <c r="W1473" s="40"/>
      <c r="X1473" s="40"/>
      <c r="Y1473" s="40"/>
      <c r="Z1473" s="40"/>
      <c r="AA1473" s="40"/>
      <c r="AB1473" s="40"/>
      <c r="AC1473" s="40"/>
      <c r="AD1473" s="40"/>
      <c r="AE1473" s="40"/>
      <c r="AR1473" s="226" t="s">
        <v>577</v>
      </c>
      <c r="AT1473" s="226" t="s">
        <v>701</v>
      </c>
      <c r="AU1473" s="226" t="s">
        <v>82</v>
      </c>
      <c r="AY1473" s="19" t="s">
        <v>236</v>
      </c>
      <c r="BE1473" s="227">
        <f>IF(N1473="základní",J1473,0)</f>
        <v>0</v>
      </c>
      <c r="BF1473" s="227">
        <f>IF(N1473="snížená",J1473,0)</f>
        <v>0</v>
      </c>
      <c r="BG1473" s="227">
        <f>IF(N1473="zákl. přenesená",J1473,0)</f>
        <v>0</v>
      </c>
      <c r="BH1473" s="227">
        <f>IF(N1473="sníž. přenesená",J1473,0)</f>
        <v>0</v>
      </c>
      <c r="BI1473" s="227">
        <f>IF(N1473="nulová",J1473,0)</f>
        <v>0</v>
      </c>
      <c r="BJ1473" s="19" t="s">
        <v>80</v>
      </c>
      <c r="BK1473" s="227">
        <f>ROUND(I1473*H1473,2)</f>
        <v>0</v>
      </c>
      <c r="BL1473" s="19" t="s">
        <v>348</v>
      </c>
      <c r="BM1473" s="226" t="s">
        <v>1588</v>
      </c>
    </row>
    <row r="1474" s="14" customFormat="1">
      <c r="A1474" s="14"/>
      <c r="B1474" s="244"/>
      <c r="C1474" s="245"/>
      <c r="D1474" s="235" t="s">
        <v>247</v>
      </c>
      <c r="E1474" s="246" t="s">
        <v>19</v>
      </c>
      <c r="F1474" s="247" t="s">
        <v>784</v>
      </c>
      <c r="G1474" s="245"/>
      <c r="H1474" s="248">
        <v>2</v>
      </c>
      <c r="I1474" s="249"/>
      <c r="J1474" s="245"/>
      <c r="K1474" s="245"/>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247</v>
      </c>
      <c r="AU1474" s="254" t="s">
        <v>82</v>
      </c>
      <c r="AV1474" s="14" t="s">
        <v>82</v>
      </c>
      <c r="AW1474" s="14" t="s">
        <v>33</v>
      </c>
      <c r="AX1474" s="14" t="s">
        <v>80</v>
      </c>
      <c r="AY1474" s="254" t="s">
        <v>236</v>
      </c>
    </row>
    <row r="1475" s="2" customFormat="1" ht="16.5" customHeight="1">
      <c r="A1475" s="40"/>
      <c r="B1475" s="41"/>
      <c r="C1475" s="277" t="s">
        <v>1589</v>
      </c>
      <c r="D1475" s="277" t="s">
        <v>701</v>
      </c>
      <c r="E1475" s="278" t="s">
        <v>1590</v>
      </c>
      <c r="F1475" s="279" t="s">
        <v>1580</v>
      </c>
      <c r="G1475" s="280" t="s">
        <v>1398</v>
      </c>
      <c r="H1475" s="281">
        <v>5</v>
      </c>
      <c r="I1475" s="282"/>
      <c r="J1475" s="283">
        <f>ROUND(I1475*H1475,2)</f>
        <v>0</v>
      </c>
      <c r="K1475" s="279" t="s">
        <v>274</v>
      </c>
      <c r="L1475" s="284"/>
      <c r="M1475" s="285" t="s">
        <v>19</v>
      </c>
      <c r="N1475" s="286" t="s">
        <v>44</v>
      </c>
      <c r="O1475" s="86"/>
      <c r="P1475" s="224">
        <f>O1475*H1475</f>
        <v>0</v>
      </c>
      <c r="Q1475" s="224">
        <v>0</v>
      </c>
      <c r="R1475" s="224">
        <f>Q1475*H1475</f>
        <v>0</v>
      </c>
      <c r="S1475" s="224">
        <v>0</v>
      </c>
      <c r="T1475" s="225">
        <f>S1475*H1475</f>
        <v>0</v>
      </c>
      <c r="U1475" s="40"/>
      <c r="V1475" s="40"/>
      <c r="W1475" s="40"/>
      <c r="X1475" s="40"/>
      <c r="Y1475" s="40"/>
      <c r="Z1475" s="40"/>
      <c r="AA1475" s="40"/>
      <c r="AB1475" s="40"/>
      <c r="AC1475" s="40"/>
      <c r="AD1475" s="40"/>
      <c r="AE1475" s="40"/>
      <c r="AR1475" s="226" t="s">
        <v>577</v>
      </c>
      <c r="AT1475" s="226" t="s">
        <v>701</v>
      </c>
      <c r="AU1475" s="226" t="s">
        <v>82</v>
      </c>
      <c r="AY1475" s="19" t="s">
        <v>236</v>
      </c>
      <c r="BE1475" s="227">
        <f>IF(N1475="základní",J1475,0)</f>
        <v>0</v>
      </c>
      <c r="BF1475" s="227">
        <f>IF(N1475="snížená",J1475,0)</f>
        <v>0</v>
      </c>
      <c r="BG1475" s="227">
        <f>IF(N1475="zákl. přenesená",J1475,0)</f>
        <v>0</v>
      </c>
      <c r="BH1475" s="227">
        <f>IF(N1475="sníž. přenesená",J1475,0)</f>
        <v>0</v>
      </c>
      <c r="BI1475" s="227">
        <f>IF(N1475="nulová",J1475,0)</f>
        <v>0</v>
      </c>
      <c r="BJ1475" s="19" t="s">
        <v>80</v>
      </c>
      <c r="BK1475" s="227">
        <f>ROUND(I1475*H1475,2)</f>
        <v>0</v>
      </c>
      <c r="BL1475" s="19" t="s">
        <v>348</v>
      </c>
      <c r="BM1475" s="226" t="s">
        <v>1591</v>
      </c>
    </row>
    <row r="1476" s="14" customFormat="1">
      <c r="A1476" s="14"/>
      <c r="B1476" s="244"/>
      <c r="C1476" s="245"/>
      <c r="D1476" s="235" t="s">
        <v>247</v>
      </c>
      <c r="E1476" s="246" t="s">
        <v>19</v>
      </c>
      <c r="F1476" s="247" t="s">
        <v>785</v>
      </c>
      <c r="G1476" s="245"/>
      <c r="H1476" s="248">
        <v>5</v>
      </c>
      <c r="I1476" s="249"/>
      <c r="J1476" s="245"/>
      <c r="K1476" s="245"/>
      <c r="L1476" s="250"/>
      <c r="M1476" s="251"/>
      <c r="N1476" s="252"/>
      <c r="O1476" s="252"/>
      <c r="P1476" s="252"/>
      <c r="Q1476" s="252"/>
      <c r="R1476" s="252"/>
      <c r="S1476" s="252"/>
      <c r="T1476" s="253"/>
      <c r="U1476" s="14"/>
      <c r="V1476" s="14"/>
      <c r="W1476" s="14"/>
      <c r="X1476" s="14"/>
      <c r="Y1476" s="14"/>
      <c r="Z1476" s="14"/>
      <c r="AA1476" s="14"/>
      <c r="AB1476" s="14"/>
      <c r="AC1476" s="14"/>
      <c r="AD1476" s="14"/>
      <c r="AE1476" s="14"/>
      <c r="AT1476" s="254" t="s">
        <v>247</v>
      </c>
      <c r="AU1476" s="254" t="s">
        <v>82</v>
      </c>
      <c r="AV1476" s="14" t="s">
        <v>82</v>
      </c>
      <c r="AW1476" s="14" t="s">
        <v>33</v>
      </c>
      <c r="AX1476" s="14" t="s">
        <v>80</v>
      </c>
      <c r="AY1476" s="254" t="s">
        <v>236</v>
      </c>
    </row>
    <row r="1477" s="2" customFormat="1" ht="16.5" customHeight="1">
      <c r="A1477" s="40"/>
      <c r="B1477" s="41"/>
      <c r="C1477" s="277" t="s">
        <v>1592</v>
      </c>
      <c r="D1477" s="277" t="s">
        <v>701</v>
      </c>
      <c r="E1477" s="278" t="s">
        <v>1593</v>
      </c>
      <c r="F1477" s="279" t="s">
        <v>1594</v>
      </c>
      <c r="G1477" s="280" t="s">
        <v>1398</v>
      </c>
      <c r="H1477" s="281">
        <v>2</v>
      </c>
      <c r="I1477" s="282"/>
      <c r="J1477" s="283">
        <f>ROUND(I1477*H1477,2)</f>
        <v>0</v>
      </c>
      <c r="K1477" s="279" t="s">
        <v>274</v>
      </c>
      <c r="L1477" s="284"/>
      <c r="M1477" s="285" t="s">
        <v>19</v>
      </c>
      <c r="N1477" s="286" t="s">
        <v>44</v>
      </c>
      <c r="O1477" s="86"/>
      <c r="P1477" s="224">
        <f>O1477*H1477</f>
        <v>0</v>
      </c>
      <c r="Q1477" s="224">
        <v>0</v>
      </c>
      <c r="R1477" s="224">
        <f>Q1477*H1477</f>
        <v>0</v>
      </c>
      <c r="S1477" s="224">
        <v>0</v>
      </c>
      <c r="T1477" s="225">
        <f>S1477*H1477</f>
        <v>0</v>
      </c>
      <c r="U1477" s="40"/>
      <c r="V1477" s="40"/>
      <c r="W1477" s="40"/>
      <c r="X1477" s="40"/>
      <c r="Y1477" s="40"/>
      <c r="Z1477" s="40"/>
      <c r="AA1477" s="40"/>
      <c r="AB1477" s="40"/>
      <c r="AC1477" s="40"/>
      <c r="AD1477" s="40"/>
      <c r="AE1477" s="40"/>
      <c r="AR1477" s="226" t="s">
        <v>577</v>
      </c>
      <c r="AT1477" s="226" t="s">
        <v>701</v>
      </c>
      <c r="AU1477" s="226" t="s">
        <v>82</v>
      </c>
      <c r="AY1477" s="19" t="s">
        <v>236</v>
      </c>
      <c r="BE1477" s="227">
        <f>IF(N1477="základní",J1477,0)</f>
        <v>0</v>
      </c>
      <c r="BF1477" s="227">
        <f>IF(N1477="snížená",J1477,0)</f>
        <v>0</v>
      </c>
      <c r="BG1477" s="227">
        <f>IF(N1477="zákl. přenesená",J1477,0)</f>
        <v>0</v>
      </c>
      <c r="BH1477" s="227">
        <f>IF(N1477="sníž. přenesená",J1477,0)</f>
        <v>0</v>
      </c>
      <c r="BI1477" s="227">
        <f>IF(N1477="nulová",J1477,0)</f>
        <v>0</v>
      </c>
      <c r="BJ1477" s="19" t="s">
        <v>80</v>
      </c>
      <c r="BK1477" s="227">
        <f>ROUND(I1477*H1477,2)</f>
        <v>0</v>
      </c>
      <c r="BL1477" s="19" t="s">
        <v>348</v>
      </c>
      <c r="BM1477" s="226" t="s">
        <v>1595</v>
      </c>
    </row>
    <row r="1478" s="14" customFormat="1">
      <c r="A1478" s="14"/>
      <c r="B1478" s="244"/>
      <c r="C1478" s="245"/>
      <c r="D1478" s="235" t="s">
        <v>247</v>
      </c>
      <c r="E1478" s="246" t="s">
        <v>19</v>
      </c>
      <c r="F1478" s="247" t="s">
        <v>792</v>
      </c>
      <c r="G1478" s="245"/>
      <c r="H1478" s="248">
        <v>1</v>
      </c>
      <c r="I1478" s="249"/>
      <c r="J1478" s="245"/>
      <c r="K1478" s="245"/>
      <c r="L1478" s="250"/>
      <c r="M1478" s="251"/>
      <c r="N1478" s="252"/>
      <c r="O1478" s="252"/>
      <c r="P1478" s="252"/>
      <c r="Q1478" s="252"/>
      <c r="R1478" s="252"/>
      <c r="S1478" s="252"/>
      <c r="T1478" s="253"/>
      <c r="U1478" s="14"/>
      <c r="V1478" s="14"/>
      <c r="W1478" s="14"/>
      <c r="X1478" s="14"/>
      <c r="Y1478" s="14"/>
      <c r="Z1478" s="14"/>
      <c r="AA1478" s="14"/>
      <c r="AB1478" s="14"/>
      <c r="AC1478" s="14"/>
      <c r="AD1478" s="14"/>
      <c r="AE1478" s="14"/>
      <c r="AT1478" s="254" t="s">
        <v>247</v>
      </c>
      <c r="AU1478" s="254" t="s">
        <v>82</v>
      </c>
      <c r="AV1478" s="14" t="s">
        <v>82</v>
      </c>
      <c r="AW1478" s="14" t="s">
        <v>33</v>
      </c>
      <c r="AX1478" s="14" t="s">
        <v>73</v>
      </c>
      <c r="AY1478" s="254" t="s">
        <v>236</v>
      </c>
    </row>
    <row r="1479" s="14" customFormat="1">
      <c r="A1479" s="14"/>
      <c r="B1479" s="244"/>
      <c r="C1479" s="245"/>
      <c r="D1479" s="235" t="s">
        <v>247</v>
      </c>
      <c r="E1479" s="246" t="s">
        <v>19</v>
      </c>
      <c r="F1479" s="247" t="s">
        <v>801</v>
      </c>
      <c r="G1479" s="245"/>
      <c r="H1479" s="248">
        <v>1</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247</v>
      </c>
      <c r="AU1479" s="254" t="s">
        <v>82</v>
      </c>
      <c r="AV1479" s="14" t="s">
        <v>82</v>
      </c>
      <c r="AW1479" s="14" t="s">
        <v>33</v>
      </c>
      <c r="AX1479" s="14" t="s">
        <v>73</v>
      </c>
      <c r="AY1479" s="254" t="s">
        <v>236</v>
      </c>
    </row>
    <row r="1480" s="15" customFormat="1">
      <c r="A1480" s="15"/>
      <c r="B1480" s="255"/>
      <c r="C1480" s="256"/>
      <c r="D1480" s="235" t="s">
        <v>247</v>
      </c>
      <c r="E1480" s="257" t="s">
        <v>19</v>
      </c>
      <c r="F1480" s="258" t="s">
        <v>254</v>
      </c>
      <c r="G1480" s="256"/>
      <c r="H1480" s="259">
        <v>2</v>
      </c>
      <c r="I1480" s="260"/>
      <c r="J1480" s="256"/>
      <c r="K1480" s="256"/>
      <c r="L1480" s="261"/>
      <c r="M1480" s="262"/>
      <c r="N1480" s="263"/>
      <c r="O1480" s="263"/>
      <c r="P1480" s="263"/>
      <c r="Q1480" s="263"/>
      <c r="R1480" s="263"/>
      <c r="S1480" s="263"/>
      <c r="T1480" s="264"/>
      <c r="U1480" s="15"/>
      <c r="V1480" s="15"/>
      <c r="W1480" s="15"/>
      <c r="X1480" s="15"/>
      <c r="Y1480" s="15"/>
      <c r="Z1480" s="15"/>
      <c r="AA1480" s="15"/>
      <c r="AB1480" s="15"/>
      <c r="AC1480" s="15"/>
      <c r="AD1480" s="15"/>
      <c r="AE1480" s="15"/>
      <c r="AT1480" s="265" t="s">
        <v>247</v>
      </c>
      <c r="AU1480" s="265" t="s">
        <v>82</v>
      </c>
      <c r="AV1480" s="15" t="s">
        <v>243</v>
      </c>
      <c r="AW1480" s="15" t="s">
        <v>33</v>
      </c>
      <c r="AX1480" s="15" t="s">
        <v>80</v>
      </c>
      <c r="AY1480" s="265" t="s">
        <v>236</v>
      </c>
    </row>
    <row r="1481" s="2" customFormat="1" ht="16.5" customHeight="1">
      <c r="A1481" s="40"/>
      <c r="B1481" s="41"/>
      <c r="C1481" s="277" t="s">
        <v>1596</v>
      </c>
      <c r="D1481" s="277" t="s">
        <v>701</v>
      </c>
      <c r="E1481" s="278" t="s">
        <v>1597</v>
      </c>
      <c r="F1481" s="279" t="s">
        <v>1598</v>
      </c>
      <c r="G1481" s="280" t="s">
        <v>1398</v>
      </c>
      <c r="H1481" s="281">
        <v>1</v>
      </c>
      <c r="I1481" s="282"/>
      <c r="J1481" s="283">
        <f>ROUND(I1481*H1481,2)</f>
        <v>0</v>
      </c>
      <c r="K1481" s="279" t="s">
        <v>274</v>
      </c>
      <c r="L1481" s="284"/>
      <c r="M1481" s="285" t="s">
        <v>19</v>
      </c>
      <c r="N1481" s="286" t="s">
        <v>44</v>
      </c>
      <c r="O1481" s="86"/>
      <c r="P1481" s="224">
        <f>O1481*H1481</f>
        <v>0</v>
      </c>
      <c r="Q1481" s="224">
        <v>0</v>
      </c>
      <c r="R1481" s="224">
        <f>Q1481*H1481</f>
        <v>0</v>
      </c>
      <c r="S1481" s="224">
        <v>0</v>
      </c>
      <c r="T1481" s="225">
        <f>S1481*H1481</f>
        <v>0</v>
      </c>
      <c r="U1481" s="40"/>
      <c r="V1481" s="40"/>
      <c r="W1481" s="40"/>
      <c r="X1481" s="40"/>
      <c r="Y1481" s="40"/>
      <c r="Z1481" s="40"/>
      <c r="AA1481" s="40"/>
      <c r="AB1481" s="40"/>
      <c r="AC1481" s="40"/>
      <c r="AD1481" s="40"/>
      <c r="AE1481" s="40"/>
      <c r="AR1481" s="226" t="s">
        <v>577</v>
      </c>
      <c r="AT1481" s="226" t="s">
        <v>701</v>
      </c>
      <c r="AU1481" s="226" t="s">
        <v>82</v>
      </c>
      <c r="AY1481" s="19" t="s">
        <v>236</v>
      </c>
      <c r="BE1481" s="227">
        <f>IF(N1481="základní",J1481,0)</f>
        <v>0</v>
      </c>
      <c r="BF1481" s="227">
        <f>IF(N1481="snížená",J1481,0)</f>
        <v>0</v>
      </c>
      <c r="BG1481" s="227">
        <f>IF(N1481="zákl. přenesená",J1481,0)</f>
        <v>0</v>
      </c>
      <c r="BH1481" s="227">
        <f>IF(N1481="sníž. přenesená",J1481,0)</f>
        <v>0</v>
      </c>
      <c r="BI1481" s="227">
        <f>IF(N1481="nulová",J1481,0)</f>
        <v>0</v>
      </c>
      <c r="BJ1481" s="19" t="s">
        <v>80</v>
      </c>
      <c r="BK1481" s="227">
        <f>ROUND(I1481*H1481,2)</f>
        <v>0</v>
      </c>
      <c r="BL1481" s="19" t="s">
        <v>348</v>
      </c>
      <c r="BM1481" s="226" t="s">
        <v>1599</v>
      </c>
    </row>
    <row r="1482" s="14" customFormat="1">
      <c r="A1482" s="14"/>
      <c r="B1482" s="244"/>
      <c r="C1482" s="245"/>
      <c r="D1482" s="235" t="s">
        <v>247</v>
      </c>
      <c r="E1482" s="246" t="s">
        <v>19</v>
      </c>
      <c r="F1482" s="247" t="s">
        <v>1569</v>
      </c>
      <c r="G1482" s="245"/>
      <c r="H1482" s="248">
        <v>1</v>
      </c>
      <c r="I1482" s="249"/>
      <c r="J1482" s="245"/>
      <c r="K1482" s="245"/>
      <c r="L1482" s="250"/>
      <c r="M1482" s="251"/>
      <c r="N1482" s="252"/>
      <c r="O1482" s="252"/>
      <c r="P1482" s="252"/>
      <c r="Q1482" s="252"/>
      <c r="R1482" s="252"/>
      <c r="S1482" s="252"/>
      <c r="T1482" s="253"/>
      <c r="U1482" s="14"/>
      <c r="V1482" s="14"/>
      <c r="W1482" s="14"/>
      <c r="X1482" s="14"/>
      <c r="Y1482" s="14"/>
      <c r="Z1482" s="14"/>
      <c r="AA1482" s="14"/>
      <c r="AB1482" s="14"/>
      <c r="AC1482" s="14"/>
      <c r="AD1482" s="14"/>
      <c r="AE1482" s="14"/>
      <c r="AT1482" s="254" t="s">
        <v>247</v>
      </c>
      <c r="AU1482" s="254" t="s">
        <v>82</v>
      </c>
      <c r="AV1482" s="14" t="s">
        <v>82</v>
      </c>
      <c r="AW1482" s="14" t="s">
        <v>33</v>
      </c>
      <c r="AX1482" s="14" t="s">
        <v>80</v>
      </c>
      <c r="AY1482" s="254" t="s">
        <v>236</v>
      </c>
    </row>
    <row r="1483" s="2" customFormat="1" ht="16.5" customHeight="1">
      <c r="A1483" s="40"/>
      <c r="B1483" s="41"/>
      <c r="C1483" s="277" t="s">
        <v>1600</v>
      </c>
      <c r="D1483" s="277" t="s">
        <v>701</v>
      </c>
      <c r="E1483" s="278" t="s">
        <v>1601</v>
      </c>
      <c r="F1483" s="279" t="s">
        <v>1602</v>
      </c>
      <c r="G1483" s="280" t="s">
        <v>1398</v>
      </c>
      <c r="H1483" s="281">
        <v>1</v>
      </c>
      <c r="I1483" s="282"/>
      <c r="J1483" s="283">
        <f>ROUND(I1483*H1483,2)</f>
        <v>0</v>
      </c>
      <c r="K1483" s="279" t="s">
        <v>274</v>
      </c>
      <c r="L1483" s="284"/>
      <c r="M1483" s="285" t="s">
        <v>19</v>
      </c>
      <c r="N1483" s="286" t="s">
        <v>44</v>
      </c>
      <c r="O1483" s="86"/>
      <c r="P1483" s="224">
        <f>O1483*H1483</f>
        <v>0</v>
      </c>
      <c r="Q1483" s="224">
        <v>0</v>
      </c>
      <c r="R1483" s="224">
        <f>Q1483*H1483</f>
        <v>0</v>
      </c>
      <c r="S1483" s="224">
        <v>0</v>
      </c>
      <c r="T1483" s="225">
        <f>S1483*H1483</f>
        <v>0</v>
      </c>
      <c r="U1483" s="40"/>
      <c r="V1483" s="40"/>
      <c r="W1483" s="40"/>
      <c r="X1483" s="40"/>
      <c r="Y1483" s="40"/>
      <c r="Z1483" s="40"/>
      <c r="AA1483" s="40"/>
      <c r="AB1483" s="40"/>
      <c r="AC1483" s="40"/>
      <c r="AD1483" s="40"/>
      <c r="AE1483" s="40"/>
      <c r="AR1483" s="226" t="s">
        <v>577</v>
      </c>
      <c r="AT1483" s="226" t="s">
        <v>701</v>
      </c>
      <c r="AU1483" s="226" t="s">
        <v>82</v>
      </c>
      <c r="AY1483" s="19" t="s">
        <v>236</v>
      </c>
      <c r="BE1483" s="227">
        <f>IF(N1483="základní",J1483,0)</f>
        <v>0</v>
      </c>
      <c r="BF1483" s="227">
        <f>IF(N1483="snížená",J1483,0)</f>
        <v>0</v>
      </c>
      <c r="BG1483" s="227">
        <f>IF(N1483="zákl. přenesená",J1483,0)</f>
        <v>0</v>
      </c>
      <c r="BH1483" s="227">
        <f>IF(N1483="sníž. přenesená",J1483,0)</f>
        <v>0</v>
      </c>
      <c r="BI1483" s="227">
        <f>IF(N1483="nulová",J1483,0)</f>
        <v>0</v>
      </c>
      <c r="BJ1483" s="19" t="s">
        <v>80</v>
      </c>
      <c r="BK1483" s="227">
        <f>ROUND(I1483*H1483,2)</f>
        <v>0</v>
      </c>
      <c r="BL1483" s="19" t="s">
        <v>348</v>
      </c>
      <c r="BM1483" s="226" t="s">
        <v>1603</v>
      </c>
    </row>
    <row r="1484" s="14" customFormat="1">
      <c r="A1484" s="14"/>
      <c r="B1484" s="244"/>
      <c r="C1484" s="245"/>
      <c r="D1484" s="235" t="s">
        <v>247</v>
      </c>
      <c r="E1484" s="246" t="s">
        <v>19</v>
      </c>
      <c r="F1484" s="247" t="s">
        <v>1577</v>
      </c>
      <c r="G1484" s="245"/>
      <c r="H1484" s="248">
        <v>1</v>
      </c>
      <c r="I1484" s="249"/>
      <c r="J1484" s="245"/>
      <c r="K1484" s="245"/>
      <c r="L1484" s="250"/>
      <c r="M1484" s="251"/>
      <c r="N1484" s="252"/>
      <c r="O1484" s="252"/>
      <c r="P1484" s="252"/>
      <c r="Q1484" s="252"/>
      <c r="R1484" s="252"/>
      <c r="S1484" s="252"/>
      <c r="T1484" s="253"/>
      <c r="U1484" s="14"/>
      <c r="V1484" s="14"/>
      <c r="W1484" s="14"/>
      <c r="X1484" s="14"/>
      <c r="Y1484" s="14"/>
      <c r="Z1484" s="14"/>
      <c r="AA1484" s="14"/>
      <c r="AB1484" s="14"/>
      <c r="AC1484" s="14"/>
      <c r="AD1484" s="14"/>
      <c r="AE1484" s="14"/>
      <c r="AT1484" s="254" t="s">
        <v>247</v>
      </c>
      <c r="AU1484" s="254" t="s">
        <v>82</v>
      </c>
      <c r="AV1484" s="14" t="s">
        <v>82</v>
      </c>
      <c r="AW1484" s="14" t="s">
        <v>33</v>
      </c>
      <c r="AX1484" s="14" t="s">
        <v>80</v>
      </c>
      <c r="AY1484" s="254" t="s">
        <v>236</v>
      </c>
    </row>
    <row r="1485" s="2" customFormat="1" ht="16.5" customHeight="1">
      <c r="A1485" s="40"/>
      <c r="B1485" s="41"/>
      <c r="C1485" s="277" t="s">
        <v>1604</v>
      </c>
      <c r="D1485" s="277" t="s">
        <v>701</v>
      </c>
      <c r="E1485" s="278" t="s">
        <v>1605</v>
      </c>
      <c r="F1485" s="279" t="s">
        <v>1606</v>
      </c>
      <c r="G1485" s="280" t="s">
        <v>1398</v>
      </c>
      <c r="H1485" s="281">
        <v>1</v>
      </c>
      <c r="I1485" s="282"/>
      <c r="J1485" s="283">
        <f>ROUND(I1485*H1485,2)</f>
        <v>0</v>
      </c>
      <c r="K1485" s="279" t="s">
        <v>274</v>
      </c>
      <c r="L1485" s="284"/>
      <c r="M1485" s="285" t="s">
        <v>19</v>
      </c>
      <c r="N1485" s="286" t="s">
        <v>44</v>
      </c>
      <c r="O1485" s="86"/>
      <c r="P1485" s="224">
        <f>O1485*H1485</f>
        <v>0</v>
      </c>
      <c r="Q1485" s="224">
        <v>0</v>
      </c>
      <c r="R1485" s="224">
        <f>Q1485*H1485</f>
        <v>0</v>
      </c>
      <c r="S1485" s="224">
        <v>0</v>
      </c>
      <c r="T1485" s="225">
        <f>S1485*H1485</f>
        <v>0</v>
      </c>
      <c r="U1485" s="40"/>
      <c r="V1485" s="40"/>
      <c r="W1485" s="40"/>
      <c r="X1485" s="40"/>
      <c r="Y1485" s="40"/>
      <c r="Z1485" s="40"/>
      <c r="AA1485" s="40"/>
      <c r="AB1485" s="40"/>
      <c r="AC1485" s="40"/>
      <c r="AD1485" s="40"/>
      <c r="AE1485" s="40"/>
      <c r="AR1485" s="226" t="s">
        <v>577</v>
      </c>
      <c r="AT1485" s="226" t="s">
        <v>701</v>
      </c>
      <c r="AU1485" s="226" t="s">
        <v>82</v>
      </c>
      <c r="AY1485" s="19" t="s">
        <v>236</v>
      </c>
      <c r="BE1485" s="227">
        <f>IF(N1485="základní",J1485,0)</f>
        <v>0</v>
      </c>
      <c r="BF1485" s="227">
        <f>IF(N1485="snížená",J1485,0)</f>
        <v>0</v>
      </c>
      <c r="BG1485" s="227">
        <f>IF(N1485="zákl. přenesená",J1485,0)</f>
        <v>0</v>
      </c>
      <c r="BH1485" s="227">
        <f>IF(N1485="sníž. přenesená",J1485,0)</f>
        <v>0</v>
      </c>
      <c r="BI1485" s="227">
        <f>IF(N1485="nulová",J1485,0)</f>
        <v>0</v>
      </c>
      <c r="BJ1485" s="19" t="s">
        <v>80</v>
      </c>
      <c r="BK1485" s="227">
        <f>ROUND(I1485*H1485,2)</f>
        <v>0</v>
      </c>
      <c r="BL1485" s="19" t="s">
        <v>348</v>
      </c>
      <c r="BM1485" s="226" t="s">
        <v>1607</v>
      </c>
    </row>
    <row r="1486" s="14" customFormat="1">
      <c r="A1486" s="14"/>
      <c r="B1486" s="244"/>
      <c r="C1486" s="245"/>
      <c r="D1486" s="235" t="s">
        <v>247</v>
      </c>
      <c r="E1486" s="246" t="s">
        <v>19</v>
      </c>
      <c r="F1486" s="247" t="s">
        <v>1570</v>
      </c>
      <c r="G1486" s="245"/>
      <c r="H1486" s="248">
        <v>1</v>
      </c>
      <c r="I1486" s="249"/>
      <c r="J1486" s="245"/>
      <c r="K1486" s="245"/>
      <c r="L1486" s="250"/>
      <c r="M1486" s="251"/>
      <c r="N1486" s="252"/>
      <c r="O1486" s="252"/>
      <c r="P1486" s="252"/>
      <c r="Q1486" s="252"/>
      <c r="R1486" s="252"/>
      <c r="S1486" s="252"/>
      <c r="T1486" s="253"/>
      <c r="U1486" s="14"/>
      <c r="V1486" s="14"/>
      <c r="W1486" s="14"/>
      <c r="X1486" s="14"/>
      <c r="Y1486" s="14"/>
      <c r="Z1486" s="14"/>
      <c r="AA1486" s="14"/>
      <c r="AB1486" s="14"/>
      <c r="AC1486" s="14"/>
      <c r="AD1486" s="14"/>
      <c r="AE1486" s="14"/>
      <c r="AT1486" s="254" t="s">
        <v>247</v>
      </c>
      <c r="AU1486" s="254" t="s">
        <v>82</v>
      </c>
      <c r="AV1486" s="14" t="s">
        <v>82</v>
      </c>
      <c r="AW1486" s="14" t="s">
        <v>33</v>
      </c>
      <c r="AX1486" s="14" t="s">
        <v>80</v>
      </c>
      <c r="AY1486" s="254" t="s">
        <v>236</v>
      </c>
    </row>
    <row r="1487" s="2" customFormat="1" ht="16.5" customHeight="1">
      <c r="A1487" s="40"/>
      <c r="B1487" s="41"/>
      <c r="C1487" s="277" t="s">
        <v>1608</v>
      </c>
      <c r="D1487" s="277" t="s">
        <v>701</v>
      </c>
      <c r="E1487" s="278" t="s">
        <v>1609</v>
      </c>
      <c r="F1487" s="279" t="s">
        <v>1580</v>
      </c>
      <c r="G1487" s="280" t="s">
        <v>1398</v>
      </c>
      <c r="H1487" s="281">
        <v>1</v>
      </c>
      <c r="I1487" s="282"/>
      <c r="J1487" s="283">
        <f>ROUND(I1487*H1487,2)</f>
        <v>0</v>
      </c>
      <c r="K1487" s="279" t="s">
        <v>274</v>
      </c>
      <c r="L1487" s="284"/>
      <c r="M1487" s="285" t="s">
        <v>19</v>
      </c>
      <c r="N1487" s="286" t="s">
        <v>44</v>
      </c>
      <c r="O1487" s="86"/>
      <c r="P1487" s="224">
        <f>O1487*H1487</f>
        <v>0</v>
      </c>
      <c r="Q1487" s="224">
        <v>0</v>
      </c>
      <c r="R1487" s="224">
        <f>Q1487*H1487</f>
        <v>0</v>
      </c>
      <c r="S1487" s="224">
        <v>0</v>
      </c>
      <c r="T1487" s="225">
        <f>S1487*H1487</f>
        <v>0</v>
      </c>
      <c r="U1487" s="40"/>
      <c r="V1487" s="40"/>
      <c r="W1487" s="40"/>
      <c r="X1487" s="40"/>
      <c r="Y1487" s="40"/>
      <c r="Z1487" s="40"/>
      <c r="AA1487" s="40"/>
      <c r="AB1487" s="40"/>
      <c r="AC1487" s="40"/>
      <c r="AD1487" s="40"/>
      <c r="AE1487" s="40"/>
      <c r="AR1487" s="226" t="s">
        <v>577</v>
      </c>
      <c r="AT1487" s="226" t="s">
        <v>701</v>
      </c>
      <c r="AU1487" s="226" t="s">
        <v>82</v>
      </c>
      <c r="AY1487" s="19" t="s">
        <v>236</v>
      </c>
      <c r="BE1487" s="227">
        <f>IF(N1487="základní",J1487,0)</f>
        <v>0</v>
      </c>
      <c r="BF1487" s="227">
        <f>IF(N1487="snížená",J1487,0)</f>
        <v>0</v>
      </c>
      <c r="BG1487" s="227">
        <f>IF(N1487="zákl. přenesená",J1487,0)</f>
        <v>0</v>
      </c>
      <c r="BH1487" s="227">
        <f>IF(N1487="sníž. přenesená",J1487,0)</f>
        <v>0</v>
      </c>
      <c r="BI1487" s="227">
        <f>IF(N1487="nulová",J1487,0)</f>
        <v>0</v>
      </c>
      <c r="BJ1487" s="19" t="s">
        <v>80</v>
      </c>
      <c r="BK1487" s="227">
        <f>ROUND(I1487*H1487,2)</f>
        <v>0</v>
      </c>
      <c r="BL1487" s="19" t="s">
        <v>348</v>
      </c>
      <c r="BM1487" s="226" t="s">
        <v>1610</v>
      </c>
    </row>
    <row r="1488" s="14" customFormat="1">
      <c r="A1488" s="14"/>
      <c r="B1488" s="244"/>
      <c r="C1488" s="245"/>
      <c r="D1488" s="235" t="s">
        <v>247</v>
      </c>
      <c r="E1488" s="246" t="s">
        <v>19</v>
      </c>
      <c r="F1488" s="247" t="s">
        <v>1571</v>
      </c>
      <c r="G1488" s="245"/>
      <c r="H1488" s="248">
        <v>1</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247</v>
      </c>
      <c r="AU1488" s="254" t="s">
        <v>82</v>
      </c>
      <c r="AV1488" s="14" t="s">
        <v>82</v>
      </c>
      <c r="AW1488" s="14" t="s">
        <v>33</v>
      </c>
      <c r="AX1488" s="14" t="s">
        <v>80</v>
      </c>
      <c r="AY1488" s="254" t="s">
        <v>236</v>
      </c>
    </row>
    <row r="1489" s="2" customFormat="1" ht="24.15" customHeight="1">
      <c r="A1489" s="40"/>
      <c r="B1489" s="41"/>
      <c r="C1489" s="215" t="s">
        <v>1611</v>
      </c>
      <c r="D1489" s="215" t="s">
        <v>238</v>
      </c>
      <c r="E1489" s="216" t="s">
        <v>1612</v>
      </c>
      <c r="F1489" s="217" t="s">
        <v>1613</v>
      </c>
      <c r="G1489" s="218" t="s">
        <v>301</v>
      </c>
      <c r="H1489" s="219">
        <v>6</v>
      </c>
      <c r="I1489" s="220"/>
      <c r="J1489" s="221">
        <f>ROUND(I1489*H1489,2)</f>
        <v>0</v>
      </c>
      <c r="K1489" s="217" t="s">
        <v>242</v>
      </c>
      <c r="L1489" s="46"/>
      <c r="M1489" s="222" t="s">
        <v>19</v>
      </c>
      <c r="N1489" s="223" t="s">
        <v>44</v>
      </c>
      <c r="O1489" s="86"/>
      <c r="P1489" s="224">
        <f>O1489*H1489</f>
        <v>0</v>
      </c>
      <c r="Q1489" s="224">
        <v>0.00088000000000000003</v>
      </c>
      <c r="R1489" s="224">
        <f>Q1489*H1489</f>
        <v>0.00528</v>
      </c>
      <c r="S1489" s="224">
        <v>0</v>
      </c>
      <c r="T1489" s="225">
        <f>S1489*H1489</f>
        <v>0</v>
      </c>
      <c r="U1489" s="40"/>
      <c r="V1489" s="40"/>
      <c r="W1489" s="40"/>
      <c r="X1489" s="40"/>
      <c r="Y1489" s="40"/>
      <c r="Z1489" s="40"/>
      <c r="AA1489" s="40"/>
      <c r="AB1489" s="40"/>
      <c r="AC1489" s="40"/>
      <c r="AD1489" s="40"/>
      <c r="AE1489" s="40"/>
      <c r="AR1489" s="226" t="s">
        <v>348</v>
      </c>
      <c r="AT1489" s="226" t="s">
        <v>238</v>
      </c>
      <c r="AU1489" s="226" t="s">
        <v>82</v>
      </c>
      <c r="AY1489" s="19" t="s">
        <v>236</v>
      </c>
      <c r="BE1489" s="227">
        <f>IF(N1489="základní",J1489,0)</f>
        <v>0</v>
      </c>
      <c r="BF1489" s="227">
        <f>IF(N1489="snížená",J1489,0)</f>
        <v>0</v>
      </c>
      <c r="BG1489" s="227">
        <f>IF(N1489="zákl. přenesená",J1489,0)</f>
        <v>0</v>
      </c>
      <c r="BH1489" s="227">
        <f>IF(N1489="sníž. přenesená",J1489,0)</f>
        <v>0</v>
      </c>
      <c r="BI1489" s="227">
        <f>IF(N1489="nulová",J1489,0)</f>
        <v>0</v>
      </c>
      <c r="BJ1489" s="19" t="s">
        <v>80</v>
      </c>
      <c r="BK1489" s="227">
        <f>ROUND(I1489*H1489,2)</f>
        <v>0</v>
      </c>
      <c r="BL1489" s="19" t="s">
        <v>348</v>
      </c>
      <c r="BM1489" s="226" t="s">
        <v>1614</v>
      </c>
    </row>
    <row r="1490" s="2" customFormat="1">
      <c r="A1490" s="40"/>
      <c r="B1490" s="41"/>
      <c r="C1490" s="42"/>
      <c r="D1490" s="228" t="s">
        <v>245</v>
      </c>
      <c r="E1490" s="42"/>
      <c r="F1490" s="229" t="s">
        <v>1615</v>
      </c>
      <c r="G1490" s="42"/>
      <c r="H1490" s="42"/>
      <c r="I1490" s="230"/>
      <c r="J1490" s="42"/>
      <c r="K1490" s="42"/>
      <c r="L1490" s="46"/>
      <c r="M1490" s="231"/>
      <c r="N1490" s="232"/>
      <c r="O1490" s="86"/>
      <c r="P1490" s="86"/>
      <c r="Q1490" s="86"/>
      <c r="R1490" s="86"/>
      <c r="S1490" s="86"/>
      <c r="T1490" s="87"/>
      <c r="U1490" s="40"/>
      <c r="V1490" s="40"/>
      <c r="W1490" s="40"/>
      <c r="X1490" s="40"/>
      <c r="Y1490" s="40"/>
      <c r="Z1490" s="40"/>
      <c r="AA1490" s="40"/>
      <c r="AB1490" s="40"/>
      <c r="AC1490" s="40"/>
      <c r="AD1490" s="40"/>
      <c r="AE1490" s="40"/>
      <c r="AT1490" s="19" t="s">
        <v>245</v>
      </c>
      <c r="AU1490" s="19" t="s">
        <v>82</v>
      </c>
    </row>
    <row r="1491" s="14" customFormat="1">
      <c r="A1491" s="14"/>
      <c r="B1491" s="244"/>
      <c r="C1491" s="245"/>
      <c r="D1491" s="235" t="s">
        <v>247</v>
      </c>
      <c r="E1491" s="246" t="s">
        <v>19</v>
      </c>
      <c r="F1491" s="247" t="s">
        <v>1616</v>
      </c>
      <c r="G1491" s="245"/>
      <c r="H1491" s="248">
        <v>1</v>
      </c>
      <c r="I1491" s="249"/>
      <c r="J1491" s="245"/>
      <c r="K1491" s="245"/>
      <c r="L1491" s="250"/>
      <c r="M1491" s="251"/>
      <c r="N1491" s="252"/>
      <c r="O1491" s="252"/>
      <c r="P1491" s="252"/>
      <c r="Q1491" s="252"/>
      <c r="R1491" s="252"/>
      <c r="S1491" s="252"/>
      <c r="T1491" s="253"/>
      <c r="U1491" s="14"/>
      <c r="V1491" s="14"/>
      <c r="W1491" s="14"/>
      <c r="X1491" s="14"/>
      <c r="Y1491" s="14"/>
      <c r="Z1491" s="14"/>
      <c r="AA1491" s="14"/>
      <c r="AB1491" s="14"/>
      <c r="AC1491" s="14"/>
      <c r="AD1491" s="14"/>
      <c r="AE1491" s="14"/>
      <c r="AT1491" s="254" t="s">
        <v>247</v>
      </c>
      <c r="AU1491" s="254" t="s">
        <v>82</v>
      </c>
      <c r="AV1491" s="14" t="s">
        <v>82</v>
      </c>
      <c r="AW1491" s="14" t="s">
        <v>33</v>
      </c>
      <c r="AX1491" s="14" t="s">
        <v>73</v>
      </c>
      <c r="AY1491" s="254" t="s">
        <v>236</v>
      </c>
    </row>
    <row r="1492" s="14" customFormat="1">
      <c r="A1492" s="14"/>
      <c r="B1492" s="244"/>
      <c r="C1492" s="245"/>
      <c r="D1492" s="235" t="s">
        <v>247</v>
      </c>
      <c r="E1492" s="246" t="s">
        <v>19</v>
      </c>
      <c r="F1492" s="247" t="s">
        <v>1617</v>
      </c>
      <c r="G1492" s="245"/>
      <c r="H1492" s="248">
        <v>2</v>
      </c>
      <c r="I1492" s="249"/>
      <c r="J1492" s="245"/>
      <c r="K1492" s="245"/>
      <c r="L1492" s="250"/>
      <c r="M1492" s="251"/>
      <c r="N1492" s="252"/>
      <c r="O1492" s="252"/>
      <c r="P1492" s="252"/>
      <c r="Q1492" s="252"/>
      <c r="R1492" s="252"/>
      <c r="S1492" s="252"/>
      <c r="T1492" s="253"/>
      <c r="U1492" s="14"/>
      <c r="V1492" s="14"/>
      <c r="W1492" s="14"/>
      <c r="X1492" s="14"/>
      <c r="Y1492" s="14"/>
      <c r="Z1492" s="14"/>
      <c r="AA1492" s="14"/>
      <c r="AB1492" s="14"/>
      <c r="AC1492" s="14"/>
      <c r="AD1492" s="14"/>
      <c r="AE1492" s="14"/>
      <c r="AT1492" s="254" t="s">
        <v>247</v>
      </c>
      <c r="AU1492" s="254" t="s">
        <v>82</v>
      </c>
      <c r="AV1492" s="14" t="s">
        <v>82</v>
      </c>
      <c r="AW1492" s="14" t="s">
        <v>33</v>
      </c>
      <c r="AX1492" s="14" t="s">
        <v>73</v>
      </c>
      <c r="AY1492" s="254" t="s">
        <v>236</v>
      </c>
    </row>
    <row r="1493" s="14" customFormat="1">
      <c r="A1493" s="14"/>
      <c r="B1493" s="244"/>
      <c r="C1493" s="245"/>
      <c r="D1493" s="235" t="s">
        <v>247</v>
      </c>
      <c r="E1493" s="246" t="s">
        <v>19</v>
      </c>
      <c r="F1493" s="247" t="s">
        <v>1618</v>
      </c>
      <c r="G1493" s="245"/>
      <c r="H1493" s="248">
        <v>1</v>
      </c>
      <c r="I1493" s="249"/>
      <c r="J1493" s="245"/>
      <c r="K1493" s="245"/>
      <c r="L1493" s="250"/>
      <c r="M1493" s="251"/>
      <c r="N1493" s="252"/>
      <c r="O1493" s="252"/>
      <c r="P1493" s="252"/>
      <c r="Q1493" s="252"/>
      <c r="R1493" s="252"/>
      <c r="S1493" s="252"/>
      <c r="T1493" s="253"/>
      <c r="U1493" s="14"/>
      <c r="V1493" s="14"/>
      <c r="W1493" s="14"/>
      <c r="X1493" s="14"/>
      <c r="Y1493" s="14"/>
      <c r="Z1493" s="14"/>
      <c r="AA1493" s="14"/>
      <c r="AB1493" s="14"/>
      <c r="AC1493" s="14"/>
      <c r="AD1493" s="14"/>
      <c r="AE1493" s="14"/>
      <c r="AT1493" s="254" t="s">
        <v>247</v>
      </c>
      <c r="AU1493" s="254" t="s">
        <v>82</v>
      </c>
      <c r="AV1493" s="14" t="s">
        <v>82</v>
      </c>
      <c r="AW1493" s="14" t="s">
        <v>33</v>
      </c>
      <c r="AX1493" s="14" t="s">
        <v>73</v>
      </c>
      <c r="AY1493" s="254" t="s">
        <v>236</v>
      </c>
    </row>
    <row r="1494" s="14" customFormat="1">
      <c r="A1494" s="14"/>
      <c r="B1494" s="244"/>
      <c r="C1494" s="245"/>
      <c r="D1494" s="235" t="s">
        <v>247</v>
      </c>
      <c r="E1494" s="246" t="s">
        <v>19</v>
      </c>
      <c r="F1494" s="247" t="s">
        <v>1619</v>
      </c>
      <c r="G1494" s="245"/>
      <c r="H1494" s="248">
        <v>1</v>
      </c>
      <c r="I1494" s="249"/>
      <c r="J1494" s="245"/>
      <c r="K1494" s="245"/>
      <c r="L1494" s="250"/>
      <c r="M1494" s="251"/>
      <c r="N1494" s="252"/>
      <c r="O1494" s="252"/>
      <c r="P1494" s="252"/>
      <c r="Q1494" s="252"/>
      <c r="R1494" s="252"/>
      <c r="S1494" s="252"/>
      <c r="T1494" s="253"/>
      <c r="U1494" s="14"/>
      <c r="V1494" s="14"/>
      <c r="W1494" s="14"/>
      <c r="X1494" s="14"/>
      <c r="Y1494" s="14"/>
      <c r="Z1494" s="14"/>
      <c r="AA1494" s="14"/>
      <c r="AB1494" s="14"/>
      <c r="AC1494" s="14"/>
      <c r="AD1494" s="14"/>
      <c r="AE1494" s="14"/>
      <c r="AT1494" s="254" t="s">
        <v>247</v>
      </c>
      <c r="AU1494" s="254" t="s">
        <v>82</v>
      </c>
      <c r="AV1494" s="14" t="s">
        <v>82</v>
      </c>
      <c r="AW1494" s="14" t="s">
        <v>33</v>
      </c>
      <c r="AX1494" s="14" t="s">
        <v>73</v>
      </c>
      <c r="AY1494" s="254" t="s">
        <v>236</v>
      </c>
    </row>
    <row r="1495" s="14" customFormat="1">
      <c r="A1495" s="14"/>
      <c r="B1495" s="244"/>
      <c r="C1495" s="245"/>
      <c r="D1495" s="235" t="s">
        <v>247</v>
      </c>
      <c r="E1495" s="246" t="s">
        <v>19</v>
      </c>
      <c r="F1495" s="247" t="s">
        <v>1620</v>
      </c>
      <c r="G1495" s="245"/>
      <c r="H1495" s="248">
        <v>1</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247</v>
      </c>
      <c r="AU1495" s="254" t="s">
        <v>82</v>
      </c>
      <c r="AV1495" s="14" t="s">
        <v>82</v>
      </c>
      <c r="AW1495" s="14" t="s">
        <v>33</v>
      </c>
      <c r="AX1495" s="14" t="s">
        <v>73</v>
      </c>
      <c r="AY1495" s="254" t="s">
        <v>236</v>
      </c>
    </row>
    <row r="1496" s="15" customFormat="1">
      <c r="A1496" s="15"/>
      <c r="B1496" s="255"/>
      <c r="C1496" s="256"/>
      <c r="D1496" s="235" t="s">
        <v>247</v>
      </c>
      <c r="E1496" s="257" t="s">
        <v>19</v>
      </c>
      <c r="F1496" s="258" t="s">
        <v>254</v>
      </c>
      <c r="G1496" s="256"/>
      <c r="H1496" s="259">
        <v>6</v>
      </c>
      <c r="I1496" s="260"/>
      <c r="J1496" s="256"/>
      <c r="K1496" s="256"/>
      <c r="L1496" s="261"/>
      <c r="M1496" s="262"/>
      <c r="N1496" s="263"/>
      <c r="O1496" s="263"/>
      <c r="P1496" s="263"/>
      <c r="Q1496" s="263"/>
      <c r="R1496" s="263"/>
      <c r="S1496" s="263"/>
      <c r="T1496" s="264"/>
      <c r="U1496" s="15"/>
      <c r="V1496" s="15"/>
      <c r="W1496" s="15"/>
      <c r="X1496" s="15"/>
      <c r="Y1496" s="15"/>
      <c r="Z1496" s="15"/>
      <c r="AA1496" s="15"/>
      <c r="AB1496" s="15"/>
      <c r="AC1496" s="15"/>
      <c r="AD1496" s="15"/>
      <c r="AE1496" s="15"/>
      <c r="AT1496" s="265" t="s">
        <v>247</v>
      </c>
      <c r="AU1496" s="265" t="s">
        <v>82</v>
      </c>
      <c r="AV1496" s="15" t="s">
        <v>243</v>
      </c>
      <c r="AW1496" s="15" t="s">
        <v>33</v>
      </c>
      <c r="AX1496" s="15" t="s">
        <v>80</v>
      </c>
      <c r="AY1496" s="265" t="s">
        <v>236</v>
      </c>
    </row>
    <row r="1497" s="2" customFormat="1" ht="16.5" customHeight="1">
      <c r="A1497" s="40"/>
      <c r="B1497" s="41"/>
      <c r="C1497" s="277" t="s">
        <v>1621</v>
      </c>
      <c r="D1497" s="277" t="s">
        <v>701</v>
      </c>
      <c r="E1497" s="278" t="s">
        <v>1622</v>
      </c>
      <c r="F1497" s="279" t="s">
        <v>1623</v>
      </c>
      <c r="G1497" s="280" t="s">
        <v>1398</v>
      </c>
      <c r="H1497" s="281">
        <v>1</v>
      </c>
      <c r="I1497" s="282"/>
      <c r="J1497" s="283">
        <f>ROUND(I1497*H1497,2)</f>
        <v>0</v>
      </c>
      <c r="K1497" s="279" t="s">
        <v>274</v>
      </c>
      <c r="L1497" s="284"/>
      <c r="M1497" s="285" t="s">
        <v>19</v>
      </c>
      <c r="N1497" s="286" t="s">
        <v>44</v>
      </c>
      <c r="O1497" s="86"/>
      <c r="P1497" s="224">
        <f>O1497*H1497</f>
        <v>0</v>
      </c>
      <c r="Q1497" s="224">
        <v>0</v>
      </c>
      <c r="R1497" s="224">
        <f>Q1497*H1497</f>
        <v>0</v>
      </c>
      <c r="S1497" s="224">
        <v>0</v>
      </c>
      <c r="T1497" s="225">
        <f>S1497*H1497</f>
        <v>0</v>
      </c>
      <c r="U1497" s="40"/>
      <c r="V1497" s="40"/>
      <c r="W1497" s="40"/>
      <c r="X1497" s="40"/>
      <c r="Y1497" s="40"/>
      <c r="Z1497" s="40"/>
      <c r="AA1497" s="40"/>
      <c r="AB1497" s="40"/>
      <c r="AC1497" s="40"/>
      <c r="AD1497" s="40"/>
      <c r="AE1497" s="40"/>
      <c r="AR1497" s="226" t="s">
        <v>577</v>
      </c>
      <c r="AT1497" s="226" t="s">
        <v>701</v>
      </c>
      <c r="AU1497" s="226" t="s">
        <v>82</v>
      </c>
      <c r="AY1497" s="19" t="s">
        <v>236</v>
      </c>
      <c r="BE1497" s="227">
        <f>IF(N1497="základní",J1497,0)</f>
        <v>0</v>
      </c>
      <c r="BF1497" s="227">
        <f>IF(N1497="snížená",J1497,0)</f>
        <v>0</v>
      </c>
      <c r="BG1497" s="227">
        <f>IF(N1497="zákl. přenesená",J1497,0)</f>
        <v>0</v>
      </c>
      <c r="BH1497" s="227">
        <f>IF(N1497="sníž. přenesená",J1497,0)</f>
        <v>0</v>
      </c>
      <c r="BI1497" s="227">
        <f>IF(N1497="nulová",J1497,0)</f>
        <v>0</v>
      </c>
      <c r="BJ1497" s="19" t="s">
        <v>80</v>
      </c>
      <c r="BK1497" s="227">
        <f>ROUND(I1497*H1497,2)</f>
        <v>0</v>
      </c>
      <c r="BL1497" s="19" t="s">
        <v>348</v>
      </c>
      <c r="BM1497" s="226" t="s">
        <v>1624</v>
      </c>
    </row>
    <row r="1498" s="14" customFormat="1">
      <c r="A1498" s="14"/>
      <c r="B1498" s="244"/>
      <c r="C1498" s="245"/>
      <c r="D1498" s="235" t="s">
        <v>247</v>
      </c>
      <c r="E1498" s="246" t="s">
        <v>19</v>
      </c>
      <c r="F1498" s="247" t="s">
        <v>1616</v>
      </c>
      <c r="G1498" s="245"/>
      <c r="H1498" s="248">
        <v>1</v>
      </c>
      <c r="I1498" s="249"/>
      <c r="J1498" s="245"/>
      <c r="K1498" s="245"/>
      <c r="L1498" s="250"/>
      <c r="M1498" s="251"/>
      <c r="N1498" s="252"/>
      <c r="O1498" s="252"/>
      <c r="P1498" s="252"/>
      <c r="Q1498" s="252"/>
      <c r="R1498" s="252"/>
      <c r="S1498" s="252"/>
      <c r="T1498" s="253"/>
      <c r="U1498" s="14"/>
      <c r="V1498" s="14"/>
      <c r="W1498" s="14"/>
      <c r="X1498" s="14"/>
      <c r="Y1498" s="14"/>
      <c r="Z1498" s="14"/>
      <c r="AA1498" s="14"/>
      <c r="AB1498" s="14"/>
      <c r="AC1498" s="14"/>
      <c r="AD1498" s="14"/>
      <c r="AE1498" s="14"/>
      <c r="AT1498" s="254" t="s">
        <v>247</v>
      </c>
      <c r="AU1498" s="254" t="s">
        <v>82</v>
      </c>
      <c r="AV1498" s="14" t="s">
        <v>82</v>
      </c>
      <c r="AW1498" s="14" t="s">
        <v>33</v>
      </c>
      <c r="AX1498" s="14" t="s">
        <v>80</v>
      </c>
      <c r="AY1498" s="254" t="s">
        <v>236</v>
      </c>
    </row>
    <row r="1499" s="2" customFormat="1" ht="16.5" customHeight="1">
      <c r="A1499" s="40"/>
      <c r="B1499" s="41"/>
      <c r="C1499" s="277" t="s">
        <v>1625</v>
      </c>
      <c r="D1499" s="277" t="s">
        <v>701</v>
      </c>
      <c r="E1499" s="278" t="s">
        <v>1626</v>
      </c>
      <c r="F1499" s="279" t="s">
        <v>1623</v>
      </c>
      <c r="G1499" s="280" t="s">
        <v>1398</v>
      </c>
      <c r="H1499" s="281">
        <v>2</v>
      </c>
      <c r="I1499" s="282"/>
      <c r="J1499" s="283">
        <f>ROUND(I1499*H1499,2)</f>
        <v>0</v>
      </c>
      <c r="K1499" s="279" t="s">
        <v>274</v>
      </c>
      <c r="L1499" s="284"/>
      <c r="M1499" s="285" t="s">
        <v>19</v>
      </c>
      <c r="N1499" s="286" t="s">
        <v>44</v>
      </c>
      <c r="O1499" s="86"/>
      <c r="P1499" s="224">
        <f>O1499*H1499</f>
        <v>0</v>
      </c>
      <c r="Q1499" s="224">
        <v>0</v>
      </c>
      <c r="R1499" s="224">
        <f>Q1499*H1499</f>
        <v>0</v>
      </c>
      <c r="S1499" s="224">
        <v>0</v>
      </c>
      <c r="T1499" s="225">
        <f>S1499*H1499</f>
        <v>0</v>
      </c>
      <c r="U1499" s="40"/>
      <c r="V1499" s="40"/>
      <c r="W1499" s="40"/>
      <c r="X1499" s="40"/>
      <c r="Y1499" s="40"/>
      <c r="Z1499" s="40"/>
      <c r="AA1499" s="40"/>
      <c r="AB1499" s="40"/>
      <c r="AC1499" s="40"/>
      <c r="AD1499" s="40"/>
      <c r="AE1499" s="40"/>
      <c r="AR1499" s="226" t="s">
        <v>577</v>
      </c>
      <c r="AT1499" s="226" t="s">
        <v>701</v>
      </c>
      <c r="AU1499" s="226" t="s">
        <v>82</v>
      </c>
      <c r="AY1499" s="19" t="s">
        <v>236</v>
      </c>
      <c r="BE1499" s="227">
        <f>IF(N1499="základní",J1499,0)</f>
        <v>0</v>
      </c>
      <c r="BF1499" s="227">
        <f>IF(N1499="snížená",J1499,0)</f>
        <v>0</v>
      </c>
      <c r="BG1499" s="227">
        <f>IF(N1499="zákl. přenesená",J1499,0)</f>
        <v>0</v>
      </c>
      <c r="BH1499" s="227">
        <f>IF(N1499="sníž. přenesená",J1499,0)</f>
        <v>0</v>
      </c>
      <c r="BI1499" s="227">
        <f>IF(N1499="nulová",J1499,0)</f>
        <v>0</v>
      </c>
      <c r="BJ1499" s="19" t="s">
        <v>80</v>
      </c>
      <c r="BK1499" s="227">
        <f>ROUND(I1499*H1499,2)</f>
        <v>0</v>
      </c>
      <c r="BL1499" s="19" t="s">
        <v>348</v>
      </c>
      <c r="BM1499" s="226" t="s">
        <v>1627</v>
      </c>
    </row>
    <row r="1500" s="14" customFormat="1">
      <c r="A1500" s="14"/>
      <c r="B1500" s="244"/>
      <c r="C1500" s="245"/>
      <c r="D1500" s="235" t="s">
        <v>247</v>
      </c>
      <c r="E1500" s="246" t="s">
        <v>19</v>
      </c>
      <c r="F1500" s="247" t="s">
        <v>1617</v>
      </c>
      <c r="G1500" s="245"/>
      <c r="H1500" s="248">
        <v>2</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247</v>
      </c>
      <c r="AU1500" s="254" t="s">
        <v>82</v>
      </c>
      <c r="AV1500" s="14" t="s">
        <v>82</v>
      </c>
      <c r="AW1500" s="14" t="s">
        <v>33</v>
      </c>
      <c r="AX1500" s="14" t="s">
        <v>80</v>
      </c>
      <c r="AY1500" s="254" t="s">
        <v>236</v>
      </c>
    </row>
    <row r="1501" s="2" customFormat="1" ht="16.5" customHeight="1">
      <c r="A1501" s="40"/>
      <c r="B1501" s="41"/>
      <c r="C1501" s="277" t="s">
        <v>1628</v>
      </c>
      <c r="D1501" s="277" t="s">
        <v>701</v>
      </c>
      <c r="E1501" s="278" t="s">
        <v>1629</v>
      </c>
      <c r="F1501" s="279" t="s">
        <v>1630</v>
      </c>
      <c r="G1501" s="280" t="s">
        <v>1398</v>
      </c>
      <c r="H1501" s="281">
        <v>1</v>
      </c>
      <c r="I1501" s="282"/>
      <c r="J1501" s="283">
        <f>ROUND(I1501*H1501,2)</f>
        <v>0</v>
      </c>
      <c r="K1501" s="279" t="s">
        <v>274</v>
      </c>
      <c r="L1501" s="284"/>
      <c r="M1501" s="285" t="s">
        <v>19</v>
      </c>
      <c r="N1501" s="286" t="s">
        <v>44</v>
      </c>
      <c r="O1501" s="86"/>
      <c r="P1501" s="224">
        <f>O1501*H1501</f>
        <v>0</v>
      </c>
      <c r="Q1501" s="224">
        <v>0</v>
      </c>
      <c r="R1501" s="224">
        <f>Q1501*H1501</f>
        <v>0</v>
      </c>
      <c r="S1501" s="224">
        <v>0</v>
      </c>
      <c r="T1501" s="225">
        <f>S1501*H1501</f>
        <v>0</v>
      </c>
      <c r="U1501" s="40"/>
      <c r="V1501" s="40"/>
      <c r="W1501" s="40"/>
      <c r="X1501" s="40"/>
      <c r="Y1501" s="40"/>
      <c r="Z1501" s="40"/>
      <c r="AA1501" s="40"/>
      <c r="AB1501" s="40"/>
      <c r="AC1501" s="40"/>
      <c r="AD1501" s="40"/>
      <c r="AE1501" s="40"/>
      <c r="AR1501" s="226" t="s">
        <v>577</v>
      </c>
      <c r="AT1501" s="226" t="s">
        <v>701</v>
      </c>
      <c r="AU1501" s="226" t="s">
        <v>82</v>
      </c>
      <c r="AY1501" s="19" t="s">
        <v>236</v>
      </c>
      <c r="BE1501" s="227">
        <f>IF(N1501="základní",J1501,0)</f>
        <v>0</v>
      </c>
      <c r="BF1501" s="227">
        <f>IF(N1501="snížená",J1501,0)</f>
        <v>0</v>
      </c>
      <c r="BG1501" s="227">
        <f>IF(N1501="zákl. přenesená",J1501,0)</f>
        <v>0</v>
      </c>
      <c r="BH1501" s="227">
        <f>IF(N1501="sníž. přenesená",J1501,0)</f>
        <v>0</v>
      </c>
      <c r="BI1501" s="227">
        <f>IF(N1501="nulová",J1501,0)</f>
        <v>0</v>
      </c>
      <c r="BJ1501" s="19" t="s">
        <v>80</v>
      </c>
      <c r="BK1501" s="227">
        <f>ROUND(I1501*H1501,2)</f>
        <v>0</v>
      </c>
      <c r="BL1501" s="19" t="s">
        <v>348</v>
      </c>
      <c r="BM1501" s="226" t="s">
        <v>1631</v>
      </c>
    </row>
    <row r="1502" s="14" customFormat="1">
      <c r="A1502" s="14"/>
      <c r="B1502" s="244"/>
      <c r="C1502" s="245"/>
      <c r="D1502" s="235" t="s">
        <v>247</v>
      </c>
      <c r="E1502" s="246" t="s">
        <v>19</v>
      </c>
      <c r="F1502" s="247" t="s">
        <v>1618</v>
      </c>
      <c r="G1502" s="245"/>
      <c r="H1502" s="248">
        <v>1</v>
      </c>
      <c r="I1502" s="249"/>
      <c r="J1502" s="245"/>
      <c r="K1502" s="245"/>
      <c r="L1502" s="250"/>
      <c r="M1502" s="251"/>
      <c r="N1502" s="252"/>
      <c r="O1502" s="252"/>
      <c r="P1502" s="252"/>
      <c r="Q1502" s="252"/>
      <c r="R1502" s="252"/>
      <c r="S1502" s="252"/>
      <c r="T1502" s="253"/>
      <c r="U1502" s="14"/>
      <c r="V1502" s="14"/>
      <c r="W1502" s="14"/>
      <c r="X1502" s="14"/>
      <c r="Y1502" s="14"/>
      <c r="Z1502" s="14"/>
      <c r="AA1502" s="14"/>
      <c r="AB1502" s="14"/>
      <c r="AC1502" s="14"/>
      <c r="AD1502" s="14"/>
      <c r="AE1502" s="14"/>
      <c r="AT1502" s="254" t="s">
        <v>247</v>
      </c>
      <c r="AU1502" s="254" t="s">
        <v>82</v>
      </c>
      <c r="AV1502" s="14" t="s">
        <v>82</v>
      </c>
      <c r="AW1502" s="14" t="s">
        <v>33</v>
      </c>
      <c r="AX1502" s="14" t="s">
        <v>80</v>
      </c>
      <c r="AY1502" s="254" t="s">
        <v>236</v>
      </c>
    </row>
    <row r="1503" s="2" customFormat="1" ht="16.5" customHeight="1">
      <c r="A1503" s="40"/>
      <c r="B1503" s="41"/>
      <c r="C1503" s="277" t="s">
        <v>1632</v>
      </c>
      <c r="D1503" s="277" t="s">
        <v>701</v>
      </c>
      <c r="E1503" s="278" t="s">
        <v>1633</v>
      </c>
      <c r="F1503" s="279" t="s">
        <v>1630</v>
      </c>
      <c r="G1503" s="280" t="s">
        <v>1398</v>
      </c>
      <c r="H1503" s="281">
        <v>1</v>
      </c>
      <c r="I1503" s="282"/>
      <c r="J1503" s="283">
        <f>ROUND(I1503*H1503,2)</f>
        <v>0</v>
      </c>
      <c r="K1503" s="279" t="s">
        <v>274</v>
      </c>
      <c r="L1503" s="284"/>
      <c r="M1503" s="285" t="s">
        <v>19</v>
      </c>
      <c r="N1503" s="286" t="s">
        <v>44</v>
      </c>
      <c r="O1503" s="86"/>
      <c r="P1503" s="224">
        <f>O1503*H1503</f>
        <v>0</v>
      </c>
      <c r="Q1503" s="224">
        <v>0.02</v>
      </c>
      <c r="R1503" s="224">
        <f>Q1503*H1503</f>
        <v>0.02</v>
      </c>
      <c r="S1503" s="224">
        <v>0</v>
      </c>
      <c r="T1503" s="225">
        <f>S1503*H1503</f>
        <v>0</v>
      </c>
      <c r="U1503" s="40"/>
      <c r="V1503" s="40"/>
      <c r="W1503" s="40"/>
      <c r="X1503" s="40"/>
      <c r="Y1503" s="40"/>
      <c r="Z1503" s="40"/>
      <c r="AA1503" s="40"/>
      <c r="AB1503" s="40"/>
      <c r="AC1503" s="40"/>
      <c r="AD1503" s="40"/>
      <c r="AE1503" s="40"/>
      <c r="AR1503" s="226" t="s">
        <v>577</v>
      </c>
      <c r="AT1503" s="226" t="s">
        <v>701</v>
      </c>
      <c r="AU1503" s="226" t="s">
        <v>82</v>
      </c>
      <c r="AY1503" s="19" t="s">
        <v>236</v>
      </c>
      <c r="BE1503" s="227">
        <f>IF(N1503="základní",J1503,0)</f>
        <v>0</v>
      </c>
      <c r="BF1503" s="227">
        <f>IF(N1503="snížená",J1503,0)</f>
        <v>0</v>
      </c>
      <c r="BG1503" s="227">
        <f>IF(N1503="zákl. přenesená",J1503,0)</f>
        <v>0</v>
      </c>
      <c r="BH1503" s="227">
        <f>IF(N1503="sníž. přenesená",J1503,0)</f>
        <v>0</v>
      </c>
      <c r="BI1503" s="227">
        <f>IF(N1503="nulová",J1503,0)</f>
        <v>0</v>
      </c>
      <c r="BJ1503" s="19" t="s">
        <v>80</v>
      </c>
      <c r="BK1503" s="227">
        <f>ROUND(I1503*H1503,2)</f>
        <v>0</v>
      </c>
      <c r="BL1503" s="19" t="s">
        <v>348</v>
      </c>
      <c r="BM1503" s="226" t="s">
        <v>1634</v>
      </c>
    </row>
    <row r="1504" s="14" customFormat="1">
      <c r="A1504" s="14"/>
      <c r="B1504" s="244"/>
      <c r="C1504" s="245"/>
      <c r="D1504" s="235" t="s">
        <v>247</v>
      </c>
      <c r="E1504" s="246" t="s">
        <v>19</v>
      </c>
      <c r="F1504" s="247" t="s">
        <v>1619</v>
      </c>
      <c r="G1504" s="245"/>
      <c r="H1504" s="248">
        <v>1</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247</v>
      </c>
      <c r="AU1504" s="254" t="s">
        <v>82</v>
      </c>
      <c r="AV1504" s="14" t="s">
        <v>82</v>
      </c>
      <c r="AW1504" s="14" t="s">
        <v>33</v>
      </c>
      <c r="AX1504" s="14" t="s">
        <v>80</v>
      </c>
      <c r="AY1504" s="254" t="s">
        <v>236</v>
      </c>
    </row>
    <row r="1505" s="2" customFormat="1" ht="16.5" customHeight="1">
      <c r="A1505" s="40"/>
      <c r="B1505" s="41"/>
      <c r="C1505" s="277" t="s">
        <v>1635</v>
      </c>
      <c r="D1505" s="277" t="s">
        <v>701</v>
      </c>
      <c r="E1505" s="278" t="s">
        <v>1636</v>
      </c>
      <c r="F1505" s="279" t="s">
        <v>1637</v>
      </c>
      <c r="G1505" s="280" t="s">
        <v>1398</v>
      </c>
      <c r="H1505" s="281">
        <v>1</v>
      </c>
      <c r="I1505" s="282"/>
      <c r="J1505" s="283">
        <f>ROUND(I1505*H1505,2)</f>
        <v>0</v>
      </c>
      <c r="K1505" s="279" t="s">
        <v>274</v>
      </c>
      <c r="L1505" s="284"/>
      <c r="M1505" s="285" t="s">
        <v>19</v>
      </c>
      <c r="N1505" s="286" t="s">
        <v>44</v>
      </c>
      <c r="O1505" s="86"/>
      <c r="P1505" s="224">
        <f>O1505*H1505</f>
        <v>0</v>
      </c>
      <c r="Q1505" s="224">
        <v>0</v>
      </c>
      <c r="R1505" s="224">
        <f>Q1505*H1505</f>
        <v>0</v>
      </c>
      <c r="S1505" s="224">
        <v>0</v>
      </c>
      <c r="T1505" s="225">
        <f>S1505*H1505</f>
        <v>0</v>
      </c>
      <c r="U1505" s="40"/>
      <c r="V1505" s="40"/>
      <c r="W1505" s="40"/>
      <c r="X1505" s="40"/>
      <c r="Y1505" s="40"/>
      <c r="Z1505" s="40"/>
      <c r="AA1505" s="40"/>
      <c r="AB1505" s="40"/>
      <c r="AC1505" s="40"/>
      <c r="AD1505" s="40"/>
      <c r="AE1505" s="40"/>
      <c r="AR1505" s="226" t="s">
        <v>577</v>
      </c>
      <c r="AT1505" s="226" t="s">
        <v>701</v>
      </c>
      <c r="AU1505" s="226" t="s">
        <v>82</v>
      </c>
      <c r="AY1505" s="19" t="s">
        <v>236</v>
      </c>
      <c r="BE1505" s="227">
        <f>IF(N1505="základní",J1505,0)</f>
        <v>0</v>
      </c>
      <c r="BF1505" s="227">
        <f>IF(N1505="snížená",J1505,0)</f>
        <v>0</v>
      </c>
      <c r="BG1505" s="227">
        <f>IF(N1505="zákl. přenesená",J1505,0)</f>
        <v>0</v>
      </c>
      <c r="BH1505" s="227">
        <f>IF(N1505="sníž. přenesená",J1505,0)</f>
        <v>0</v>
      </c>
      <c r="BI1505" s="227">
        <f>IF(N1505="nulová",J1505,0)</f>
        <v>0</v>
      </c>
      <c r="BJ1505" s="19" t="s">
        <v>80</v>
      </c>
      <c r="BK1505" s="227">
        <f>ROUND(I1505*H1505,2)</f>
        <v>0</v>
      </c>
      <c r="BL1505" s="19" t="s">
        <v>348</v>
      </c>
      <c r="BM1505" s="226" t="s">
        <v>1638</v>
      </c>
    </row>
    <row r="1506" s="14" customFormat="1">
      <c r="A1506" s="14"/>
      <c r="B1506" s="244"/>
      <c r="C1506" s="245"/>
      <c r="D1506" s="235" t="s">
        <v>247</v>
      </c>
      <c r="E1506" s="246" t="s">
        <v>19</v>
      </c>
      <c r="F1506" s="247" t="s">
        <v>1620</v>
      </c>
      <c r="G1506" s="245"/>
      <c r="H1506" s="248">
        <v>1</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247</v>
      </c>
      <c r="AU1506" s="254" t="s">
        <v>82</v>
      </c>
      <c r="AV1506" s="14" t="s">
        <v>82</v>
      </c>
      <c r="AW1506" s="14" t="s">
        <v>33</v>
      </c>
      <c r="AX1506" s="14" t="s">
        <v>80</v>
      </c>
      <c r="AY1506" s="254" t="s">
        <v>236</v>
      </c>
    </row>
    <row r="1507" s="2" customFormat="1" ht="16.5" customHeight="1">
      <c r="A1507" s="40"/>
      <c r="B1507" s="41"/>
      <c r="C1507" s="215" t="s">
        <v>1639</v>
      </c>
      <c r="D1507" s="215" t="s">
        <v>238</v>
      </c>
      <c r="E1507" s="216" t="s">
        <v>1640</v>
      </c>
      <c r="F1507" s="217" t="s">
        <v>1641</v>
      </c>
      <c r="G1507" s="218" t="s">
        <v>301</v>
      </c>
      <c r="H1507" s="219">
        <v>2</v>
      </c>
      <c r="I1507" s="220"/>
      <c r="J1507" s="221">
        <f>ROUND(I1507*H1507,2)</f>
        <v>0</v>
      </c>
      <c r="K1507" s="217" t="s">
        <v>242</v>
      </c>
      <c r="L1507" s="46"/>
      <c r="M1507" s="222" t="s">
        <v>19</v>
      </c>
      <c r="N1507" s="223" t="s">
        <v>44</v>
      </c>
      <c r="O1507" s="86"/>
      <c r="P1507" s="224">
        <f>O1507*H1507</f>
        <v>0</v>
      </c>
      <c r="Q1507" s="224">
        <v>0</v>
      </c>
      <c r="R1507" s="224">
        <f>Q1507*H1507</f>
        <v>0</v>
      </c>
      <c r="S1507" s="224">
        <v>0.028000000000000001</v>
      </c>
      <c r="T1507" s="225">
        <f>S1507*H1507</f>
        <v>0.056000000000000001</v>
      </c>
      <c r="U1507" s="40"/>
      <c r="V1507" s="40"/>
      <c r="W1507" s="40"/>
      <c r="X1507" s="40"/>
      <c r="Y1507" s="40"/>
      <c r="Z1507" s="40"/>
      <c r="AA1507" s="40"/>
      <c r="AB1507" s="40"/>
      <c r="AC1507" s="40"/>
      <c r="AD1507" s="40"/>
      <c r="AE1507" s="40"/>
      <c r="AR1507" s="226" t="s">
        <v>348</v>
      </c>
      <c r="AT1507" s="226" t="s">
        <v>238</v>
      </c>
      <c r="AU1507" s="226" t="s">
        <v>82</v>
      </c>
      <c r="AY1507" s="19" t="s">
        <v>236</v>
      </c>
      <c r="BE1507" s="227">
        <f>IF(N1507="základní",J1507,0)</f>
        <v>0</v>
      </c>
      <c r="BF1507" s="227">
        <f>IF(N1507="snížená",J1507,0)</f>
        <v>0</v>
      </c>
      <c r="BG1507" s="227">
        <f>IF(N1507="zákl. přenesená",J1507,0)</f>
        <v>0</v>
      </c>
      <c r="BH1507" s="227">
        <f>IF(N1507="sníž. přenesená",J1507,0)</f>
        <v>0</v>
      </c>
      <c r="BI1507" s="227">
        <f>IF(N1507="nulová",J1507,0)</f>
        <v>0</v>
      </c>
      <c r="BJ1507" s="19" t="s">
        <v>80</v>
      </c>
      <c r="BK1507" s="227">
        <f>ROUND(I1507*H1507,2)</f>
        <v>0</v>
      </c>
      <c r="BL1507" s="19" t="s">
        <v>348</v>
      </c>
      <c r="BM1507" s="226" t="s">
        <v>1642</v>
      </c>
    </row>
    <row r="1508" s="2" customFormat="1">
      <c r="A1508" s="40"/>
      <c r="B1508" s="41"/>
      <c r="C1508" s="42"/>
      <c r="D1508" s="228" t="s">
        <v>245</v>
      </c>
      <c r="E1508" s="42"/>
      <c r="F1508" s="229" t="s">
        <v>1643</v>
      </c>
      <c r="G1508" s="42"/>
      <c r="H1508" s="42"/>
      <c r="I1508" s="230"/>
      <c r="J1508" s="42"/>
      <c r="K1508" s="42"/>
      <c r="L1508" s="46"/>
      <c r="M1508" s="231"/>
      <c r="N1508" s="232"/>
      <c r="O1508" s="86"/>
      <c r="P1508" s="86"/>
      <c r="Q1508" s="86"/>
      <c r="R1508" s="86"/>
      <c r="S1508" s="86"/>
      <c r="T1508" s="87"/>
      <c r="U1508" s="40"/>
      <c r="V1508" s="40"/>
      <c r="W1508" s="40"/>
      <c r="X1508" s="40"/>
      <c r="Y1508" s="40"/>
      <c r="Z1508" s="40"/>
      <c r="AA1508" s="40"/>
      <c r="AB1508" s="40"/>
      <c r="AC1508" s="40"/>
      <c r="AD1508" s="40"/>
      <c r="AE1508" s="40"/>
      <c r="AT1508" s="19" t="s">
        <v>245</v>
      </c>
      <c r="AU1508" s="19" t="s">
        <v>82</v>
      </c>
    </row>
    <row r="1509" s="13" customFormat="1">
      <c r="A1509" s="13"/>
      <c r="B1509" s="233"/>
      <c r="C1509" s="234"/>
      <c r="D1509" s="235" t="s">
        <v>247</v>
      </c>
      <c r="E1509" s="236" t="s">
        <v>19</v>
      </c>
      <c r="F1509" s="237" t="s">
        <v>282</v>
      </c>
      <c r="G1509" s="234"/>
      <c r="H1509" s="236" t="s">
        <v>19</v>
      </c>
      <c r="I1509" s="238"/>
      <c r="J1509" s="234"/>
      <c r="K1509" s="234"/>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247</v>
      </c>
      <c r="AU1509" s="243" t="s">
        <v>82</v>
      </c>
      <c r="AV1509" s="13" t="s">
        <v>80</v>
      </c>
      <c r="AW1509" s="13" t="s">
        <v>33</v>
      </c>
      <c r="AX1509" s="13" t="s">
        <v>73</v>
      </c>
      <c r="AY1509" s="243" t="s">
        <v>236</v>
      </c>
    </row>
    <row r="1510" s="13" customFormat="1">
      <c r="A1510" s="13"/>
      <c r="B1510" s="233"/>
      <c r="C1510" s="234"/>
      <c r="D1510" s="235" t="s">
        <v>247</v>
      </c>
      <c r="E1510" s="236" t="s">
        <v>19</v>
      </c>
      <c r="F1510" s="237" t="s">
        <v>269</v>
      </c>
      <c r="G1510" s="234"/>
      <c r="H1510" s="236" t="s">
        <v>19</v>
      </c>
      <c r="I1510" s="238"/>
      <c r="J1510" s="234"/>
      <c r="K1510" s="234"/>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247</v>
      </c>
      <c r="AU1510" s="243" t="s">
        <v>82</v>
      </c>
      <c r="AV1510" s="13" t="s">
        <v>80</v>
      </c>
      <c r="AW1510" s="13" t="s">
        <v>33</v>
      </c>
      <c r="AX1510" s="13" t="s">
        <v>73</v>
      </c>
      <c r="AY1510" s="243" t="s">
        <v>236</v>
      </c>
    </row>
    <row r="1511" s="14" customFormat="1">
      <c r="A1511" s="14"/>
      <c r="B1511" s="244"/>
      <c r="C1511" s="245"/>
      <c r="D1511" s="235" t="s">
        <v>247</v>
      </c>
      <c r="E1511" s="246" t="s">
        <v>19</v>
      </c>
      <c r="F1511" s="247" t="s">
        <v>1644</v>
      </c>
      <c r="G1511" s="245"/>
      <c r="H1511" s="248">
        <v>2</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247</v>
      </c>
      <c r="AU1511" s="254" t="s">
        <v>82</v>
      </c>
      <c r="AV1511" s="14" t="s">
        <v>82</v>
      </c>
      <c r="AW1511" s="14" t="s">
        <v>33</v>
      </c>
      <c r="AX1511" s="14" t="s">
        <v>80</v>
      </c>
      <c r="AY1511" s="254" t="s">
        <v>236</v>
      </c>
    </row>
    <row r="1512" s="2" customFormat="1" ht="21.75" customHeight="1">
      <c r="A1512" s="40"/>
      <c r="B1512" s="41"/>
      <c r="C1512" s="215" t="s">
        <v>1645</v>
      </c>
      <c r="D1512" s="215" t="s">
        <v>238</v>
      </c>
      <c r="E1512" s="216" t="s">
        <v>1646</v>
      </c>
      <c r="F1512" s="217" t="s">
        <v>1647</v>
      </c>
      <c r="G1512" s="218" t="s">
        <v>179</v>
      </c>
      <c r="H1512" s="219">
        <v>24</v>
      </c>
      <c r="I1512" s="220"/>
      <c r="J1512" s="221">
        <f>ROUND(I1512*H1512,2)</f>
        <v>0</v>
      </c>
      <c r="K1512" s="217" t="s">
        <v>242</v>
      </c>
      <c r="L1512" s="46"/>
      <c r="M1512" s="222" t="s">
        <v>19</v>
      </c>
      <c r="N1512" s="223" t="s">
        <v>44</v>
      </c>
      <c r="O1512" s="86"/>
      <c r="P1512" s="224">
        <f>O1512*H1512</f>
        <v>0</v>
      </c>
      <c r="Q1512" s="224">
        <v>0</v>
      </c>
      <c r="R1512" s="224">
        <f>Q1512*H1512</f>
        <v>0</v>
      </c>
      <c r="S1512" s="224">
        <v>0</v>
      </c>
      <c r="T1512" s="225">
        <f>S1512*H1512</f>
        <v>0</v>
      </c>
      <c r="U1512" s="40"/>
      <c r="V1512" s="40"/>
      <c r="W1512" s="40"/>
      <c r="X1512" s="40"/>
      <c r="Y1512" s="40"/>
      <c r="Z1512" s="40"/>
      <c r="AA1512" s="40"/>
      <c r="AB1512" s="40"/>
      <c r="AC1512" s="40"/>
      <c r="AD1512" s="40"/>
      <c r="AE1512" s="40"/>
      <c r="AR1512" s="226" t="s">
        <v>348</v>
      </c>
      <c r="AT1512" s="226" t="s">
        <v>238</v>
      </c>
      <c r="AU1512" s="226" t="s">
        <v>82</v>
      </c>
      <c r="AY1512" s="19" t="s">
        <v>236</v>
      </c>
      <c r="BE1512" s="227">
        <f>IF(N1512="základní",J1512,0)</f>
        <v>0</v>
      </c>
      <c r="BF1512" s="227">
        <f>IF(N1512="snížená",J1512,0)</f>
        <v>0</v>
      </c>
      <c r="BG1512" s="227">
        <f>IF(N1512="zákl. přenesená",J1512,0)</f>
        <v>0</v>
      </c>
      <c r="BH1512" s="227">
        <f>IF(N1512="sníž. přenesená",J1512,0)</f>
        <v>0</v>
      </c>
      <c r="BI1512" s="227">
        <f>IF(N1512="nulová",J1512,0)</f>
        <v>0</v>
      </c>
      <c r="BJ1512" s="19" t="s">
        <v>80</v>
      </c>
      <c r="BK1512" s="227">
        <f>ROUND(I1512*H1512,2)</f>
        <v>0</v>
      </c>
      <c r="BL1512" s="19" t="s">
        <v>348</v>
      </c>
      <c r="BM1512" s="226" t="s">
        <v>1648</v>
      </c>
    </row>
    <row r="1513" s="2" customFormat="1">
      <c r="A1513" s="40"/>
      <c r="B1513" s="41"/>
      <c r="C1513" s="42"/>
      <c r="D1513" s="228" t="s">
        <v>245</v>
      </c>
      <c r="E1513" s="42"/>
      <c r="F1513" s="229" t="s">
        <v>1649</v>
      </c>
      <c r="G1513" s="42"/>
      <c r="H1513" s="42"/>
      <c r="I1513" s="230"/>
      <c r="J1513" s="42"/>
      <c r="K1513" s="42"/>
      <c r="L1513" s="46"/>
      <c r="M1513" s="231"/>
      <c r="N1513" s="232"/>
      <c r="O1513" s="86"/>
      <c r="P1513" s="86"/>
      <c r="Q1513" s="86"/>
      <c r="R1513" s="86"/>
      <c r="S1513" s="86"/>
      <c r="T1513" s="87"/>
      <c r="U1513" s="40"/>
      <c r="V1513" s="40"/>
      <c r="W1513" s="40"/>
      <c r="X1513" s="40"/>
      <c r="Y1513" s="40"/>
      <c r="Z1513" s="40"/>
      <c r="AA1513" s="40"/>
      <c r="AB1513" s="40"/>
      <c r="AC1513" s="40"/>
      <c r="AD1513" s="40"/>
      <c r="AE1513" s="40"/>
      <c r="AT1513" s="19" t="s">
        <v>245</v>
      </c>
      <c r="AU1513" s="19" t="s">
        <v>82</v>
      </c>
    </row>
    <row r="1514" s="14" customFormat="1">
      <c r="A1514" s="14"/>
      <c r="B1514" s="244"/>
      <c r="C1514" s="245"/>
      <c r="D1514" s="235" t="s">
        <v>247</v>
      </c>
      <c r="E1514" s="246" t="s">
        <v>19</v>
      </c>
      <c r="F1514" s="247" t="s">
        <v>1512</v>
      </c>
      <c r="G1514" s="245"/>
      <c r="H1514" s="248">
        <v>1</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247</v>
      </c>
      <c r="AU1514" s="254" t="s">
        <v>82</v>
      </c>
      <c r="AV1514" s="14" t="s">
        <v>82</v>
      </c>
      <c r="AW1514" s="14" t="s">
        <v>33</v>
      </c>
      <c r="AX1514" s="14" t="s">
        <v>73</v>
      </c>
      <c r="AY1514" s="254" t="s">
        <v>236</v>
      </c>
    </row>
    <row r="1515" s="14" customFormat="1">
      <c r="A1515" s="14"/>
      <c r="B1515" s="244"/>
      <c r="C1515" s="245"/>
      <c r="D1515" s="235" t="s">
        <v>247</v>
      </c>
      <c r="E1515" s="246" t="s">
        <v>19</v>
      </c>
      <c r="F1515" s="247" t="s">
        <v>1517</v>
      </c>
      <c r="G1515" s="245"/>
      <c r="H1515" s="248">
        <v>1</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247</v>
      </c>
      <c r="AU1515" s="254" t="s">
        <v>82</v>
      </c>
      <c r="AV1515" s="14" t="s">
        <v>82</v>
      </c>
      <c r="AW1515" s="14" t="s">
        <v>33</v>
      </c>
      <c r="AX1515" s="14" t="s">
        <v>73</v>
      </c>
      <c r="AY1515" s="254" t="s">
        <v>236</v>
      </c>
    </row>
    <row r="1516" s="14" customFormat="1">
      <c r="A1516" s="14"/>
      <c r="B1516" s="244"/>
      <c r="C1516" s="245"/>
      <c r="D1516" s="235" t="s">
        <v>247</v>
      </c>
      <c r="E1516" s="246" t="s">
        <v>19</v>
      </c>
      <c r="F1516" s="247" t="s">
        <v>1522</v>
      </c>
      <c r="G1516" s="245"/>
      <c r="H1516" s="248">
        <v>7</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247</v>
      </c>
      <c r="AU1516" s="254" t="s">
        <v>82</v>
      </c>
      <c r="AV1516" s="14" t="s">
        <v>82</v>
      </c>
      <c r="AW1516" s="14" t="s">
        <v>33</v>
      </c>
      <c r="AX1516" s="14" t="s">
        <v>73</v>
      </c>
      <c r="AY1516" s="254" t="s">
        <v>236</v>
      </c>
    </row>
    <row r="1517" s="14" customFormat="1">
      <c r="A1517" s="14"/>
      <c r="B1517" s="244"/>
      <c r="C1517" s="245"/>
      <c r="D1517" s="235" t="s">
        <v>247</v>
      </c>
      <c r="E1517" s="246" t="s">
        <v>19</v>
      </c>
      <c r="F1517" s="247" t="s">
        <v>1650</v>
      </c>
      <c r="G1517" s="245"/>
      <c r="H1517" s="248">
        <v>2</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247</v>
      </c>
      <c r="AU1517" s="254" t="s">
        <v>82</v>
      </c>
      <c r="AV1517" s="14" t="s">
        <v>82</v>
      </c>
      <c r="AW1517" s="14" t="s">
        <v>33</v>
      </c>
      <c r="AX1517" s="14" t="s">
        <v>73</v>
      </c>
      <c r="AY1517" s="254" t="s">
        <v>236</v>
      </c>
    </row>
    <row r="1518" s="14" customFormat="1">
      <c r="A1518" s="14"/>
      <c r="B1518" s="244"/>
      <c r="C1518" s="245"/>
      <c r="D1518" s="235" t="s">
        <v>247</v>
      </c>
      <c r="E1518" s="246" t="s">
        <v>19</v>
      </c>
      <c r="F1518" s="247" t="s">
        <v>1532</v>
      </c>
      <c r="G1518" s="245"/>
      <c r="H1518" s="248">
        <v>1</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247</v>
      </c>
      <c r="AU1518" s="254" t="s">
        <v>82</v>
      </c>
      <c r="AV1518" s="14" t="s">
        <v>82</v>
      </c>
      <c r="AW1518" s="14" t="s">
        <v>33</v>
      </c>
      <c r="AX1518" s="14" t="s">
        <v>73</v>
      </c>
      <c r="AY1518" s="254" t="s">
        <v>236</v>
      </c>
    </row>
    <row r="1519" s="14" customFormat="1">
      <c r="A1519" s="14"/>
      <c r="B1519" s="244"/>
      <c r="C1519" s="245"/>
      <c r="D1519" s="235" t="s">
        <v>247</v>
      </c>
      <c r="E1519" s="246" t="s">
        <v>19</v>
      </c>
      <c r="F1519" s="247" t="s">
        <v>1537</v>
      </c>
      <c r="G1519" s="245"/>
      <c r="H1519" s="248">
        <v>7</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247</v>
      </c>
      <c r="AU1519" s="254" t="s">
        <v>82</v>
      </c>
      <c r="AV1519" s="14" t="s">
        <v>82</v>
      </c>
      <c r="AW1519" s="14" t="s">
        <v>33</v>
      </c>
      <c r="AX1519" s="14" t="s">
        <v>73</v>
      </c>
      <c r="AY1519" s="254" t="s">
        <v>236</v>
      </c>
    </row>
    <row r="1520" s="14" customFormat="1">
      <c r="A1520" s="14"/>
      <c r="B1520" s="244"/>
      <c r="C1520" s="245"/>
      <c r="D1520" s="235" t="s">
        <v>247</v>
      </c>
      <c r="E1520" s="246" t="s">
        <v>19</v>
      </c>
      <c r="F1520" s="247" t="s">
        <v>1542</v>
      </c>
      <c r="G1520" s="245"/>
      <c r="H1520" s="248">
        <v>2</v>
      </c>
      <c r="I1520" s="249"/>
      <c r="J1520" s="245"/>
      <c r="K1520" s="245"/>
      <c r="L1520" s="250"/>
      <c r="M1520" s="251"/>
      <c r="N1520" s="252"/>
      <c r="O1520" s="252"/>
      <c r="P1520" s="252"/>
      <c r="Q1520" s="252"/>
      <c r="R1520" s="252"/>
      <c r="S1520" s="252"/>
      <c r="T1520" s="253"/>
      <c r="U1520" s="14"/>
      <c r="V1520" s="14"/>
      <c r="W1520" s="14"/>
      <c r="X1520" s="14"/>
      <c r="Y1520" s="14"/>
      <c r="Z1520" s="14"/>
      <c r="AA1520" s="14"/>
      <c r="AB1520" s="14"/>
      <c r="AC1520" s="14"/>
      <c r="AD1520" s="14"/>
      <c r="AE1520" s="14"/>
      <c r="AT1520" s="254" t="s">
        <v>247</v>
      </c>
      <c r="AU1520" s="254" t="s">
        <v>82</v>
      </c>
      <c r="AV1520" s="14" t="s">
        <v>82</v>
      </c>
      <c r="AW1520" s="14" t="s">
        <v>33</v>
      </c>
      <c r="AX1520" s="14" t="s">
        <v>73</v>
      </c>
      <c r="AY1520" s="254" t="s">
        <v>236</v>
      </c>
    </row>
    <row r="1521" s="14" customFormat="1">
      <c r="A1521" s="14"/>
      <c r="B1521" s="244"/>
      <c r="C1521" s="245"/>
      <c r="D1521" s="235" t="s">
        <v>247</v>
      </c>
      <c r="E1521" s="246" t="s">
        <v>19</v>
      </c>
      <c r="F1521" s="247" t="s">
        <v>1563</v>
      </c>
      <c r="G1521" s="245"/>
      <c r="H1521" s="248">
        <v>3</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247</v>
      </c>
      <c r="AU1521" s="254" t="s">
        <v>82</v>
      </c>
      <c r="AV1521" s="14" t="s">
        <v>82</v>
      </c>
      <c r="AW1521" s="14" t="s">
        <v>33</v>
      </c>
      <c r="AX1521" s="14" t="s">
        <v>73</v>
      </c>
      <c r="AY1521" s="254" t="s">
        <v>236</v>
      </c>
    </row>
    <row r="1522" s="15" customFormat="1">
      <c r="A1522" s="15"/>
      <c r="B1522" s="255"/>
      <c r="C1522" s="256"/>
      <c r="D1522" s="235" t="s">
        <v>247</v>
      </c>
      <c r="E1522" s="257" t="s">
        <v>19</v>
      </c>
      <c r="F1522" s="258" t="s">
        <v>254</v>
      </c>
      <c r="G1522" s="256"/>
      <c r="H1522" s="259">
        <v>24</v>
      </c>
      <c r="I1522" s="260"/>
      <c r="J1522" s="256"/>
      <c r="K1522" s="256"/>
      <c r="L1522" s="261"/>
      <c r="M1522" s="262"/>
      <c r="N1522" s="263"/>
      <c r="O1522" s="263"/>
      <c r="P1522" s="263"/>
      <c r="Q1522" s="263"/>
      <c r="R1522" s="263"/>
      <c r="S1522" s="263"/>
      <c r="T1522" s="264"/>
      <c r="U1522" s="15"/>
      <c r="V1522" s="15"/>
      <c r="W1522" s="15"/>
      <c r="X1522" s="15"/>
      <c r="Y1522" s="15"/>
      <c r="Z1522" s="15"/>
      <c r="AA1522" s="15"/>
      <c r="AB1522" s="15"/>
      <c r="AC1522" s="15"/>
      <c r="AD1522" s="15"/>
      <c r="AE1522" s="15"/>
      <c r="AT1522" s="265" t="s">
        <v>247</v>
      </c>
      <c r="AU1522" s="265" t="s">
        <v>82</v>
      </c>
      <c r="AV1522" s="15" t="s">
        <v>243</v>
      </c>
      <c r="AW1522" s="15" t="s">
        <v>33</v>
      </c>
      <c r="AX1522" s="15" t="s">
        <v>80</v>
      </c>
      <c r="AY1522" s="265" t="s">
        <v>236</v>
      </c>
    </row>
    <row r="1523" s="2" customFormat="1" ht="16.5" customHeight="1">
      <c r="A1523" s="40"/>
      <c r="B1523" s="41"/>
      <c r="C1523" s="277" t="s">
        <v>1651</v>
      </c>
      <c r="D1523" s="277" t="s">
        <v>701</v>
      </c>
      <c r="E1523" s="278" t="s">
        <v>1652</v>
      </c>
      <c r="F1523" s="279" t="s">
        <v>1653</v>
      </c>
      <c r="G1523" s="280" t="s">
        <v>179</v>
      </c>
      <c r="H1523" s="281">
        <v>37.200000000000003</v>
      </c>
      <c r="I1523" s="282"/>
      <c r="J1523" s="283">
        <f>ROUND(I1523*H1523,2)</f>
        <v>0</v>
      </c>
      <c r="K1523" s="279" t="s">
        <v>242</v>
      </c>
      <c r="L1523" s="284"/>
      <c r="M1523" s="285" t="s">
        <v>19</v>
      </c>
      <c r="N1523" s="286" t="s">
        <v>44</v>
      </c>
      <c r="O1523" s="86"/>
      <c r="P1523" s="224">
        <f>O1523*H1523</f>
        <v>0</v>
      </c>
      <c r="Q1523" s="224">
        <v>0.0015</v>
      </c>
      <c r="R1523" s="224">
        <f>Q1523*H1523</f>
        <v>0.055800000000000002</v>
      </c>
      <c r="S1523" s="224">
        <v>0</v>
      </c>
      <c r="T1523" s="225">
        <f>S1523*H1523</f>
        <v>0</v>
      </c>
      <c r="U1523" s="40"/>
      <c r="V1523" s="40"/>
      <c r="W1523" s="40"/>
      <c r="X1523" s="40"/>
      <c r="Y1523" s="40"/>
      <c r="Z1523" s="40"/>
      <c r="AA1523" s="40"/>
      <c r="AB1523" s="40"/>
      <c r="AC1523" s="40"/>
      <c r="AD1523" s="40"/>
      <c r="AE1523" s="40"/>
      <c r="AR1523" s="226" t="s">
        <v>577</v>
      </c>
      <c r="AT1523" s="226" t="s">
        <v>701</v>
      </c>
      <c r="AU1523" s="226" t="s">
        <v>82</v>
      </c>
      <c r="AY1523" s="19" t="s">
        <v>236</v>
      </c>
      <c r="BE1523" s="227">
        <f>IF(N1523="základní",J1523,0)</f>
        <v>0</v>
      </c>
      <c r="BF1523" s="227">
        <f>IF(N1523="snížená",J1523,0)</f>
        <v>0</v>
      </c>
      <c r="BG1523" s="227">
        <f>IF(N1523="zákl. přenesená",J1523,0)</f>
        <v>0</v>
      </c>
      <c r="BH1523" s="227">
        <f>IF(N1523="sníž. přenesená",J1523,0)</f>
        <v>0</v>
      </c>
      <c r="BI1523" s="227">
        <f>IF(N1523="nulová",J1523,0)</f>
        <v>0</v>
      </c>
      <c r="BJ1523" s="19" t="s">
        <v>80</v>
      </c>
      <c r="BK1523" s="227">
        <f>ROUND(I1523*H1523,2)</f>
        <v>0</v>
      </c>
      <c r="BL1523" s="19" t="s">
        <v>348</v>
      </c>
      <c r="BM1523" s="226" t="s">
        <v>1654</v>
      </c>
    </row>
    <row r="1524" s="14" customFormat="1">
      <c r="A1524" s="14"/>
      <c r="B1524" s="244"/>
      <c r="C1524" s="245"/>
      <c r="D1524" s="235" t="s">
        <v>247</v>
      </c>
      <c r="E1524" s="246" t="s">
        <v>19</v>
      </c>
      <c r="F1524" s="247" t="s">
        <v>1655</v>
      </c>
      <c r="G1524" s="245"/>
      <c r="H1524" s="248">
        <v>1.55</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247</v>
      </c>
      <c r="AU1524" s="254" t="s">
        <v>82</v>
      </c>
      <c r="AV1524" s="14" t="s">
        <v>82</v>
      </c>
      <c r="AW1524" s="14" t="s">
        <v>33</v>
      </c>
      <c r="AX1524" s="14" t="s">
        <v>73</v>
      </c>
      <c r="AY1524" s="254" t="s">
        <v>236</v>
      </c>
    </row>
    <row r="1525" s="14" customFormat="1">
      <c r="A1525" s="14"/>
      <c r="B1525" s="244"/>
      <c r="C1525" s="245"/>
      <c r="D1525" s="235" t="s">
        <v>247</v>
      </c>
      <c r="E1525" s="246" t="s">
        <v>19</v>
      </c>
      <c r="F1525" s="247" t="s">
        <v>1656</v>
      </c>
      <c r="G1525" s="245"/>
      <c r="H1525" s="248">
        <v>1.55</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247</v>
      </c>
      <c r="AU1525" s="254" t="s">
        <v>82</v>
      </c>
      <c r="AV1525" s="14" t="s">
        <v>82</v>
      </c>
      <c r="AW1525" s="14" t="s">
        <v>33</v>
      </c>
      <c r="AX1525" s="14" t="s">
        <v>73</v>
      </c>
      <c r="AY1525" s="254" t="s">
        <v>236</v>
      </c>
    </row>
    <row r="1526" s="14" customFormat="1">
      <c r="A1526" s="14"/>
      <c r="B1526" s="244"/>
      <c r="C1526" s="245"/>
      <c r="D1526" s="235" t="s">
        <v>247</v>
      </c>
      <c r="E1526" s="246" t="s">
        <v>19</v>
      </c>
      <c r="F1526" s="247" t="s">
        <v>1657</v>
      </c>
      <c r="G1526" s="245"/>
      <c r="H1526" s="248">
        <v>10.85</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247</v>
      </c>
      <c r="AU1526" s="254" t="s">
        <v>82</v>
      </c>
      <c r="AV1526" s="14" t="s">
        <v>82</v>
      </c>
      <c r="AW1526" s="14" t="s">
        <v>33</v>
      </c>
      <c r="AX1526" s="14" t="s">
        <v>73</v>
      </c>
      <c r="AY1526" s="254" t="s">
        <v>236</v>
      </c>
    </row>
    <row r="1527" s="14" customFormat="1">
      <c r="A1527" s="14"/>
      <c r="B1527" s="244"/>
      <c r="C1527" s="245"/>
      <c r="D1527" s="235" t="s">
        <v>247</v>
      </c>
      <c r="E1527" s="246" t="s">
        <v>19</v>
      </c>
      <c r="F1527" s="247" t="s">
        <v>1658</v>
      </c>
      <c r="G1527" s="245"/>
      <c r="H1527" s="248">
        <v>3.1000000000000001</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247</v>
      </c>
      <c r="AU1527" s="254" t="s">
        <v>82</v>
      </c>
      <c r="AV1527" s="14" t="s">
        <v>82</v>
      </c>
      <c r="AW1527" s="14" t="s">
        <v>33</v>
      </c>
      <c r="AX1527" s="14" t="s">
        <v>73</v>
      </c>
      <c r="AY1527" s="254" t="s">
        <v>236</v>
      </c>
    </row>
    <row r="1528" s="14" customFormat="1">
      <c r="A1528" s="14"/>
      <c r="B1528" s="244"/>
      <c r="C1528" s="245"/>
      <c r="D1528" s="235" t="s">
        <v>247</v>
      </c>
      <c r="E1528" s="246" t="s">
        <v>19</v>
      </c>
      <c r="F1528" s="247" t="s">
        <v>1659</v>
      </c>
      <c r="G1528" s="245"/>
      <c r="H1528" s="248">
        <v>1.55</v>
      </c>
      <c r="I1528" s="249"/>
      <c r="J1528" s="245"/>
      <c r="K1528" s="245"/>
      <c r="L1528" s="250"/>
      <c r="M1528" s="251"/>
      <c r="N1528" s="252"/>
      <c r="O1528" s="252"/>
      <c r="P1528" s="252"/>
      <c r="Q1528" s="252"/>
      <c r="R1528" s="252"/>
      <c r="S1528" s="252"/>
      <c r="T1528" s="253"/>
      <c r="U1528" s="14"/>
      <c r="V1528" s="14"/>
      <c r="W1528" s="14"/>
      <c r="X1528" s="14"/>
      <c r="Y1528" s="14"/>
      <c r="Z1528" s="14"/>
      <c r="AA1528" s="14"/>
      <c r="AB1528" s="14"/>
      <c r="AC1528" s="14"/>
      <c r="AD1528" s="14"/>
      <c r="AE1528" s="14"/>
      <c r="AT1528" s="254" t="s">
        <v>247</v>
      </c>
      <c r="AU1528" s="254" t="s">
        <v>82</v>
      </c>
      <c r="AV1528" s="14" t="s">
        <v>82</v>
      </c>
      <c r="AW1528" s="14" t="s">
        <v>33</v>
      </c>
      <c r="AX1528" s="14" t="s">
        <v>73</v>
      </c>
      <c r="AY1528" s="254" t="s">
        <v>236</v>
      </c>
    </row>
    <row r="1529" s="14" customFormat="1">
      <c r="A1529" s="14"/>
      <c r="B1529" s="244"/>
      <c r="C1529" s="245"/>
      <c r="D1529" s="235" t="s">
        <v>247</v>
      </c>
      <c r="E1529" s="246" t="s">
        <v>19</v>
      </c>
      <c r="F1529" s="247" t="s">
        <v>1660</v>
      </c>
      <c r="G1529" s="245"/>
      <c r="H1529" s="248">
        <v>10.85</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247</v>
      </c>
      <c r="AU1529" s="254" t="s">
        <v>82</v>
      </c>
      <c r="AV1529" s="14" t="s">
        <v>82</v>
      </c>
      <c r="AW1529" s="14" t="s">
        <v>33</v>
      </c>
      <c r="AX1529" s="14" t="s">
        <v>73</v>
      </c>
      <c r="AY1529" s="254" t="s">
        <v>236</v>
      </c>
    </row>
    <row r="1530" s="14" customFormat="1">
      <c r="A1530" s="14"/>
      <c r="B1530" s="244"/>
      <c r="C1530" s="245"/>
      <c r="D1530" s="235" t="s">
        <v>247</v>
      </c>
      <c r="E1530" s="246" t="s">
        <v>19</v>
      </c>
      <c r="F1530" s="247" t="s">
        <v>1661</v>
      </c>
      <c r="G1530" s="245"/>
      <c r="H1530" s="248">
        <v>3.1000000000000001</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247</v>
      </c>
      <c r="AU1530" s="254" t="s">
        <v>82</v>
      </c>
      <c r="AV1530" s="14" t="s">
        <v>82</v>
      </c>
      <c r="AW1530" s="14" t="s">
        <v>33</v>
      </c>
      <c r="AX1530" s="14" t="s">
        <v>73</v>
      </c>
      <c r="AY1530" s="254" t="s">
        <v>236</v>
      </c>
    </row>
    <row r="1531" s="14" customFormat="1">
      <c r="A1531" s="14"/>
      <c r="B1531" s="244"/>
      <c r="C1531" s="245"/>
      <c r="D1531" s="235" t="s">
        <v>247</v>
      </c>
      <c r="E1531" s="246" t="s">
        <v>19</v>
      </c>
      <c r="F1531" s="247" t="s">
        <v>1662</v>
      </c>
      <c r="G1531" s="245"/>
      <c r="H1531" s="248">
        <v>4.6500000000000004</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247</v>
      </c>
      <c r="AU1531" s="254" t="s">
        <v>82</v>
      </c>
      <c r="AV1531" s="14" t="s">
        <v>82</v>
      </c>
      <c r="AW1531" s="14" t="s">
        <v>33</v>
      </c>
      <c r="AX1531" s="14" t="s">
        <v>73</v>
      </c>
      <c r="AY1531" s="254" t="s">
        <v>236</v>
      </c>
    </row>
    <row r="1532" s="15" customFormat="1">
      <c r="A1532" s="15"/>
      <c r="B1532" s="255"/>
      <c r="C1532" s="256"/>
      <c r="D1532" s="235" t="s">
        <v>247</v>
      </c>
      <c r="E1532" s="257" t="s">
        <v>19</v>
      </c>
      <c r="F1532" s="258" t="s">
        <v>254</v>
      </c>
      <c r="G1532" s="256"/>
      <c r="H1532" s="259">
        <v>37.200000000000003</v>
      </c>
      <c r="I1532" s="260"/>
      <c r="J1532" s="256"/>
      <c r="K1532" s="256"/>
      <c r="L1532" s="261"/>
      <c r="M1532" s="262"/>
      <c r="N1532" s="263"/>
      <c r="O1532" s="263"/>
      <c r="P1532" s="263"/>
      <c r="Q1532" s="263"/>
      <c r="R1532" s="263"/>
      <c r="S1532" s="263"/>
      <c r="T1532" s="264"/>
      <c r="U1532" s="15"/>
      <c r="V1532" s="15"/>
      <c r="W1532" s="15"/>
      <c r="X1532" s="15"/>
      <c r="Y1532" s="15"/>
      <c r="Z1532" s="15"/>
      <c r="AA1532" s="15"/>
      <c r="AB1532" s="15"/>
      <c r="AC1532" s="15"/>
      <c r="AD1532" s="15"/>
      <c r="AE1532" s="15"/>
      <c r="AT1532" s="265" t="s">
        <v>247</v>
      </c>
      <c r="AU1532" s="265" t="s">
        <v>82</v>
      </c>
      <c r="AV1532" s="15" t="s">
        <v>243</v>
      </c>
      <c r="AW1532" s="15" t="s">
        <v>33</v>
      </c>
      <c r="AX1532" s="15" t="s">
        <v>80</v>
      </c>
      <c r="AY1532" s="265" t="s">
        <v>236</v>
      </c>
    </row>
    <row r="1533" s="2" customFormat="1" ht="24.15" customHeight="1">
      <c r="A1533" s="40"/>
      <c r="B1533" s="41"/>
      <c r="C1533" s="215" t="s">
        <v>1663</v>
      </c>
      <c r="D1533" s="215" t="s">
        <v>238</v>
      </c>
      <c r="E1533" s="216" t="s">
        <v>1664</v>
      </c>
      <c r="F1533" s="217" t="s">
        <v>1665</v>
      </c>
      <c r="G1533" s="218" t="s">
        <v>329</v>
      </c>
      <c r="H1533" s="219">
        <v>0.14999999999999999</v>
      </c>
      <c r="I1533" s="220"/>
      <c r="J1533" s="221">
        <f>ROUND(I1533*H1533,2)</f>
        <v>0</v>
      </c>
      <c r="K1533" s="217" t="s">
        <v>242</v>
      </c>
      <c r="L1533" s="46"/>
      <c r="M1533" s="222" t="s">
        <v>19</v>
      </c>
      <c r="N1533" s="223" t="s">
        <v>44</v>
      </c>
      <c r="O1533" s="86"/>
      <c r="P1533" s="224">
        <f>O1533*H1533</f>
        <v>0</v>
      </c>
      <c r="Q1533" s="224">
        <v>0</v>
      </c>
      <c r="R1533" s="224">
        <f>Q1533*H1533</f>
        <v>0</v>
      </c>
      <c r="S1533" s="224">
        <v>0</v>
      </c>
      <c r="T1533" s="225">
        <f>S1533*H1533</f>
        <v>0</v>
      </c>
      <c r="U1533" s="40"/>
      <c r="V1533" s="40"/>
      <c r="W1533" s="40"/>
      <c r="X1533" s="40"/>
      <c r="Y1533" s="40"/>
      <c r="Z1533" s="40"/>
      <c r="AA1533" s="40"/>
      <c r="AB1533" s="40"/>
      <c r="AC1533" s="40"/>
      <c r="AD1533" s="40"/>
      <c r="AE1533" s="40"/>
      <c r="AR1533" s="226" t="s">
        <v>348</v>
      </c>
      <c r="AT1533" s="226" t="s">
        <v>238</v>
      </c>
      <c r="AU1533" s="226" t="s">
        <v>82</v>
      </c>
      <c r="AY1533" s="19" t="s">
        <v>236</v>
      </c>
      <c r="BE1533" s="227">
        <f>IF(N1533="základní",J1533,0)</f>
        <v>0</v>
      </c>
      <c r="BF1533" s="227">
        <f>IF(N1533="snížená",J1533,0)</f>
        <v>0</v>
      </c>
      <c r="BG1533" s="227">
        <f>IF(N1533="zákl. přenesená",J1533,0)</f>
        <v>0</v>
      </c>
      <c r="BH1533" s="227">
        <f>IF(N1533="sníž. přenesená",J1533,0)</f>
        <v>0</v>
      </c>
      <c r="BI1533" s="227">
        <f>IF(N1533="nulová",J1533,0)</f>
        <v>0</v>
      </c>
      <c r="BJ1533" s="19" t="s">
        <v>80</v>
      </c>
      <c r="BK1533" s="227">
        <f>ROUND(I1533*H1533,2)</f>
        <v>0</v>
      </c>
      <c r="BL1533" s="19" t="s">
        <v>348</v>
      </c>
      <c r="BM1533" s="226" t="s">
        <v>1666</v>
      </c>
    </row>
    <row r="1534" s="2" customFormat="1">
      <c r="A1534" s="40"/>
      <c r="B1534" s="41"/>
      <c r="C1534" s="42"/>
      <c r="D1534" s="228" t="s">
        <v>245</v>
      </c>
      <c r="E1534" s="42"/>
      <c r="F1534" s="229" t="s">
        <v>1667</v>
      </c>
      <c r="G1534" s="42"/>
      <c r="H1534" s="42"/>
      <c r="I1534" s="230"/>
      <c r="J1534" s="42"/>
      <c r="K1534" s="42"/>
      <c r="L1534" s="46"/>
      <c r="M1534" s="231"/>
      <c r="N1534" s="232"/>
      <c r="O1534" s="86"/>
      <c r="P1534" s="86"/>
      <c r="Q1534" s="86"/>
      <c r="R1534" s="86"/>
      <c r="S1534" s="86"/>
      <c r="T1534" s="87"/>
      <c r="U1534" s="40"/>
      <c r="V1534" s="40"/>
      <c r="W1534" s="40"/>
      <c r="X1534" s="40"/>
      <c r="Y1534" s="40"/>
      <c r="Z1534" s="40"/>
      <c r="AA1534" s="40"/>
      <c r="AB1534" s="40"/>
      <c r="AC1534" s="40"/>
      <c r="AD1534" s="40"/>
      <c r="AE1534" s="40"/>
      <c r="AT1534" s="19" t="s">
        <v>245</v>
      </c>
      <c r="AU1534" s="19" t="s">
        <v>82</v>
      </c>
    </row>
    <row r="1535" s="12" customFormat="1" ht="22.8" customHeight="1">
      <c r="A1535" s="12"/>
      <c r="B1535" s="199"/>
      <c r="C1535" s="200"/>
      <c r="D1535" s="201" t="s">
        <v>72</v>
      </c>
      <c r="E1535" s="213" t="s">
        <v>1668</v>
      </c>
      <c r="F1535" s="213" t="s">
        <v>1669</v>
      </c>
      <c r="G1535" s="200"/>
      <c r="H1535" s="200"/>
      <c r="I1535" s="203"/>
      <c r="J1535" s="214">
        <f>BK1535</f>
        <v>0</v>
      </c>
      <c r="K1535" s="200"/>
      <c r="L1535" s="205"/>
      <c r="M1535" s="206"/>
      <c r="N1535" s="207"/>
      <c r="O1535" s="207"/>
      <c r="P1535" s="208">
        <f>SUM(P1536:P1565)</f>
        <v>0</v>
      </c>
      <c r="Q1535" s="207"/>
      <c r="R1535" s="208">
        <f>SUM(R1536:R1565)</f>
        <v>0.086528000000000008</v>
      </c>
      <c r="S1535" s="207"/>
      <c r="T1535" s="209">
        <f>SUM(T1536:T1565)</f>
        <v>0.072000000000000008</v>
      </c>
      <c r="U1535" s="12"/>
      <c r="V1535" s="12"/>
      <c r="W1535" s="12"/>
      <c r="X1535" s="12"/>
      <c r="Y1535" s="12"/>
      <c r="Z1535" s="12"/>
      <c r="AA1535" s="12"/>
      <c r="AB1535" s="12"/>
      <c r="AC1535" s="12"/>
      <c r="AD1535" s="12"/>
      <c r="AE1535" s="12"/>
      <c r="AR1535" s="210" t="s">
        <v>82</v>
      </c>
      <c r="AT1535" s="211" t="s">
        <v>72</v>
      </c>
      <c r="AU1535" s="211" t="s">
        <v>80</v>
      </c>
      <c r="AY1535" s="210" t="s">
        <v>236</v>
      </c>
      <c r="BK1535" s="212">
        <f>SUM(BK1536:BK1565)</f>
        <v>0</v>
      </c>
    </row>
    <row r="1536" s="2" customFormat="1" ht="21.75" customHeight="1">
      <c r="A1536" s="40"/>
      <c r="B1536" s="41"/>
      <c r="C1536" s="215" t="s">
        <v>1670</v>
      </c>
      <c r="D1536" s="215" t="s">
        <v>238</v>
      </c>
      <c r="E1536" s="216" t="s">
        <v>1671</v>
      </c>
      <c r="F1536" s="217" t="s">
        <v>1672</v>
      </c>
      <c r="G1536" s="218" t="s">
        <v>179</v>
      </c>
      <c r="H1536" s="219">
        <v>4.4199999999999999</v>
      </c>
      <c r="I1536" s="220"/>
      <c r="J1536" s="221">
        <f>ROUND(I1536*H1536,2)</f>
        <v>0</v>
      </c>
      <c r="K1536" s="217" t="s">
        <v>242</v>
      </c>
      <c r="L1536" s="46"/>
      <c r="M1536" s="222" t="s">
        <v>19</v>
      </c>
      <c r="N1536" s="223" t="s">
        <v>44</v>
      </c>
      <c r="O1536" s="86"/>
      <c r="P1536" s="224">
        <f>O1536*H1536</f>
        <v>0</v>
      </c>
      <c r="Q1536" s="224">
        <v>0</v>
      </c>
      <c r="R1536" s="224">
        <f>Q1536*H1536</f>
        <v>0</v>
      </c>
      <c r="S1536" s="224">
        <v>0</v>
      </c>
      <c r="T1536" s="225">
        <f>S1536*H1536</f>
        <v>0</v>
      </c>
      <c r="U1536" s="40"/>
      <c r="V1536" s="40"/>
      <c r="W1536" s="40"/>
      <c r="X1536" s="40"/>
      <c r="Y1536" s="40"/>
      <c r="Z1536" s="40"/>
      <c r="AA1536" s="40"/>
      <c r="AB1536" s="40"/>
      <c r="AC1536" s="40"/>
      <c r="AD1536" s="40"/>
      <c r="AE1536" s="40"/>
      <c r="AR1536" s="226" t="s">
        <v>348</v>
      </c>
      <c r="AT1536" s="226" t="s">
        <v>238</v>
      </c>
      <c r="AU1536" s="226" t="s">
        <v>82</v>
      </c>
      <c r="AY1536" s="19" t="s">
        <v>236</v>
      </c>
      <c r="BE1536" s="227">
        <f>IF(N1536="základní",J1536,0)</f>
        <v>0</v>
      </c>
      <c r="BF1536" s="227">
        <f>IF(N1536="snížená",J1536,0)</f>
        <v>0</v>
      </c>
      <c r="BG1536" s="227">
        <f>IF(N1536="zákl. přenesená",J1536,0)</f>
        <v>0</v>
      </c>
      <c r="BH1536" s="227">
        <f>IF(N1536="sníž. přenesená",J1536,0)</f>
        <v>0</v>
      </c>
      <c r="BI1536" s="227">
        <f>IF(N1536="nulová",J1536,0)</f>
        <v>0</v>
      </c>
      <c r="BJ1536" s="19" t="s">
        <v>80</v>
      </c>
      <c r="BK1536" s="227">
        <f>ROUND(I1536*H1536,2)</f>
        <v>0</v>
      </c>
      <c r="BL1536" s="19" t="s">
        <v>348</v>
      </c>
      <c r="BM1536" s="226" t="s">
        <v>1673</v>
      </c>
    </row>
    <row r="1537" s="2" customFormat="1">
      <c r="A1537" s="40"/>
      <c r="B1537" s="41"/>
      <c r="C1537" s="42"/>
      <c r="D1537" s="228" t="s">
        <v>245</v>
      </c>
      <c r="E1537" s="42"/>
      <c r="F1537" s="229" t="s">
        <v>1674</v>
      </c>
      <c r="G1537" s="42"/>
      <c r="H1537" s="42"/>
      <c r="I1537" s="230"/>
      <c r="J1537" s="42"/>
      <c r="K1537" s="42"/>
      <c r="L1537" s="46"/>
      <c r="M1537" s="231"/>
      <c r="N1537" s="232"/>
      <c r="O1537" s="86"/>
      <c r="P1537" s="86"/>
      <c r="Q1537" s="86"/>
      <c r="R1537" s="86"/>
      <c r="S1537" s="86"/>
      <c r="T1537" s="87"/>
      <c r="U1537" s="40"/>
      <c r="V1537" s="40"/>
      <c r="W1537" s="40"/>
      <c r="X1537" s="40"/>
      <c r="Y1537" s="40"/>
      <c r="Z1537" s="40"/>
      <c r="AA1537" s="40"/>
      <c r="AB1537" s="40"/>
      <c r="AC1537" s="40"/>
      <c r="AD1537" s="40"/>
      <c r="AE1537" s="40"/>
      <c r="AT1537" s="19" t="s">
        <v>245</v>
      </c>
      <c r="AU1537" s="19" t="s">
        <v>82</v>
      </c>
    </row>
    <row r="1538" s="14" customFormat="1">
      <c r="A1538" s="14"/>
      <c r="B1538" s="244"/>
      <c r="C1538" s="245"/>
      <c r="D1538" s="235" t="s">
        <v>247</v>
      </c>
      <c r="E1538" s="246" t="s">
        <v>19</v>
      </c>
      <c r="F1538" s="247" t="s">
        <v>1675</v>
      </c>
      <c r="G1538" s="245"/>
      <c r="H1538" s="248">
        <v>4.4199999999999999</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247</v>
      </c>
      <c r="AU1538" s="254" t="s">
        <v>82</v>
      </c>
      <c r="AV1538" s="14" t="s">
        <v>82</v>
      </c>
      <c r="AW1538" s="14" t="s">
        <v>33</v>
      </c>
      <c r="AX1538" s="14" t="s">
        <v>80</v>
      </c>
      <c r="AY1538" s="254" t="s">
        <v>236</v>
      </c>
    </row>
    <row r="1539" s="2" customFormat="1" ht="16.5" customHeight="1">
      <c r="A1539" s="40"/>
      <c r="B1539" s="41"/>
      <c r="C1539" s="277" t="s">
        <v>1676</v>
      </c>
      <c r="D1539" s="277" t="s">
        <v>701</v>
      </c>
      <c r="E1539" s="278" t="s">
        <v>1677</v>
      </c>
      <c r="F1539" s="279" t="s">
        <v>1678</v>
      </c>
      <c r="G1539" s="280" t="s">
        <v>179</v>
      </c>
      <c r="H1539" s="281">
        <v>4.4199999999999999</v>
      </c>
      <c r="I1539" s="282"/>
      <c r="J1539" s="283">
        <f>ROUND(I1539*H1539,2)</f>
        <v>0</v>
      </c>
      <c r="K1539" s="279" t="s">
        <v>242</v>
      </c>
      <c r="L1539" s="284"/>
      <c r="M1539" s="285" t="s">
        <v>19</v>
      </c>
      <c r="N1539" s="286" t="s">
        <v>44</v>
      </c>
      <c r="O1539" s="86"/>
      <c r="P1539" s="224">
        <f>O1539*H1539</f>
        <v>0</v>
      </c>
      <c r="Q1539" s="224">
        <v>0.00020000000000000001</v>
      </c>
      <c r="R1539" s="224">
        <f>Q1539*H1539</f>
        <v>0.00088400000000000002</v>
      </c>
      <c r="S1539" s="224">
        <v>0</v>
      </c>
      <c r="T1539" s="225">
        <f>S1539*H1539</f>
        <v>0</v>
      </c>
      <c r="U1539" s="40"/>
      <c r="V1539" s="40"/>
      <c r="W1539" s="40"/>
      <c r="X1539" s="40"/>
      <c r="Y1539" s="40"/>
      <c r="Z1539" s="40"/>
      <c r="AA1539" s="40"/>
      <c r="AB1539" s="40"/>
      <c r="AC1539" s="40"/>
      <c r="AD1539" s="40"/>
      <c r="AE1539" s="40"/>
      <c r="AR1539" s="226" t="s">
        <v>577</v>
      </c>
      <c r="AT1539" s="226" t="s">
        <v>701</v>
      </c>
      <c r="AU1539" s="226" t="s">
        <v>82</v>
      </c>
      <c r="AY1539" s="19" t="s">
        <v>236</v>
      </c>
      <c r="BE1539" s="227">
        <f>IF(N1539="základní",J1539,0)</f>
        <v>0</v>
      </c>
      <c r="BF1539" s="227">
        <f>IF(N1539="snížená",J1539,0)</f>
        <v>0</v>
      </c>
      <c r="BG1539" s="227">
        <f>IF(N1539="zákl. přenesená",J1539,0)</f>
        <v>0</v>
      </c>
      <c r="BH1539" s="227">
        <f>IF(N1539="sníž. přenesená",J1539,0)</f>
        <v>0</v>
      </c>
      <c r="BI1539" s="227">
        <f>IF(N1539="nulová",J1539,0)</f>
        <v>0</v>
      </c>
      <c r="BJ1539" s="19" t="s">
        <v>80</v>
      </c>
      <c r="BK1539" s="227">
        <f>ROUND(I1539*H1539,2)</f>
        <v>0</v>
      </c>
      <c r="BL1539" s="19" t="s">
        <v>348</v>
      </c>
      <c r="BM1539" s="226" t="s">
        <v>1679</v>
      </c>
    </row>
    <row r="1540" s="14" customFormat="1">
      <c r="A1540" s="14"/>
      <c r="B1540" s="244"/>
      <c r="C1540" s="245"/>
      <c r="D1540" s="235" t="s">
        <v>247</v>
      </c>
      <c r="E1540" s="246" t="s">
        <v>19</v>
      </c>
      <c r="F1540" s="247" t="s">
        <v>1675</v>
      </c>
      <c r="G1540" s="245"/>
      <c r="H1540" s="248">
        <v>4.4199999999999999</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247</v>
      </c>
      <c r="AU1540" s="254" t="s">
        <v>82</v>
      </c>
      <c r="AV1540" s="14" t="s">
        <v>82</v>
      </c>
      <c r="AW1540" s="14" t="s">
        <v>33</v>
      </c>
      <c r="AX1540" s="14" t="s">
        <v>80</v>
      </c>
      <c r="AY1540" s="254" t="s">
        <v>236</v>
      </c>
    </row>
    <row r="1541" s="2" customFormat="1" ht="16.5" customHeight="1">
      <c r="A1541" s="40"/>
      <c r="B1541" s="41"/>
      <c r="C1541" s="277" t="s">
        <v>1680</v>
      </c>
      <c r="D1541" s="277" t="s">
        <v>701</v>
      </c>
      <c r="E1541" s="278" t="s">
        <v>1681</v>
      </c>
      <c r="F1541" s="279" t="s">
        <v>1682</v>
      </c>
      <c r="G1541" s="280" t="s">
        <v>114</v>
      </c>
      <c r="H1541" s="281">
        <v>0.96599999999999997</v>
      </c>
      <c r="I1541" s="282"/>
      <c r="J1541" s="283">
        <f>ROUND(I1541*H1541,2)</f>
        <v>0</v>
      </c>
      <c r="K1541" s="279" t="s">
        <v>242</v>
      </c>
      <c r="L1541" s="284"/>
      <c r="M1541" s="285" t="s">
        <v>19</v>
      </c>
      <c r="N1541" s="286" t="s">
        <v>44</v>
      </c>
      <c r="O1541" s="86"/>
      <c r="P1541" s="224">
        <f>O1541*H1541</f>
        <v>0</v>
      </c>
      <c r="Q1541" s="224">
        <v>0.014</v>
      </c>
      <c r="R1541" s="224">
        <f>Q1541*H1541</f>
        <v>0.013524</v>
      </c>
      <c r="S1541" s="224">
        <v>0</v>
      </c>
      <c r="T1541" s="225">
        <f>S1541*H1541</f>
        <v>0</v>
      </c>
      <c r="U1541" s="40"/>
      <c r="V1541" s="40"/>
      <c r="W1541" s="40"/>
      <c r="X1541" s="40"/>
      <c r="Y1541" s="40"/>
      <c r="Z1541" s="40"/>
      <c r="AA1541" s="40"/>
      <c r="AB1541" s="40"/>
      <c r="AC1541" s="40"/>
      <c r="AD1541" s="40"/>
      <c r="AE1541" s="40"/>
      <c r="AR1541" s="226" t="s">
        <v>577</v>
      </c>
      <c r="AT1541" s="226" t="s">
        <v>701</v>
      </c>
      <c r="AU1541" s="226" t="s">
        <v>82</v>
      </c>
      <c r="AY1541" s="19" t="s">
        <v>236</v>
      </c>
      <c r="BE1541" s="227">
        <f>IF(N1541="základní",J1541,0)</f>
        <v>0</v>
      </c>
      <c r="BF1541" s="227">
        <f>IF(N1541="snížená",J1541,0)</f>
        <v>0</v>
      </c>
      <c r="BG1541" s="227">
        <f>IF(N1541="zákl. přenesená",J1541,0)</f>
        <v>0</v>
      </c>
      <c r="BH1541" s="227">
        <f>IF(N1541="sníž. přenesená",J1541,0)</f>
        <v>0</v>
      </c>
      <c r="BI1541" s="227">
        <f>IF(N1541="nulová",J1541,0)</f>
        <v>0</v>
      </c>
      <c r="BJ1541" s="19" t="s">
        <v>80</v>
      </c>
      <c r="BK1541" s="227">
        <f>ROUND(I1541*H1541,2)</f>
        <v>0</v>
      </c>
      <c r="BL1541" s="19" t="s">
        <v>348</v>
      </c>
      <c r="BM1541" s="226" t="s">
        <v>1683</v>
      </c>
    </row>
    <row r="1542" s="14" customFormat="1">
      <c r="A1542" s="14"/>
      <c r="B1542" s="244"/>
      <c r="C1542" s="245"/>
      <c r="D1542" s="235" t="s">
        <v>247</v>
      </c>
      <c r="E1542" s="246" t="s">
        <v>19</v>
      </c>
      <c r="F1542" s="247" t="s">
        <v>1684</v>
      </c>
      <c r="G1542" s="245"/>
      <c r="H1542" s="248">
        <v>0.96599999999999997</v>
      </c>
      <c r="I1542" s="249"/>
      <c r="J1542" s="245"/>
      <c r="K1542" s="245"/>
      <c r="L1542" s="250"/>
      <c r="M1542" s="251"/>
      <c r="N1542" s="252"/>
      <c r="O1542" s="252"/>
      <c r="P1542" s="252"/>
      <c r="Q1542" s="252"/>
      <c r="R1542" s="252"/>
      <c r="S1542" s="252"/>
      <c r="T1542" s="253"/>
      <c r="U1542" s="14"/>
      <c r="V1542" s="14"/>
      <c r="W1542" s="14"/>
      <c r="X1542" s="14"/>
      <c r="Y1542" s="14"/>
      <c r="Z1542" s="14"/>
      <c r="AA1542" s="14"/>
      <c r="AB1542" s="14"/>
      <c r="AC1542" s="14"/>
      <c r="AD1542" s="14"/>
      <c r="AE1542" s="14"/>
      <c r="AT1542" s="254" t="s">
        <v>247</v>
      </c>
      <c r="AU1542" s="254" t="s">
        <v>82</v>
      </c>
      <c r="AV1542" s="14" t="s">
        <v>82</v>
      </c>
      <c r="AW1542" s="14" t="s">
        <v>33</v>
      </c>
      <c r="AX1542" s="14" t="s">
        <v>80</v>
      </c>
      <c r="AY1542" s="254" t="s">
        <v>236</v>
      </c>
    </row>
    <row r="1543" s="2" customFormat="1" ht="16.5" customHeight="1">
      <c r="A1543" s="40"/>
      <c r="B1543" s="41"/>
      <c r="C1543" s="277" t="s">
        <v>1685</v>
      </c>
      <c r="D1543" s="277" t="s">
        <v>701</v>
      </c>
      <c r="E1543" s="278" t="s">
        <v>1686</v>
      </c>
      <c r="F1543" s="279" t="s">
        <v>1687</v>
      </c>
      <c r="G1543" s="280" t="s">
        <v>114</v>
      </c>
      <c r="H1543" s="281">
        <v>1.8</v>
      </c>
      <c r="I1543" s="282"/>
      <c r="J1543" s="283">
        <f>ROUND(I1543*H1543,2)</f>
        <v>0</v>
      </c>
      <c r="K1543" s="279" t="s">
        <v>242</v>
      </c>
      <c r="L1543" s="284"/>
      <c r="M1543" s="285" t="s">
        <v>19</v>
      </c>
      <c r="N1543" s="286" t="s">
        <v>44</v>
      </c>
      <c r="O1543" s="86"/>
      <c r="P1543" s="224">
        <f>O1543*H1543</f>
        <v>0</v>
      </c>
      <c r="Q1543" s="224">
        <v>0.0033999999999999998</v>
      </c>
      <c r="R1543" s="224">
        <f>Q1543*H1543</f>
        <v>0.0061199999999999996</v>
      </c>
      <c r="S1543" s="224">
        <v>0</v>
      </c>
      <c r="T1543" s="225">
        <f>S1543*H1543</f>
        <v>0</v>
      </c>
      <c r="U1543" s="40"/>
      <c r="V1543" s="40"/>
      <c r="W1543" s="40"/>
      <c r="X1543" s="40"/>
      <c r="Y1543" s="40"/>
      <c r="Z1543" s="40"/>
      <c r="AA1543" s="40"/>
      <c r="AB1543" s="40"/>
      <c r="AC1543" s="40"/>
      <c r="AD1543" s="40"/>
      <c r="AE1543" s="40"/>
      <c r="AR1543" s="226" t="s">
        <v>577</v>
      </c>
      <c r="AT1543" s="226" t="s">
        <v>701</v>
      </c>
      <c r="AU1543" s="226" t="s">
        <v>82</v>
      </c>
      <c r="AY1543" s="19" t="s">
        <v>236</v>
      </c>
      <c r="BE1543" s="227">
        <f>IF(N1543="základní",J1543,0)</f>
        <v>0</v>
      </c>
      <c r="BF1543" s="227">
        <f>IF(N1543="snížená",J1543,0)</f>
        <v>0</v>
      </c>
      <c r="BG1543" s="227">
        <f>IF(N1543="zákl. přenesená",J1543,0)</f>
        <v>0</v>
      </c>
      <c r="BH1543" s="227">
        <f>IF(N1543="sníž. přenesená",J1543,0)</f>
        <v>0</v>
      </c>
      <c r="BI1543" s="227">
        <f>IF(N1543="nulová",J1543,0)</f>
        <v>0</v>
      </c>
      <c r="BJ1543" s="19" t="s">
        <v>80</v>
      </c>
      <c r="BK1543" s="227">
        <f>ROUND(I1543*H1543,2)</f>
        <v>0</v>
      </c>
      <c r="BL1543" s="19" t="s">
        <v>348</v>
      </c>
      <c r="BM1543" s="226" t="s">
        <v>1688</v>
      </c>
    </row>
    <row r="1544" s="14" customFormat="1">
      <c r="A1544" s="14"/>
      <c r="B1544" s="244"/>
      <c r="C1544" s="245"/>
      <c r="D1544" s="235" t="s">
        <v>247</v>
      </c>
      <c r="E1544" s="246" t="s">
        <v>19</v>
      </c>
      <c r="F1544" s="247" t="s">
        <v>1689</v>
      </c>
      <c r="G1544" s="245"/>
      <c r="H1544" s="248">
        <v>1.8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247</v>
      </c>
      <c r="AU1544" s="254" t="s">
        <v>82</v>
      </c>
      <c r="AV1544" s="14" t="s">
        <v>82</v>
      </c>
      <c r="AW1544" s="14" t="s">
        <v>33</v>
      </c>
      <c r="AX1544" s="14" t="s">
        <v>80</v>
      </c>
      <c r="AY1544" s="254" t="s">
        <v>236</v>
      </c>
    </row>
    <row r="1545" s="2" customFormat="1" ht="16.5" customHeight="1">
      <c r="A1545" s="40"/>
      <c r="B1545" s="41"/>
      <c r="C1545" s="215" t="s">
        <v>1690</v>
      </c>
      <c r="D1545" s="215" t="s">
        <v>238</v>
      </c>
      <c r="E1545" s="216" t="s">
        <v>1691</v>
      </c>
      <c r="F1545" s="217" t="s">
        <v>1692</v>
      </c>
      <c r="G1545" s="218" t="s">
        <v>301</v>
      </c>
      <c r="H1545" s="219">
        <v>1</v>
      </c>
      <c r="I1545" s="220"/>
      <c r="J1545" s="221">
        <f>ROUND(I1545*H1545,2)</f>
        <v>0</v>
      </c>
      <c r="K1545" s="217" t="s">
        <v>242</v>
      </c>
      <c r="L1545" s="46"/>
      <c r="M1545" s="222" t="s">
        <v>19</v>
      </c>
      <c r="N1545" s="223" t="s">
        <v>44</v>
      </c>
      <c r="O1545" s="86"/>
      <c r="P1545" s="224">
        <f>O1545*H1545</f>
        <v>0</v>
      </c>
      <c r="Q1545" s="224">
        <v>0</v>
      </c>
      <c r="R1545" s="224">
        <f>Q1545*H1545</f>
        <v>0</v>
      </c>
      <c r="S1545" s="224">
        <v>0</v>
      </c>
      <c r="T1545" s="225">
        <f>S1545*H1545</f>
        <v>0</v>
      </c>
      <c r="U1545" s="40"/>
      <c r="V1545" s="40"/>
      <c r="W1545" s="40"/>
      <c r="X1545" s="40"/>
      <c r="Y1545" s="40"/>
      <c r="Z1545" s="40"/>
      <c r="AA1545" s="40"/>
      <c r="AB1545" s="40"/>
      <c r="AC1545" s="40"/>
      <c r="AD1545" s="40"/>
      <c r="AE1545" s="40"/>
      <c r="AR1545" s="226" t="s">
        <v>348</v>
      </c>
      <c r="AT1545" s="226" t="s">
        <v>238</v>
      </c>
      <c r="AU1545" s="226" t="s">
        <v>82</v>
      </c>
      <c r="AY1545" s="19" t="s">
        <v>236</v>
      </c>
      <c r="BE1545" s="227">
        <f>IF(N1545="základní",J1545,0)</f>
        <v>0</v>
      </c>
      <c r="BF1545" s="227">
        <f>IF(N1545="snížená",J1545,0)</f>
        <v>0</v>
      </c>
      <c r="BG1545" s="227">
        <f>IF(N1545="zákl. přenesená",J1545,0)</f>
        <v>0</v>
      </c>
      <c r="BH1545" s="227">
        <f>IF(N1545="sníž. přenesená",J1545,0)</f>
        <v>0</v>
      </c>
      <c r="BI1545" s="227">
        <f>IF(N1545="nulová",J1545,0)</f>
        <v>0</v>
      </c>
      <c r="BJ1545" s="19" t="s">
        <v>80</v>
      </c>
      <c r="BK1545" s="227">
        <f>ROUND(I1545*H1545,2)</f>
        <v>0</v>
      </c>
      <c r="BL1545" s="19" t="s">
        <v>348</v>
      </c>
      <c r="BM1545" s="226" t="s">
        <v>1693</v>
      </c>
    </row>
    <row r="1546" s="2" customFormat="1">
      <c r="A1546" s="40"/>
      <c r="B1546" s="41"/>
      <c r="C1546" s="42"/>
      <c r="D1546" s="228" t="s">
        <v>245</v>
      </c>
      <c r="E1546" s="42"/>
      <c r="F1546" s="229" t="s">
        <v>1694</v>
      </c>
      <c r="G1546" s="42"/>
      <c r="H1546" s="42"/>
      <c r="I1546" s="230"/>
      <c r="J1546" s="42"/>
      <c r="K1546" s="42"/>
      <c r="L1546" s="46"/>
      <c r="M1546" s="231"/>
      <c r="N1546" s="232"/>
      <c r="O1546" s="86"/>
      <c r="P1546" s="86"/>
      <c r="Q1546" s="86"/>
      <c r="R1546" s="86"/>
      <c r="S1546" s="86"/>
      <c r="T1546" s="87"/>
      <c r="U1546" s="40"/>
      <c r="V1546" s="40"/>
      <c r="W1546" s="40"/>
      <c r="X1546" s="40"/>
      <c r="Y1546" s="40"/>
      <c r="Z1546" s="40"/>
      <c r="AA1546" s="40"/>
      <c r="AB1546" s="40"/>
      <c r="AC1546" s="40"/>
      <c r="AD1546" s="40"/>
      <c r="AE1546" s="40"/>
      <c r="AT1546" s="19" t="s">
        <v>245</v>
      </c>
      <c r="AU1546" s="19" t="s">
        <v>82</v>
      </c>
    </row>
    <row r="1547" s="13" customFormat="1">
      <c r="A1547" s="13"/>
      <c r="B1547" s="233"/>
      <c r="C1547" s="234"/>
      <c r="D1547" s="235" t="s">
        <v>247</v>
      </c>
      <c r="E1547" s="236" t="s">
        <v>19</v>
      </c>
      <c r="F1547" s="237" t="s">
        <v>276</v>
      </c>
      <c r="G1547" s="234"/>
      <c r="H1547" s="236" t="s">
        <v>19</v>
      </c>
      <c r="I1547" s="238"/>
      <c r="J1547" s="234"/>
      <c r="K1547" s="234"/>
      <c r="L1547" s="239"/>
      <c r="M1547" s="240"/>
      <c r="N1547" s="241"/>
      <c r="O1547" s="241"/>
      <c r="P1547" s="241"/>
      <c r="Q1547" s="241"/>
      <c r="R1547" s="241"/>
      <c r="S1547" s="241"/>
      <c r="T1547" s="242"/>
      <c r="U1547" s="13"/>
      <c r="V1547" s="13"/>
      <c r="W1547" s="13"/>
      <c r="X1547" s="13"/>
      <c r="Y1547" s="13"/>
      <c r="Z1547" s="13"/>
      <c r="AA1547" s="13"/>
      <c r="AB1547" s="13"/>
      <c r="AC1547" s="13"/>
      <c r="AD1547" s="13"/>
      <c r="AE1547" s="13"/>
      <c r="AT1547" s="243" t="s">
        <v>247</v>
      </c>
      <c r="AU1547" s="243" t="s">
        <v>82</v>
      </c>
      <c r="AV1547" s="13" t="s">
        <v>80</v>
      </c>
      <c r="AW1547" s="13" t="s">
        <v>33</v>
      </c>
      <c r="AX1547" s="13" t="s">
        <v>73</v>
      </c>
      <c r="AY1547" s="243" t="s">
        <v>236</v>
      </c>
    </row>
    <row r="1548" s="14" customFormat="1">
      <c r="A1548" s="14"/>
      <c r="B1548" s="244"/>
      <c r="C1548" s="245"/>
      <c r="D1548" s="235" t="s">
        <v>247</v>
      </c>
      <c r="E1548" s="246" t="s">
        <v>19</v>
      </c>
      <c r="F1548" s="247" t="s">
        <v>1695</v>
      </c>
      <c r="G1548" s="245"/>
      <c r="H1548" s="248">
        <v>1</v>
      </c>
      <c r="I1548" s="249"/>
      <c r="J1548" s="245"/>
      <c r="K1548" s="245"/>
      <c r="L1548" s="250"/>
      <c r="M1548" s="251"/>
      <c r="N1548" s="252"/>
      <c r="O1548" s="252"/>
      <c r="P1548" s="252"/>
      <c r="Q1548" s="252"/>
      <c r="R1548" s="252"/>
      <c r="S1548" s="252"/>
      <c r="T1548" s="253"/>
      <c r="U1548" s="14"/>
      <c r="V1548" s="14"/>
      <c r="W1548" s="14"/>
      <c r="X1548" s="14"/>
      <c r="Y1548" s="14"/>
      <c r="Z1548" s="14"/>
      <c r="AA1548" s="14"/>
      <c r="AB1548" s="14"/>
      <c r="AC1548" s="14"/>
      <c r="AD1548" s="14"/>
      <c r="AE1548" s="14"/>
      <c r="AT1548" s="254" t="s">
        <v>247</v>
      </c>
      <c r="AU1548" s="254" t="s">
        <v>82</v>
      </c>
      <c r="AV1548" s="14" t="s">
        <v>82</v>
      </c>
      <c r="AW1548" s="14" t="s">
        <v>33</v>
      </c>
      <c r="AX1548" s="14" t="s">
        <v>80</v>
      </c>
      <c r="AY1548" s="254" t="s">
        <v>236</v>
      </c>
    </row>
    <row r="1549" s="2" customFormat="1" ht="16.5" customHeight="1">
      <c r="A1549" s="40"/>
      <c r="B1549" s="41"/>
      <c r="C1549" s="277" t="s">
        <v>1696</v>
      </c>
      <c r="D1549" s="277" t="s">
        <v>701</v>
      </c>
      <c r="E1549" s="278" t="s">
        <v>1697</v>
      </c>
      <c r="F1549" s="279" t="s">
        <v>1698</v>
      </c>
      <c r="G1549" s="280" t="s">
        <v>301</v>
      </c>
      <c r="H1549" s="281">
        <v>1</v>
      </c>
      <c r="I1549" s="282"/>
      <c r="J1549" s="283">
        <f>ROUND(I1549*H1549,2)</f>
        <v>0</v>
      </c>
      <c r="K1549" s="279" t="s">
        <v>242</v>
      </c>
      <c r="L1549" s="284"/>
      <c r="M1549" s="285" t="s">
        <v>19</v>
      </c>
      <c r="N1549" s="286" t="s">
        <v>44</v>
      </c>
      <c r="O1549" s="86"/>
      <c r="P1549" s="224">
        <f>O1549*H1549</f>
        <v>0</v>
      </c>
      <c r="Q1549" s="224">
        <v>0.048000000000000001</v>
      </c>
      <c r="R1549" s="224">
        <f>Q1549*H1549</f>
        <v>0.048000000000000001</v>
      </c>
      <c r="S1549" s="224">
        <v>0</v>
      </c>
      <c r="T1549" s="225">
        <f>S1549*H1549</f>
        <v>0</v>
      </c>
      <c r="U1549" s="40"/>
      <c r="V1549" s="40"/>
      <c r="W1549" s="40"/>
      <c r="X1549" s="40"/>
      <c r="Y1549" s="40"/>
      <c r="Z1549" s="40"/>
      <c r="AA1549" s="40"/>
      <c r="AB1549" s="40"/>
      <c r="AC1549" s="40"/>
      <c r="AD1549" s="40"/>
      <c r="AE1549" s="40"/>
      <c r="AR1549" s="226" t="s">
        <v>577</v>
      </c>
      <c r="AT1549" s="226" t="s">
        <v>701</v>
      </c>
      <c r="AU1549" s="226" t="s">
        <v>82</v>
      </c>
      <c r="AY1549" s="19" t="s">
        <v>236</v>
      </c>
      <c r="BE1549" s="227">
        <f>IF(N1549="základní",J1549,0)</f>
        <v>0</v>
      </c>
      <c r="BF1549" s="227">
        <f>IF(N1549="snížená",J1549,0)</f>
        <v>0</v>
      </c>
      <c r="BG1549" s="227">
        <f>IF(N1549="zákl. přenesená",J1549,0)</f>
        <v>0</v>
      </c>
      <c r="BH1549" s="227">
        <f>IF(N1549="sníž. přenesená",J1549,0)</f>
        <v>0</v>
      </c>
      <c r="BI1549" s="227">
        <f>IF(N1549="nulová",J1549,0)</f>
        <v>0</v>
      </c>
      <c r="BJ1549" s="19" t="s">
        <v>80</v>
      </c>
      <c r="BK1549" s="227">
        <f>ROUND(I1549*H1549,2)</f>
        <v>0</v>
      </c>
      <c r="BL1549" s="19" t="s">
        <v>348</v>
      </c>
      <c r="BM1549" s="226" t="s">
        <v>1699</v>
      </c>
    </row>
    <row r="1550" s="2" customFormat="1" ht="16.5" customHeight="1">
      <c r="A1550" s="40"/>
      <c r="B1550" s="41"/>
      <c r="C1550" s="215" t="s">
        <v>1700</v>
      </c>
      <c r="D1550" s="215" t="s">
        <v>238</v>
      </c>
      <c r="E1550" s="216" t="s">
        <v>1701</v>
      </c>
      <c r="F1550" s="217" t="s">
        <v>1702</v>
      </c>
      <c r="G1550" s="218" t="s">
        <v>301</v>
      </c>
      <c r="H1550" s="219">
        <v>2</v>
      </c>
      <c r="I1550" s="220"/>
      <c r="J1550" s="221">
        <f>ROUND(I1550*H1550,2)</f>
        <v>0</v>
      </c>
      <c r="K1550" s="217" t="s">
        <v>274</v>
      </c>
      <c r="L1550" s="46"/>
      <c r="M1550" s="222" t="s">
        <v>19</v>
      </c>
      <c r="N1550" s="223" t="s">
        <v>44</v>
      </c>
      <c r="O1550" s="86"/>
      <c r="P1550" s="224">
        <f>O1550*H1550</f>
        <v>0</v>
      </c>
      <c r="Q1550" s="224">
        <v>0</v>
      </c>
      <c r="R1550" s="224">
        <f>Q1550*H1550</f>
        <v>0</v>
      </c>
      <c r="S1550" s="224">
        <v>0</v>
      </c>
      <c r="T1550" s="225">
        <f>S1550*H1550</f>
        <v>0</v>
      </c>
      <c r="U1550" s="40"/>
      <c r="V1550" s="40"/>
      <c r="W1550" s="40"/>
      <c r="X1550" s="40"/>
      <c r="Y1550" s="40"/>
      <c r="Z1550" s="40"/>
      <c r="AA1550" s="40"/>
      <c r="AB1550" s="40"/>
      <c r="AC1550" s="40"/>
      <c r="AD1550" s="40"/>
      <c r="AE1550" s="40"/>
      <c r="AR1550" s="226" t="s">
        <v>348</v>
      </c>
      <c r="AT1550" s="226" t="s">
        <v>238</v>
      </c>
      <c r="AU1550" s="226" t="s">
        <v>82</v>
      </c>
      <c r="AY1550" s="19" t="s">
        <v>236</v>
      </c>
      <c r="BE1550" s="227">
        <f>IF(N1550="základní",J1550,0)</f>
        <v>0</v>
      </c>
      <c r="BF1550" s="227">
        <f>IF(N1550="snížená",J1550,0)</f>
        <v>0</v>
      </c>
      <c r="BG1550" s="227">
        <f>IF(N1550="zákl. přenesená",J1550,0)</f>
        <v>0</v>
      </c>
      <c r="BH1550" s="227">
        <f>IF(N1550="sníž. přenesená",J1550,0)</f>
        <v>0</v>
      </c>
      <c r="BI1550" s="227">
        <f>IF(N1550="nulová",J1550,0)</f>
        <v>0</v>
      </c>
      <c r="BJ1550" s="19" t="s">
        <v>80</v>
      </c>
      <c r="BK1550" s="227">
        <f>ROUND(I1550*H1550,2)</f>
        <v>0</v>
      </c>
      <c r="BL1550" s="19" t="s">
        <v>348</v>
      </c>
      <c r="BM1550" s="226" t="s">
        <v>1703</v>
      </c>
    </row>
    <row r="1551" s="14" customFormat="1">
      <c r="A1551" s="14"/>
      <c r="B1551" s="244"/>
      <c r="C1551" s="245"/>
      <c r="D1551" s="235" t="s">
        <v>247</v>
      </c>
      <c r="E1551" s="246" t="s">
        <v>19</v>
      </c>
      <c r="F1551" s="247" t="s">
        <v>1704</v>
      </c>
      <c r="G1551" s="245"/>
      <c r="H1551" s="248">
        <v>2</v>
      </c>
      <c r="I1551" s="249"/>
      <c r="J1551" s="245"/>
      <c r="K1551" s="245"/>
      <c r="L1551" s="250"/>
      <c r="M1551" s="251"/>
      <c r="N1551" s="252"/>
      <c r="O1551" s="252"/>
      <c r="P1551" s="252"/>
      <c r="Q1551" s="252"/>
      <c r="R1551" s="252"/>
      <c r="S1551" s="252"/>
      <c r="T1551" s="253"/>
      <c r="U1551" s="14"/>
      <c r="V1551" s="14"/>
      <c r="W1551" s="14"/>
      <c r="X1551" s="14"/>
      <c r="Y1551" s="14"/>
      <c r="Z1551" s="14"/>
      <c r="AA1551" s="14"/>
      <c r="AB1551" s="14"/>
      <c r="AC1551" s="14"/>
      <c r="AD1551" s="14"/>
      <c r="AE1551" s="14"/>
      <c r="AT1551" s="254" t="s">
        <v>247</v>
      </c>
      <c r="AU1551" s="254" t="s">
        <v>82</v>
      </c>
      <c r="AV1551" s="14" t="s">
        <v>82</v>
      </c>
      <c r="AW1551" s="14" t="s">
        <v>33</v>
      </c>
      <c r="AX1551" s="14" t="s">
        <v>80</v>
      </c>
      <c r="AY1551" s="254" t="s">
        <v>236</v>
      </c>
    </row>
    <row r="1552" s="2" customFormat="1" ht="16.5" customHeight="1">
      <c r="A1552" s="40"/>
      <c r="B1552" s="41"/>
      <c r="C1552" s="215" t="s">
        <v>1705</v>
      </c>
      <c r="D1552" s="215" t="s">
        <v>238</v>
      </c>
      <c r="E1552" s="216" t="s">
        <v>1706</v>
      </c>
      <c r="F1552" s="217" t="s">
        <v>1707</v>
      </c>
      <c r="G1552" s="218" t="s">
        <v>301</v>
      </c>
      <c r="H1552" s="219">
        <v>1</v>
      </c>
      <c r="I1552" s="220"/>
      <c r="J1552" s="221">
        <f>ROUND(I1552*H1552,2)</f>
        <v>0</v>
      </c>
      <c r="K1552" s="217" t="s">
        <v>274</v>
      </c>
      <c r="L1552" s="46"/>
      <c r="M1552" s="222" t="s">
        <v>19</v>
      </c>
      <c r="N1552" s="223" t="s">
        <v>44</v>
      </c>
      <c r="O1552" s="86"/>
      <c r="P1552" s="224">
        <f>O1552*H1552</f>
        <v>0</v>
      </c>
      <c r="Q1552" s="224">
        <v>0</v>
      </c>
      <c r="R1552" s="224">
        <f>Q1552*H1552</f>
        <v>0</v>
      </c>
      <c r="S1552" s="224">
        <v>0</v>
      </c>
      <c r="T1552" s="225">
        <f>S1552*H1552</f>
        <v>0</v>
      </c>
      <c r="U1552" s="40"/>
      <c r="V1552" s="40"/>
      <c r="W1552" s="40"/>
      <c r="X1552" s="40"/>
      <c r="Y1552" s="40"/>
      <c r="Z1552" s="40"/>
      <c r="AA1552" s="40"/>
      <c r="AB1552" s="40"/>
      <c r="AC1552" s="40"/>
      <c r="AD1552" s="40"/>
      <c r="AE1552" s="40"/>
      <c r="AR1552" s="226" t="s">
        <v>348</v>
      </c>
      <c r="AT1552" s="226" t="s">
        <v>238</v>
      </c>
      <c r="AU1552" s="226" t="s">
        <v>82</v>
      </c>
      <c r="AY1552" s="19" t="s">
        <v>236</v>
      </c>
      <c r="BE1552" s="227">
        <f>IF(N1552="základní",J1552,0)</f>
        <v>0</v>
      </c>
      <c r="BF1552" s="227">
        <f>IF(N1552="snížená",J1552,0)</f>
        <v>0</v>
      </c>
      <c r="BG1552" s="227">
        <f>IF(N1552="zákl. přenesená",J1552,0)</f>
        <v>0</v>
      </c>
      <c r="BH1552" s="227">
        <f>IF(N1552="sníž. přenesená",J1552,0)</f>
        <v>0</v>
      </c>
      <c r="BI1552" s="227">
        <f>IF(N1552="nulová",J1552,0)</f>
        <v>0</v>
      </c>
      <c r="BJ1552" s="19" t="s">
        <v>80</v>
      </c>
      <c r="BK1552" s="227">
        <f>ROUND(I1552*H1552,2)</f>
        <v>0</v>
      </c>
      <c r="BL1552" s="19" t="s">
        <v>348</v>
      </c>
      <c r="BM1552" s="226" t="s">
        <v>1708</v>
      </c>
    </row>
    <row r="1553" s="14" customFormat="1">
      <c r="A1553" s="14"/>
      <c r="B1553" s="244"/>
      <c r="C1553" s="245"/>
      <c r="D1553" s="235" t="s">
        <v>247</v>
      </c>
      <c r="E1553" s="246" t="s">
        <v>19</v>
      </c>
      <c r="F1553" s="247" t="s">
        <v>1709</v>
      </c>
      <c r="G1553" s="245"/>
      <c r="H1553" s="248">
        <v>1</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247</v>
      </c>
      <c r="AU1553" s="254" t="s">
        <v>82</v>
      </c>
      <c r="AV1553" s="14" t="s">
        <v>82</v>
      </c>
      <c r="AW1553" s="14" t="s">
        <v>33</v>
      </c>
      <c r="AX1553" s="14" t="s">
        <v>80</v>
      </c>
      <c r="AY1553" s="254" t="s">
        <v>236</v>
      </c>
    </row>
    <row r="1554" s="2" customFormat="1" ht="16.5" customHeight="1">
      <c r="A1554" s="40"/>
      <c r="B1554" s="41"/>
      <c r="C1554" s="215" t="s">
        <v>1710</v>
      </c>
      <c r="D1554" s="215" t="s">
        <v>238</v>
      </c>
      <c r="E1554" s="216" t="s">
        <v>1711</v>
      </c>
      <c r="F1554" s="217" t="s">
        <v>1712</v>
      </c>
      <c r="G1554" s="218" t="s">
        <v>301</v>
      </c>
      <c r="H1554" s="219">
        <v>2</v>
      </c>
      <c r="I1554" s="220"/>
      <c r="J1554" s="221">
        <f>ROUND(I1554*H1554,2)</f>
        <v>0</v>
      </c>
      <c r="K1554" s="217" t="s">
        <v>274</v>
      </c>
      <c r="L1554" s="46"/>
      <c r="M1554" s="222" t="s">
        <v>19</v>
      </c>
      <c r="N1554" s="223" t="s">
        <v>44</v>
      </c>
      <c r="O1554" s="86"/>
      <c r="P1554" s="224">
        <f>O1554*H1554</f>
        <v>0</v>
      </c>
      <c r="Q1554" s="224">
        <v>0</v>
      </c>
      <c r="R1554" s="224">
        <f>Q1554*H1554</f>
        <v>0</v>
      </c>
      <c r="S1554" s="224">
        <v>0</v>
      </c>
      <c r="T1554" s="225">
        <f>S1554*H1554</f>
        <v>0</v>
      </c>
      <c r="U1554" s="40"/>
      <c r="V1554" s="40"/>
      <c r="W1554" s="40"/>
      <c r="X1554" s="40"/>
      <c r="Y1554" s="40"/>
      <c r="Z1554" s="40"/>
      <c r="AA1554" s="40"/>
      <c r="AB1554" s="40"/>
      <c r="AC1554" s="40"/>
      <c r="AD1554" s="40"/>
      <c r="AE1554" s="40"/>
      <c r="AR1554" s="226" t="s">
        <v>348</v>
      </c>
      <c r="AT1554" s="226" t="s">
        <v>238</v>
      </c>
      <c r="AU1554" s="226" t="s">
        <v>82</v>
      </c>
      <c r="AY1554" s="19" t="s">
        <v>236</v>
      </c>
      <c r="BE1554" s="227">
        <f>IF(N1554="základní",J1554,0)</f>
        <v>0</v>
      </c>
      <c r="BF1554" s="227">
        <f>IF(N1554="snížená",J1554,0)</f>
        <v>0</v>
      </c>
      <c r="BG1554" s="227">
        <f>IF(N1554="zákl. přenesená",J1554,0)</f>
        <v>0</v>
      </c>
      <c r="BH1554" s="227">
        <f>IF(N1554="sníž. přenesená",J1554,0)</f>
        <v>0</v>
      </c>
      <c r="BI1554" s="227">
        <f>IF(N1554="nulová",J1554,0)</f>
        <v>0</v>
      </c>
      <c r="BJ1554" s="19" t="s">
        <v>80</v>
      </c>
      <c r="BK1554" s="227">
        <f>ROUND(I1554*H1554,2)</f>
        <v>0</v>
      </c>
      <c r="BL1554" s="19" t="s">
        <v>348</v>
      </c>
      <c r="BM1554" s="226" t="s">
        <v>1713</v>
      </c>
    </row>
    <row r="1555" s="14" customFormat="1">
      <c r="A1555" s="14"/>
      <c r="B1555" s="244"/>
      <c r="C1555" s="245"/>
      <c r="D1555" s="235" t="s">
        <v>247</v>
      </c>
      <c r="E1555" s="246" t="s">
        <v>19</v>
      </c>
      <c r="F1555" s="247" t="s">
        <v>1714</v>
      </c>
      <c r="G1555" s="245"/>
      <c r="H1555" s="248">
        <v>2</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247</v>
      </c>
      <c r="AU1555" s="254" t="s">
        <v>82</v>
      </c>
      <c r="AV1555" s="14" t="s">
        <v>82</v>
      </c>
      <c r="AW1555" s="14" t="s">
        <v>33</v>
      </c>
      <c r="AX1555" s="14" t="s">
        <v>80</v>
      </c>
      <c r="AY1555" s="254" t="s">
        <v>236</v>
      </c>
    </row>
    <row r="1556" s="2" customFormat="1" ht="16.5" customHeight="1">
      <c r="A1556" s="40"/>
      <c r="B1556" s="41"/>
      <c r="C1556" s="215" t="s">
        <v>1715</v>
      </c>
      <c r="D1556" s="215" t="s">
        <v>238</v>
      </c>
      <c r="E1556" s="216" t="s">
        <v>1716</v>
      </c>
      <c r="F1556" s="217" t="s">
        <v>1717</v>
      </c>
      <c r="G1556" s="218" t="s">
        <v>301</v>
      </c>
      <c r="H1556" s="219">
        <v>1</v>
      </c>
      <c r="I1556" s="220"/>
      <c r="J1556" s="221">
        <f>ROUND(I1556*H1556,2)</f>
        <v>0</v>
      </c>
      <c r="K1556" s="217" t="s">
        <v>274</v>
      </c>
      <c r="L1556" s="46"/>
      <c r="M1556" s="222" t="s">
        <v>19</v>
      </c>
      <c r="N1556" s="223" t="s">
        <v>44</v>
      </c>
      <c r="O1556" s="86"/>
      <c r="P1556" s="224">
        <f>O1556*H1556</f>
        <v>0</v>
      </c>
      <c r="Q1556" s="224">
        <v>0.014999999999999999</v>
      </c>
      <c r="R1556" s="224">
        <f>Q1556*H1556</f>
        <v>0.014999999999999999</v>
      </c>
      <c r="S1556" s="224">
        <v>0</v>
      </c>
      <c r="T1556" s="225">
        <f>S1556*H1556</f>
        <v>0</v>
      </c>
      <c r="U1556" s="40"/>
      <c r="V1556" s="40"/>
      <c r="W1556" s="40"/>
      <c r="X1556" s="40"/>
      <c r="Y1556" s="40"/>
      <c r="Z1556" s="40"/>
      <c r="AA1556" s="40"/>
      <c r="AB1556" s="40"/>
      <c r="AC1556" s="40"/>
      <c r="AD1556" s="40"/>
      <c r="AE1556" s="40"/>
      <c r="AR1556" s="226" t="s">
        <v>348</v>
      </c>
      <c r="AT1556" s="226" t="s">
        <v>238</v>
      </c>
      <c r="AU1556" s="226" t="s">
        <v>82</v>
      </c>
      <c r="AY1556" s="19" t="s">
        <v>236</v>
      </c>
      <c r="BE1556" s="227">
        <f>IF(N1556="základní",J1556,0)</f>
        <v>0</v>
      </c>
      <c r="BF1556" s="227">
        <f>IF(N1556="snížená",J1556,0)</f>
        <v>0</v>
      </c>
      <c r="BG1556" s="227">
        <f>IF(N1556="zákl. přenesená",J1556,0)</f>
        <v>0</v>
      </c>
      <c r="BH1556" s="227">
        <f>IF(N1556="sníž. přenesená",J1556,0)</f>
        <v>0</v>
      </c>
      <c r="BI1556" s="227">
        <f>IF(N1556="nulová",J1556,0)</f>
        <v>0</v>
      </c>
      <c r="BJ1556" s="19" t="s">
        <v>80</v>
      </c>
      <c r="BK1556" s="227">
        <f>ROUND(I1556*H1556,2)</f>
        <v>0</v>
      </c>
      <c r="BL1556" s="19" t="s">
        <v>348</v>
      </c>
      <c r="BM1556" s="226" t="s">
        <v>1718</v>
      </c>
    </row>
    <row r="1557" s="14" customFormat="1">
      <c r="A1557" s="14"/>
      <c r="B1557" s="244"/>
      <c r="C1557" s="245"/>
      <c r="D1557" s="235" t="s">
        <v>247</v>
      </c>
      <c r="E1557" s="246" t="s">
        <v>19</v>
      </c>
      <c r="F1557" s="247" t="s">
        <v>1719</v>
      </c>
      <c r="G1557" s="245"/>
      <c r="H1557" s="248">
        <v>1</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247</v>
      </c>
      <c r="AU1557" s="254" t="s">
        <v>82</v>
      </c>
      <c r="AV1557" s="14" t="s">
        <v>82</v>
      </c>
      <c r="AW1557" s="14" t="s">
        <v>33</v>
      </c>
      <c r="AX1557" s="14" t="s">
        <v>80</v>
      </c>
      <c r="AY1557" s="254" t="s">
        <v>236</v>
      </c>
    </row>
    <row r="1558" s="2" customFormat="1" ht="16.5" customHeight="1">
      <c r="A1558" s="40"/>
      <c r="B1558" s="41"/>
      <c r="C1558" s="215" t="s">
        <v>1720</v>
      </c>
      <c r="D1558" s="215" t="s">
        <v>238</v>
      </c>
      <c r="E1558" s="216" t="s">
        <v>1721</v>
      </c>
      <c r="F1558" s="217" t="s">
        <v>1722</v>
      </c>
      <c r="G1558" s="218" t="s">
        <v>301</v>
      </c>
      <c r="H1558" s="219">
        <v>1</v>
      </c>
      <c r="I1558" s="220"/>
      <c r="J1558" s="221">
        <f>ROUND(I1558*H1558,2)</f>
        <v>0</v>
      </c>
      <c r="K1558" s="217" t="s">
        <v>274</v>
      </c>
      <c r="L1558" s="46"/>
      <c r="M1558" s="222" t="s">
        <v>19</v>
      </c>
      <c r="N1558" s="223" t="s">
        <v>44</v>
      </c>
      <c r="O1558" s="86"/>
      <c r="P1558" s="224">
        <f>O1558*H1558</f>
        <v>0</v>
      </c>
      <c r="Q1558" s="224">
        <v>0.0030000000000000001</v>
      </c>
      <c r="R1558" s="224">
        <f>Q1558*H1558</f>
        <v>0.0030000000000000001</v>
      </c>
      <c r="S1558" s="224">
        <v>0</v>
      </c>
      <c r="T1558" s="225">
        <f>S1558*H1558</f>
        <v>0</v>
      </c>
      <c r="U1558" s="40"/>
      <c r="V1558" s="40"/>
      <c r="W1558" s="40"/>
      <c r="X1558" s="40"/>
      <c r="Y1558" s="40"/>
      <c r="Z1558" s="40"/>
      <c r="AA1558" s="40"/>
      <c r="AB1558" s="40"/>
      <c r="AC1558" s="40"/>
      <c r="AD1558" s="40"/>
      <c r="AE1558" s="40"/>
      <c r="AR1558" s="226" t="s">
        <v>348</v>
      </c>
      <c r="AT1558" s="226" t="s">
        <v>238</v>
      </c>
      <c r="AU1558" s="226" t="s">
        <v>82</v>
      </c>
      <c r="AY1558" s="19" t="s">
        <v>236</v>
      </c>
      <c r="BE1558" s="227">
        <f>IF(N1558="základní",J1558,0)</f>
        <v>0</v>
      </c>
      <c r="BF1558" s="227">
        <f>IF(N1558="snížená",J1558,0)</f>
        <v>0</v>
      </c>
      <c r="BG1558" s="227">
        <f>IF(N1558="zákl. přenesená",J1558,0)</f>
        <v>0</v>
      </c>
      <c r="BH1558" s="227">
        <f>IF(N1558="sníž. přenesená",J1558,0)</f>
        <v>0</v>
      </c>
      <c r="BI1558" s="227">
        <f>IF(N1558="nulová",J1558,0)</f>
        <v>0</v>
      </c>
      <c r="BJ1558" s="19" t="s">
        <v>80</v>
      </c>
      <c r="BK1558" s="227">
        <f>ROUND(I1558*H1558,2)</f>
        <v>0</v>
      </c>
      <c r="BL1558" s="19" t="s">
        <v>348</v>
      </c>
      <c r="BM1558" s="226" t="s">
        <v>1723</v>
      </c>
    </row>
    <row r="1559" s="14" customFormat="1">
      <c r="A1559" s="14"/>
      <c r="B1559" s="244"/>
      <c r="C1559" s="245"/>
      <c r="D1559" s="235" t="s">
        <v>247</v>
      </c>
      <c r="E1559" s="246" t="s">
        <v>19</v>
      </c>
      <c r="F1559" s="247" t="s">
        <v>1724</v>
      </c>
      <c r="G1559" s="245"/>
      <c r="H1559" s="248">
        <v>1</v>
      </c>
      <c r="I1559" s="249"/>
      <c r="J1559" s="245"/>
      <c r="K1559" s="245"/>
      <c r="L1559" s="250"/>
      <c r="M1559" s="251"/>
      <c r="N1559" s="252"/>
      <c r="O1559" s="252"/>
      <c r="P1559" s="252"/>
      <c r="Q1559" s="252"/>
      <c r="R1559" s="252"/>
      <c r="S1559" s="252"/>
      <c r="T1559" s="253"/>
      <c r="U1559" s="14"/>
      <c r="V1559" s="14"/>
      <c r="W1559" s="14"/>
      <c r="X1559" s="14"/>
      <c r="Y1559" s="14"/>
      <c r="Z1559" s="14"/>
      <c r="AA1559" s="14"/>
      <c r="AB1559" s="14"/>
      <c r="AC1559" s="14"/>
      <c r="AD1559" s="14"/>
      <c r="AE1559" s="14"/>
      <c r="AT1559" s="254" t="s">
        <v>247</v>
      </c>
      <c r="AU1559" s="254" t="s">
        <v>82</v>
      </c>
      <c r="AV1559" s="14" t="s">
        <v>82</v>
      </c>
      <c r="AW1559" s="14" t="s">
        <v>33</v>
      </c>
      <c r="AX1559" s="14" t="s">
        <v>80</v>
      </c>
      <c r="AY1559" s="254" t="s">
        <v>236</v>
      </c>
    </row>
    <row r="1560" s="2" customFormat="1" ht="21.75" customHeight="1">
      <c r="A1560" s="40"/>
      <c r="B1560" s="41"/>
      <c r="C1560" s="215" t="s">
        <v>1725</v>
      </c>
      <c r="D1560" s="215" t="s">
        <v>238</v>
      </c>
      <c r="E1560" s="216" t="s">
        <v>1726</v>
      </c>
      <c r="F1560" s="217" t="s">
        <v>1727</v>
      </c>
      <c r="G1560" s="218" t="s">
        <v>1189</v>
      </c>
      <c r="H1560" s="219">
        <v>72</v>
      </c>
      <c r="I1560" s="220"/>
      <c r="J1560" s="221">
        <f>ROUND(I1560*H1560,2)</f>
        <v>0</v>
      </c>
      <c r="K1560" s="217" t="s">
        <v>242</v>
      </c>
      <c r="L1560" s="46"/>
      <c r="M1560" s="222" t="s">
        <v>19</v>
      </c>
      <c r="N1560" s="223" t="s">
        <v>44</v>
      </c>
      <c r="O1560" s="86"/>
      <c r="P1560" s="224">
        <f>O1560*H1560</f>
        <v>0</v>
      </c>
      <c r="Q1560" s="224">
        <v>0</v>
      </c>
      <c r="R1560" s="224">
        <f>Q1560*H1560</f>
        <v>0</v>
      </c>
      <c r="S1560" s="224">
        <v>0.001</v>
      </c>
      <c r="T1560" s="225">
        <f>S1560*H1560</f>
        <v>0.072000000000000008</v>
      </c>
      <c r="U1560" s="40"/>
      <c r="V1560" s="40"/>
      <c r="W1560" s="40"/>
      <c r="X1560" s="40"/>
      <c r="Y1560" s="40"/>
      <c r="Z1560" s="40"/>
      <c r="AA1560" s="40"/>
      <c r="AB1560" s="40"/>
      <c r="AC1560" s="40"/>
      <c r="AD1560" s="40"/>
      <c r="AE1560" s="40"/>
      <c r="AR1560" s="226" t="s">
        <v>348</v>
      </c>
      <c r="AT1560" s="226" t="s">
        <v>238</v>
      </c>
      <c r="AU1560" s="226" t="s">
        <v>82</v>
      </c>
      <c r="AY1560" s="19" t="s">
        <v>236</v>
      </c>
      <c r="BE1560" s="227">
        <f>IF(N1560="základní",J1560,0)</f>
        <v>0</v>
      </c>
      <c r="BF1560" s="227">
        <f>IF(N1560="snížená",J1560,0)</f>
        <v>0</v>
      </c>
      <c r="BG1560" s="227">
        <f>IF(N1560="zákl. přenesená",J1560,0)</f>
        <v>0</v>
      </c>
      <c r="BH1560" s="227">
        <f>IF(N1560="sníž. přenesená",J1560,0)</f>
        <v>0</v>
      </c>
      <c r="BI1560" s="227">
        <f>IF(N1560="nulová",J1560,0)</f>
        <v>0</v>
      </c>
      <c r="BJ1560" s="19" t="s">
        <v>80</v>
      </c>
      <c r="BK1560" s="227">
        <f>ROUND(I1560*H1560,2)</f>
        <v>0</v>
      </c>
      <c r="BL1560" s="19" t="s">
        <v>348</v>
      </c>
      <c r="BM1560" s="226" t="s">
        <v>1728</v>
      </c>
    </row>
    <row r="1561" s="2" customFormat="1">
      <c r="A1561" s="40"/>
      <c r="B1561" s="41"/>
      <c r="C1561" s="42"/>
      <c r="D1561" s="228" t="s">
        <v>245</v>
      </c>
      <c r="E1561" s="42"/>
      <c r="F1561" s="229" t="s">
        <v>1729</v>
      </c>
      <c r="G1561" s="42"/>
      <c r="H1561" s="42"/>
      <c r="I1561" s="230"/>
      <c r="J1561" s="42"/>
      <c r="K1561" s="42"/>
      <c r="L1561" s="46"/>
      <c r="M1561" s="231"/>
      <c r="N1561" s="232"/>
      <c r="O1561" s="86"/>
      <c r="P1561" s="86"/>
      <c r="Q1561" s="86"/>
      <c r="R1561" s="86"/>
      <c r="S1561" s="86"/>
      <c r="T1561" s="87"/>
      <c r="U1561" s="40"/>
      <c r="V1561" s="40"/>
      <c r="W1561" s="40"/>
      <c r="X1561" s="40"/>
      <c r="Y1561" s="40"/>
      <c r="Z1561" s="40"/>
      <c r="AA1561" s="40"/>
      <c r="AB1561" s="40"/>
      <c r="AC1561" s="40"/>
      <c r="AD1561" s="40"/>
      <c r="AE1561" s="40"/>
      <c r="AT1561" s="19" t="s">
        <v>245</v>
      </c>
      <c r="AU1561" s="19" t="s">
        <v>82</v>
      </c>
    </row>
    <row r="1562" s="13" customFormat="1">
      <c r="A1562" s="13"/>
      <c r="B1562" s="233"/>
      <c r="C1562" s="234"/>
      <c r="D1562" s="235" t="s">
        <v>247</v>
      </c>
      <c r="E1562" s="236" t="s">
        <v>19</v>
      </c>
      <c r="F1562" s="237" t="s">
        <v>268</v>
      </c>
      <c r="G1562" s="234"/>
      <c r="H1562" s="236" t="s">
        <v>19</v>
      </c>
      <c r="I1562" s="238"/>
      <c r="J1562" s="234"/>
      <c r="K1562" s="234"/>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247</v>
      </c>
      <c r="AU1562" s="243" t="s">
        <v>82</v>
      </c>
      <c r="AV1562" s="13" t="s">
        <v>80</v>
      </c>
      <c r="AW1562" s="13" t="s">
        <v>33</v>
      </c>
      <c r="AX1562" s="13" t="s">
        <v>73</v>
      </c>
      <c r="AY1562" s="243" t="s">
        <v>236</v>
      </c>
    </row>
    <row r="1563" s="14" customFormat="1">
      <c r="A1563" s="14"/>
      <c r="B1563" s="244"/>
      <c r="C1563" s="245"/>
      <c r="D1563" s="235" t="s">
        <v>247</v>
      </c>
      <c r="E1563" s="246" t="s">
        <v>19</v>
      </c>
      <c r="F1563" s="247" t="s">
        <v>1730</v>
      </c>
      <c r="G1563" s="245"/>
      <c r="H1563" s="248">
        <v>72</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247</v>
      </c>
      <c r="AU1563" s="254" t="s">
        <v>82</v>
      </c>
      <c r="AV1563" s="14" t="s">
        <v>82</v>
      </c>
      <c r="AW1563" s="14" t="s">
        <v>33</v>
      </c>
      <c r="AX1563" s="14" t="s">
        <v>80</v>
      </c>
      <c r="AY1563" s="254" t="s">
        <v>236</v>
      </c>
    </row>
    <row r="1564" s="2" customFormat="1" ht="24.15" customHeight="1">
      <c r="A1564" s="40"/>
      <c r="B1564" s="41"/>
      <c r="C1564" s="215" t="s">
        <v>1731</v>
      </c>
      <c r="D1564" s="215" t="s">
        <v>238</v>
      </c>
      <c r="E1564" s="216" t="s">
        <v>1732</v>
      </c>
      <c r="F1564" s="217" t="s">
        <v>1733</v>
      </c>
      <c r="G1564" s="218" t="s">
        <v>329</v>
      </c>
      <c r="H1564" s="219">
        <v>0.086999999999999994</v>
      </c>
      <c r="I1564" s="220"/>
      <c r="J1564" s="221">
        <f>ROUND(I1564*H1564,2)</f>
        <v>0</v>
      </c>
      <c r="K1564" s="217" t="s">
        <v>242</v>
      </c>
      <c r="L1564" s="46"/>
      <c r="M1564" s="222" t="s">
        <v>19</v>
      </c>
      <c r="N1564" s="223" t="s">
        <v>44</v>
      </c>
      <c r="O1564" s="86"/>
      <c r="P1564" s="224">
        <f>O1564*H1564</f>
        <v>0</v>
      </c>
      <c r="Q1564" s="224">
        <v>0</v>
      </c>
      <c r="R1564" s="224">
        <f>Q1564*H1564</f>
        <v>0</v>
      </c>
      <c r="S1564" s="224">
        <v>0</v>
      </c>
      <c r="T1564" s="225">
        <f>S1564*H1564</f>
        <v>0</v>
      </c>
      <c r="U1564" s="40"/>
      <c r="V1564" s="40"/>
      <c r="W1564" s="40"/>
      <c r="X1564" s="40"/>
      <c r="Y1564" s="40"/>
      <c r="Z1564" s="40"/>
      <c r="AA1564" s="40"/>
      <c r="AB1564" s="40"/>
      <c r="AC1564" s="40"/>
      <c r="AD1564" s="40"/>
      <c r="AE1564" s="40"/>
      <c r="AR1564" s="226" t="s">
        <v>348</v>
      </c>
      <c r="AT1564" s="226" t="s">
        <v>238</v>
      </c>
      <c r="AU1564" s="226" t="s">
        <v>82</v>
      </c>
      <c r="AY1564" s="19" t="s">
        <v>236</v>
      </c>
      <c r="BE1564" s="227">
        <f>IF(N1564="základní",J1564,0)</f>
        <v>0</v>
      </c>
      <c r="BF1564" s="227">
        <f>IF(N1564="snížená",J1564,0)</f>
        <v>0</v>
      </c>
      <c r="BG1564" s="227">
        <f>IF(N1564="zákl. přenesená",J1564,0)</f>
        <v>0</v>
      </c>
      <c r="BH1564" s="227">
        <f>IF(N1564="sníž. přenesená",J1564,0)</f>
        <v>0</v>
      </c>
      <c r="BI1564" s="227">
        <f>IF(N1564="nulová",J1564,0)</f>
        <v>0</v>
      </c>
      <c r="BJ1564" s="19" t="s">
        <v>80</v>
      </c>
      <c r="BK1564" s="227">
        <f>ROUND(I1564*H1564,2)</f>
        <v>0</v>
      </c>
      <c r="BL1564" s="19" t="s">
        <v>348</v>
      </c>
      <c r="BM1564" s="226" t="s">
        <v>1734</v>
      </c>
    </row>
    <row r="1565" s="2" customFormat="1">
      <c r="A1565" s="40"/>
      <c r="B1565" s="41"/>
      <c r="C1565" s="42"/>
      <c r="D1565" s="228" t="s">
        <v>245</v>
      </c>
      <c r="E1565" s="42"/>
      <c r="F1565" s="229" t="s">
        <v>1735</v>
      </c>
      <c r="G1565" s="42"/>
      <c r="H1565" s="42"/>
      <c r="I1565" s="230"/>
      <c r="J1565" s="42"/>
      <c r="K1565" s="42"/>
      <c r="L1565" s="46"/>
      <c r="M1565" s="231"/>
      <c r="N1565" s="232"/>
      <c r="O1565" s="86"/>
      <c r="P1565" s="86"/>
      <c r="Q1565" s="86"/>
      <c r="R1565" s="86"/>
      <c r="S1565" s="86"/>
      <c r="T1565" s="87"/>
      <c r="U1565" s="40"/>
      <c r="V1565" s="40"/>
      <c r="W1565" s="40"/>
      <c r="X1565" s="40"/>
      <c r="Y1565" s="40"/>
      <c r="Z1565" s="40"/>
      <c r="AA1565" s="40"/>
      <c r="AB1565" s="40"/>
      <c r="AC1565" s="40"/>
      <c r="AD1565" s="40"/>
      <c r="AE1565" s="40"/>
      <c r="AT1565" s="19" t="s">
        <v>245</v>
      </c>
      <c r="AU1565" s="19" t="s">
        <v>82</v>
      </c>
    </row>
    <row r="1566" s="12" customFormat="1" ht="22.8" customHeight="1">
      <c r="A1566" s="12"/>
      <c r="B1566" s="199"/>
      <c r="C1566" s="200"/>
      <c r="D1566" s="201" t="s">
        <v>72</v>
      </c>
      <c r="E1566" s="213" t="s">
        <v>1736</v>
      </c>
      <c r="F1566" s="213" t="s">
        <v>1737</v>
      </c>
      <c r="G1566" s="200"/>
      <c r="H1566" s="200"/>
      <c r="I1566" s="203"/>
      <c r="J1566" s="214">
        <f>BK1566</f>
        <v>0</v>
      </c>
      <c r="K1566" s="200"/>
      <c r="L1566" s="205"/>
      <c r="M1566" s="206"/>
      <c r="N1566" s="207"/>
      <c r="O1566" s="207"/>
      <c r="P1566" s="208">
        <f>SUM(P1567:P1612)</f>
        <v>0</v>
      </c>
      <c r="Q1566" s="207"/>
      <c r="R1566" s="208">
        <f>SUM(R1567:R1612)</f>
        <v>3.2210466000000002</v>
      </c>
      <c r="S1566" s="207"/>
      <c r="T1566" s="209">
        <f>SUM(T1567:T1612)</f>
        <v>0</v>
      </c>
      <c r="U1566" s="12"/>
      <c r="V1566" s="12"/>
      <c r="W1566" s="12"/>
      <c r="X1566" s="12"/>
      <c r="Y1566" s="12"/>
      <c r="Z1566" s="12"/>
      <c r="AA1566" s="12"/>
      <c r="AB1566" s="12"/>
      <c r="AC1566" s="12"/>
      <c r="AD1566" s="12"/>
      <c r="AE1566" s="12"/>
      <c r="AR1566" s="210" t="s">
        <v>82</v>
      </c>
      <c r="AT1566" s="211" t="s">
        <v>72</v>
      </c>
      <c r="AU1566" s="211" t="s">
        <v>80</v>
      </c>
      <c r="AY1566" s="210" t="s">
        <v>236</v>
      </c>
      <c r="BK1566" s="212">
        <f>SUM(BK1567:BK1612)</f>
        <v>0</v>
      </c>
    </row>
    <row r="1567" s="2" customFormat="1" ht="16.5" customHeight="1">
      <c r="A1567" s="40"/>
      <c r="B1567" s="41"/>
      <c r="C1567" s="215" t="s">
        <v>1738</v>
      </c>
      <c r="D1567" s="215" t="s">
        <v>238</v>
      </c>
      <c r="E1567" s="216" t="s">
        <v>1739</v>
      </c>
      <c r="F1567" s="217" t="s">
        <v>1740</v>
      </c>
      <c r="G1567" s="218" t="s">
        <v>114</v>
      </c>
      <c r="H1567" s="219">
        <v>4.9800000000000004</v>
      </c>
      <c r="I1567" s="220"/>
      <c r="J1567" s="221">
        <f>ROUND(I1567*H1567,2)</f>
        <v>0</v>
      </c>
      <c r="K1567" s="217" t="s">
        <v>242</v>
      </c>
      <c r="L1567" s="46"/>
      <c r="M1567" s="222" t="s">
        <v>19</v>
      </c>
      <c r="N1567" s="223" t="s">
        <v>44</v>
      </c>
      <c r="O1567" s="86"/>
      <c r="P1567" s="224">
        <f>O1567*H1567</f>
        <v>0</v>
      </c>
      <c r="Q1567" s="224">
        <v>0.00029999999999999997</v>
      </c>
      <c r="R1567" s="224">
        <f>Q1567*H1567</f>
        <v>0.0014940000000000001</v>
      </c>
      <c r="S1567" s="224">
        <v>0</v>
      </c>
      <c r="T1567" s="225">
        <f>S1567*H1567</f>
        <v>0</v>
      </c>
      <c r="U1567" s="40"/>
      <c r="V1567" s="40"/>
      <c r="W1567" s="40"/>
      <c r="X1567" s="40"/>
      <c r="Y1567" s="40"/>
      <c r="Z1567" s="40"/>
      <c r="AA1567" s="40"/>
      <c r="AB1567" s="40"/>
      <c r="AC1567" s="40"/>
      <c r="AD1567" s="40"/>
      <c r="AE1567" s="40"/>
      <c r="AR1567" s="226" t="s">
        <v>348</v>
      </c>
      <c r="AT1567" s="226" t="s">
        <v>238</v>
      </c>
      <c r="AU1567" s="226" t="s">
        <v>82</v>
      </c>
      <c r="AY1567" s="19" t="s">
        <v>236</v>
      </c>
      <c r="BE1567" s="227">
        <f>IF(N1567="základní",J1567,0)</f>
        <v>0</v>
      </c>
      <c r="BF1567" s="227">
        <f>IF(N1567="snížená",J1567,0)</f>
        <v>0</v>
      </c>
      <c r="BG1567" s="227">
        <f>IF(N1567="zákl. přenesená",J1567,0)</f>
        <v>0</v>
      </c>
      <c r="BH1567" s="227">
        <f>IF(N1567="sníž. přenesená",J1567,0)</f>
        <v>0</v>
      </c>
      <c r="BI1567" s="227">
        <f>IF(N1567="nulová",J1567,0)</f>
        <v>0</v>
      </c>
      <c r="BJ1567" s="19" t="s">
        <v>80</v>
      </c>
      <c r="BK1567" s="227">
        <f>ROUND(I1567*H1567,2)</f>
        <v>0</v>
      </c>
      <c r="BL1567" s="19" t="s">
        <v>348</v>
      </c>
      <c r="BM1567" s="226" t="s">
        <v>1741</v>
      </c>
    </row>
    <row r="1568" s="2" customFormat="1">
      <c r="A1568" s="40"/>
      <c r="B1568" s="41"/>
      <c r="C1568" s="42"/>
      <c r="D1568" s="228" t="s">
        <v>245</v>
      </c>
      <c r="E1568" s="42"/>
      <c r="F1568" s="229" t="s">
        <v>1742</v>
      </c>
      <c r="G1568" s="42"/>
      <c r="H1568" s="42"/>
      <c r="I1568" s="230"/>
      <c r="J1568" s="42"/>
      <c r="K1568" s="42"/>
      <c r="L1568" s="46"/>
      <c r="M1568" s="231"/>
      <c r="N1568" s="232"/>
      <c r="O1568" s="86"/>
      <c r="P1568" s="86"/>
      <c r="Q1568" s="86"/>
      <c r="R1568" s="86"/>
      <c r="S1568" s="86"/>
      <c r="T1568" s="87"/>
      <c r="U1568" s="40"/>
      <c r="V1568" s="40"/>
      <c r="W1568" s="40"/>
      <c r="X1568" s="40"/>
      <c r="Y1568" s="40"/>
      <c r="Z1568" s="40"/>
      <c r="AA1568" s="40"/>
      <c r="AB1568" s="40"/>
      <c r="AC1568" s="40"/>
      <c r="AD1568" s="40"/>
      <c r="AE1568" s="40"/>
      <c r="AT1568" s="19" t="s">
        <v>245</v>
      </c>
      <c r="AU1568" s="19" t="s">
        <v>82</v>
      </c>
    </row>
    <row r="1569" s="14" customFormat="1">
      <c r="A1569" s="14"/>
      <c r="B1569" s="244"/>
      <c r="C1569" s="245"/>
      <c r="D1569" s="235" t="s">
        <v>247</v>
      </c>
      <c r="E1569" s="246" t="s">
        <v>19</v>
      </c>
      <c r="F1569" s="247" t="s">
        <v>165</v>
      </c>
      <c r="G1569" s="245"/>
      <c r="H1569" s="248">
        <v>4.9800000000000004</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247</v>
      </c>
      <c r="AU1569" s="254" t="s">
        <v>82</v>
      </c>
      <c r="AV1569" s="14" t="s">
        <v>82</v>
      </c>
      <c r="AW1569" s="14" t="s">
        <v>33</v>
      </c>
      <c r="AX1569" s="14" t="s">
        <v>80</v>
      </c>
      <c r="AY1569" s="254" t="s">
        <v>236</v>
      </c>
    </row>
    <row r="1570" s="2" customFormat="1" ht="24.15" customHeight="1">
      <c r="A1570" s="40"/>
      <c r="B1570" s="41"/>
      <c r="C1570" s="215" t="s">
        <v>1743</v>
      </c>
      <c r="D1570" s="215" t="s">
        <v>238</v>
      </c>
      <c r="E1570" s="216" t="s">
        <v>1744</v>
      </c>
      <c r="F1570" s="217" t="s">
        <v>1745</v>
      </c>
      <c r="G1570" s="218" t="s">
        <v>114</v>
      </c>
      <c r="H1570" s="219">
        <v>27.48</v>
      </c>
      <c r="I1570" s="220"/>
      <c r="J1570" s="221">
        <f>ROUND(I1570*H1570,2)</f>
        <v>0</v>
      </c>
      <c r="K1570" s="217" t="s">
        <v>242</v>
      </c>
      <c r="L1570" s="46"/>
      <c r="M1570" s="222" t="s">
        <v>19</v>
      </c>
      <c r="N1570" s="223" t="s">
        <v>44</v>
      </c>
      <c r="O1570" s="86"/>
      <c r="P1570" s="224">
        <f>O1570*H1570</f>
        <v>0</v>
      </c>
      <c r="Q1570" s="224">
        <v>0.0054999999999999997</v>
      </c>
      <c r="R1570" s="224">
        <f>Q1570*H1570</f>
        <v>0.15114</v>
      </c>
      <c r="S1570" s="224">
        <v>0</v>
      </c>
      <c r="T1570" s="225">
        <f>S1570*H1570</f>
        <v>0</v>
      </c>
      <c r="U1570" s="40"/>
      <c r="V1570" s="40"/>
      <c r="W1570" s="40"/>
      <c r="X1570" s="40"/>
      <c r="Y1570" s="40"/>
      <c r="Z1570" s="40"/>
      <c r="AA1570" s="40"/>
      <c r="AB1570" s="40"/>
      <c r="AC1570" s="40"/>
      <c r="AD1570" s="40"/>
      <c r="AE1570" s="40"/>
      <c r="AR1570" s="226" t="s">
        <v>348</v>
      </c>
      <c r="AT1570" s="226" t="s">
        <v>238</v>
      </c>
      <c r="AU1570" s="226" t="s">
        <v>82</v>
      </c>
      <c r="AY1570" s="19" t="s">
        <v>236</v>
      </c>
      <c r="BE1570" s="227">
        <f>IF(N1570="základní",J1570,0)</f>
        <v>0</v>
      </c>
      <c r="BF1570" s="227">
        <f>IF(N1570="snížená",J1570,0)</f>
        <v>0</v>
      </c>
      <c r="BG1570" s="227">
        <f>IF(N1570="zákl. přenesená",J1570,0)</f>
        <v>0</v>
      </c>
      <c r="BH1570" s="227">
        <f>IF(N1570="sníž. přenesená",J1570,0)</f>
        <v>0</v>
      </c>
      <c r="BI1570" s="227">
        <f>IF(N1570="nulová",J1570,0)</f>
        <v>0</v>
      </c>
      <c r="BJ1570" s="19" t="s">
        <v>80</v>
      </c>
      <c r="BK1570" s="227">
        <f>ROUND(I1570*H1570,2)</f>
        <v>0</v>
      </c>
      <c r="BL1570" s="19" t="s">
        <v>348</v>
      </c>
      <c r="BM1570" s="226" t="s">
        <v>1746</v>
      </c>
    </row>
    <row r="1571" s="2" customFormat="1">
      <c r="A1571" s="40"/>
      <c r="B1571" s="41"/>
      <c r="C1571" s="42"/>
      <c r="D1571" s="228" t="s">
        <v>245</v>
      </c>
      <c r="E1571" s="42"/>
      <c r="F1571" s="229" t="s">
        <v>1747</v>
      </c>
      <c r="G1571" s="42"/>
      <c r="H1571" s="42"/>
      <c r="I1571" s="230"/>
      <c r="J1571" s="42"/>
      <c r="K1571" s="42"/>
      <c r="L1571" s="46"/>
      <c r="M1571" s="231"/>
      <c r="N1571" s="232"/>
      <c r="O1571" s="86"/>
      <c r="P1571" s="86"/>
      <c r="Q1571" s="86"/>
      <c r="R1571" s="86"/>
      <c r="S1571" s="86"/>
      <c r="T1571" s="87"/>
      <c r="U1571" s="40"/>
      <c r="V1571" s="40"/>
      <c r="W1571" s="40"/>
      <c r="X1571" s="40"/>
      <c r="Y1571" s="40"/>
      <c r="Z1571" s="40"/>
      <c r="AA1571" s="40"/>
      <c r="AB1571" s="40"/>
      <c r="AC1571" s="40"/>
      <c r="AD1571" s="40"/>
      <c r="AE1571" s="40"/>
      <c r="AT1571" s="19" t="s">
        <v>245</v>
      </c>
      <c r="AU1571" s="19" t="s">
        <v>82</v>
      </c>
    </row>
    <row r="1572" s="13" customFormat="1">
      <c r="A1572" s="13"/>
      <c r="B1572" s="233"/>
      <c r="C1572" s="234"/>
      <c r="D1572" s="235" t="s">
        <v>247</v>
      </c>
      <c r="E1572" s="236" t="s">
        <v>19</v>
      </c>
      <c r="F1572" s="237" t="s">
        <v>268</v>
      </c>
      <c r="G1572" s="234"/>
      <c r="H1572" s="236" t="s">
        <v>19</v>
      </c>
      <c r="I1572" s="238"/>
      <c r="J1572" s="234"/>
      <c r="K1572" s="234"/>
      <c r="L1572" s="239"/>
      <c r="M1572" s="240"/>
      <c r="N1572" s="241"/>
      <c r="O1572" s="241"/>
      <c r="P1572" s="241"/>
      <c r="Q1572" s="241"/>
      <c r="R1572" s="241"/>
      <c r="S1572" s="241"/>
      <c r="T1572" s="242"/>
      <c r="U1572" s="13"/>
      <c r="V1572" s="13"/>
      <c r="W1572" s="13"/>
      <c r="X1572" s="13"/>
      <c r="Y1572" s="13"/>
      <c r="Z1572" s="13"/>
      <c r="AA1572" s="13"/>
      <c r="AB1572" s="13"/>
      <c r="AC1572" s="13"/>
      <c r="AD1572" s="13"/>
      <c r="AE1572" s="13"/>
      <c r="AT1572" s="243" t="s">
        <v>247</v>
      </c>
      <c r="AU1572" s="243" t="s">
        <v>82</v>
      </c>
      <c r="AV1572" s="13" t="s">
        <v>80</v>
      </c>
      <c r="AW1572" s="13" t="s">
        <v>33</v>
      </c>
      <c r="AX1572" s="13" t="s">
        <v>73</v>
      </c>
      <c r="AY1572" s="243" t="s">
        <v>236</v>
      </c>
    </row>
    <row r="1573" s="13" customFormat="1">
      <c r="A1573" s="13"/>
      <c r="B1573" s="233"/>
      <c r="C1573" s="234"/>
      <c r="D1573" s="235" t="s">
        <v>247</v>
      </c>
      <c r="E1573" s="236" t="s">
        <v>19</v>
      </c>
      <c r="F1573" s="237" t="s">
        <v>269</v>
      </c>
      <c r="G1573" s="234"/>
      <c r="H1573" s="236" t="s">
        <v>19</v>
      </c>
      <c r="I1573" s="238"/>
      <c r="J1573" s="234"/>
      <c r="K1573" s="234"/>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247</v>
      </c>
      <c r="AU1573" s="243" t="s">
        <v>82</v>
      </c>
      <c r="AV1573" s="13" t="s">
        <v>80</v>
      </c>
      <c r="AW1573" s="13" t="s">
        <v>33</v>
      </c>
      <c r="AX1573" s="13" t="s">
        <v>73</v>
      </c>
      <c r="AY1573" s="243" t="s">
        <v>236</v>
      </c>
    </row>
    <row r="1574" s="14" customFormat="1">
      <c r="A1574" s="14"/>
      <c r="B1574" s="244"/>
      <c r="C1574" s="245"/>
      <c r="D1574" s="235" t="s">
        <v>247</v>
      </c>
      <c r="E1574" s="246" t="s">
        <v>19</v>
      </c>
      <c r="F1574" s="247" t="s">
        <v>1153</v>
      </c>
      <c r="G1574" s="245"/>
      <c r="H1574" s="248">
        <v>5.8499999999999996</v>
      </c>
      <c r="I1574" s="249"/>
      <c r="J1574" s="245"/>
      <c r="K1574" s="245"/>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247</v>
      </c>
      <c r="AU1574" s="254" t="s">
        <v>82</v>
      </c>
      <c r="AV1574" s="14" t="s">
        <v>82</v>
      </c>
      <c r="AW1574" s="14" t="s">
        <v>33</v>
      </c>
      <c r="AX1574" s="14" t="s">
        <v>73</v>
      </c>
      <c r="AY1574" s="254" t="s">
        <v>236</v>
      </c>
    </row>
    <row r="1575" s="14" customFormat="1">
      <c r="A1575" s="14"/>
      <c r="B1575" s="244"/>
      <c r="C1575" s="245"/>
      <c r="D1575" s="235" t="s">
        <v>247</v>
      </c>
      <c r="E1575" s="246" t="s">
        <v>19</v>
      </c>
      <c r="F1575" s="247" t="s">
        <v>1120</v>
      </c>
      <c r="G1575" s="245"/>
      <c r="H1575" s="248">
        <v>12.199999999999999</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247</v>
      </c>
      <c r="AU1575" s="254" t="s">
        <v>82</v>
      </c>
      <c r="AV1575" s="14" t="s">
        <v>82</v>
      </c>
      <c r="AW1575" s="14" t="s">
        <v>33</v>
      </c>
      <c r="AX1575" s="14" t="s">
        <v>73</v>
      </c>
      <c r="AY1575" s="254" t="s">
        <v>236</v>
      </c>
    </row>
    <row r="1576" s="16" customFormat="1">
      <c r="A1576" s="16"/>
      <c r="B1576" s="266"/>
      <c r="C1576" s="267"/>
      <c r="D1576" s="235" t="s">
        <v>247</v>
      </c>
      <c r="E1576" s="268" t="s">
        <v>19</v>
      </c>
      <c r="F1576" s="269" t="s">
        <v>367</v>
      </c>
      <c r="G1576" s="267"/>
      <c r="H1576" s="270">
        <v>18.050000000000001</v>
      </c>
      <c r="I1576" s="271"/>
      <c r="J1576" s="267"/>
      <c r="K1576" s="267"/>
      <c r="L1576" s="272"/>
      <c r="M1576" s="273"/>
      <c r="N1576" s="274"/>
      <c r="O1576" s="274"/>
      <c r="P1576" s="274"/>
      <c r="Q1576" s="274"/>
      <c r="R1576" s="274"/>
      <c r="S1576" s="274"/>
      <c r="T1576" s="275"/>
      <c r="U1576" s="16"/>
      <c r="V1576" s="16"/>
      <c r="W1576" s="16"/>
      <c r="X1576" s="16"/>
      <c r="Y1576" s="16"/>
      <c r="Z1576" s="16"/>
      <c r="AA1576" s="16"/>
      <c r="AB1576" s="16"/>
      <c r="AC1576" s="16"/>
      <c r="AD1576" s="16"/>
      <c r="AE1576" s="16"/>
      <c r="AT1576" s="276" t="s">
        <v>247</v>
      </c>
      <c r="AU1576" s="276" t="s">
        <v>82</v>
      </c>
      <c r="AV1576" s="16" t="s">
        <v>128</v>
      </c>
      <c r="AW1576" s="16" t="s">
        <v>33</v>
      </c>
      <c r="AX1576" s="16" t="s">
        <v>73</v>
      </c>
      <c r="AY1576" s="276" t="s">
        <v>236</v>
      </c>
    </row>
    <row r="1577" s="13" customFormat="1">
      <c r="A1577" s="13"/>
      <c r="B1577" s="233"/>
      <c r="C1577" s="234"/>
      <c r="D1577" s="235" t="s">
        <v>247</v>
      </c>
      <c r="E1577" s="236" t="s">
        <v>19</v>
      </c>
      <c r="F1577" s="237" t="s">
        <v>333</v>
      </c>
      <c r="G1577" s="234"/>
      <c r="H1577" s="236" t="s">
        <v>19</v>
      </c>
      <c r="I1577" s="238"/>
      <c r="J1577" s="234"/>
      <c r="K1577" s="234"/>
      <c r="L1577" s="239"/>
      <c r="M1577" s="240"/>
      <c r="N1577" s="241"/>
      <c r="O1577" s="241"/>
      <c r="P1577" s="241"/>
      <c r="Q1577" s="241"/>
      <c r="R1577" s="241"/>
      <c r="S1577" s="241"/>
      <c r="T1577" s="242"/>
      <c r="U1577" s="13"/>
      <c r="V1577" s="13"/>
      <c r="W1577" s="13"/>
      <c r="X1577" s="13"/>
      <c r="Y1577" s="13"/>
      <c r="Z1577" s="13"/>
      <c r="AA1577" s="13"/>
      <c r="AB1577" s="13"/>
      <c r="AC1577" s="13"/>
      <c r="AD1577" s="13"/>
      <c r="AE1577" s="13"/>
      <c r="AT1577" s="243" t="s">
        <v>247</v>
      </c>
      <c r="AU1577" s="243" t="s">
        <v>82</v>
      </c>
      <c r="AV1577" s="13" t="s">
        <v>80</v>
      </c>
      <c r="AW1577" s="13" t="s">
        <v>33</v>
      </c>
      <c r="AX1577" s="13" t="s">
        <v>73</v>
      </c>
      <c r="AY1577" s="243" t="s">
        <v>236</v>
      </c>
    </row>
    <row r="1578" s="14" customFormat="1">
      <c r="A1578" s="14"/>
      <c r="B1578" s="244"/>
      <c r="C1578" s="245"/>
      <c r="D1578" s="235" t="s">
        <v>247</v>
      </c>
      <c r="E1578" s="246" t="s">
        <v>19</v>
      </c>
      <c r="F1578" s="247" t="s">
        <v>1121</v>
      </c>
      <c r="G1578" s="245"/>
      <c r="H1578" s="248">
        <v>4.9800000000000004</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247</v>
      </c>
      <c r="AU1578" s="254" t="s">
        <v>82</v>
      </c>
      <c r="AV1578" s="14" t="s">
        <v>82</v>
      </c>
      <c r="AW1578" s="14" t="s">
        <v>33</v>
      </c>
      <c r="AX1578" s="14" t="s">
        <v>73</v>
      </c>
      <c r="AY1578" s="254" t="s">
        <v>236</v>
      </c>
    </row>
    <row r="1579" s="14" customFormat="1">
      <c r="A1579" s="14"/>
      <c r="B1579" s="244"/>
      <c r="C1579" s="245"/>
      <c r="D1579" s="235" t="s">
        <v>247</v>
      </c>
      <c r="E1579" s="246" t="s">
        <v>19</v>
      </c>
      <c r="F1579" s="247" t="s">
        <v>190</v>
      </c>
      <c r="G1579" s="245"/>
      <c r="H1579" s="248">
        <v>4.4500000000000002</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247</v>
      </c>
      <c r="AU1579" s="254" t="s">
        <v>82</v>
      </c>
      <c r="AV1579" s="14" t="s">
        <v>82</v>
      </c>
      <c r="AW1579" s="14" t="s">
        <v>33</v>
      </c>
      <c r="AX1579" s="14" t="s">
        <v>73</v>
      </c>
      <c r="AY1579" s="254" t="s">
        <v>236</v>
      </c>
    </row>
    <row r="1580" s="16" customFormat="1">
      <c r="A1580" s="16"/>
      <c r="B1580" s="266"/>
      <c r="C1580" s="267"/>
      <c r="D1580" s="235" t="s">
        <v>247</v>
      </c>
      <c r="E1580" s="268" t="s">
        <v>19</v>
      </c>
      <c r="F1580" s="269" t="s">
        <v>367</v>
      </c>
      <c r="G1580" s="267"/>
      <c r="H1580" s="270">
        <v>9.4299999999999997</v>
      </c>
      <c r="I1580" s="271"/>
      <c r="J1580" s="267"/>
      <c r="K1580" s="267"/>
      <c r="L1580" s="272"/>
      <c r="M1580" s="273"/>
      <c r="N1580" s="274"/>
      <c r="O1580" s="274"/>
      <c r="P1580" s="274"/>
      <c r="Q1580" s="274"/>
      <c r="R1580" s="274"/>
      <c r="S1580" s="274"/>
      <c r="T1580" s="275"/>
      <c r="U1580" s="16"/>
      <c r="V1580" s="16"/>
      <c r="W1580" s="16"/>
      <c r="X1580" s="16"/>
      <c r="Y1580" s="16"/>
      <c r="Z1580" s="16"/>
      <c r="AA1580" s="16"/>
      <c r="AB1580" s="16"/>
      <c r="AC1580" s="16"/>
      <c r="AD1580" s="16"/>
      <c r="AE1580" s="16"/>
      <c r="AT1580" s="276" t="s">
        <v>247</v>
      </c>
      <c r="AU1580" s="276" t="s">
        <v>82</v>
      </c>
      <c r="AV1580" s="16" t="s">
        <v>128</v>
      </c>
      <c r="AW1580" s="16" t="s">
        <v>33</v>
      </c>
      <c r="AX1580" s="16" t="s">
        <v>73</v>
      </c>
      <c r="AY1580" s="276" t="s">
        <v>236</v>
      </c>
    </row>
    <row r="1581" s="15" customFormat="1">
      <c r="A1581" s="15"/>
      <c r="B1581" s="255"/>
      <c r="C1581" s="256"/>
      <c r="D1581" s="235" t="s">
        <v>247</v>
      </c>
      <c r="E1581" s="257" t="s">
        <v>19</v>
      </c>
      <c r="F1581" s="258" t="s">
        <v>254</v>
      </c>
      <c r="G1581" s="256"/>
      <c r="H1581" s="259">
        <v>27.48</v>
      </c>
      <c r="I1581" s="260"/>
      <c r="J1581" s="256"/>
      <c r="K1581" s="256"/>
      <c r="L1581" s="261"/>
      <c r="M1581" s="262"/>
      <c r="N1581" s="263"/>
      <c r="O1581" s="263"/>
      <c r="P1581" s="263"/>
      <c r="Q1581" s="263"/>
      <c r="R1581" s="263"/>
      <c r="S1581" s="263"/>
      <c r="T1581" s="264"/>
      <c r="U1581" s="15"/>
      <c r="V1581" s="15"/>
      <c r="W1581" s="15"/>
      <c r="X1581" s="15"/>
      <c r="Y1581" s="15"/>
      <c r="Z1581" s="15"/>
      <c r="AA1581" s="15"/>
      <c r="AB1581" s="15"/>
      <c r="AC1581" s="15"/>
      <c r="AD1581" s="15"/>
      <c r="AE1581" s="15"/>
      <c r="AT1581" s="265" t="s">
        <v>247</v>
      </c>
      <c r="AU1581" s="265" t="s">
        <v>82</v>
      </c>
      <c r="AV1581" s="15" t="s">
        <v>243</v>
      </c>
      <c r="AW1581" s="15" t="s">
        <v>33</v>
      </c>
      <c r="AX1581" s="15" t="s">
        <v>80</v>
      </c>
      <c r="AY1581" s="265" t="s">
        <v>236</v>
      </c>
    </row>
    <row r="1582" s="2" customFormat="1" ht="16.5" customHeight="1">
      <c r="A1582" s="40"/>
      <c r="B1582" s="41"/>
      <c r="C1582" s="277" t="s">
        <v>1748</v>
      </c>
      <c r="D1582" s="277" t="s">
        <v>701</v>
      </c>
      <c r="E1582" s="278" t="s">
        <v>1749</v>
      </c>
      <c r="F1582" s="279" t="s">
        <v>1750</v>
      </c>
      <c r="G1582" s="280" t="s">
        <v>114</v>
      </c>
      <c r="H1582" s="281">
        <v>13.42</v>
      </c>
      <c r="I1582" s="282"/>
      <c r="J1582" s="283">
        <f>ROUND(I1582*H1582,2)</f>
        <v>0</v>
      </c>
      <c r="K1582" s="279" t="s">
        <v>242</v>
      </c>
      <c r="L1582" s="284"/>
      <c r="M1582" s="285" t="s">
        <v>19</v>
      </c>
      <c r="N1582" s="286" t="s">
        <v>44</v>
      </c>
      <c r="O1582" s="86"/>
      <c r="P1582" s="224">
        <f>O1582*H1582</f>
        <v>0</v>
      </c>
      <c r="Q1582" s="224">
        <v>0.022700000000000001</v>
      </c>
      <c r="R1582" s="224">
        <f>Q1582*H1582</f>
        <v>0.30463400000000002</v>
      </c>
      <c r="S1582" s="224">
        <v>0</v>
      </c>
      <c r="T1582" s="225">
        <f>S1582*H1582</f>
        <v>0</v>
      </c>
      <c r="U1582" s="40"/>
      <c r="V1582" s="40"/>
      <c r="W1582" s="40"/>
      <c r="X1582" s="40"/>
      <c r="Y1582" s="40"/>
      <c r="Z1582" s="40"/>
      <c r="AA1582" s="40"/>
      <c r="AB1582" s="40"/>
      <c r="AC1582" s="40"/>
      <c r="AD1582" s="40"/>
      <c r="AE1582" s="40"/>
      <c r="AR1582" s="226" t="s">
        <v>577</v>
      </c>
      <c r="AT1582" s="226" t="s">
        <v>701</v>
      </c>
      <c r="AU1582" s="226" t="s">
        <v>82</v>
      </c>
      <c r="AY1582" s="19" t="s">
        <v>236</v>
      </c>
      <c r="BE1582" s="227">
        <f>IF(N1582="základní",J1582,0)</f>
        <v>0</v>
      </c>
      <c r="BF1582" s="227">
        <f>IF(N1582="snížená",J1582,0)</f>
        <v>0</v>
      </c>
      <c r="BG1582" s="227">
        <f>IF(N1582="zákl. přenesená",J1582,0)</f>
        <v>0</v>
      </c>
      <c r="BH1582" s="227">
        <f>IF(N1582="sníž. přenesená",J1582,0)</f>
        <v>0</v>
      </c>
      <c r="BI1582" s="227">
        <f>IF(N1582="nulová",J1582,0)</f>
        <v>0</v>
      </c>
      <c r="BJ1582" s="19" t="s">
        <v>80</v>
      </c>
      <c r="BK1582" s="227">
        <f>ROUND(I1582*H1582,2)</f>
        <v>0</v>
      </c>
      <c r="BL1582" s="19" t="s">
        <v>348</v>
      </c>
      <c r="BM1582" s="226" t="s">
        <v>1751</v>
      </c>
    </row>
    <row r="1583" s="13" customFormat="1">
      <c r="A1583" s="13"/>
      <c r="B1583" s="233"/>
      <c r="C1583" s="234"/>
      <c r="D1583" s="235" t="s">
        <v>247</v>
      </c>
      <c r="E1583" s="236" t="s">
        <v>19</v>
      </c>
      <c r="F1583" s="237" t="s">
        <v>268</v>
      </c>
      <c r="G1583" s="234"/>
      <c r="H1583" s="236" t="s">
        <v>19</v>
      </c>
      <c r="I1583" s="238"/>
      <c r="J1583" s="234"/>
      <c r="K1583" s="234"/>
      <c r="L1583" s="239"/>
      <c r="M1583" s="240"/>
      <c r="N1583" s="241"/>
      <c r="O1583" s="241"/>
      <c r="P1583" s="241"/>
      <c r="Q1583" s="241"/>
      <c r="R1583" s="241"/>
      <c r="S1583" s="241"/>
      <c r="T1583" s="242"/>
      <c r="U1583" s="13"/>
      <c r="V1583" s="13"/>
      <c r="W1583" s="13"/>
      <c r="X1583" s="13"/>
      <c r="Y1583" s="13"/>
      <c r="Z1583" s="13"/>
      <c r="AA1583" s="13"/>
      <c r="AB1583" s="13"/>
      <c r="AC1583" s="13"/>
      <c r="AD1583" s="13"/>
      <c r="AE1583" s="13"/>
      <c r="AT1583" s="243" t="s">
        <v>247</v>
      </c>
      <c r="AU1583" s="243" t="s">
        <v>82</v>
      </c>
      <c r="AV1583" s="13" t="s">
        <v>80</v>
      </c>
      <c r="AW1583" s="13" t="s">
        <v>33</v>
      </c>
      <c r="AX1583" s="13" t="s">
        <v>73</v>
      </c>
      <c r="AY1583" s="243" t="s">
        <v>236</v>
      </c>
    </row>
    <row r="1584" s="13" customFormat="1">
      <c r="A1584" s="13"/>
      <c r="B1584" s="233"/>
      <c r="C1584" s="234"/>
      <c r="D1584" s="235" t="s">
        <v>247</v>
      </c>
      <c r="E1584" s="236" t="s">
        <v>19</v>
      </c>
      <c r="F1584" s="237" t="s">
        <v>269</v>
      </c>
      <c r="G1584" s="234"/>
      <c r="H1584" s="236" t="s">
        <v>19</v>
      </c>
      <c r="I1584" s="238"/>
      <c r="J1584" s="234"/>
      <c r="K1584" s="234"/>
      <c r="L1584" s="239"/>
      <c r="M1584" s="240"/>
      <c r="N1584" s="241"/>
      <c r="O1584" s="241"/>
      <c r="P1584" s="241"/>
      <c r="Q1584" s="241"/>
      <c r="R1584" s="241"/>
      <c r="S1584" s="241"/>
      <c r="T1584" s="242"/>
      <c r="U1584" s="13"/>
      <c r="V1584" s="13"/>
      <c r="W1584" s="13"/>
      <c r="X1584" s="13"/>
      <c r="Y1584" s="13"/>
      <c r="Z1584" s="13"/>
      <c r="AA1584" s="13"/>
      <c r="AB1584" s="13"/>
      <c r="AC1584" s="13"/>
      <c r="AD1584" s="13"/>
      <c r="AE1584" s="13"/>
      <c r="AT1584" s="243" t="s">
        <v>247</v>
      </c>
      <c r="AU1584" s="243" t="s">
        <v>82</v>
      </c>
      <c r="AV1584" s="13" t="s">
        <v>80</v>
      </c>
      <c r="AW1584" s="13" t="s">
        <v>33</v>
      </c>
      <c r="AX1584" s="13" t="s">
        <v>73</v>
      </c>
      <c r="AY1584" s="243" t="s">
        <v>236</v>
      </c>
    </row>
    <row r="1585" s="14" customFormat="1">
      <c r="A1585" s="14"/>
      <c r="B1585" s="244"/>
      <c r="C1585" s="245"/>
      <c r="D1585" s="235" t="s">
        <v>247</v>
      </c>
      <c r="E1585" s="246" t="s">
        <v>19</v>
      </c>
      <c r="F1585" s="247" t="s">
        <v>1120</v>
      </c>
      <c r="G1585" s="245"/>
      <c r="H1585" s="248">
        <v>12.199999999999999</v>
      </c>
      <c r="I1585" s="249"/>
      <c r="J1585" s="245"/>
      <c r="K1585" s="245"/>
      <c r="L1585" s="250"/>
      <c r="M1585" s="251"/>
      <c r="N1585" s="252"/>
      <c r="O1585" s="252"/>
      <c r="P1585" s="252"/>
      <c r="Q1585" s="252"/>
      <c r="R1585" s="252"/>
      <c r="S1585" s="252"/>
      <c r="T1585" s="253"/>
      <c r="U1585" s="14"/>
      <c r="V1585" s="14"/>
      <c r="W1585" s="14"/>
      <c r="X1585" s="14"/>
      <c r="Y1585" s="14"/>
      <c r="Z1585" s="14"/>
      <c r="AA1585" s="14"/>
      <c r="AB1585" s="14"/>
      <c r="AC1585" s="14"/>
      <c r="AD1585" s="14"/>
      <c r="AE1585" s="14"/>
      <c r="AT1585" s="254" t="s">
        <v>247</v>
      </c>
      <c r="AU1585" s="254" t="s">
        <v>82</v>
      </c>
      <c r="AV1585" s="14" t="s">
        <v>82</v>
      </c>
      <c r="AW1585" s="14" t="s">
        <v>33</v>
      </c>
      <c r="AX1585" s="14" t="s">
        <v>73</v>
      </c>
      <c r="AY1585" s="254" t="s">
        <v>236</v>
      </c>
    </row>
    <row r="1586" s="15" customFormat="1">
      <c r="A1586" s="15"/>
      <c r="B1586" s="255"/>
      <c r="C1586" s="256"/>
      <c r="D1586" s="235" t="s">
        <v>247</v>
      </c>
      <c r="E1586" s="257" t="s">
        <v>19</v>
      </c>
      <c r="F1586" s="258" t="s">
        <v>254</v>
      </c>
      <c r="G1586" s="256"/>
      <c r="H1586" s="259">
        <v>12.199999999999999</v>
      </c>
      <c r="I1586" s="260"/>
      <c r="J1586" s="256"/>
      <c r="K1586" s="256"/>
      <c r="L1586" s="261"/>
      <c r="M1586" s="262"/>
      <c r="N1586" s="263"/>
      <c r="O1586" s="263"/>
      <c r="P1586" s="263"/>
      <c r="Q1586" s="263"/>
      <c r="R1586" s="263"/>
      <c r="S1586" s="263"/>
      <c r="T1586" s="264"/>
      <c r="U1586" s="15"/>
      <c r="V1586" s="15"/>
      <c r="W1586" s="15"/>
      <c r="X1586" s="15"/>
      <c r="Y1586" s="15"/>
      <c r="Z1586" s="15"/>
      <c r="AA1586" s="15"/>
      <c r="AB1586" s="15"/>
      <c r="AC1586" s="15"/>
      <c r="AD1586" s="15"/>
      <c r="AE1586" s="15"/>
      <c r="AT1586" s="265" t="s">
        <v>247</v>
      </c>
      <c r="AU1586" s="265" t="s">
        <v>82</v>
      </c>
      <c r="AV1586" s="15" t="s">
        <v>243</v>
      </c>
      <c r="AW1586" s="15" t="s">
        <v>33</v>
      </c>
      <c r="AX1586" s="15" t="s">
        <v>80</v>
      </c>
      <c r="AY1586" s="265" t="s">
        <v>236</v>
      </c>
    </row>
    <row r="1587" s="14" customFormat="1">
      <c r="A1587" s="14"/>
      <c r="B1587" s="244"/>
      <c r="C1587" s="245"/>
      <c r="D1587" s="235" t="s">
        <v>247</v>
      </c>
      <c r="E1587" s="245"/>
      <c r="F1587" s="247" t="s">
        <v>1752</v>
      </c>
      <c r="G1587" s="245"/>
      <c r="H1587" s="248">
        <v>13.42</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247</v>
      </c>
      <c r="AU1587" s="254" t="s">
        <v>82</v>
      </c>
      <c r="AV1587" s="14" t="s">
        <v>82</v>
      </c>
      <c r="AW1587" s="14" t="s">
        <v>4</v>
      </c>
      <c r="AX1587" s="14" t="s">
        <v>80</v>
      </c>
      <c r="AY1587" s="254" t="s">
        <v>236</v>
      </c>
    </row>
    <row r="1588" s="2" customFormat="1" ht="16.5" customHeight="1">
      <c r="A1588" s="40"/>
      <c r="B1588" s="41"/>
      <c r="C1588" s="277" t="s">
        <v>1753</v>
      </c>
      <c r="D1588" s="277" t="s">
        <v>701</v>
      </c>
      <c r="E1588" s="278" t="s">
        <v>1754</v>
      </c>
      <c r="F1588" s="279" t="s">
        <v>1755</v>
      </c>
      <c r="G1588" s="280" t="s">
        <v>114</v>
      </c>
      <c r="H1588" s="281">
        <v>10.372999999999999</v>
      </c>
      <c r="I1588" s="282"/>
      <c r="J1588" s="283">
        <f>ROUND(I1588*H1588,2)</f>
        <v>0</v>
      </c>
      <c r="K1588" s="279" t="s">
        <v>1756</v>
      </c>
      <c r="L1588" s="284"/>
      <c r="M1588" s="285" t="s">
        <v>19</v>
      </c>
      <c r="N1588" s="286" t="s">
        <v>44</v>
      </c>
      <c r="O1588" s="86"/>
      <c r="P1588" s="224">
        <f>O1588*H1588</f>
        <v>0</v>
      </c>
      <c r="Q1588" s="224">
        <v>0.022700000000000001</v>
      </c>
      <c r="R1588" s="224">
        <f>Q1588*H1588</f>
        <v>0.23546710000000001</v>
      </c>
      <c r="S1588" s="224">
        <v>0</v>
      </c>
      <c r="T1588" s="225">
        <f>S1588*H1588</f>
        <v>0</v>
      </c>
      <c r="U1588" s="40"/>
      <c r="V1588" s="40"/>
      <c r="W1588" s="40"/>
      <c r="X1588" s="40"/>
      <c r="Y1588" s="40"/>
      <c r="Z1588" s="40"/>
      <c r="AA1588" s="40"/>
      <c r="AB1588" s="40"/>
      <c r="AC1588" s="40"/>
      <c r="AD1588" s="40"/>
      <c r="AE1588" s="40"/>
      <c r="AR1588" s="226" t="s">
        <v>577</v>
      </c>
      <c r="AT1588" s="226" t="s">
        <v>701</v>
      </c>
      <c r="AU1588" s="226" t="s">
        <v>82</v>
      </c>
      <c r="AY1588" s="19" t="s">
        <v>236</v>
      </c>
      <c r="BE1588" s="227">
        <f>IF(N1588="základní",J1588,0)</f>
        <v>0</v>
      </c>
      <c r="BF1588" s="227">
        <f>IF(N1588="snížená",J1588,0)</f>
        <v>0</v>
      </c>
      <c r="BG1588" s="227">
        <f>IF(N1588="zákl. přenesená",J1588,0)</f>
        <v>0</v>
      </c>
      <c r="BH1588" s="227">
        <f>IF(N1588="sníž. přenesená",J1588,0)</f>
        <v>0</v>
      </c>
      <c r="BI1588" s="227">
        <f>IF(N1588="nulová",J1588,0)</f>
        <v>0</v>
      </c>
      <c r="BJ1588" s="19" t="s">
        <v>80</v>
      </c>
      <c r="BK1588" s="227">
        <f>ROUND(I1588*H1588,2)</f>
        <v>0</v>
      </c>
      <c r="BL1588" s="19" t="s">
        <v>348</v>
      </c>
      <c r="BM1588" s="226" t="s">
        <v>1757</v>
      </c>
    </row>
    <row r="1589" s="13" customFormat="1">
      <c r="A1589" s="13"/>
      <c r="B1589" s="233"/>
      <c r="C1589" s="234"/>
      <c r="D1589" s="235" t="s">
        <v>247</v>
      </c>
      <c r="E1589" s="236" t="s">
        <v>19</v>
      </c>
      <c r="F1589" s="237" t="s">
        <v>268</v>
      </c>
      <c r="G1589" s="234"/>
      <c r="H1589" s="236" t="s">
        <v>19</v>
      </c>
      <c r="I1589" s="238"/>
      <c r="J1589" s="234"/>
      <c r="K1589" s="234"/>
      <c r="L1589" s="239"/>
      <c r="M1589" s="240"/>
      <c r="N1589" s="241"/>
      <c r="O1589" s="241"/>
      <c r="P1589" s="241"/>
      <c r="Q1589" s="241"/>
      <c r="R1589" s="241"/>
      <c r="S1589" s="241"/>
      <c r="T1589" s="242"/>
      <c r="U1589" s="13"/>
      <c r="V1589" s="13"/>
      <c r="W1589" s="13"/>
      <c r="X1589" s="13"/>
      <c r="Y1589" s="13"/>
      <c r="Z1589" s="13"/>
      <c r="AA1589" s="13"/>
      <c r="AB1589" s="13"/>
      <c r="AC1589" s="13"/>
      <c r="AD1589" s="13"/>
      <c r="AE1589" s="13"/>
      <c r="AT1589" s="243" t="s">
        <v>247</v>
      </c>
      <c r="AU1589" s="243" t="s">
        <v>82</v>
      </c>
      <c r="AV1589" s="13" t="s">
        <v>80</v>
      </c>
      <c r="AW1589" s="13" t="s">
        <v>33</v>
      </c>
      <c r="AX1589" s="13" t="s">
        <v>73</v>
      </c>
      <c r="AY1589" s="243" t="s">
        <v>236</v>
      </c>
    </row>
    <row r="1590" s="13" customFormat="1">
      <c r="A1590" s="13"/>
      <c r="B1590" s="233"/>
      <c r="C1590" s="234"/>
      <c r="D1590" s="235" t="s">
        <v>247</v>
      </c>
      <c r="E1590" s="236" t="s">
        <v>19</v>
      </c>
      <c r="F1590" s="237" t="s">
        <v>333</v>
      </c>
      <c r="G1590" s="234"/>
      <c r="H1590" s="236" t="s">
        <v>19</v>
      </c>
      <c r="I1590" s="238"/>
      <c r="J1590" s="234"/>
      <c r="K1590" s="234"/>
      <c r="L1590" s="239"/>
      <c r="M1590" s="240"/>
      <c r="N1590" s="241"/>
      <c r="O1590" s="241"/>
      <c r="P1590" s="241"/>
      <c r="Q1590" s="241"/>
      <c r="R1590" s="241"/>
      <c r="S1590" s="241"/>
      <c r="T1590" s="242"/>
      <c r="U1590" s="13"/>
      <c r="V1590" s="13"/>
      <c r="W1590" s="13"/>
      <c r="X1590" s="13"/>
      <c r="Y1590" s="13"/>
      <c r="Z1590" s="13"/>
      <c r="AA1590" s="13"/>
      <c r="AB1590" s="13"/>
      <c r="AC1590" s="13"/>
      <c r="AD1590" s="13"/>
      <c r="AE1590" s="13"/>
      <c r="AT1590" s="243" t="s">
        <v>247</v>
      </c>
      <c r="AU1590" s="243" t="s">
        <v>82</v>
      </c>
      <c r="AV1590" s="13" t="s">
        <v>80</v>
      </c>
      <c r="AW1590" s="13" t="s">
        <v>33</v>
      </c>
      <c r="AX1590" s="13" t="s">
        <v>73</v>
      </c>
      <c r="AY1590" s="243" t="s">
        <v>236</v>
      </c>
    </row>
    <row r="1591" s="14" customFormat="1">
      <c r="A1591" s="14"/>
      <c r="B1591" s="244"/>
      <c r="C1591" s="245"/>
      <c r="D1591" s="235" t="s">
        <v>247</v>
      </c>
      <c r="E1591" s="246" t="s">
        <v>19</v>
      </c>
      <c r="F1591" s="247" t="s">
        <v>1121</v>
      </c>
      <c r="G1591" s="245"/>
      <c r="H1591" s="248">
        <v>4.9800000000000004</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247</v>
      </c>
      <c r="AU1591" s="254" t="s">
        <v>82</v>
      </c>
      <c r="AV1591" s="14" t="s">
        <v>82</v>
      </c>
      <c r="AW1591" s="14" t="s">
        <v>33</v>
      </c>
      <c r="AX1591" s="14" t="s">
        <v>73</v>
      </c>
      <c r="AY1591" s="254" t="s">
        <v>236</v>
      </c>
    </row>
    <row r="1592" s="14" customFormat="1">
      <c r="A1592" s="14"/>
      <c r="B1592" s="244"/>
      <c r="C1592" s="245"/>
      <c r="D1592" s="235" t="s">
        <v>247</v>
      </c>
      <c r="E1592" s="246" t="s">
        <v>19</v>
      </c>
      <c r="F1592" s="247" t="s">
        <v>190</v>
      </c>
      <c r="G1592" s="245"/>
      <c r="H1592" s="248">
        <v>4.4500000000000002</v>
      </c>
      <c r="I1592" s="249"/>
      <c r="J1592" s="245"/>
      <c r="K1592" s="245"/>
      <c r="L1592" s="250"/>
      <c r="M1592" s="251"/>
      <c r="N1592" s="252"/>
      <c r="O1592" s="252"/>
      <c r="P1592" s="252"/>
      <c r="Q1592" s="252"/>
      <c r="R1592" s="252"/>
      <c r="S1592" s="252"/>
      <c r="T1592" s="253"/>
      <c r="U1592" s="14"/>
      <c r="V1592" s="14"/>
      <c r="W1592" s="14"/>
      <c r="X1592" s="14"/>
      <c r="Y1592" s="14"/>
      <c r="Z1592" s="14"/>
      <c r="AA1592" s="14"/>
      <c r="AB1592" s="14"/>
      <c r="AC1592" s="14"/>
      <c r="AD1592" s="14"/>
      <c r="AE1592" s="14"/>
      <c r="AT1592" s="254" t="s">
        <v>247</v>
      </c>
      <c r="AU1592" s="254" t="s">
        <v>82</v>
      </c>
      <c r="AV1592" s="14" t="s">
        <v>82</v>
      </c>
      <c r="AW1592" s="14" t="s">
        <v>33</v>
      </c>
      <c r="AX1592" s="14" t="s">
        <v>73</v>
      </c>
      <c r="AY1592" s="254" t="s">
        <v>236</v>
      </c>
    </row>
    <row r="1593" s="15" customFormat="1">
      <c r="A1593" s="15"/>
      <c r="B1593" s="255"/>
      <c r="C1593" s="256"/>
      <c r="D1593" s="235" t="s">
        <v>247</v>
      </c>
      <c r="E1593" s="257" t="s">
        <v>19</v>
      </c>
      <c r="F1593" s="258" t="s">
        <v>254</v>
      </c>
      <c r="G1593" s="256"/>
      <c r="H1593" s="259">
        <v>9.4299999999999997</v>
      </c>
      <c r="I1593" s="260"/>
      <c r="J1593" s="256"/>
      <c r="K1593" s="256"/>
      <c r="L1593" s="261"/>
      <c r="M1593" s="262"/>
      <c r="N1593" s="263"/>
      <c r="O1593" s="263"/>
      <c r="P1593" s="263"/>
      <c r="Q1593" s="263"/>
      <c r="R1593" s="263"/>
      <c r="S1593" s="263"/>
      <c r="T1593" s="264"/>
      <c r="U1593" s="15"/>
      <c r="V1593" s="15"/>
      <c r="W1593" s="15"/>
      <c r="X1593" s="15"/>
      <c r="Y1593" s="15"/>
      <c r="Z1593" s="15"/>
      <c r="AA1593" s="15"/>
      <c r="AB1593" s="15"/>
      <c r="AC1593" s="15"/>
      <c r="AD1593" s="15"/>
      <c r="AE1593" s="15"/>
      <c r="AT1593" s="265" t="s">
        <v>247</v>
      </c>
      <c r="AU1593" s="265" t="s">
        <v>82</v>
      </c>
      <c r="AV1593" s="15" t="s">
        <v>243</v>
      </c>
      <c r="AW1593" s="15" t="s">
        <v>33</v>
      </c>
      <c r="AX1593" s="15" t="s">
        <v>80</v>
      </c>
      <c r="AY1593" s="265" t="s">
        <v>236</v>
      </c>
    </row>
    <row r="1594" s="14" customFormat="1">
      <c r="A1594" s="14"/>
      <c r="B1594" s="244"/>
      <c r="C1594" s="245"/>
      <c r="D1594" s="235" t="s">
        <v>247</v>
      </c>
      <c r="E1594" s="245"/>
      <c r="F1594" s="247" t="s">
        <v>1758</v>
      </c>
      <c r="G1594" s="245"/>
      <c r="H1594" s="248">
        <v>10.372999999999999</v>
      </c>
      <c r="I1594" s="249"/>
      <c r="J1594" s="245"/>
      <c r="K1594" s="245"/>
      <c r="L1594" s="250"/>
      <c r="M1594" s="251"/>
      <c r="N1594" s="252"/>
      <c r="O1594" s="252"/>
      <c r="P1594" s="252"/>
      <c r="Q1594" s="252"/>
      <c r="R1594" s="252"/>
      <c r="S1594" s="252"/>
      <c r="T1594" s="253"/>
      <c r="U1594" s="14"/>
      <c r="V1594" s="14"/>
      <c r="W1594" s="14"/>
      <c r="X1594" s="14"/>
      <c r="Y1594" s="14"/>
      <c r="Z1594" s="14"/>
      <c r="AA1594" s="14"/>
      <c r="AB1594" s="14"/>
      <c r="AC1594" s="14"/>
      <c r="AD1594" s="14"/>
      <c r="AE1594" s="14"/>
      <c r="AT1594" s="254" t="s">
        <v>247</v>
      </c>
      <c r="AU1594" s="254" t="s">
        <v>82</v>
      </c>
      <c r="AV1594" s="14" t="s">
        <v>82</v>
      </c>
      <c r="AW1594" s="14" t="s">
        <v>4</v>
      </c>
      <c r="AX1594" s="14" t="s">
        <v>80</v>
      </c>
      <c r="AY1594" s="254" t="s">
        <v>236</v>
      </c>
    </row>
    <row r="1595" s="2" customFormat="1" ht="24.15" customHeight="1">
      <c r="A1595" s="40"/>
      <c r="B1595" s="41"/>
      <c r="C1595" s="277" t="s">
        <v>1759</v>
      </c>
      <c r="D1595" s="277" t="s">
        <v>701</v>
      </c>
      <c r="E1595" s="278" t="s">
        <v>1760</v>
      </c>
      <c r="F1595" s="279" t="s">
        <v>1761</v>
      </c>
      <c r="G1595" s="280" t="s">
        <v>114</v>
      </c>
      <c r="H1595" s="281">
        <v>6.4349999999999996</v>
      </c>
      <c r="I1595" s="282"/>
      <c r="J1595" s="283">
        <f>ROUND(I1595*H1595,2)</f>
        <v>0</v>
      </c>
      <c r="K1595" s="279" t="s">
        <v>242</v>
      </c>
      <c r="L1595" s="284"/>
      <c r="M1595" s="285" t="s">
        <v>19</v>
      </c>
      <c r="N1595" s="286" t="s">
        <v>44</v>
      </c>
      <c r="O1595" s="86"/>
      <c r="P1595" s="224">
        <f>O1595*H1595</f>
        <v>0</v>
      </c>
      <c r="Q1595" s="224">
        <v>0.025000000000000001</v>
      </c>
      <c r="R1595" s="224">
        <f>Q1595*H1595</f>
        <v>0.16087499999999999</v>
      </c>
      <c r="S1595" s="224">
        <v>0</v>
      </c>
      <c r="T1595" s="225">
        <f>S1595*H1595</f>
        <v>0</v>
      </c>
      <c r="U1595" s="40"/>
      <c r="V1595" s="40"/>
      <c r="W1595" s="40"/>
      <c r="X1595" s="40"/>
      <c r="Y1595" s="40"/>
      <c r="Z1595" s="40"/>
      <c r="AA1595" s="40"/>
      <c r="AB1595" s="40"/>
      <c r="AC1595" s="40"/>
      <c r="AD1595" s="40"/>
      <c r="AE1595" s="40"/>
      <c r="AR1595" s="226" t="s">
        <v>577</v>
      </c>
      <c r="AT1595" s="226" t="s">
        <v>701</v>
      </c>
      <c r="AU1595" s="226" t="s">
        <v>82</v>
      </c>
      <c r="AY1595" s="19" t="s">
        <v>236</v>
      </c>
      <c r="BE1595" s="227">
        <f>IF(N1595="základní",J1595,0)</f>
        <v>0</v>
      </c>
      <c r="BF1595" s="227">
        <f>IF(N1595="snížená",J1595,0)</f>
        <v>0</v>
      </c>
      <c r="BG1595" s="227">
        <f>IF(N1595="zákl. přenesená",J1595,0)</f>
        <v>0</v>
      </c>
      <c r="BH1595" s="227">
        <f>IF(N1595="sníž. přenesená",J1595,0)</f>
        <v>0</v>
      </c>
      <c r="BI1595" s="227">
        <f>IF(N1595="nulová",J1595,0)</f>
        <v>0</v>
      </c>
      <c r="BJ1595" s="19" t="s">
        <v>80</v>
      </c>
      <c r="BK1595" s="227">
        <f>ROUND(I1595*H1595,2)</f>
        <v>0</v>
      </c>
      <c r="BL1595" s="19" t="s">
        <v>348</v>
      </c>
      <c r="BM1595" s="226" t="s">
        <v>1762</v>
      </c>
    </row>
    <row r="1596" s="13" customFormat="1">
      <c r="A1596" s="13"/>
      <c r="B1596" s="233"/>
      <c r="C1596" s="234"/>
      <c r="D1596" s="235" t="s">
        <v>247</v>
      </c>
      <c r="E1596" s="236" t="s">
        <v>19</v>
      </c>
      <c r="F1596" s="237" t="s">
        <v>268</v>
      </c>
      <c r="G1596" s="234"/>
      <c r="H1596" s="236" t="s">
        <v>19</v>
      </c>
      <c r="I1596" s="238"/>
      <c r="J1596" s="234"/>
      <c r="K1596" s="234"/>
      <c r="L1596" s="239"/>
      <c r="M1596" s="240"/>
      <c r="N1596" s="241"/>
      <c r="O1596" s="241"/>
      <c r="P1596" s="241"/>
      <c r="Q1596" s="241"/>
      <c r="R1596" s="241"/>
      <c r="S1596" s="241"/>
      <c r="T1596" s="242"/>
      <c r="U1596" s="13"/>
      <c r="V1596" s="13"/>
      <c r="W1596" s="13"/>
      <c r="X1596" s="13"/>
      <c r="Y1596" s="13"/>
      <c r="Z1596" s="13"/>
      <c r="AA1596" s="13"/>
      <c r="AB1596" s="13"/>
      <c r="AC1596" s="13"/>
      <c r="AD1596" s="13"/>
      <c r="AE1596" s="13"/>
      <c r="AT1596" s="243" t="s">
        <v>247</v>
      </c>
      <c r="AU1596" s="243" t="s">
        <v>82</v>
      </c>
      <c r="AV1596" s="13" t="s">
        <v>80</v>
      </c>
      <c r="AW1596" s="13" t="s">
        <v>33</v>
      </c>
      <c r="AX1596" s="13" t="s">
        <v>73</v>
      </c>
      <c r="AY1596" s="243" t="s">
        <v>236</v>
      </c>
    </row>
    <row r="1597" s="13" customFormat="1">
      <c r="A1597" s="13"/>
      <c r="B1597" s="233"/>
      <c r="C1597" s="234"/>
      <c r="D1597" s="235" t="s">
        <v>247</v>
      </c>
      <c r="E1597" s="236" t="s">
        <v>19</v>
      </c>
      <c r="F1597" s="237" t="s">
        <v>269</v>
      </c>
      <c r="G1597" s="234"/>
      <c r="H1597" s="236" t="s">
        <v>19</v>
      </c>
      <c r="I1597" s="238"/>
      <c r="J1597" s="234"/>
      <c r="K1597" s="234"/>
      <c r="L1597" s="239"/>
      <c r="M1597" s="240"/>
      <c r="N1597" s="241"/>
      <c r="O1597" s="241"/>
      <c r="P1597" s="241"/>
      <c r="Q1597" s="241"/>
      <c r="R1597" s="241"/>
      <c r="S1597" s="241"/>
      <c r="T1597" s="242"/>
      <c r="U1597" s="13"/>
      <c r="V1597" s="13"/>
      <c r="W1597" s="13"/>
      <c r="X1597" s="13"/>
      <c r="Y1597" s="13"/>
      <c r="Z1597" s="13"/>
      <c r="AA1597" s="13"/>
      <c r="AB1597" s="13"/>
      <c r="AC1597" s="13"/>
      <c r="AD1597" s="13"/>
      <c r="AE1597" s="13"/>
      <c r="AT1597" s="243" t="s">
        <v>247</v>
      </c>
      <c r="AU1597" s="243" t="s">
        <v>82</v>
      </c>
      <c r="AV1597" s="13" t="s">
        <v>80</v>
      </c>
      <c r="AW1597" s="13" t="s">
        <v>33</v>
      </c>
      <c r="AX1597" s="13" t="s">
        <v>73</v>
      </c>
      <c r="AY1597" s="243" t="s">
        <v>236</v>
      </c>
    </row>
    <row r="1598" s="14" customFormat="1">
      <c r="A1598" s="14"/>
      <c r="B1598" s="244"/>
      <c r="C1598" s="245"/>
      <c r="D1598" s="235" t="s">
        <v>247</v>
      </c>
      <c r="E1598" s="246" t="s">
        <v>19</v>
      </c>
      <c r="F1598" s="247" t="s">
        <v>1153</v>
      </c>
      <c r="G1598" s="245"/>
      <c r="H1598" s="248">
        <v>5.8499999999999996</v>
      </c>
      <c r="I1598" s="249"/>
      <c r="J1598" s="245"/>
      <c r="K1598" s="245"/>
      <c r="L1598" s="250"/>
      <c r="M1598" s="251"/>
      <c r="N1598" s="252"/>
      <c r="O1598" s="252"/>
      <c r="P1598" s="252"/>
      <c r="Q1598" s="252"/>
      <c r="R1598" s="252"/>
      <c r="S1598" s="252"/>
      <c r="T1598" s="253"/>
      <c r="U1598" s="14"/>
      <c r="V1598" s="14"/>
      <c r="W1598" s="14"/>
      <c r="X1598" s="14"/>
      <c r="Y1598" s="14"/>
      <c r="Z1598" s="14"/>
      <c r="AA1598" s="14"/>
      <c r="AB1598" s="14"/>
      <c r="AC1598" s="14"/>
      <c r="AD1598" s="14"/>
      <c r="AE1598" s="14"/>
      <c r="AT1598" s="254" t="s">
        <v>247</v>
      </c>
      <c r="AU1598" s="254" t="s">
        <v>82</v>
      </c>
      <c r="AV1598" s="14" t="s">
        <v>82</v>
      </c>
      <c r="AW1598" s="14" t="s">
        <v>33</v>
      </c>
      <c r="AX1598" s="14" t="s">
        <v>80</v>
      </c>
      <c r="AY1598" s="254" t="s">
        <v>236</v>
      </c>
    </row>
    <row r="1599" s="14" customFormat="1">
      <c r="A1599" s="14"/>
      <c r="B1599" s="244"/>
      <c r="C1599" s="245"/>
      <c r="D1599" s="235" t="s">
        <v>247</v>
      </c>
      <c r="E1599" s="245"/>
      <c r="F1599" s="247" t="s">
        <v>1763</v>
      </c>
      <c r="G1599" s="245"/>
      <c r="H1599" s="248">
        <v>6.4349999999999996</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247</v>
      </c>
      <c r="AU1599" s="254" t="s">
        <v>82</v>
      </c>
      <c r="AV1599" s="14" t="s">
        <v>82</v>
      </c>
      <c r="AW1599" s="14" t="s">
        <v>4</v>
      </c>
      <c r="AX1599" s="14" t="s">
        <v>80</v>
      </c>
      <c r="AY1599" s="254" t="s">
        <v>236</v>
      </c>
    </row>
    <row r="1600" s="2" customFormat="1" ht="16.5" customHeight="1">
      <c r="A1600" s="40"/>
      <c r="B1600" s="41"/>
      <c r="C1600" s="215" t="s">
        <v>1764</v>
      </c>
      <c r="D1600" s="215" t="s">
        <v>238</v>
      </c>
      <c r="E1600" s="216" t="s">
        <v>1765</v>
      </c>
      <c r="F1600" s="217" t="s">
        <v>1766</v>
      </c>
      <c r="G1600" s="218" t="s">
        <v>114</v>
      </c>
      <c r="H1600" s="219">
        <v>331.11000000000001</v>
      </c>
      <c r="I1600" s="220"/>
      <c r="J1600" s="221">
        <f>ROUND(I1600*H1600,2)</f>
        <v>0</v>
      </c>
      <c r="K1600" s="217" t="s">
        <v>274</v>
      </c>
      <c r="L1600" s="46"/>
      <c r="M1600" s="222" t="s">
        <v>19</v>
      </c>
      <c r="N1600" s="223" t="s">
        <v>44</v>
      </c>
      <c r="O1600" s="86"/>
      <c r="P1600" s="224">
        <f>O1600*H1600</f>
        <v>0</v>
      </c>
      <c r="Q1600" s="224">
        <v>0.0071500000000000001</v>
      </c>
      <c r="R1600" s="224">
        <f>Q1600*H1600</f>
        <v>2.3674365000000002</v>
      </c>
      <c r="S1600" s="224">
        <v>0</v>
      </c>
      <c r="T1600" s="225">
        <f>S1600*H1600</f>
        <v>0</v>
      </c>
      <c r="U1600" s="40"/>
      <c r="V1600" s="40"/>
      <c r="W1600" s="40"/>
      <c r="X1600" s="40"/>
      <c r="Y1600" s="40"/>
      <c r="Z1600" s="40"/>
      <c r="AA1600" s="40"/>
      <c r="AB1600" s="40"/>
      <c r="AC1600" s="40"/>
      <c r="AD1600" s="40"/>
      <c r="AE1600" s="40"/>
      <c r="AR1600" s="226" t="s">
        <v>348</v>
      </c>
      <c r="AT1600" s="226" t="s">
        <v>238</v>
      </c>
      <c r="AU1600" s="226" t="s">
        <v>82</v>
      </c>
      <c r="AY1600" s="19" t="s">
        <v>236</v>
      </c>
      <c r="BE1600" s="227">
        <f>IF(N1600="základní",J1600,0)</f>
        <v>0</v>
      </c>
      <c r="BF1600" s="227">
        <f>IF(N1600="snížená",J1600,0)</f>
        <v>0</v>
      </c>
      <c r="BG1600" s="227">
        <f>IF(N1600="zákl. přenesená",J1600,0)</f>
        <v>0</v>
      </c>
      <c r="BH1600" s="227">
        <f>IF(N1600="sníž. přenesená",J1600,0)</f>
        <v>0</v>
      </c>
      <c r="BI1600" s="227">
        <f>IF(N1600="nulová",J1600,0)</f>
        <v>0</v>
      </c>
      <c r="BJ1600" s="19" t="s">
        <v>80</v>
      </c>
      <c r="BK1600" s="227">
        <f>ROUND(I1600*H1600,2)</f>
        <v>0</v>
      </c>
      <c r="BL1600" s="19" t="s">
        <v>348</v>
      </c>
      <c r="BM1600" s="226" t="s">
        <v>1767</v>
      </c>
    </row>
    <row r="1601" s="13" customFormat="1">
      <c r="A1601" s="13"/>
      <c r="B1601" s="233"/>
      <c r="C1601" s="234"/>
      <c r="D1601" s="235" t="s">
        <v>247</v>
      </c>
      <c r="E1601" s="236" t="s">
        <v>19</v>
      </c>
      <c r="F1601" s="237" t="s">
        <v>268</v>
      </c>
      <c r="G1601" s="234"/>
      <c r="H1601" s="236" t="s">
        <v>19</v>
      </c>
      <c r="I1601" s="238"/>
      <c r="J1601" s="234"/>
      <c r="K1601" s="234"/>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247</v>
      </c>
      <c r="AU1601" s="243" t="s">
        <v>82</v>
      </c>
      <c r="AV1601" s="13" t="s">
        <v>80</v>
      </c>
      <c r="AW1601" s="13" t="s">
        <v>33</v>
      </c>
      <c r="AX1601" s="13" t="s">
        <v>73</v>
      </c>
      <c r="AY1601" s="243" t="s">
        <v>236</v>
      </c>
    </row>
    <row r="1602" s="13" customFormat="1">
      <c r="A1602" s="13"/>
      <c r="B1602" s="233"/>
      <c r="C1602" s="234"/>
      <c r="D1602" s="235" t="s">
        <v>247</v>
      </c>
      <c r="E1602" s="236" t="s">
        <v>19</v>
      </c>
      <c r="F1602" s="237" t="s">
        <v>269</v>
      </c>
      <c r="G1602" s="234"/>
      <c r="H1602" s="236" t="s">
        <v>19</v>
      </c>
      <c r="I1602" s="238"/>
      <c r="J1602" s="234"/>
      <c r="K1602" s="234"/>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247</v>
      </c>
      <c r="AU1602" s="243" t="s">
        <v>82</v>
      </c>
      <c r="AV1602" s="13" t="s">
        <v>80</v>
      </c>
      <c r="AW1602" s="13" t="s">
        <v>33</v>
      </c>
      <c r="AX1602" s="13" t="s">
        <v>73</v>
      </c>
      <c r="AY1602" s="243" t="s">
        <v>236</v>
      </c>
    </row>
    <row r="1603" s="14" customFormat="1">
      <c r="A1603" s="14"/>
      <c r="B1603" s="244"/>
      <c r="C1603" s="245"/>
      <c r="D1603" s="235" t="s">
        <v>247</v>
      </c>
      <c r="E1603" s="246" t="s">
        <v>19</v>
      </c>
      <c r="F1603" s="247" t="s">
        <v>1768</v>
      </c>
      <c r="G1603" s="245"/>
      <c r="H1603" s="248">
        <v>122.34</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247</v>
      </c>
      <c r="AU1603" s="254" t="s">
        <v>82</v>
      </c>
      <c r="AV1603" s="14" t="s">
        <v>82</v>
      </c>
      <c r="AW1603" s="14" t="s">
        <v>33</v>
      </c>
      <c r="AX1603" s="14" t="s">
        <v>73</v>
      </c>
      <c r="AY1603" s="254" t="s">
        <v>236</v>
      </c>
    </row>
    <row r="1604" s="14" customFormat="1">
      <c r="A1604" s="14"/>
      <c r="B1604" s="244"/>
      <c r="C1604" s="245"/>
      <c r="D1604" s="235" t="s">
        <v>247</v>
      </c>
      <c r="E1604" s="246" t="s">
        <v>19</v>
      </c>
      <c r="F1604" s="247" t="s">
        <v>1769</v>
      </c>
      <c r="G1604" s="245"/>
      <c r="H1604" s="248">
        <v>25.620000000000001</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247</v>
      </c>
      <c r="AU1604" s="254" t="s">
        <v>82</v>
      </c>
      <c r="AV1604" s="14" t="s">
        <v>82</v>
      </c>
      <c r="AW1604" s="14" t="s">
        <v>33</v>
      </c>
      <c r="AX1604" s="14" t="s">
        <v>73</v>
      </c>
      <c r="AY1604" s="254" t="s">
        <v>236</v>
      </c>
    </row>
    <row r="1605" s="16" customFormat="1">
      <c r="A1605" s="16"/>
      <c r="B1605" s="266"/>
      <c r="C1605" s="267"/>
      <c r="D1605" s="235" t="s">
        <v>247</v>
      </c>
      <c r="E1605" s="268" t="s">
        <v>19</v>
      </c>
      <c r="F1605" s="269" t="s">
        <v>367</v>
      </c>
      <c r="G1605" s="267"/>
      <c r="H1605" s="270">
        <v>147.96000000000001</v>
      </c>
      <c r="I1605" s="271"/>
      <c r="J1605" s="267"/>
      <c r="K1605" s="267"/>
      <c r="L1605" s="272"/>
      <c r="M1605" s="273"/>
      <c r="N1605" s="274"/>
      <c r="O1605" s="274"/>
      <c r="P1605" s="274"/>
      <c r="Q1605" s="274"/>
      <c r="R1605" s="274"/>
      <c r="S1605" s="274"/>
      <c r="T1605" s="275"/>
      <c r="U1605" s="16"/>
      <c r="V1605" s="16"/>
      <c r="W1605" s="16"/>
      <c r="X1605" s="16"/>
      <c r="Y1605" s="16"/>
      <c r="Z1605" s="16"/>
      <c r="AA1605" s="16"/>
      <c r="AB1605" s="16"/>
      <c r="AC1605" s="16"/>
      <c r="AD1605" s="16"/>
      <c r="AE1605" s="16"/>
      <c r="AT1605" s="276" t="s">
        <v>247</v>
      </c>
      <c r="AU1605" s="276" t="s">
        <v>82</v>
      </c>
      <c r="AV1605" s="16" t="s">
        <v>128</v>
      </c>
      <c r="AW1605" s="16" t="s">
        <v>33</v>
      </c>
      <c r="AX1605" s="16" t="s">
        <v>73</v>
      </c>
      <c r="AY1605" s="276" t="s">
        <v>236</v>
      </c>
    </row>
    <row r="1606" s="13" customFormat="1">
      <c r="A1606" s="13"/>
      <c r="B1606" s="233"/>
      <c r="C1606" s="234"/>
      <c r="D1606" s="235" t="s">
        <v>247</v>
      </c>
      <c r="E1606" s="236" t="s">
        <v>19</v>
      </c>
      <c r="F1606" s="237" t="s">
        <v>333</v>
      </c>
      <c r="G1606" s="234"/>
      <c r="H1606" s="236" t="s">
        <v>19</v>
      </c>
      <c r="I1606" s="238"/>
      <c r="J1606" s="234"/>
      <c r="K1606" s="234"/>
      <c r="L1606" s="239"/>
      <c r="M1606" s="240"/>
      <c r="N1606" s="241"/>
      <c r="O1606" s="241"/>
      <c r="P1606" s="241"/>
      <c r="Q1606" s="241"/>
      <c r="R1606" s="241"/>
      <c r="S1606" s="241"/>
      <c r="T1606" s="242"/>
      <c r="U1606" s="13"/>
      <c r="V1606" s="13"/>
      <c r="W1606" s="13"/>
      <c r="X1606" s="13"/>
      <c r="Y1606" s="13"/>
      <c r="Z1606" s="13"/>
      <c r="AA1606" s="13"/>
      <c r="AB1606" s="13"/>
      <c r="AC1606" s="13"/>
      <c r="AD1606" s="13"/>
      <c r="AE1606" s="13"/>
      <c r="AT1606" s="243" t="s">
        <v>247</v>
      </c>
      <c r="AU1606" s="243" t="s">
        <v>82</v>
      </c>
      <c r="AV1606" s="13" t="s">
        <v>80</v>
      </c>
      <c r="AW1606" s="13" t="s">
        <v>33</v>
      </c>
      <c r="AX1606" s="13" t="s">
        <v>73</v>
      </c>
      <c r="AY1606" s="243" t="s">
        <v>236</v>
      </c>
    </row>
    <row r="1607" s="14" customFormat="1">
      <c r="A1607" s="14"/>
      <c r="B1607" s="244"/>
      <c r="C1607" s="245"/>
      <c r="D1607" s="235" t="s">
        <v>247</v>
      </c>
      <c r="E1607" s="246" t="s">
        <v>19</v>
      </c>
      <c r="F1607" s="247" t="s">
        <v>1770</v>
      </c>
      <c r="G1607" s="245"/>
      <c r="H1607" s="248">
        <v>183.15000000000001</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247</v>
      </c>
      <c r="AU1607" s="254" t="s">
        <v>82</v>
      </c>
      <c r="AV1607" s="14" t="s">
        <v>82</v>
      </c>
      <c r="AW1607" s="14" t="s">
        <v>33</v>
      </c>
      <c r="AX1607" s="14" t="s">
        <v>73</v>
      </c>
      <c r="AY1607" s="254" t="s">
        <v>236</v>
      </c>
    </row>
    <row r="1608" s="14" customFormat="1">
      <c r="A1608" s="14"/>
      <c r="B1608" s="244"/>
      <c r="C1608" s="245"/>
      <c r="D1608" s="235" t="s">
        <v>247</v>
      </c>
      <c r="E1608" s="246" t="s">
        <v>19</v>
      </c>
      <c r="F1608" s="247" t="s">
        <v>1771</v>
      </c>
      <c r="G1608" s="245"/>
      <c r="H1608" s="248">
        <v>0</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247</v>
      </c>
      <c r="AU1608" s="254" t="s">
        <v>82</v>
      </c>
      <c r="AV1608" s="14" t="s">
        <v>82</v>
      </c>
      <c r="AW1608" s="14" t="s">
        <v>33</v>
      </c>
      <c r="AX1608" s="14" t="s">
        <v>73</v>
      </c>
      <c r="AY1608" s="254" t="s">
        <v>236</v>
      </c>
    </row>
    <row r="1609" s="16" customFormat="1">
      <c r="A1609" s="16"/>
      <c r="B1609" s="266"/>
      <c r="C1609" s="267"/>
      <c r="D1609" s="235" t="s">
        <v>247</v>
      </c>
      <c r="E1609" s="268" t="s">
        <v>19</v>
      </c>
      <c r="F1609" s="269" t="s">
        <v>367</v>
      </c>
      <c r="G1609" s="267"/>
      <c r="H1609" s="270">
        <v>183.15000000000001</v>
      </c>
      <c r="I1609" s="271"/>
      <c r="J1609" s="267"/>
      <c r="K1609" s="267"/>
      <c r="L1609" s="272"/>
      <c r="M1609" s="273"/>
      <c r="N1609" s="274"/>
      <c r="O1609" s="274"/>
      <c r="P1609" s="274"/>
      <c r="Q1609" s="274"/>
      <c r="R1609" s="274"/>
      <c r="S1609" s="274"/>
      <c r="T1609" s="275"/>
      <c r="U1609" s="16"/>
      <c r="V1609" s="16"/>
      <c r="W1609" s="16"/>
      <c r="X1609" s="16"/>
      <c r="Y1609" s="16"/>
      <c r="Z1609" s="16"/>
      <c r="AA1609" s="16"/>
      <c r="AB1609" s="16"/>
      <c r="AC1609" s="16"/>
      <c r="AD1609" s="16"/>
      <c r="AE1609" s="16"/>
      <c r="AT1609" s="276" t="s">
        <v>247</v>
      </c>
      <c r="AU1609" s="276" t="s">
        <v>82</v>
      </c>
      <c r="AV1609" s="16" t="s">
        <v>128</v>
      </c>
      <c r="AW1609" s="16" t="s">
        <v>33</v>
      </c>
      <c r="AX1609" s="16" t="s">
        <v>73</v>
      </c>
      <c r="AY1609" s="276" t="s">
        <v>236</v>
      </c>
    </row>
    <row r="1610" s="15" customFormat="1">
      <c r="A1610" s="15"/>
      <c r="B1610" s="255"/>
      <c r="C1610" s="256"/>
      <c r="D1610" s="235" t="s">
        <v>247</v>
      </c>
      <c r="E1610" s="257" t="s">
        <v>19</v>
      </c>
      <c r="F1610" s="258" t="s">
        <v>254</v>
      </c>
      <c r="G1610" s="256"/>
      <c r="H1610" s="259">
        <v>331.11000000000001</v>
      </c>
      <c r="I1610" s="260"/>
      <c r="J1610" s="256"/>
      <c r="K1610" s="256"/>
      <c r="L1610" s="261"/>
      <c r="M1610" s="262"/>
      <c r="N1610" s="263"/>
      <c r="O1610" s="263"/>
      <c r="P1610" s="263"/>
      <c r="Q1610" s="263"/>
      <c r="R1610" s="263"/>
      <c r="S1610" s="263"/>
      <c r="T1610" s="264"/>
      <c r="U1610" s="15"/>
      <c r="V1610" s="15"/>
      <c r="W1610" s="15"/>
      <c r="X1610" s="15"/>
      <c r="Y1610" s="15"/>
      <c r="Z1610" s="15"/>
      <c r="AA1610" s="15"/>
      <c r="AB1610" s="15"/>
      <c r="AC1610" s="15"/>
      <c r="AD1610" s="15"/>
      <c r="AE1610" s="15"/>
      <c r="AT1610" s="265" t="s">
        <v>247</v>
      </c>
      <c r="AU1610" s="265" t="s">
        <v>82</v>
      </c>
      <c r="AV1610" s="15" t="s">
        <v>243</v>
      </c>
      <c r="AW1610" s="15" t="s">
        <v>33</v>
      </c>
      <c r="AX1610" s="15" t="s">
        <v>80</v>
      </c>
      <c r="AY1610" s="265" t="s">
        <v>236</v>
      </c>
    </row>
    <row r="1611" s="2" customFormat="1" ht="24.15" customHeight="1">
      <c r="A1611" s="40"/>
      <c r="B1611" s="41"/>
      <c r="C1611" s="215" t="s">
        <v>1772</v>
      </c>
      <c r="D1611" s="215" t="s">
        <v>238</v>
      </c>
      <c r="E1611" s="216" t="s">
        <v>1773</v>
      </c>
      <c r="F1611" s="217" t="s">
        <v>1774</v>
      </c>
      <c r="G1611" s="218" t="s">
        <v>329</v>
      </c>
      <c r="H1611" s="219">
        <v>3.2210000000000001</v>
      </c>
      <c r="I1611" s="220"/>
      <c r="J1611" s="221">
        <f>ROUND(I1611*H1611,2)</f>
        <v>0</v>
      </c>
      <c r="K1611" s="217" t="s">
        <v>242</v>
      </c>
      <c r="L1611" s="46"/>
      <c r="M1611" s="222" t="s">
        <v>19</v>
      </c>
      <c r="N1611" s="223" t="s">
        <v>44</v>
      </c>
      <c r="O1611" s="86"/>
      <c r="P1611" s="224">
        <f>O1611*H1611</f>
        <v>0</v>
      </c>
      <c r="Q1611" s="224">
        <v>0</v>
      </c>
      <c r="R1611" s="224">
        <f>Q1611*H1611</f>
        <v>0</v>
      </c>
      <c r="S1611" s="224">
        <v>0</v>
      </c>
      <c r="T1611" s="225">
        <f>S1611*H1611</f>
        <v>0</v>
      </c>
      <c r="U1611" s="40"/>
      <c r="V1611" s="40"/>
      <c r="W1611" s="40"/>
      <c r="X1611" s="40"/>
      <c r="Y1611" s="40"/>
      <c r="Z1611" s="40"/>
      <c r="AA1611" s="40"/>
      <c r="AB1611" s="40"/>
      <c r="AC1611" s="40"/>
      <c r="AD1611" s="40"/>
      <c r="AE1611" s="40"/>
      <c r="AR1611" s="226" t="s">
        <v>348</v>
      </c>
      <c r="AT1611" s="226" t="s">
        <v>238</v>
      </c>
      <c r="AU1611" s="226" t="s">
        <v>82</v>
      </c>
      <c r="AY1611" s="19" t="s">
        <v>236</v>
      </c>
      <c r="BE1611" s="227">
        <f>IF(N1611="základní",J1611,0)</f>
        <v>0</v>
      </c>
      <c r="BF1611" s="227">
        <f>IF(N1611="snížená",J1611,0)</f>
        <v>0</v>
      </c>
      <c r="BG1611" s="227">
        <f>IF(N1611="zákl. přenesená",J1611,0)</f>
        <v>0</v>
      </c>
      <c r="BH1611" s="227">
        <f>IF(N1611="sníž. přenesená",J1611,0)</f>
        <v>0</v>
      </c>
      <c r="BI1611" s="227">
        <f>IF(N1611="nulová",J1611,0)</f>
        <v>0</v>
      </c>
      <c r="BJ1611" s="19" t="s">
        <v>80</v>
      </c>
      <c r="BK1611" s="227">
        <f>ROUND(I1611*H1611,2)</f>
        <v>0</v>
      </c>
      <c r="BL1611" s="19" t="s">
        <v>348</v>
      </c>
      <c r="BM1611" s="226" t="s">
        <v>1775</v>
      </c>
    </row>
    <row r="1612" s="2" customFormat="1">
      <c r="A1612" s="40"/>
      <c r="B1612" s="41"/>
      <c r="C1612" s="42"/>
      <c r="D1612" s="228" t="s">
        <v>245</v>
      </c>
      <c r="E1612" s="42"/>
      <c r="F1612" s="229" t="s">
        <v>1776</v>
      </c>
      <c r="G1612" s="42"/>
      <c r="H1612" s="42"/>
      <c r="I1612" s="230"/>
      <c r="J1612" s="42"/>
      <c r="K1612" s="42"/>
      <c r="L1612" s="46"/>
      <c r="M1612" s="231"/>
      <c r="N1612" s="232"/>
      <c r="O1612" s="86"/>
      <c r="P1612" s="86"/>
      <c r="Q1612" s="86"/>
      <c r="R1612" s="86"/>
      <c r="S1612" s="86"/>
      <c r="T1612" s="87"/>
      <c r="U1612" s="40"/>
      <c r="V1612" s="40"/>
      <c r="W1612" s="40"/>
      <c r="X1612" s="40"/>
      <c r="Y1612" s="40"/>
      <c r="Z1612" s="40"/>
      <c r="AA1612" s="40"/>
      <c r="AB1612" s="40"/>
      <c r="AC1612" s="40"/>
      <c r="AD1612" s="40"/>
      <c r="AE1612" s="40"/>
      <c r="AT1612" s="19" t="s">
        <v>245</v>
      </c>
      <c r="AU1612" s="19" t="s">
        <v>82</v>
      </c>
    </row>
    <row r="1613" s="12" customFormat="1" ht="22.8" customHeight="1">
      <c r="A1613" s="12"/>
      <c r="B1613" s="199"/>
      <c r="C1613" s="200"/>
      <c r="D1613" s="201" t="s">
        <v>72</v>
      </c>
      <c r="E1613" s="213" t="s">
        <v>1777</v>
      </c>
      <c r="F1613" s="213" t="s">
        <v>1778</v>
      </c>
      <c r="G1613" s="200"/>
      <c r="H1613" s="200"/>
      <c r="I1613" s="203"/>
      <c r="J1613" s="214">
        <f>BK1613</f>
        <v>0</v>
      </c>
      <c r="K1613" s="200"/>
      <c r="L1613" s="205"/>
      <c r="M1613" s="206"/>
      <c r="N1613" s="207"/>
      <c r="O1613" s="207"/>
      <c r="P1613" s="208">
        <f>SUM(P1614:P1619)</f>
        <v>0</v>
      </c>
      <c r="Q1613" s="207"/>
      <c r="R1613" s="208">
        <f>SUM(R1614:R1619)</f>
        <v>0</v>
      </c>
      <c r="S1613" s="207"/>
      <c r="T1613" s="209">
        <f>SUM(T1614:T1619)</f>
        <v>1.4879249999999999</v>
      </c>
      <c r="U1613" s="12"/>
      <c r="V1613" s="12"/>
      <c r="W1613" s="12"/>
      <c r="X1613" s="12"/>
      <c r="Y1613" s="12"/>
      <c r="Z1613" s="12"/>
      <c r="AA1613" s="12"/>
      <c r="AB1613" s="12"/>
      <c r="AC1613" s="12"/>
      <c r="AD1613" s="12"/>
      <c r="AE1613" s="12"/>
      <c r="AR1613" s="210" t="s">
        <v>82</v>
      </c>
      <c r="AT1613" s="211" t="s">
        <v>72</v>
      </c>
      <c r="AU1613" s="211" t="s">
        <v>80</v>
      </c>
      <c r="AY1613" s="210" t="s">
        <v>236</v>
      </c>
      <c r="BK1613" s="212">
        <f>SUM(BK1614:BK1619)</f>
        <v>0</v>
      </c>
    </row>
    <row r="1614" s="2" customFormat="1" ht="16.5" customHeight="1">
      <c r="A1614" s="40"/>
      <c r="B1614" s="41"/>
      <c r="C1614" s="215" t="s">
        <v>1779</v>
      </c>
      <c r="D1614" s="215" t="s">
        <v>238</v>
      </c>
      <c r="E1614" s="216" t="s">
        <v>1780</v>
      </c>
      <c r="F1614" s="217" t="s">
        <v>1781</v>
      </c>
      <c r="G1614" s="218" t="s">
        <v>114</v>
      </c>
      <c r="H1614" s="219">
        <v>99.194999999999993</v>
      </c>
      <c r="I1614" s="220"/>
      <c r="J1614" s="221">
        <f>ROUND(I1614*H1614,2)</f>
        <v>0</v>
      </c>
      <c r="K1614" s="217" t="s">
        <v>242</v>
      </c>
      <c r="L1614" s="46"/>
      <c r="M1614" s="222" t="s">
        <v>19</v>
      </c>
      <c r="N1614" s="223" t="s">
        <v>44</v>
      </c>
      <c r="O1614" s="86"/>
      <c r="P1614" s="224">
        <f>O1614*H1614</f>
        <v>0</v>
      </c>
      <c r="Q1614" s="224">
        <v>0</v>
      </c>
      <c r="R1614" s="224">
        <f>Q1614*H1614</f>
        <v>0</v>
      </c>
      <c r="S1614" s="224">
        <v>0.014999999999999999</v>
      </c>
      <c r="T1614" s="225">
        <f>S1614*H1614</f>
        <v>1.4879249999999999</v>
      </c>
      <c r="U1614" s="40"/>
      <c r="V1614" s="40"/>
      <c r="W1614" s="40"/>
      <c r="X1614" s="40"/>
      <c r="Y1614" s="40"/>
      <c r="Z1614" s="40"/>
      <c r="AA1614" s="40"/>
      <c r="AB1614" s="40"/>
      <c r="AC1614" s="40"/>
      <c r="AD1614" s="40"/>
      <c r="AE1614" s="40"/>
      <c r="AR1614" s="226" t="s">
        <v>348</v>
      </c>
      <c r="AT1614" s="226" t="s">
        <v>238</v>
      </c>
      <c r="AU1614" s="226" t="s">
        <v>82</v>
      </c>
      <c r="AY1614" s="19" t="s">
        <v>236</v>
      </c>
      <c r="BE1614" s="227">
        <f>IF(N1614="základní",J1614,0)</f>
        <v>0</v>
      </c>
      <c r="BF1614" s="227">
        <f>IF(N1614="snížená",J1614,0)</f>
        <v>0</v>
      </c>
      <c r="BG1614" s="227">
        <f>IF(N1614="zákl. přenesená",J1614,0)</f>
        <v>0</v>
      </c>
      <c r="BH1614" s="227">
        <f>IF(N1614="sníž. přenesená",J1614,0)</f>
        <v>0</v>
      </c>
      <c r="BI1614" s="227">
        <f>IF(N1614="nulová",J1614,0)</f>
        <v>0</v>
      </c>
      <c r="BJ1614" s="19" t="s">
        <v>80</v>
      </c>
      <c r="BK1614" s="227">
        <f>ROUND(I1614*H1614,2)</f>
        <v>0</v>
      </c>
      <c r="BL1614" s="19" t="s">
        <v>348</v>
      </c>
      <c r="BM1614" s="226" t="s">
        <v>1782</v>
      </c>
    </row>
    <row r="1615" s="2" customFormat="1">
      <c r="A1615" s="40"/>
      <c r="B1615" s="41"/>
      <c r="C1615" s="42"/>
      <c r="D1615" s="228" t="s">
        <v>245</v>
      </c>
      <c r="E1615" s="42"/>
      <c r="F1615" s="229" t="s">
        <v>1783</v>
      </c>
      <c r="G1615" s="42"/>
      <c r="H1615" s="42"/>
      <c r="I1615" s="230"/>
      <c r="J1615" s="42"/>
      <c r="K1615" s="42"/>
      <c r="L1615" s="46"/>
      <c r="M1615" s="231"/>
      <c r="N1615" s="232"/>
      <c r="O1615" s="86"/>
      <c r="P1615" s="86"/>
      <c r="Q1615" s="86"/>
      <c r="R1615" s="86"/>
      <c r="S1615" s="86"/>
      <c r="T1615" s="87"/>
      <c r="U1615" s="40"/>
      <c r="V1615" s="40"/>
      <c r="W1615" s="40"/>
      <c r="X1615" s="40"/>
      <c r="Y1615" s="40"/>
      <c r="Z1615" s="40"/>
      <c r="AA1615" s="40"/>
      <c r="AB1615" s="40"/>
      <c r="AC1615" s="40"/>
      <c r="AD1615" s="40"/>
      <c r="AE1615" s="40"/>
      <c r="AT1615" s="19" t="s">
        <v>245</v>
      </c>
      <c r="AU1615" s="19" t="s">
        <v>82</v>
      </c>
    </row>
    <row r="1616" s="13" customFormat="1">
      <c r="A1616" s="13"/>
      <c r="B1616" s="233"/>
      <c r="C1616" s="234"/>
      <c r="D1616" s="235" t="s">
        <v>247</v>
      </c>
      <c r="E1616" s="236" t="s">
        <v>19</v>
      </c>
      <c r="F1616" s="237" t="s">
        <v>268</v>
      </c>
      <c r="G1616" s="234"/>
      <c r="H1616" s="236" t="s">
        <v>19</v>
      </c>
      <c r="I1616" s="238"/>
      <c r="J1616" s="234"/>
      <c r="K1616" s="234"/>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247</v>
      </c>
      <c r="AU1616" s="243" t="s">
        <v>82</v>
      </c>
      <c r="AV1616" s="13" t="s">
        <v>80</v>
      </c>
      <c r="AW1616" s="13" t="s">
        <v>33</v>
      </c>
      <c r="AX1616" s="13" t="s">
        <v>73</v>
      </c>
      <c r="AY1616" s="243" t="s">
        <v>236</v>
      </c>
    </row>
    <row r="1617" s="13" customFormat="1">
      <c r="A1617" s="13"/>
      <c r="B1617" s="233"/>
      <c r="C1617" s="234"/>
      <c r="D1617" s="235" t="s">
        <v>247</v>
      </c>
      <c r="E1617" s="236" t="s">
        <v>19</v>
      </c>
      <c r="F1617" s="237" t="s">
        <v>333</v>
      </c>
      <c r="G1617" s="234"/>
      <c r="H1617" s="236" t="s">
        <v>19</v>
      </c>
      <c r="I1617" s="238"/>
      <c r="J1617" s="234"/>
      <c r="K1617" s="234"/>
      <c r="L1617" s="239"/>
      <c r="M1617" s="240"/>
      <c r="N1617" s="241"/>
      <c r="O1617" s="241"/>
      <c r="P1617" s="241"/>
      <c r="Q1617" s="241"/>
      <c r="R1617" s="241"/>
      <c r="S1617" s="241"/>
      <c r="T1617" s="242"/>
      <c r="U1617" s="13"/>
      <c r="V1617" s="13"/>
      <c r="W1617" s="13"/>
      <c r="X1617" s="13"/>
      <c r="Y1617" s="13"/>
      <c r="Z1617" s="13"/>
      <c r="AA1617" s="13"/>
      <c r="AB1617" s="13"/>
      <c r="AC1617" s="13"/>
      <c r="AD1617" s="13"/>
      <c r="AE1617" s="13"/>
      <c r="AT1617" s="243" t="s">
        <v>247</v>
      </c>
      <c r="AU1617" s="243" t="s">
        <v>82</v>
      </c>
      <c r="AV1617" s="13" t="s">
        <v>80</v>
      </c>
      <c r="AW1617" s="13" t="s">
        <v>33</v>
      </c>
      <c r="AX1617" s="13" t="s">
        <v>73</v>
      </c>
      <c r="AY1617" s="243" t="s">
        <v>236</v>
      </c>
    </row>
    <row r="1618" s="13" customFormat="1">
      <c r="A1618" s="13"/>
      <c r="B1618" s="233"/>
      <c r="C1618" s="234"/>
      <c r="D1618" s="235" t="s">
        <v>247</v>
      </c>
      <c r="E1618" s="236" t="s">
        <v>19</v>
      </c>
      <c r="F1618" s="237" t="s">
        <v>1784</v>
      </c>
      <c r="G1618" s="234"/>
      <c r="H1618" s="236" t="s">
        <v>19</v>
      </c>
      <c r="I1618" s="238"/>
      <c r="J1618" s="234"/>
      <c r="K1618" s="234"/>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247</v>
      </c>
      <c r="AU1618" s="243" t="s">
        <v>82</v>
      </c>
      <c r="AV1618" s="13" t="s">
        <v>80</v>
      </c>
      <c r="AW1618" s="13" t="s">
        <v>33</v>
      </c>
      <c r="AX1618" s="13" t="s">
        <v>73</v>
      </c>
      <c r="AY1618" s="243" t="s">
        <v>236</v>
      </c>
    </row>
    <row r="1619" s="14" customFormat="1">
      <c r="A1619" s="14"/>
      <c r="B1619" s="244"/>
      <c r="C1619" s="245"/>
      <c r="D1619" s="235" t="s">
        <v>247</v>
      </c>
      <c r="E1619" s="246" t="s">
        <v>19</v>
      </c>
      <c r="F1619" s="247" t="s">
        <v>1785</v>
      </c>
      <c r="G1619" s="245"/>
      <c r="H1619" s="248">
        <v>99.194999999999993</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247</v>
      </c>
      <c r="AU1619" s="254" t="s">
        <v>82</v>
      </c>
      <c r="AV1619" s="14" t="s">
        <v>82</v>
      </c>
      <c r="AW1619" s="14" t="s">
        <v>33</v>
      </c>
      <c r="AX1619" s="14" t="s">
        <v>80</v>
      </c>
      <c r="AY1619" s="254" t="s">
        <v>236</v>
      </c>
    </row>
    <row r="1620" s="12" customFormat="1" ht="22.8" customHeight="1">
      <c r="A1620" s="12"/>
      <c r="B1620" s="199"/>
      <c r="C1620" s="200"/>
      <c r="D1620" s="201" t="s">
        <v>72</v>
      </c>
      <c r="E1620" s="213" t="s">
        <v>1786</v>
      </c>
      <c r="F1620" s="213" t="s">
        <v>1787</v>
      </c>
      <c r="G1620" s="200"/>
      <c r="H1620" s="200"/>
      <c r="I1620" s="203"/>
      <c r="J1620" s="214">
        <f>BK1620</f>
        <v>0</v>
      </c>
      <c r="K1620" s="200"/>
      <c r="L1620" s="205"/>
      <c r="M1620" s="206"/>
      <c r="N1620" s="207"/>
      <c r="O1620" s="207"/>
      <c r="P1620" s="208">
        <f>SUM(P1621:P1671)</f>
        <v>0</v>
      </c>
      <c r="Q1620" s="207"/>
      <c r="R1620" s="208">
        <f>SUM(R1621:R1671)</f>
        <v>1.2188567699999999</v>
      </c>
      <c r="S1620" s="207"/>
      <c r="T1620" s="209">
        <f>SUM(T1621:T1671)</f>
        <v>0.86099700000000012</v>
      </c>
      <c r="U1620" s="12"/>
      <c r="V1620" s="12"/>
      <c r="W1620" s="12"/>
      <c r="X1620" s="12"/>
      <c r="Y1620" s="12"/>
      <c r="Z1620" s="12"/>
      <c r="AA1620" s="12"/>
      <c r="AB1620" s="12"/>
      <c r="AC1620" s="12"/>
      <c r="AD1620" s="12"/>
      <c r="AE1620" s="12"/>
      <c r="AR1620" s="210" t="s">
        <v>82</v>
      </c>
      <c r="AT1620" s="211" t="s">
        <v>72</v>
      </c>
      <c r="AU1620" s="211" t="s">
        <v>80</v>
      </c>
      <c r="AY1620" s="210" t="s">
        <v>236</v>
      </c>
      <c r="BK1620" s="212">
        <f>SUM(BK1621:BK1671)</f>
        <v>0</v>
      </c>
    </row>
    <row r="1621" s="2" customFormat="1" ht="16.5" customHeight="1">
      <c r="A1621" s="40"/>
      <c r="B1621" s="41"/>
      <c r="C1621" s="215" t="s">
        <v>1788</v>
      </c>
      <c r="D1621" s="215" t="s">
        <v>238</v>
      </c>
      <c r="E1621" s="216" t="s">
        <v>1789</v>
      </c>
      <c r="F1621" s="217" t="s">
        <v>1790</v>
      </c>
      <c r="G1621" s="218" t="s">
        <v>114</v>
      </c>
      <c r="H1621" s="219">
        <v>21.510000000000002</v>
      </c>
      <c r="I1621" s="220"/>
      <c r="J1621" s="221">
        <f>ROUND(I1621*H1621,2)</f>
        <v>0</v>
      </c>
      <c r="K1621" s="217" t="s">
        <v>242</v>
      </c>
      <c r="L1621" s="46"/>
      <c r="M1621" s="222" t="s">
        <v>19</v>
      </c>
      <c r="N1621" s="223" t="s">
        <v>44</v>
      </c>
      <c r="O1621" s="86"/>
      <c r="P1621" s="224">
        <f>O1621*H1621</f>
        <v>0</v>
      </c>
      <c r="Q1621" s="224">
        <v>0.00315</v>
      </c>
      <c r="R1621" s="224">
        <f>Q1621*H1621</f>
        <v>0.067756500000000011</v>
      </c>
      <c r="S1621" s="224">
        <v>0</v>
      </c>
      <c r="T1621" s="225">
        <f>S1621*H1621</f>
        <v>0</v>
      </c>
      <c r="U1621" s="40"/>
      <c r="V1621" s="40"/>
      <c r="W1621" s="40"/>
      <c r="X1621" s="40"/>
      <c r="Y1621" s="40"/>
      <c r="Z1621" s="40"/>
      <c r="AA1621" s="40"/>
      <c r="AB1621" s="40"/>
      <c r="AC1621" s="40"/>
      <c r="AD1621" s="40"/>
      <c r="AE1621" s="40"/>
      <c r="AR1621" s="226" t="s">
        <v>348</v>
      </c>
      <c r="AT1621" s="226" t="s">
        <v>238</v>
      </c>
      <c r="AU1621" s="226" t="s">
        <v>82</v>
      </c>
      <c r="AY1621" s="19" t="s">
        <v>236</v>
      </c>
      <c r="BE1621" s="227">
        <f>IF(N1621="základní",J1621,0)</f>
        <v>0</v>
      </c>
      <c r="BF1621" s="227">
        <f>IF(N1621="snížená",J1621,0)</f>
        <v>0</v>
      </c>
      <c r="BG1621" s="227">
        <f>IF(N1621="zákl. přenesená",J1621,0)</f>
        <v>0</v>
      </c>
      <c r="BH1621" s="227">
        <f>IF(N1621="sníž. přenesená",J1621,0)</f>
        <v>0</v>
      </c>
      <c r="BI1621" s="227">
        <f>IF(N1621="nulová",J1621,0)</f>
        <v>0</v>
      </c>
      <c r="BJ1621" s="19" t="s">
        <v>80</v>
      </c>
      <c r="BK1621" s="227">
        <f>ROUND(I1621*H1621,2)</f>
        <v>0</v>
      </c>
      <c r="BL1621" s="19" t="s">
        <v>348</v>
      </c>
      <c r="BM1621" s="226" t="s">
        <v>1791</v>
      </c>
    </row>
    <row r="1622" s="2" customFormat="1">
      <c r="A1622" s="40"/>
      <c r="B1622" s="41"/>
      <c r="C1622" s="42"/>
      <c r="D1622" s="228" t="s">
        <v>245</v>
      </c>
      <c r="E1622" s="42"/>
      <c r="F1622" s="229" t="s">
        <v>1792</v>
      </c>
      <c r="G1622" s="42"/>
      <c r="H1622" s="42"/>
      <c r="I1622" s="230"/>
      <c r="J1622" s="42"/>
      <c r="K1622" s="42"/>
      <c r="L1622" s="46"/>
      <c r="M1622" s="231"/>
      <c r="N1622" s="232"/>
      <c r="O1622" s="86"/>
      <c r="P1622" s="86"/>
      <c r="Q1622" s="86"/>
      <c r="R1622" s="86"/>
      <c r="S1622" s="86"/>
      <c r="T1622" s="87"/>
      <c r="U1622" s="40"/>
      <c r="V1622" s="40"/>
      <c r="W1622" s="40"/>
      <c r="X1622" s="40"/>
      <c r="Y1622" s="40"/>
      <c r="Z1622" s="40"/>
      <c r="AA1622" s="40"/>
      <c r="AB1622" s="40"/>
      <c r="AC1622" s="40"/>
      <c r="AD1622" s="40"/>
      <c r="AE1622" s="40"/>
      <c r="AT1622" s="19" t="s">
        <v>245</v>
      </c>
      <c r="AU1622" s="19" t="s">
        <v>82</v>
      </c>
    </row>
    <row r="1623" s="14" customFormat="1">
      <c r="A1623" s="14"/>
      <c r="B1623" s="244"/>
      <c r="C1623" s="245"/>
      <c r="D1623" s="235" t="s">
        <v>247</v>
      </c>
      <c r="E1623" s="246" t="s">
        <v>19</v>
      </c>
      <c r="F1623" s="247" t="s">
        <v>184</v>
      </c>
      <c r="G1623" s="245"/>
      <c r="H1623" s="248">
        <v>21.510000000000002</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247</v>
      </c>
      <c r="AU1623" s="254" t="s">
        <v>82</v>
      </c>
      <c r="AV1623" s="14" t="s">
        <v>82</v>
      </c>
      <c r="AW1623" s="14" t="s">
        <v>33</v>
      </c>
      <c r="AX1623" s="14" t="s">
        <v>80</v>
      </c>
      <c r="AY1623" s="254" t="s">
        <v>236</v>
      </c>
    </row>
    <row r="1624" s="2" customFormat="1" ht="16.5" customHeight="1">
      <c r="A1624" s="40"/>
      <c r="B1624" s="41"/>
      <c r="C1624" s="215" t="s">
        <v>1793</v>
      </c>
      <c r="D1624" s="215" t="s">
        <v>238</v>
      </c>
      <c r="E1624" s="216" t="s">
        <v>1794</v>
      </c>
      <c r="F1624" s="217" t="s">
        <v>1795</v>
      </c>
      <c r="G1624" s="218" t="s">
        <v>114</v>
      </c>
      <c r="H1624" s="219">
        <v>286.99900000000002</v>
      </c>
      <c r="I1624" s="220"/>
      <c r="J1624" s="221">
        <f>ROUND(I1624*H1624,2)</f>
        <v>0</v>
      </c>
      <c r="K1624" s="217" t="s">
        <v>242</v>
      </c>
      <c r="L1624" s="46"/>
      <c r="M1624" s="222" t="s">
        <v>19</v>
      </c>
      <c r="N1624" s="223" t="s">
        <v>44</v>
      </c>
      <c r="O1624" s="86"/>
      <c r="P1624" s="224">
        <f>O1624*H1624</f>
        <v>0</v>
      </c>
      <c r="Q1624" s="224">
        <v>0</v>
      </c>
      <c r="R1624" s="224">
        <f>Q1624*H1624</f>
        <v>0</v>
      </c>
      <c r="S1624" s="224">
        <v>0.0030000000000000001</v>
      </c>
      <c r="T1624" s="225">
        <f>S1624*H1624</f>
        <v>0.86099700000000012</v>
      </c>
      <c r="U1624" s="40"/>
      <c r="V1624" s="40"/>
      <c r="W1624" s="40"/>
      <c r="X1624" s="40"/>
      <c r="Y1624" s="40"/>
      <c r="Z1624" s="40"/>
      <c r="AA1624" s="40"/>
      <c r="AB1624" s="40"/>
      <c r="AC1624" s="40"/>
      <c r="AD1624" s="40"/>
      <c r="AE1624" s="40"/>
      <c r="AR1624" s="226" t="s">
        <v>348</v>
      </c>
      <c r="AT1624" s="226" t="s">
        <v>238</v>
      </c>
      <c r="AU1624" s="226" t="s">
        <v>82</v>
      </c>
      <c r="AY1624" s="19" t="s">
        <v>236</v>
      </c>
      <c r="BE1624" s="227">
        <f>IF(N1624="základní",J1624,0)</f>
        <v>0</v>
      </c>
      <c r="BF1624" s="227">
        <f>IF(N1624="snížená",J1624,0)</f>
        <v>0</v>
      </c>
      <c r="BG1624" s="227">
        <f>IF(N1624="zákl. přenesená",J1624,0)</f>
        <v>0</v>
      </c>
      <c r="BH1624" s="227">
        <f>IF(N1624="sníž. přenesená",J1624,0)</f>
        <v>0</v>
      </c>
      <c r="BI1624" s="227">
        <f>IF(N1624="nulová",J1624,0)</f>
        <v>0</v>
      </c>
      <c r="BJ1624" s="19" t="s">
        <v>80</v>
      </c>
      <c r="BK1624" s="227">
        <f>ROUND(I1624*H1624,2)</f>
        <v>0</v>
      </c>
      <c r="BL1624" s="19" t="s">
        <v>348</v>
      </c>
      <c r="BM1624" s="226" t="s">
        <v>1796</v>
      </c>
    </row>
    <row r="1625" s="2" customFormat="1">
      <c r="A1625" s="40"/>
      <c r="B1625" s="41"/>
      <c r="C1625" s="42"/>
      <c r="D1625" s="228" t="s">
        <v>245</v>
      </c>
      <c r="E1625" s="42"/>
      <c r="F1625" s="229" t="s">
        <v>1797</v>
      </c>
      <c r="G1625" s="42"/>
      <c r="H1625" s="42"/>
      <c r="I1625" s="230"/>
      <c r="J1625" s="42"/>
      <c r="K1625" s="42"/>
      <c r="L1625" s="46"/>
      <c r="M1625" s="231"/>
      <c r="N1625" s="232"/>
      <c r="O1625" s="86"/>
      <c r="P1625" s="86"/>
      <c r="Q1625" s="86"/>
      <c r="R1625" s="86"/>
      <c r="S1625" s="86"/>
      <c r="T1625" s="87"/>
      <c r="U1625" s="40"/>
      <c r="V1625" s="40"/>
      <c r="W1625" s="40"/>
      <c r="X1625" s="40"/>
      <c r="Y1625" s="40"/>
      <c r="Z1625" s="40"/>
      <c r="AA1625" s="40"/>
      <c r="AB1625" s="40"/>
      <c r="AC1625" s="40"/>
      <c r="AD1625" s="40"/>
      <c r="AE1625" s="40"/>
      <c r="AT1625" s="19" t="s">
        <v>245</v>
      </c>
      <c r="AU1625" s="19" t="s">
        <v>82</v>
      </c>
    </row>
    <row r="1626" s="13" customFormat="1">
      <c r="A1626" s="13"/>
      <c r="B1626" s="233"/>
      <c r="C1626" s="234"/>
      <c r="D1626" s="235" t="s">
        <v>247</v>
      </c>
      <c r="E1626" s="236" t="s">
        <v>19</v>
      </c>
      <c r="F1626" s="237" t="s">
        <v>268</v>
      </c>
      <c r="G1626" s="234"/>
      <c r="H1626" s="236" t="s">
        <v>19</v>
      </c>
      <c r="I1626" s="238"/>
      <c r="J1626" s="234"/>
      <c r="K1626" s="234"/>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247</v>
      </c>
      <c r="AU1626" s="243" t="s">
        <v>82</v>
      </c>
      <c r="AV1626" s="13" t="s">
        <v>80</v>
      </c>
      <c r="AW1626" s="13" t="s">
        <v>33</v>
      </c>
      <c r="AX1626" s="13" t="s">
        <v>73</v>
      </c>
      <c r="AY1626" s="243" t="s">
        <v>236</v>
      </c>
    </row>
    <row r="1627" s="13" customFormat="1">
      <c r="A1627" s="13"/>
      <c r="B1627" s="233"/>
      <c r="C1627" s="234"/>
      <c r="D1627" s="235" t="s">
        <v>247</v>
      </c>
      <c r="E1627" s="236" t="s">
        <v>19</v>
      </c>
      <c r="F1627" s="237" t="s">
        <v>269</v>
      </c>
      <c r="G1627" s="234"/>
      <c r="H1627" s="236" t="s">
        <v>19</v>
      </c>
      <c r="I1627" s="238"/>
      <c r="J1627" s="234"/>
      <c r="K1627" s="234"/>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247</v>
      </c>
      <c r="AU1627" s="243" t="s">
        <v>82</v>
      </c>
      <c r="AV1627" s="13" t="s">
        <v>80</v>
      </c>
      <c r="AW1627" s="13" t="s">
        <v>33</v>
      </c>
      <c r="AX1627" s="13" t="s">
        <v>73</v>
      </c>
      <c r="AY1627" s="243" t="s">
        <v>236</v>
      </c>
    </row>
    <row r="1628" s="13" customFormat="1">
      <c r="A1628" s="13"/>
      <c r="B1628" s="233"/>
      <c r="C1628" s="234"/>
      <c r="D1628" s="235" t="s">
        <v>247</v>
      </c>
      <c r="E1628" s="236" t="s">
        <v>19</v>
      </c>
      <c r="F1628" s="237" t="s">
        <v>1798</v>
      </c>
      <c r="G1628" s="234"/>
      <c r="H1628" s="236" t="s">
        <v>19</v>
      </c>
      <c r="I1628" s="238"/>
      <c r="J1628" s="234"/>
      <c r="K1628" s="234"/>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247</v>
      </c>
      <c r="AU1628" s="243" t="s">
        <v>82</v>
      </c>
      <c r="AV1628" s="13" t="s">
        <v>80</v>
      </c>
      <c r="AW1628" s="13" t="s">
        <v>33</v>
      </c>
      <c r="AX1628" s="13" t="s">
        <v>73</v>
      </c>
      <c r="AY1628" s="243" t="s">
        <v>236</v>
      </c>
    </row>
    <row r="1629" s="14" customFormat="1">
      <c r="A1629" s="14"/>
      <c r="B1629" s="244"/>
      <c r="C1629" s="245"/>
      <c r="D1629" s="235" t="s">
        <v>247</v>
      </c>
      <c r="E1629" s="246" t="s">
        <v>19</v>
      </c>
      <c r="F1629" s="247" t="s">
        <v>1799</v>
      </c>
      <c r="G1629" s="245"/>
      <c r="H1629" s="248">
        <v>73.230000000000004</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247</v>
      </c>
      <c r="AU1629" s="254" t="s">
        <v>82</v>
      </c>
      <c r="AV1629" s="14" t="s">
        <v>82</v>
      </c>
      <c r="AW1629" s="14" t="s">
        <v>33</v>
      </c>
      <c r="AX1629" s="14" t="s">
        <v>73</v>
      </c>
      <c r="AY1629" s="254" t="s">
        <v>236</v>
      </c>
    </row>
    <row r="1630" s="13" customFormat="1">
      <c r="A1630" s="13"/>
      <c r="B1630" s="233"/>
      <c r="C1630" s="234"/>
      <c r="D1630" s="235" t="s">
        <v>247</v>
      </c>
      <c r="E1630" s="236" t="s">
        <v>19</v>
      </c>
      <c r="F1630" s="237" t="s">
        <v>1800</v>
      </c>
      <c r="G1630" s="234"/>
      <c r="H1630" s="236" t="s">
        <v>19</v>
      </c>
      <c r="I1630" s="238"/>
      <c r="J1630" s="234"/>
      <c r="K1630" s="234"/>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247</v>
      </c>
      <c r="AU1630" s="243" t="s">
        <v>82</v>
      </c>
      <c r="AV1630" s="13" t="s">
        <v>80</v>
      </c>
      <c r="AW1630" s="13" t="s">
        <v>33</v>
      </c>
      <c r="AX1630" s="13" t="s">
        <v>73</v>
      </c>
      <c r="AY1630" s="243" t="s">
        <v>236</v>
      </c>
    </row>
    <row r="1631" s="14" customFormat="1">
      <c r="A1631" s="14"/>
      <c r="B1631" s="244"/>
      <c r="C1631" s="245"/>
      <c r="D1631" s="235" t="s">
        <v>247</v>
      </c>
      <c r="E1631" s="246" t="s">
        <v>19</v>
      </c>
      <c r="F1631" s="247" t="s">
        <v>1801</v>
      </c>
      <c r="G1631" s="245"/>
      <c r="H1631" s="248">
        <v>17.157</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247</v>
      </c>
      <c r="AU1631" s="254" t="s">
        <v>82</v>
      </c>
      <c r="AV1631" s="14" t="s">
        <v>82</v>
      </c>
      <c r="AW1631" s="14" t="s">
        <v>33</v>
      </c>
      <c r="AX1631" s="14" t="s">
        <v>73</v>
      </c>
      <c r="AY1631" s="254" t="s">
        <v>236</v>
      </c>
    </row>
    <row r="1632" s="14" customFormat="1">
      <c r="A1632" s="14"/>
      <c r="B1632" s="244"/>
      <c r="C1632" s="245"/>
      <c r="D1632" s="235" t="s">
        <v>247</v>
      </c>
      <c r="E1632" s="246" t="s">
        <v>19</v>
      </c>
      <c r="F1632" s="247" t="s">
        <v>1802</v>
      </c>
      <c r="G1632" s="245"/>
      <c r="H1632" s="248">
        <v>29.385999999999999</v>
      </c>
      <c r="I1632" s="249"/>
      <c r="J1632" s="245"/>
      <c r="K1632" s="245"/>
      <c r="L1632" s="250"/>
      <c r="M1632" s="251"/>
      <c r="N1632" s="252"/>
      <c r="O1632" s="252"/>
      <c r="P1632" s="252"/>
      <c r="Q1632" s="252"/>
      <c r="R1632" s="252"/>
      <c r="S1632" s="252"/>
      <c r="T1632" s="253"/>
      <c r="U1632" s="14"/>
      <c r="V1632" s="14"/>
      <c r="W1632" s="14"/>
      <c r="X1632" s="14"/>
      <c r="Y1632" s="14"/>
      <c r="Z1632" s="14"/>
      <c r="AA1632" s="14"/>
      <c r="AB1632" s="14"/>
      <c r="AC1632" s="14"/>
      <c r="AD1632" s="14"/>
      <c r="AE1632" s="14"/>
      <c r="AT1632" s="254" t="s">
        <v>247</v>
      </c>
      <c r="AU1632" s="254" t="s">
        <v>82</v>
      </c>
      <c r="AV1632" s="14" t="s">
        <v>82</v>
      </c>
      <c r="AW1632" s="14" t="s">
        <v>33</v>
      </c>
      <c r="AX1632" s="14" t="s">
        <v>73</v>
      </c>
      <c r="AY1632" s="254" t="s">
        <v>236</v>
      </c>
    </row>
    <row r="1633" s="16" customFormat="1">
      <c r="A1633" s="16"/>
      <c r="B1633" s="266"/>
      <c r="C1633" s="267"/>
      <c r="D1633" s="235" t="s">
        <v>247</v>
      </c>
      <c r="E1633" s="268" t="s">
        <v>19</v>
      </c>
      <c r="F1633" s="269" t="s">
        <v>367</v>
      </c>
      <c r="G1633" s="267"/>
      <c r="H1633" s="270">
        <v>119.773</v>
      </c>
      <c r="I1633" s="271"/>
      <c r="J1633" s="267"/>
      <c r="K1633" s="267"/>
      <c r="L1633" s="272"/>
      <c r="M1633" s="273"/>
      <c r="N1633" s="274"/>
      <c r="O1633" s="274"/>
      <c r="P1633" s="274"/>
      <c r="Q1633" s="274"/>
      <c r="R1633" s="274"/>
      <c r="S1633" s="274"/>
      <c r="T1633" s="275"/>
      <c r="U1633" s="16"/>
      <c r="V1633" s="16"/>
      <c r="W1633" s="16"/>
      <c r="X1633" s="16"/>
      <c r="Y1633" s="16"/>
      <c r="Z1633" s="16"/>
      <c r="AA1633" s="16"/>
      <c r="AB1633" s="16"/>
      <c r="AC1633" s="16"/>
      <c r="AD1633" s="16"/>
      <c r="AE1633" s="16"/>
      <c r="AT1633" s="276" t="s">
        <v>247</v>
      </c>
      <c r="AU1633" s="276" t="s">
        <v>82</v>
      </c>
      <c r="AV1633" s="16" t="s">
        <v>128</v>
      </c>
      <c r="AW1633" s="16" t="s">
        <v>33</v>
      </c>
      <c r="AX1633" s="16" t="s">
        <v>73</v>
      </c>
      <c r="AY1633" s="276" t="s">
        <v>236</v>
      </c>
    </row>
    <row r="1634" s="13" customFormat="1">
      <c r="A1634" s="13"/>
      <c r="B1634" s="233"/>
      <c r="C1634" s="234"/>
      <c r="D1634" s="235" t="s">
        <v>247</v>
      </c>
      <c r="E1634" s="236" t="s">
        <v>19</v>
      </c>
      <c r="F1634" s="237" t="s">
        <v>333</v>
      </c>
      <c r="G1634" s="234"/>
      <c r="H1634" s="236" t="s">
        <v>19</v>
      </c>
      <c r="I1634" s="238"/>
      <c r="J1634" s="234"/>
      <c r="K1634" s="234"/>
      <c r="L1634" s="239"/>
      <c r="M1634" s="240"/>
      <c r="N1634" s="241"/>
      <c r="O1634" s="241"/>
      <c r="P1634" s="241"/>
      <c r="Q1634" s="241"/>
      <c r="R1634" s="241"/>
      <c r="S1634" s="241"/>
      <c r="T1634" s="242"/>
      <c r="U1634" s="13"/>
      <c r="V1634" s="13"/>
      <c r="W1634" s="13"/>
      <c r="X1634" s="13"/>
      <c r="Y1634" s="13"/>
      <c r="Z1634" s="13"/>
      <c r="AA1634" s="13"/>
      <c r="AB1634" s="13"/>
      <c r="AC1634" s="13"/>
      <c r="AD1634" s="13"/>
      <c r="AE1634" s="13"/>
      <c r="AT1634" s="243" t="s">
        <v>247</v>
      </c>
      <c r="AU1634" s="243" t="s">
        <v>82</v>
      </c>
      <c r="AV1634" s="13" t="s">
        <v>80</v>
      </c>
      <c r="AW1634" s="13" t="s">
        <v>33</v>
      </c>
      <c r="AX1634" s="13" t="s">
        <v>73</v>
      </c>
      <c r="AY1634" s="243" t="s">
        <v>236</v>
      </c>
    </row>
    <row r="1635" s="13" customFormat="1">
      <c r="A1635" s="13"/>
      <c r="B1635" s="233"/>
      <c r="C1635" s="234"/>
      <c r="D1635" s="235" t="s">
        <v>247</v>
      </c>
      <c r="E1635" s="236" t="s">
        <v>19</v>
      </c>
      <c r="F1635" s="237" t="s">
        <v>1784</v>
      </c>
      <c r="G1635" s="234"/>
      <c r="H1635" s="236" t="s">
        <v>19</v>
      </c>
      <c r="I1635" s="238"/>
      <c r="J1635" s="234"/>
      <c r="K1635" s="234"/>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247</v>
      </c>
      <c r="AU1635" s="243" t="s">
        <v>82</v>
      </c>
      <c r="AV1635" s="13" t="s">
        <v>80</v>
      </c>
      <c r="AW1635" s="13" t="s">
        <v>33</v>
      </c>
      <c r="AX1635" s="13" t="s">
        <v>73</v>
      </c>
      <c r="AY1635" s="243" t="s">
        <v>236</v>
      </c>
    </row>
    <row r="1636" s="14" customFormat="1">
      <c r="A1636" s="14"/>
      <c r="B1636" s="244"/>
      <c r="C1636" s="245"/>
      <c r="D1636" s="235" t="s">
        <v>247</v>
      </c>
      <c r="E1636" s="246" t="s">
        <v>19</v>
      </c>
      <c r="F1636" s="247" t="s">
        <v>1785</v>
      </c>
      <c r="G1636" s="245"/>
      <c r="H1636" s="248">
        <v>99.194999999999993</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247</v>
      </c>
      <c r="AU1636" s="254" t="s">
        <v>82</v>
      </c>
      <c r="AV1636" s="14" t="s">
        <v>82</v>
      </c>
      <c r="AW1636" s="14" t="s">
        <v>33</v>
      </c>
      <c r="AX1636" s="14" t="s">
        <v>73</v>
      </c>
      <c r="AY1636" s="254" t="s">
        <v>236</v>
      </c>
    </row>
    <row r="1637" s="13" customFormat="1">
      <c r="A1637" s="13"/>
      <c r="B1637" s="233"/>
      <c r="C1637" s="234"/>
      <c r="D1637" s="235" t="s">
        <v>247</v>
      </c>
      <c r="E1637" s="236" t="s">
        <v>19</v>
      </c>
      <c r="F1637" s="237" t="s">
        <v>1039</v>
      </c>
      <c r="G1637" s="234"/>
      <c r="H1637" s="236" t="s">
        <v>19</v>
      </c>
      <c r="I1637" s="238"/>
      <c r="J1637" s="234"/>
      <c r="K1637" s="234"/>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247</v>
      </c>
      <c r="AU1637" s="243" t="s">
        <v>82</v>
      </c>
      <c r="AV1637" s="13" t="s">
        <v>80</v>
      </c>
      <c r="AW1637" s="13" t="s">
        <v>33</v>
      </c>
      <c r="AX1637" s="13" t="s">
        <v>73</v>
      </c>
      <c r="AY1637" s="243" t="s">
        <v>236</v>
      </c>
    </row>
    <row r="1638" s="14" customFormat="1">
      <c r="A1638" s="14"/>
      <c r="B1638" s="244"/>
      <c r="C1638" s="245"/>
      <c r="D1638" s="235" t="s">
        <v>247</v>
      </c>
      <c r="E1638" s="246" t="s">
        <v>19</v>
      </c>
      <c r="F1638" s="247" t="s">
        <v>1040</v>
      </c>
      <c r="G1638" s="245"/>
      <c r="H1638" s="248">
        <v>15.76</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247</v>
      </c>
      <c r="AU1638" s="254" t="s">
        <v>82</v>
      </c>
      <c r="AV1638" s="14" t="s">
        <v>82</v>
      </c>
      <c r="AW1638" s="14" t="s">
        <v>33</v>
      </c>
      <c r="AX1638" s="14" t="s">
        <v>73</v>
      </c>
      <c r="AY1638" s="254" t="s">
        <v>236</v>
      </c>
    </row>
    <row r="1639" s="13" customFormat="1">
      <c r="A1639" s="13"/>
      <c r="B1639" s="233"/>
      <c r="C1639" s="234"/>
      <c r="D1639" s="235" t="s">
        <v>247</v>
      </c>
      <c r="E1639" s="236" t="s">
        <v>19</v>
      </c>
      <c r="F1639" s="237" t="s">
        <v>1803</v>
      </c>
      <c r="G1639" s="234"/>
      <c r="H1639" s="236" t="s">
        <v>19</v>
      </c>
      <c r="I1639" s="238"/>
      <c r="J1639" s="234"/>
      <c r="K1639" s="234"/>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247</v>
      </c>
      <c r="AU1639" s="243" t="s">
        <v>82</v>
      </c>
      <c r="AV1639" s="13" t="s">
        <v>80</v>
      </c>
      <c r="AW1639" s="13" t="s">
        <v>33</v>
      </c>
      <c r="AX1639" s="13" t="s">
        <v>73</v>
      </c>
      <c r="AY1639" s="243" t="s">
        <v>236</v>
      </c>
    </row>
    <row r="1640" s="14" customFormat="1">
      <c r="A1640" s="14"/>
      <c r="B1640" s="244"/>
      <c r="C1640" s="245"/>
      <c r="D1640" s="235" t="s">
        <v>247</v>
      </c>
      <c r="E1640" s="246" t="s">
        <v>19</v>
      </c>
      <c r="F1640" s="247" t="s">
        <v>1804</v>
      </c>
      <c r="G1640" s="245"/>
      <c r="H1640" s="248">
        <v>32.975000000000001</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247</v>
      </c>
      <c r="AU1640" s="254" t="s">
        <v>82</v>
      </c>
      <c r="AV1640" s="14" t="s">
        <v>82</v>
      </c>
      <c r="AW1640" s="14" t="s">
        <v>33</v>
      </c>
      <c r="AX1640" s="14" t="s">
        <v>73</v>
      </c>
      <c r="AY1640" s="254" t="s">
        <v>236</v>
      </c>
    </row>
    <row r="1641" s="13" customFormat="1">
      <c r="A1641" s="13"/>
      <c r="B1641" s="233"/>
      <c r="C1641" s="234"/>
      <c r="D1641" s="235" t="s">
        <v>247</v>
      </c>
      <c r="E1641" s="236" t="s">
        <v>19</v>
      </c>
      <c r="F1641" s="237" t="s">
        <v>964</v>
      </c>
      <c r="G1641" s="234"/>
      <c r="H1641" s="236" t="s">
        <v>19</v>
      </c>
      <c r="I1641" s="238"/>
      <c r="J1641" s="234"/>
      <c r="K1641" s="234"/>
      <c r="L1641" s="239"/>
      <c r="M1641" s="240"/>
      <c r="N1641" s="241"/>
      <c r="O1641" s="241"/>
      <c r="P1641" s="241"/>
      <c r="Q1641" s="241"/>
      <c r="R1641" s="241"/>
      <c r="S1641" s="241"/>
      <c r="T1641" s="242"/>
      <c r="U1641" s="13"/>
      <c r="V1641" s="13"/>
      <c r="W1641" s="13"/>
      <c r="X1641" s="13"/>
      <c r="Y1641" s="13"/>
      <c r="Z1641" s="13"/>
      <c r="AA1641" s="13"/>
      <c r="AB1641" s="13"/>
      <c r="AC1641" s="13"/>
      <c r="AD1641" s="13"/>
      <c r="AE1641" s="13"/>
      <c r="AT1641" s="243" t="s">
        <v>247</v>
      </c>
      <c r="AU1641" s="243" t="s">
        <v>82</v>
      </c>
      <c r="AV1641" s="13" t="s">
        <v>80</v>
      </c>
      <c r="AW1641" s="13" t="s">
        <v>33</v>
      </c>
      <c r="AX1641" s="13" t="s">
        <v>73</v>
      </c>
      <c r="AY1641" s="243" t="s">
        <v>236</v>
      </c>
    </row>
    <row r="1642" s="14" customFormat="1">
      <c r="A1642" s="14"/>
      <c r="B1642" s="244"/>
      <c r="C1642" s="245"/>
      <c r="D1642" s="235" t="s">
        <v>247</v>
      </c>
      <c r="E1642" s="246" t="s">
        <v>19</v>
      </c>
      <c r="F1642" s="247" t="s">
        <v>1805</v>
      </c>
      <c r="G1642" s="245"/>
      <c r="H1642" s="248">
        <v>4.5759999999999996</v>
      </c>
      <c r="I1642" s="249"/>
      <c r="J1642" s="245"/>
      <c r="K1642" s="245"/>
      <c r="L1642" s="250"/>
      <c r="M1642" s="251"/>
      <c r="N1642" s="252"/>
      <c r="O1642" s="252"/>
      <c r="P1642" s="252"/>
      <c r="Q1642" s="252"/>
      <c r="R1642" s="252"/>
      <c r="S1642" s="252"/>
      <c r="T1642" s="253"/>
      <c r="U1642" s="14"/>
      <c r="V1642" s="14"/>
      <c r="W1642" s="14"/>
      <c r="X1642" s="14"/>
      <c r="Y1642" s="14"/>
      <c r="Z1642" s="14"/>
      <c r="AA1642" s="14"/>
      <c r="AB1642" s="14"/>
      <c r="AC1642" s="14"/>
      <c r="AD1642" s="14"/>
      <c r="AE1642" s="14"/>
      <c r="AT1642" s="254" t="s">
        <v>247</v>
      </c>
      <c r="AU1642" s="254" t="s">
        <v>82</v>
      </c>
      <c r="AV1642" s="14" t="s">
        <v>82</v>
      </c>
      <c r="AW1642" s="14" t="s">
        <v>33</v>
      </c>
      <c r="AX1642" s="14" t="s">
        <v>73</v>
      </c>
      <c r="AY1642" s="254" t="s">
        <v>236</v>
      </c>
    </row>
    <row r="1643" s="13" customFormat="1">
      <c r="A1643" s="13"/>
      <c r="B1643" s="233"/>
      <c r="C1643" s="234"/>
      <c r="D1643" s="235" t="s">
        <v>247</v>
      </c>
      <c r="E1643" s="236" t="s">
        <v>19</v>
      </c>
      <c r="F1643" s="237" t="s">
        <v>1056</v>
      </c>
      <c r="G1643" s="234"/>
      <c r="H1643" s="236" t="s">
        <v>19</v>
      </c>
      <c r="I1643" s="238"/>
      <c r="J1643" s="234"/>
      <c r="K1643" s="234"/>
      <c r="L1643" s="239"/>
      <c r="M1643" s="240"/>
      <c r="N1643" s="241"/>
      <c r="O1643" s="241"/>
      <c r="P1643" s="241"/>
      <c r="Q1643" s="241"/>
      <c r="R1643" s="241"/>
      <c r="S1643" s="241"/>
      <c r="T1643" s="242"/>
      <c r="U1643" s="13"/>
      <c r="V1643" s="13"/>
      <c r="W1643" s="13"/>
      <c r="X1643" s="13"/>
      <c r="Y1643" s="13"/>
      <c r="Z1643" s="13"/>
      <c r="AA1643" s="13"/>
      <c r="AB1643" s="13"/>
      <c r="AC1643" s="13"/>
      <c r="AD1643" s="13"/>
      <c r="AE1643" s="13"/>
      <c r="AT1643" s="243" t="s">
        <v>247</v>
      </c>
      <c r="AU1643" s="243" t="s">
        <v>82</v>
      </c>
      <c r="AV1643" s="13" t="s">
        <v>80</v>
      </c>
      <c r="AW1643" s="13" t="s">
        <v>33</v>
      </c>
      <c r="AX1643" s="13" t="s">
        <v>73</v>
      </c>
      <c r="AY1643" s="243" t="s">
        <v>236</v>
      </c>
    </row>
    <row r="1644" s="14" customFormat="1">
      <c r="A1644" s="14"/>
      <c r="B1644" s="244"/>
      <c r="C1644" s="245"/>
      <c r="D1644" s="235" t="s">
        <v>247</v>
      </c>
      <c r="E1644" s="246" t="s">
        <v>19</v>
      </c>
      <c r="F1644" s="247" t="s">
        <v>1806</v>
      </c>
      <c r="G1644" s="245"/>
      <c r="H1644" s="248">
        <v>14.720000000000001</v>
      </c>
      <c r="I1644" s="249"/>
      <c r="J1644" s="245"/>
      <c r="K1644" s="245"/>
      <c r="L1644" s="250"/>
      <c r="M1644" s="251"/>
      <c r="N1644" s="252"/>
      <c r="O1644" s="252"/>
      <c r="P1644" s="252"/>
      <c r="Q1644" s="252"/>
      <c r="R1644" s="252"/>
      <c r="S1644" s="252"/>
      <c r="T1644" s="253"/>
      <c r="U1644" s="14"/>
      <c r="V1644" s="14"/>
      <c r="W1644" s="14"/>
      <c r="X1644" s="14"/>
      <c r="Y1644" s="14"/>
      <c r="Z1644" s="14"/>
      <c r="AA1644" s="14"/>
      <c r="AB1644" s="14"/>
      <c r="AC1644" s="14"/>
      <c r="AD1644" s="14"/>
      <c r="AE1644" s="14"/>
      <c r="AT1644" s="254" t="s">
        <v>247</v>
      </c>
      <c r="AU1644" s="254" t="s">
        <v>82</v>
      </c>
      <c r="AV1644" s="14" t="s">
        <v>82</v>
      </c>
      <c r="AW1644" s="14" t="s">
        <v>33</v>
      </c>
      <c r="AX1644" s="14" t="s">
        <v>73</v>
      </c>
      <c r="AY1644" s="254" t="s">
        <v>236</v>
      </c>
    </row>
    <row r="1645" s="16" customFormat="1">
      <c r="A1645" s="16"/>
      <c r="B1645" s="266"/>
      <c r="C1645" s="267"/>
      <c r="D1645" s="235" t="s">
        <v>247</v>
      </c>
      <c r="E1645" s="268" t="s">
        <v>19</v>
      </c>
      <c r="F1645" s="269" t="s">
        <v>367</v>
      </c>
      <c r="G1645" s="267"/>
      <c r="H1645" s="270">
        <v>167.226</v>
      </c>
      <c r="I1645" s="271"/>
      <c r="J1645" s="267"/>
      <c r="K1645" s="267"/>
      <c r="L1645" s="272"/>
      <c r="M1645" s="273"/>
      <c r="N1645" s="274"/>
      <c r="O1645" s="274"/>
      <c r="P1645" s="274"/>
      <c r="Q1645" s="274"/>
      <c r="R1645" s="274"/>
      <c r="S1645" s="274"/>
      <c r="T1645" s="275"/>
      <c r="U1645" s="16"/>
      <c r="V1645" s="16"/>
      <c r="W1645" s="16"/>
      <c r="X1645" s="16"/>
      <c r="Y1645" s="16"/>
      <c r="Z1645" s="16"/>
      <c r="AA1645" s="16"/>
      <c r="AB1645" s="16"/>
      <c r="AC1645" s="16"/>
      <c r="AD1645" s="16"/>
      <c r="AE1645" s="16"/>
      <c r="AT1645" s="276" t="s">
        <v>247</v>
      </c>
      <c r="AU1645" s="276" t="s">
        <v>82</v>
      </c>
      <c r="AV1645" s="16" t="s">
        <v>128</v>
      </c>
      <c r="AW1645" s="16" t="s">
        <v>33</v>
      </c>
      <c r="AX1645" s="16" t="s">
        <v>73</v>
      </c>
      <c r="AY1645" s="276" t="s">
        <v>236</v>
      </c>
    </row>
    <row r="1646" s="15" customFormat="1">
      <c r="A1646" s="15"/>
      <c r="B1646" s="255"/>
      <c r="C1646" s="256"/>
      <c r="D1646" s="235" t="s">
        <v>247</v>
      </c>
      <c r="E1646" s="257" t="s">
        <v>19</v>
      </c>
      <c r="F1646" s="258" t="s">
        <v>254</v>
      </c>
      <c r="G1646" s="256"/>
      <c r="H1646" s="259">
        <v>286.99900000000002</v>
      </c>
      <c r="I1646" s="260"/>
      <c r="J1646" s="256"/>
      <c r="K1646" s="256"/>
      <c r="L1646" s="261"/>
      <c r="M1646" s="262"/>
      <c r="N1646" s="263"/>
      <c r="O1646" s="263"/>
      <c r="P1646" s="263"/>
      <c r="Q1646" s="263"/>
      <c r="R1646" s="263"/>
      <c r="S1646" s="263"/>
      <c r="T1646" s="264"/>
      <c r="U1646" s="15"/>
      <c r="V1646" s="15"/>
      <c r="W1646" s="15"/>
      <c r="X1646" s="15"/>
      <c r="Y1646" s="15"/>
      <c r="Z1646" s="15"/>
      <c r="AA1646" s="15"/>
      <c r="AB1646" s="15"/>
      <c r="AC1646" s="15"/>
      <c r="AD1646" s="15"/>
      <c r="AE1646" s="15"/>
      <c r="AT1646" s="265" t="s">
        <v>247</v>
      </c>
      <c r="AU1646" s="265" t="s">
        <v>82</v>
      </c>
      <c r="AV1646" s="15" t="s">
        <v>243</v>
      </c>
      <c r="AW1646" s="15" t="s">
        <v>33</v>
      </c>
      <c r="AX1646" s="15" t="s">
        <v>80</v>
      </c>
      <c r="AY1646" s="265" t="s">
        <v>236</v>
      </c>
    </row>
    <row r="1647" s="2" customFormat="1" ht="16.5" customHeight="1">
      <c r="A1647" s="40"/>
      <c r="B1647" s="41"/>
      <c r="C1647" s="215" t="s">
        <v>1807</v>
      </c>
      <c r="D1647" s="215" t="s">
        <v>238</v>
      </c>
      <c r="E1647" s="216" t="s">
        <v>1808</v>
      </c>
      <c r="F1647" s="217" t="s">
        <v>1809</v>
      </c>
      <c r="G1647" s="218" t="s">
        <v>114</v>
      </c>
      <c r="H1647" s="219">
        <v>352.62</v>
      </c>
      <c r="I1647" s="220"/>
      <c r="J1647" s="221">
        <f>ROUND(I1647*H1647,2)</f>
        <v>0</v>
      </c>
      <c r="K1647" s="217" t="s">
        <v>242</v>
      </c>
      <c r="L1647" s="46"/>
      <c r="M1647" s="222" t="s">
        <v>19</v>
      </c>
      <c r="N1647" s="223" t="s">
        <v>44</v>
      </c>
      <c r="O1647" s="86"/>
      <c r="P1647" s="224">
        <f>O1647*H1647</f>
        <v>0</v>
      </c>
      <c r="Q1647" s="224">
        <v>0.00029999999999999997</v>
      </c>
      <c r="R1647" s="224">
        <f>Q1647*H1647</f>
        <v>0.10578599999999999</v>
      </c>
      <c r="S1647" s="224">
        <v>0</v>
      </c>
      <c r="T1647" s="225">
        <f>S1647*H1647</f>
        <v>0</v>
      </c>
      <c r="U1647" s="40"/>
      <c r="V1647" s="40"/>
      <c r="W1647" s="40"/>
      <c r="X1647" s="40"/>
      <c r="Y1647" s="40"/>
      <c r="Z1647" s="40"/>
      <c r="AA1647" s="40"/>
      <c r="AB1647" s="40"/>
      <c r="AC1647" s="40"/>
      <c r="AD1647" s="40"/>
      <c r="AE1647" s="40"/>
      <c r="AR1647" s="226" t="s">
        <v>348</v>
      </c>
      <c r="AT1647" s="226" t="s">
        <v>238</v>
      </c>
      <c r="AU1647" s="226" t="s">
        <v>82</v>
      </c>
      <c r="AY1647" s="19" t="s">
        <v>236</v>
      </c>
      <c r="BE1647" s="227">
        <f>IF(N1647="základní",J1647,0)</f>
        <v>0</v>
      </c>
      <c r="BF1647" s="227">
        <f>IF(N1647="snížená",J1647,0)</f>
        <v>0</v>
      </c>
      <c r="BG1647" s="227">
        <f>IF(N1647="zákl. přenesená",J1647,0)</f>
        <v>0</v>
      </c>
      <c r="BH1647" s="227">
        <f>IF(N1647="sníž. přenesená",J1647,0)</f>
        <v>0</v>
      </c>
      <c r="BI1647" s="227">
        <f>IF(N1647="nulová",J1647,0)</f>
        <v>0</v>
      </c>
      <c r="BJ1647" s="19" t="s">
        <v>80</v>
      </c>
      <c r="BK1647" s="227">
        <f>ROUND(I1647*H1647,2)</f>
        <v>0</v>
      </c>
      <c r="BL1647" s="19" t="s">
        <v>348</v>
      </c>
      <c r="BM1647" s="226" t="s">
        <v>1810</v>
      </c>
    </row>
    <row r="1648" s="2" customFormat="1">
      <c r="A1648" s="40"/>
      <c r="B1648" s="41"/>
      <c r="C1648" s="42"/>
      <c r="D1648" s="228" t="s">
        <v>245</v>
      </c>
      <c r="E1648" s="42"/>
      <c r="F1648" s="229" t="s">
        <v>1811</v>
      </c>
      <c r="G1648" s="42"/>
      <c r="H1648" s="42"/>
      <c r="I1648" s="230"/>
      <c r="J1648" s="42"/>
      <c r="K1648" s="42"/>
      <c r="L1648" s="46"/>
      <c r="M1648" s="231"/>
      <c r="N1648" s="232"/>
      <c r="O1648" s="86"/>
      <c r="P1648" s="86"/>
      <c r="Q1648" s="86"/>
      <c r="R1648" s="86"/>
      <c r="S1648" s="86"/>
      <c r="T1648" s="87"/>
      <c r="U1648" s="40"/>
      <c r="V1648" s="40"/>
      <c r="W1648" s="40"/>
      <c r="X1648" s="40"/>
      <c r="Y1648" s="40"/>
      <c r="Z1648" s="40"/>
      <c r="AA1648" s="40"/>
      <c r="AB1648" s="40"/>
      <c r="AC1648" s="40"/>
      <c r="AD1648" s="40"/>
      <c r="AE1648" s="40"/>
      <c r="AT1648" s="19" t="s">
        <v>245</v>
      </c>
      <c r="AU1648" s="19" t="s">
        <v>82</v>
      </c>
    </row>
    <row r="1649" s="13" customFormat="1">
      <c r="A1649" s="13"/>
      <c r="B1649" s="233"/>
      <c r="C1649" s="234"/>
      <c r="D1649" s="235" t="s">
        <v>247</v>
      </c>
      <c r="E1649" s="236" t="s">
        <v>19</v>
      </c>
      <c r="F1649" s="237" t="s">
        <v>268</v>
      </c>
      <c r="G1649" s="234"/>
      <c r="H1649" s="236" t="s">
        <v>19</v>
      </c>
      <c r="I1649" s="238"/>
      <c r="J1649" s="234"/>
      <c r="K1649" s="234"/>
      <c r="L1649" s="239"/>
      <c r="M1649" s="240"/>
      <c r="N1649" s="241"/>
      <c r="O1649" s="241"/>
      <c r="P1649" s="241"/>
      <c r="Q1649" s="241"/>
      <c r="R1649" s="241"/>
      <c r="S1649" s="241"/>
      <c r="T1649" s="242"/>
      <c r="U1649" s="13"/>
      <c r="V1649" s="13"/>
      <c r="W1649" s="13"/>
      <c r="X1649" s="13"/>
      <c r="Y1649" s="13"/>
      <c r="Z1649" s="13"/>
      <c r="AA1649" s="13"/>
      <c r="AB1649" s="13"/>
      <c r="AC1649" s="13"/>
      <c r="AD1649" s="13"/>
      <c r="AE1649" s="13"/>
      <c r="AT1649" s="243" t="s">
        <v>247</v>
      </c>
      <c r="AU1649" s="243" t="s">
        <v>82</v>
      </c>
      <c r="AV1649" s="13" t="s">
        <v>80</v>
      </c>
      <c r="AW1649" s="13" t="s">
        <v>33</v>
      </c>
      <c r="AX1649" s="13" t="s">
        <v>73</v>
      </c>
      <c r="AY1649" s="243" t="s">
        <v>236</v>
      </c>
    </row>
    <row r="1650" s="13" customFormat="1">
      <c r="A1650" s="13"/>
      <c r="B1650" s="233"/>
      <c r="C1650" s="234"/>
      <c r="D1650" s="235" t="s">
        <v>247</v>
      </c>
      <c r="E1650" s="236" t="s">
        <v>19</v>
      </c>
      <c r="F1650" s="237" t="s">
        <v>269</v>
      </c>
      <c r="G1650" s="234"/>
      <c r="H1650" s="236" t="s">
        <v>19</v>
      </c>
      <c r="I1650" s="238"/>
      <c r="J1650" s="234"/>
      <c r="K1650" s="234"/>
      <c r="L1650" s="239"/>
      <c r="M1650" s="240"/>
      <c r="N1650" s="241"/>
      <c r="O1650" s="241"/>
      <c r="P1650" s="241"/>
      <c r="Q1650" s="241"/>
      <c r="R1650" s="241"/>
      <c r="S1650" s="241"/>
      <c r="T1650" s="242"/>
      <c r="U1650" s="13"/>
      <c r="V1650" s="13"/>
      <c r="W1650" s="13"/>
      <c r="X1650" s="13"/>
      <c r="Y1650" s="13"/>
      <c r="Z1650" s="13"/>
      <c r="AA1650" s="13"/>
      <c r="AB1650" s="13"/>
      <c r="AC1650" s="13"/>
      <c r="AD1650" s="13"/>
      <c r="AE1650" s="13"/>
      <c r="AT1650" s="243" t="s">
        <v>247</v>
      </c>
      <c r="AU1650" s="243" t="s">
        <v>82</v>
      </c>
      <c r="AV1650" s="13" t="s">
        <v>80</v>
      </c>
      <c r="AW1650" s="13" t="s">
        <v>33</v>
      </c>
      <c r="AX1650" s="13" t="s">
        <v>73</v>
      </c>
      <c r="AY1650" s="243" t="s">
        <v>236</v>
      </c>
    </row>
    <row r="1651" s="14" customFormat="1">
      <c r="A1651" s="14"/>
      <c r="B1651" s="244"/>
      <c r="C1651" s="245"/>
      <c r="D1651" s="235" t="s">
        <v>247</v>
      </c>
      <c r="E1651" s="246" t="s">
        <v>19</v>
      </c>
      <c r="F1651" s="247" t="s">
        <v>1768</v>
      </c>
      <c r="G1651" s="245"/>
      <c r="H1651" s="248">
        <v>122.34</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247</v>
      </c>
      <c r="AU1651" s="254" t="s">
        <v>82</v>
      </c>
      <c r="AV1651" s="14" t="s">
        <v>82</v>
      </c>
      <c r="AW1651" s="14" t="s">
        <v>33</v>
      </c>
      <c r="AX1651" s="14" t="s">
        <v>73</v>
      </c>
      <c r="AY1651" s="254" t="s">
        <v>236</v>
      </c>
    </row>
    <row r="1652" s="14" customFormat="1">
      <c r="A1652" s="14"/>
      <c r="B1652" s="244"/>
      <c r="C1652" s="245"/>
      <c r="D1652" s="235" t="s">
        <v>247</v>
      </c>
      <c r="E1652" s="246" t="s">
        <v>19</v>
      </c>
      <c r="F1652" s="247" t="s">
        <v>1769</v>
      </c>
      <c r="G1652" s="245"/>
      <c r="H1652" s="248">
        <v>25.620000000000001</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247</v>
      </c>
      <c r="AU1652" s="254" t="s">
        <v>82</v>
      </c>
      <c r="AV1652" s="14" t="s">
        <v>82</v>
      </c>
      <c r="AW1652" s="14" t="s">
        <v>33</v>
      </c>
      <c r="AX1652" s="14" t="s">
        <v>73</v>
      </c>
      <c r="AY1652" s="254" t="s">
        <v>236</v>
      </c>
    </row>
    <row r="1653" s="16" customFormat="1">
      <c r="A1653" s="16"/>
      <c r="B1653" s="266"/>
      <c r="C1653" s="267"/>
      <c r="D1653" s="235" t="s">
        <v>247</v>
      </c>
      <c r="E1653" s="268" t="s">
        <v>19</v>
      </c>
      <c r="F1653" s="269" t="s">
        <v>367</v>
      </c>
      <c r="G1653" s="267"/>
      <c r="H1653" s="270">
        <v>147.96000000000001</v>
      </c>
      <c r="I1653" s="271"/>
      <c r="J1653" s="267"/>
      <c r="K1653" s="267"/>
      <c r="L1653" s="272"/>
      <c r="M1653" s="273"/>
      <c r="N1653" s="274"/>
      <c r="O1653" s="274"/>
      <c r="P1653" s="274"/>
      <c r="Q1653" s="274"/>
      <c r="R1653" s="274"/>
      <c r="S1653" s="274"/>
      <c r="T1653" s="275"/>
      <c r="U1653" s="16"/>
      <c r="V1653" s="16"/>
      <c r="W1653" s="16"/>
      <c r="X1653" s="16"/>
      <c r="Y1653" s="16"/>
      <c r="Z1653" s="16"/>
      <c r="AA1653" s="16"/>
      <c r="AB1653" s="16"/>
      <c r="AC1653" s="16"/>
      <c r="AD1653" s="16"/>
      <c r="AE1653" s="16"/>
      <c r="AT1653" s="276" t="s">
        <v>247</v>
      </c>
      <c r="AU1653" s="276" t="s">
        <v>82</v>
      </c>
      <c r="AV1653" s="16" t="s">
        <v>128</v>
      </c>
      <c r="AW1653" s="16" t="s">
        <v>33</v>
      </c>
      <c r="AX1653" s="16" t="s">
        <v>73</v>
      </c>
      <c r="AY1653" s="276" t="s">
        <v>236</v>
      </c>
    </row>
    <row r="1654" s="13" customFormat="1">
      <c r="A1654" s="13"/>
      <c r="B1654" s="233"/>
      <c r="C1654" s="234"/>
      <c r="D1654" s="235" t="s">
        <v>247</v>
      </c>
      <c r="E1654" s="236" t="s">
        <v>19</v>
      </c>
      <c r="F1654" s="237" t="s">
        <v>333</v>
      </c>
      <c r="G1654" s="234"/>
      <c r="H1654" s="236" t="s">
        <v>19</v>
      </c>
      <c r="I1654" s="238"/>
      <c r="J1654" s="234"/>
      <c r="K1654" s="234"/>
      <c r="L1654" s="239"/>
      <c r="M1654" s="240"/>
      <c r="N1654" s="241"/>
      <c r="O1654" s="241"/>
      <c r="P1654" s="241"/>
      <c r="Q1654" s="241"/>
      <c r="R1654" s="241"/>
      <c r="S1654" s="241"/>
      <c r="T1654" s="242"/>
      <c r="U1654" s="13"/>
      <c r="V1654" s="13"/>
      <c r="W1654" s="13"/>
      <c r="X1654" s="13"/>
      <c r="Y1654" s="13"/>
      <c r="Z1654" s="13"/>
      <c r="AA1654" s="13"/>
      <c r="AB1654" s="13"/>
      <c r="AC1654" s="13"/>
      <c r="AD1654" s="13"/>
      <c r="AE1654" s="13"/>
      <c r="AT1654" s="243" t="s">
        <v>247</v>
      </c>
      <c r="AU1654" s="243" t="s">
        <v>82</v>
      </c>
      <c r="AV1654" s="13" t="s">
        <v>80</v>
      </c>
      <c r="AW1654" s="13" t="s">
        <v>33</v>
      </c>
      <c r="AX1654" s="13" t="s">
        <v>73</v>
      </c>
      <c r="AY1654" s="243" t="s">
        <v>236</v>
      </c>
    </row>
    <row r="1655" s="14" customFormat="1">
      <c r="A1655" s="14"/>
      <c r="B1655" s="244"/>
      <c r="C1655" s="245"/>
      <c r="D1655" s="235" t="s">
        <v>247</v>
      </c>
      <c r="E1655" s="246" t="s">
        <v>19</v>
      </c>
      <c r="F1655" s="247" t="s">
        <v>1770</v>
      </c>
      <c r="G1655" s="245"/>
      <c r="H1655" s="248">
        <v>183.15000000000001</v>
      </c>
      <c r="I1655" s="249"/>
      <c r="J1655" s="245"/>
      <c r="K1655" s="245"/>
      <c r="L1655" s="250"/>
      <c r="M1655" s="251"/>
      <c r="N1655" s="252"/>
      <c r="O1655" s="252"/>
      <c r="P1655" s="252"/>
      <c r="Q1655" s="252"/>
      <c r="R1655" s="252"/>
      <c r="S1655" s="252"/>
      <c r="T1655" s="253"/>
      <c r="U1655" s="14"/>
      <c r="V1655" s="14"/>
      <c r="W1655" s="14"/>
      <c r="X1655" s="14"/>
      <c r="Y1655" s="14"/>
      <c r="Z1655" s="14"/>
      <c r="AA1655" s="14"/>
      <c r="AB1655" s="14"/>
      <c r="AC1655" s="14"/>
      <c r="AD1655" s="14"/>
      <c r="AE1655" s="14"/>
      <c r="AT1655" s="254" t="s">
        <v>247</v>
      </c>
      <c r="AU1655" s="254" t="s">
        <v>82</v>
      </c>
      <c r="AV1655" s="14" t="s">
        <v>82</v>
      </c>
      <c r="AW1655" s="14" t="s">
        <v>33</v>
      </c>
      <c r="AX1655" s="14" t="s">
        <v>73</v>
      </c>
      <c r="AY1655" s="254" t="s">
        <v>236</v>
      </c>
    </row>
    <row r="1656" s="14" customFormat="1">
      <c r="A1656" s="14"/>
      <c r="B1656" s="244"/>
      <c r="C1656" s="245"/>
      <c r="D1656" s="235" t="s">
        <v>247</v>
      </c>
      <c r="E1656" s="246" t="s">
        <v>19</v>
      </c>
      <c r="F1656" s="247" t="s">
        <v>1812</v>
      </c>
      <c r="G1656" s="245"/>
      <c r="H1656" s="248">
        <v>21.510000000000002</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247</v>
      </c>
      <c r="AU1656" s="254" t="s">
        <v>82</v>
      </c>
      <c r="AV1656" s="14" t="s">
        <v>82</v>
      </c>
      <c r="AW1656" s="14" t="s">
        <v>33</v>
      </c>
      <c r="AX1656" s="14" t="s">
        <v>73</v>
      </c>
      <c r="AY1656" s="254" t="s">
        <v>236</v>
      </c>
    </row>
    <row r="1657" s="16" customFormat="1">
      <c r="A1657" s="16"/>
      <c r="B1657" s="266"/>
      <c r="C1657" s="267"/>
      <c r="D1657" s="235" t="s">
        <v>247</v>
      </c>
      <c r="E1657" s="268" t="s">
        <v>19</v>
      </c>
      <c r="F1657" s="269" t="s">
        <v>367</v>
      </c>
      <c r="G1657" s="267"/>
      <c r="H1657" s="270">
        <v>204.66</v>
      </c>
      <c r="I1657" s="271"/>
      <c r="J1657" s="267"/>
      <c r="K1657" s="267"/>
      <c r="L1657" s="272"/>
      <c r="M1657" s="273"/>
      <c r="N1657" s="274"/>
      <c r="O1657" s="274"/>
      <c r="P1657" s="274"/>
      <c r="Q1657" s="274"/>
      <c r="R1657" s="274"/>
      <c r="S1657" s="274"/>
      <c r="T1657" s="275"/>
      <c r="U1657" s="16"/>
      <c r="V1657" s="16"/>
      <c r="W1657" s="16"/>
      <c r="X1657" s="16"/>
      <c r="Y1657" s="16"/>
      <c r="Z1657" s="16"/>
      <c r="AA1657" s="16"/>
      <c r="AB1657" s="16"/>
      <c r="AC1657" s="16"/>
      <c r="AD1657" s="16"/>
      <c r="AE1657" s="16"/>
      <c r="AT1657" s="276" t="s">
        <v>247</v>
      </c>
      <c r="AU1657" s="276" t="s">
        <v>82</v>
      </c>
      <c r="AV1657" s="16" t="s">
        <v>128</v>
      </c>
      <c r="AW1657" s="16" t="s">
        <v>33</v>
      </c>
      <c r="AX1657" s="16" t="s">
        <v>73</v>
      </c>
      <c r="AY1657" s="276" t="s">
        <v>236</v>
      </c>
    </row>
    <row r="1658" s="15" customFormat="1">
      <c r="A1658" s="15"/>
      <c r="B1658" s="255"/>
      <c r="C1658" s="256"/>
      <c r="D1658" s="235" t="s">
        <v>247</v>
      </c>
      <c r="E1658" s="257" t="s">
        <v>19</v>
      </c>
      <c r="F1658" s="258" t="s">
        <v>254</v>
      </c>
      <c r="G1658" s="256"/>
      <c r="H1658" s="259">
        <v>352.62</v>
      </c>
      <c r="I1658" s="260"/>
      <c r="J1658" s="256"/>
      <c r="K1658" s="256"/>
      <c r="L1658" s="261"/>
      <c r="M1658" s="262"/>
      <c r="N1658" s="263"/>
      <c r="O1658" s="263"/>
      <c r="P1658" s="263"/>
      <c r="Q1658" s="263"/>
      <c r="R1658" s="263"/>
      <c r="S1658" s="263"/>
      <c r="T1658" s="264"/>
      <c r="U1658" s="15"/>
      <c r="V1658" s="15"/>
      <c r="W1658" s="15"/>
      <c r="X1658" s="15"/>
      <c r="Y1658" s="15"/>
      <c r="Z1658" s="15"/>
      <c r="AA1658" s="15"/>
      <c r="AB1658" s="15"/>
      <c r="AC1658" s="15"/>
      <c r="AD1658" s="15"/>
      <c r="AE1658" s="15"/>
      <c r="AT1658" s="265" t="s">
        <v>247</v>
      </c>
      <c r="AU1658" s="265" t="s">
        <v>82</v>
      </c>
      <c r="AV1658" s="15" t="s">
        <v>243</v>
      </c>
      <c r="AW1658" s="15" t="s">
        <v>33</v>
      </c>
      <c r="AX1658" s="15" t="s">
        <v>80</v>
      </c>
      <c r="AY1658" s="265" t="s">
        <v>236</v>
      </c>
    </row>
    <row r="1659" s="2" customFormat="1" ht="24.15" customHeight="1">
      <c r="A1659" s="40"/>
      <c r="B1659" s="41"/>
      <c r="C1659" s="277" t="s">
        <v>1813</v>
      </c>
      <c r="D1659" s="277" t="s">
        <v>701</v>
      </c>
      <c r="E1659" s="278" t="s">
        <v>1814</v>
      </c>
      <c r="F1659" s="279" t="s">
        <v>1815</v>
      </c>
      <c r="G1659" s="280" t="s">
        <v>114</v>
      </c>
      <c r="H1659" s="281">
        <v>364.221</v>
      </c>
      <c r="I1659" s="282"/>
      <c r="J1659" s="283">
        <f>ROUND(I1659*H1659,2)</f>
        <v>0</v>
      </c>
      <c r="K1659" s="279" t="s">
        <v>242</v>
      </c>
      <c r="L1659" s="284"/>
      <c r="M1659" s="285" t="s">
        <v>19</v>
      </c>
      <c r="N1659" s="286" t="s">
        <v>44</v>
      </c>
      <c r="O1659" s="86"/>
      <c r="P1659" s="224">
        <f>O1659*H1659</f>
        <v>0</v>
      </c>
      <c r="Q1659" s="224">
        <v>0.0028700000000000002</v>
      </c>
      <c r="R1659" s="224">
        <f>Q1659*H1659</f>
        <v>1.04531427</v>
      </c>
      <c r="S1659" s="224">
        <v>0</v>
      </c>
      <c r="T1659" s="225">
        <f>S1659*H1659</f>
        <v>0</v>
      </c>
      <c r="U1659" s="40"/>
      <c r="V1659" s="40"/>
      <c r="W1659" s="40"/>
      <c r="X1659" s="40"/>
      <c r="Y1659" s="40"/>
      <c r="Z1659" s="40"/>
      <c r="AA1659" s="40"/>
      <c r="AB1659" s="40"/>
      <c r="AC1659" s="40"/>
      <c r="AD1659" s="40"/>
      <c r="AE1659" s="40"/>
      <c r="AR1659" s="226" t="s">
        <v>577</v>
      </c>
      <c r="AT1659" s="226" t="s">
        <v>701</v>
      </c>
      <c r="AU1659" s="226" t="s">
        <v>82</v>
      </c>
      <c r="AY1659" s="19" t="s">
        <v>236</v>
      </c>
      <c r="BE1659" s="227">
        <f>IF(N1659="základní",J1659,0)</f>
        <v>0</v>
      </c>
      <c r="BF1659" s="227">
        <f>IF(N1659="snížená",J1659,0)</f>
        <v>0</v>
      </c>
      <c r="BG1659" s="227">
        <f>IF(N1659="zákl. přenesená",J1659,0)</f>
        <v>0</v>
      </c>
      <c r="BH1659" s="227">
        <f>IF(N1659="sníž. přenesená",J1659,0)</f>
        <v>0</v>
      </c>
      <c r="BI1659" s="227">
        <f>IF(N1659="nulová",J1659,0)</f>
        <v>0</v>
      </c>
      <c r="BJ1659" s="19" t="s">
        <v>80</v>
      </c>
      <c r="BK1659" s="227">
        <f>ROUND(I1659*H1659,2)</f>
        <v>0</v>
      </c>
      <c r="BL1659" s="19" t="s">
        <v>348</v>
      </c>
      <c r="BM1659" s="226" t="s">
        <v>1816</v>
      </c>
    </row>
    <row r="1660" s="13" customFormat="1">
      <c r="A1660" s="13"/>
      <c r="B1660" s="233"/>
      <c r="C1660" s="234"/>
      <c r="D1660" s="235" t="s">
        <v>247</v>
      </c>
      <c r="E1660" s="236" t="s">
        <v>19</v>
      </c>
      <c r="F1660" s="237" t="s">
        <v>268</v>
      </c>
      <c r="G1660" s="234"/>
      <c r="H1660" s="236" t="s">
        <v>19</v>
      </c>
      <c r="I1660" s="238"/>
      <c r="J1660" s="234"/>
      <c r="K1660" s="234"/>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247</v>
      </c>
      <c r="AU1660" s="243" t="s">
        <v>82</v>
      </c>
      <c r="AV1660" s="13" t="s">
        <v>80</v>
      </c>
      <c r="AW1660" s="13" t="s">
        <v>33</v>
      </c>
      <c r="AX1660" s="13" t="s">
        <v>73</v>
      </c>
      <c r="AY1660" s="243" t="s">
        <v>236</v>
      </c>
    </row>
    <row r="1661" s="13" customFormat="1">
      <c r="A1661" s="13"/>
      <c r="B1661" s="233"/>
      <c r="C1661" s="234"/>
      <c r="D1661" s="235" t="s">
        <v>247</v>
      </c>
      <c r="E1661" s="236" t="s">
        <v>19</v>
      </c>
      <c r="F1661" s="237" t="s">
        <v>269</v>
      </c>
      <c r="G1661" s="234"/>
      <c r="H1661" s="236" t="s">
        <v>19</v>
      </c>
      <c r="I1661" s="238"/>
      <c r="J1661" s="234"/>
      <c r="K1661" s="234"/>
      <c r="L1661" s="239"/>
      <c r="M1661" s="240"/>
      <c r="N1661" s="241"/>
      <c r="O1661" s="241"/>
      <c r="P1661" s="241"/>
      <c r="Q1661" s="241"/>
      <c r="R1661" s="241"/>
      <c r="S1661" s="241"/>
      <c r="T1661" s="242"/>
      <c r="U1661" s="13"/>
      <c r="V1661" s="13"/>
      <c r="W1661" s="13"/>
      <c r="X1661" s="13"/>
      <c r="Y1661" s="13"/>
      <c r="Z1661" s="13"/>
      <c r="AA1661" s="13"/>
      <c r="AB1661" s="13"/>
      <c r="AC1661" s="13"/>
      <c r="AD1661" s="13"/>
      <c r="AE1661" s="13"/>
      <c r="AT1661" s="243" t="s">
        <v>247</v>
      </c>
      <c r="AU1661" s="243" t="s">
        <v>82</v>
      </c>
      <c r="AV1661" s="13" t="s">
        <v>80</v>
      </c>
      <c r="AW1661" s="13" t="s">
        <v>33</v>
      </c>
      <c r="AX1661" s="13" t="s">
        <v>73</v>
      </c>
      <c r="AY1661" s="243" t="s">
        <v>236</v>
      </c>
    </row>
    <row r="1662" s="14" customFormat="1">
      <c r="A1662" s="14"/>
      <c r="B1662" s="244"/>
      <c r="C1662" s="245"/>
      <c r="D1662" s="235" t="s">
        <v>247</v>
      </c>
      <c r="E1662" s="246" t="s">
        <v>19</v>
      </c>
      <c r="F1662" s="247" t="s">
        <v>1768</v>
      </c>
      <c r="G1662" s="245"/>
      <c r="H1662" s="248">
        <v>122.34</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247</v>
      </c>
      <c r="AU1662" s="254" t="s">
        <v>82</v>
      </c>
      <c r="AV1662" s="14" t="s">
        <v>82</v>
      </c>
      <c r="AW1662" s="14" t="s">
        <v>33</v>
      </c>
      <c r="AX1662" s="14" t="s">
        <v>73</v>
      </c>
      <c r="AY1662" s="254" t="s">
        <v>236</v>
      </c>
    </row>
    <row r="1663" s="14" customFormat="1">
      <c r="A1663" s="14"/>
      <c r="B1663" s="244"/>
      <c r="C1663" s="245"/>
      <c r="D1663" s="235" t="s">
        <v>247</v>
      </c>
      <c r="E1663" s="246" t="s">
        <v>19</v>
      </c>
      <c r="F1663" s="247" t="s">
        <v>1769</v>
      </c>
      <c r="G1663" s="245"/>
      <c r="H1663" s="248">
        <v>25.620000000000001</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247</v>
      </c>
      <c r="AU1663" s="254" t="s">
        <v>82</v>
      </c>
      <c r="AV1663" s="14" t="s">
        <v>82</v>
      </c>
      <c r="AW1663" s="14" t="s">
        <v>33</v>
      </c>
      <c r="AX1663" s="14" t="s">
        <v>73</v>
      </c>
      <c r="AY1663" s="254" t="s">
        <v>236</v>
      </c>
    </row>
    <row r="1664" s="16" customFormat="1">
      <c r="A1664" s="16"/>
      <c r="B1664" s="266"/>
      <c r="C1664" s="267"/>
      <c r="D1664" s="235" t="s">
        <v>247</v>
      </c>
      <c r="E1664" s="268" t="s">
        <v>19</v>
      </c>
      <c r="F1664" s="269" t="s">
        <v>367</v>
      </c>
      <c r="G1664" s="267"/>
      <c r="H1664" s="270">
        <v>147.96000000000001</v>
      </c>
      <c r="I1664" s="271"/>
      <c r="J1664" s="267"/>
      <c r="K1664" s="267"/>
      <c r="L1664" s="272"/>
      <c r="M1664" s="273"/>
      <c r="N1664" s="274"/>
      <c r="O1664" s="274"/>
      <c r="P1664" s="274"/>
      <c r="Q1664" s="274"/>
      <c r="R1664" s="274"/>
      <c r="S1664" s="274"/>
      <c r="T1664" s="275"/>
      <c r="U1664" s="16"/>
      <c r="V1664" s="16"/>
      <c r="W1664" s="16"/>
      <c r="X1664" s="16"/>
      <c r="Y1664" s="16"/>
      <c r="Z1664" s="16"/>
      <c r="AA1664" s="16"/>
      <c r="AB1664" s="16"/>
      <c r="AC1664" s="16"/>
      <c r="AD1664" s="16"/>
      <c r="AE1664" s="16"/>
      <c r="AT1664" s="276" t="s">
        <v>247</v>
      </c>
      <c r="AU1664" s="276" t="s">
        <v>82</v>
      </c>
      <c r="AV1664" s="16" t="s">
        <v>128</v>
      </c>
      <c r="AW1664" s="16" t="s">
        <v>33</v>
      </c>
      <c r="AX1664" s="16" t="s">
        <v>73</v>
      </c>
      <c r="AY1664" s="276" t="s">
        <v>236</v>
      </c>
    </row>
    <row r="1665" s="13" customFormat="1">
      <c r="A1665" s="13"/>
      <c r="B1665" s="233"/>
      <c r="C1665" s="234"/>
      <c r="D1665" s="235" t="s">
        <v>247</v>
      </c>
      <c r="E1665" s="236" t="s">
        <v>19</v>
      </c>
      <c r="F1665" s="237" t="s">
        <v>333</v>
      </c>
      <c r="G1665" s="234"/>
      <c r="H1665" s="236" t="s">
        <v>19</v>
      </c>
      <c r="I1665" s="238"/>
      <c r="J1665" s="234"/>
      <c r="K1665" s="234"/>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247</v>
      </c>
      <c r="AU1665" s="243" t="s">
        <v>82</v>
      </c>
      <c r="AV1665" s="13" t="s">
        <v>80</v>
      </c>
      <c r="AW1665" s="13" t="s">
        <v>33</v>
      </c>
      <c r="AX1665" s="13" t="s">
        <v>73</v>
      </c>
      <c r="AY1665" s="243" t="s">
        <v>236</v>
      </c>
    </row>
    <row r="1666" s="14" customFormat="1">
      <c r="A1666" s="14"/>
      <c r="B1666" s="244"/>
      <c r="C1666" s="245"/>
      <c r="D1666" s="235" t="s">
        <v>247</v>
      </c>
      <c r="E1666" s="246" t="s">
        <v>19</v>
      </c>
      <c r="F1666" s="247" t="s">
        <v>1770</v>
      </c>
      <c r="G1666" s="245"/>
      <c r="H1666" s="248">
        <v>183.15000000000001</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247</v>
      </c>
      <c r="AU1666" s="254" t="s">
        <v>82</v>
      </c>
      <c r="AV1666" s="14" t="s">
        <v>82</v>
      </c>
      <c r="AW1666" s="14" t="s">
        <v>33</v>
      </c>
      <c r="AX1666" s="14" t="s">
        <v>73</v>
      </c>
      <c r="AY1666" s="254" t="s">
        <v>236</v>
      </c>
    </row>
    <row r="1667" s="16" customFormat="1">
      <c r="A1667" s="16"/>
      <c r="B1667" s="266"/>
      <c r="C1667" s="267"/>
      <c r="D1667" s="235" t="s">
        <v>247</v>
      </c>
      <c r="E1667" s="268" t="s">
        <v>19</v>
      </c>
      <c r="F1667" s="269" t="s">
        <v>367</v>
      </c>
      <c r="G1667" s="267"/>
      <c r="H1667" s="270">
        <v>183.15000000000001</v>
      </c>
      <c r="I1667" s="271"/>
      <c r="J1667" s="267"/>
      <c r="K1667" s="267"/>
      <c r="L1667" s="272"/>
      <c r="M1667" s="273"/>
      <c r="N1667" s="274"/>
      <c r="O1667" s="274"/>
      <c r="P1667" s="274"/>
      <c r="Q1667" s="274"/>
      <c r="R1667" s="274"/>
      <c r="S1667" s="274"/>
      <c r="T1667" s="275"/>
      <c r="U1667" s="16"/>
      <c r="V1667" s="16"/>
      <c r="W1667" s="16"/>
      <c r="X1667" s="16"/>
      <c r="Y1667" s="16"/>
      <c r="Z1667" s="16"/>
      <c r="AA1667" s="16"/>
      <c r="AB1667" s="16"/>
      <c r="AC1667" s="16"/>
      <c r="AD1667" s="16"/>
      <c r="AE1667" s="16"/>
      <c r="AT1667" s="276" t="s">
        <v>247</v>
      </c>
      <c r="AU1667" s="276" t="s">
        <v>82</v>
      </c>
      <c r="AV1667" s="16" t="s">
        <v>128</v>
      </c>
      <c r="AW1667" s="16" t="s">
        <v>33</v>
      </c>
      <c r="AX1667" s="16" t="s">
        <v>73</v>
      </c>
      <c r="AY1667" s="276" t="s">
        <v>236</v>
      </c>
    </row>
    <row r="1668" s="15" customFormat="1">
      <c r="A1668" s="15"/>
      <c r="B1668" s="255"/>
      <c r="C1668" s="256"/>
      <c r="D1668" s="235" t="s">
        <v>247</v>
      </c>
      <c r="E1668" s="257" t="s">
        <v>19</v>
      </c>
      <c r="F1668" s="258" t="s">
        <v>254</v>
      </c>
      <c r="G1668" s="256"/>
      <c r="H1668" s="259">
        <v>331.11000000000001</v>
      </c>
      <c r="I1668" s="260"/>
      <c r="J1668" s="256"/>
      <c r="K1668" s="256"/>
      <c r="L1668" s="261"/>
      <c r="M1668" s="262"/>
      <c r="N1668" s="263"/>
      <c r="O1668" s="263"/>
      <c r="P1668" s="263"/>
      <c r="Q1668" s="263"/>
      <c r="R1668" s="263"/>
      <c r="S1668" s="263"/>
      <c r="T1668" s="264"/>
      <c r="U1668" s="15"/>
      <c r="V1668" s="15"/>
      <c r="W1668" s="15"/>
      <c r="X1668" s="15"/>
      <c r="Y1668" s="15"/>
      <c r="Z1668" s="15"/>
      <c r="AA1668" s="15"/>
      <c r="AB1668" s="15"/>
      <c r="AC1668" s="15"/>
      <c r="AD1668" s="15"/>
      <c r="AE1668" s="15"/>
      <c r="AT1668" s="265" t="s">
        <v>247</v>
      </c>
      <c r="AU1668" s="265" t="s">
        <v>82</v>
      </c>
      <c r="AV1668" s="15" t="s">
        <v>243</v>
      </c>
      <c r="AW1668" s="15" t="s">
        <v>33</v>
      </c>
      <c r="AX1668" s="15" t="s">
        <v>80</v>
      </c>
      <c r="AY1668" s="265" t="s">
        <v>236</v>
      </c>
    </row>
    <row r="1669" s="14" customFormat="1">
      <c r="A1669" s="14"/>
      <c r="B1669" s="244"/>
      <c r="C1669" s="245"/>
      <c r="D1669" s="235" t="s">
        <v>247</v>
      </c>
      <c r="E1669" s="245"/>
      <c r="F1669" s="247" t="s">
        <v>1817</v>
      </c>
      <c r="G1669" s="245"/>
      <c r="H1669" s="248">
        <v>364.221</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247</v>
      </c>
      <c r="AU1669" s="254" t="s">
        <v>82</v>
      </c>
      <c r="AV1669" s="14" t="s">
        <v>82</v>
      </c>
      <c r="AW1669" s="14" t="s">
        <v>4</v>
      </c>
      <c r="AX1669" s="14" t="s">
        <v>80</v>
      </c>
      <c r="AY1669" s="254" t="s">
        <v>236</v>
      </c>
    </row>
    <row r="1670" s="2" customFormat="1" ht="24.15" customHeight="1">
      <c r="A1670" s="40"/>
      <c r="B1670" s="41"/>
      <c r="C1670" s="215" t="s">
        <v>1818</v>
      </c>
      <c r="D1670" s="215" t="s">
        <v>238</v>
      </c>
      <c r="E1670" s="216" t="s">
        <v>1819</v>
      </c>
      <c r="F1670" s="217" t="s">
        <v>1820</v>
      </c>
      <c r="G1670" s="218" t="s">
        <v>329</v>
      </c>
      <c r="H1670" s="219">
        <v>1.2190000000000001</v>
      </c>
      <c r="I1670" s="220"/>
      <c r="J1670" s="221">
        <f>ROUND(I1670*H1670,2)</f>
        <v>0</v>
      </c>
      <c r="K1670" s="217" t="s">
        <v>242</v>
      </c>
      <c r="L1670" s="46"/>
      <c r="M1670" s="222" t="s">
        <v>19</v>
      </c>
      <c r="N1670" s="223" t="s">
        <v>44</v>
      </c>
      <c r="O1670" s="86"/>
      <c r="P1670" s="224">
        <f>O1670*H1670</f>
        <v>0</v>
      </c>
      <c r="Q1670" s="224">
        <v>0</v>
      </c>
      <c r="R1670" s="224">
        <f>Q1670*H1670</f>
        <v>0</v>
      </c>
      <c r="S1670" s="224">
        <v>0</v>
      </c>
      <c r="T1670" s="225">
        <f>S1670*H1670</f>
        <v>0</v>
      </c>
      <c r="U1670" s="40"/>
      <c r="V1670" s="40"/>
      <c r="W1670" s="40"/>
      <c r="X1670" s="40"/>
      <c r="Y1670" s="40"/>
      <c r="Z1670" s="40"/>
      <c r="AA1670" s="40"/>
      <c r="AB1670" s="40"/>
      <c r="AC1670" s="40"/>
      <c r="AD1670" s="40"/>
      <c r="AE1670" s="40"/>
      <c r="AR1670" s="226" t="s">
        <v>348</v>
      </c>
      <c r="AT1670" s="226" t="s">
        <v>238</v>
      </c>
      <c r="AU1670" s="226" t="s">
        <v>82</v>
      </c>
      <c r="AY1670" s="19" t="s">
        <v>236</v>
      </c>
      <c r="BE1670" s="227">
        <f>IF(N1670="základní",J1670,0)</f>
        <v>0</v>
      </c>
      <c r="BF1670" s="227">
        <f>IF(N1670="snížená",J1670,0)</f>
        <v>0</v>
      </c>
      <c r="BG1670" s="227">
        <f>IF(N1670="zákl. přenesená",J1670,0)</f>
        <v>0</v>
      </c>
      <c r="BH1670" s="227">
        <f>IF(N1670="sníž. přenesená",J1670,0)</f>
        <v>0</v>
      </c>
      <c r="BI1670" s="227">
        <f>IF(N1670="nulová",J1670,0)</f>
        <v>0</v>
      </c>
      <c r="BJ1670" s="19" t="s">
        <v>80</v>
      </c>
      <c r="BK1670" s="227">
        <f>ROUND(I1670*H1670,2)</f>
        <v>0</v>
      </c>
      <c r="BL1670" s="19" t="s">
        <v>348</v>
      </c>
      <c r="BM1670" s="226" t="s">
        <v>1821</v>
      </c>
    </row>
    <row r="1671" s="2" customFormat="1">
      <c r="A1671" s="40"/>
      <c r="B1671" s="41"/>
      <c r="C1671" s="42"/>
      <c r="D1671" s="228" t="s">
        <v>245</v>
      </c>
      <c r="E1671" s="42"/>
      <c r="F1671" s="229" t="s">
        <v>1822</v>
      </c>
      <c r="G1671" s="42"/>
      <c r="H1671" s="42"/>
      <c r="I1671" s="230"/>
      <c r="J1671" s="42"/>
      <c r="K1671" s="42"/>
      <c r="L1671" s="46"/>
      <c r="M1671" s="231"/>
      <c r="N1671" s="232"/>
      <c r="O1671" s="86"/>
      <c r="P1671" s="86"/>
      <c r="Q1671" s="86"/>
      <c r="R1671" s="86"/>
      <c r="S1671" s="86"/>
      <c r="T1671" s="87"/>
      <c r="U1671" s="40"/>
      <c r="V1671" s="40"/>
      <c r="W1671" s="40"/>
      <c r="X1671" s="40"/>
      <c r="Y1671" s="40"/>
      <c r="Z1671" s="40"/>
      <c r="AA1671" s="40"/>
      <c r="AB1671" s="40"/>
      <c r="AC1671" s="40"/>
      <c r="AD1671" s="40"/>
      <c r="AE1671" s="40"/>
      <c r="AT1671" s="19" t="s">
        <v>245</v>
      </c>
      <c r="AU1671" s="19" t="s">
        <v>82</v>
      </c>
    </row>
    <row r="1672" s="12" customFormat="1" ht="22.8" customHeight="1">
      <c r="A1672" s="12"/>
      <c r="B1672" s="199"/>
      <c r="C1672" s="200"/>
      <c r="D1672" s="201" t="s">
        <v>72</v>
      </c>
      <c r="E1672" s="213" t="s">
        <v>1823</v>
      </c>
      <c r="F1672" s="213" t="s">
        <v>1824</v>
      </c>
      <c r="G1672" s="200"/>
      <c r="H1672" s="200"/>
      <c r="I1672" s="203"/>
      <c r="J1672" s="214">
        <f>BK1672</f>
        <v>0</v>
      </c>
      <c r="K1672" s="200"/>
      <c r="L1672" s="205"/>
      <c r="M1672" s="206"/>
      <c r="N1672" s="207"/>
      <c r="O1672" s="207"/>
      <c r="P1672" s="208">
        <f>SUM(P1673:P1753)</f>
        <v>0</v>
      </c>
      <c r="Q1672" s="207"/>
      <c r="R1672" s="208">
        <f>SUM(R1673:R1753)</f>
        <v>4.2346683000000001</v>
      </c>
      <c r="S1672" s="207"/>
      <c r="T1672" s="209">
        <f>SUM(T1673:T1753)</f>
        <v>0</v>
      </c>
      <c r="U1672" s="12"/>
      <c r="V1672" s="12"/>
      <c r="W1672" s="12"/>
      <c r="X1672" s="12"/>
      <c r="Y1672" s="12"/>
      <c r="Z1672" s="12"/>
      <c r="AA1672" s="12"/>
      <c r="AB1672" s="12"/>
      <c r="AC1672" s="12"/>
      <c r="AD1672" s="12"/>
      <c r="AE1672" s="12"/>
      <c r="AR1672" s="210" t="s">
        <v>82</v>
      </c>
      <c r="AT1672" s="211" t="s">
        <v>72</v>
      </c>
      <c r="AU1672" s="211" t="s">
        <v>80</v>
      </c>
      <c r="AY1672" s="210" t="s">
        <v>236</v>
      </c>
      <c r="BK1672" s="212">
        <f>SUM(BK1673:BK1753)</f>
        <v>0</v>
      </c>
    </row>
    <row r="1673" s="2" customFormat="1" ht="16.5" customHeight="1">
      <c r="A1673" s="40"/>
      <c r="B1673" s="41"/>
      <c r="C1673" s="215" t="s">
        <v>1825</v>
      </c>
      <c r="D1673" s="215" t="s">
        <v>238</v>
      </c>
      <c r="E1673" s="216" t="s">
        <v>1826</v>
      </c>
      <c r="F1673" s="217" t="s">
        <v>1827</v>
      </c>
      <c r="G1673" s="218" t="s">
        <v>114</v>
      </c>
      <c r="H1673" s="219">
        <v>497.49000000000001</v>
      </c>
      <c r="I1673" s="220"/>
      <c r="J1673" s="221">
        <f>ROUND(I1673*H1673,2)</f>
        <v>0</v>
      </c>
      <c r="K1673" s="217" t="s">
        <v>242</v>
      </c>
      <c r="L1673" s="46"/>
      <c r="M1673" s="222" t="s">
        <v>19</v>
      </c>
      <c r="N1673" s="223" t="s">
        <v>44</v>
      </c>
      <c r="O1673" s="86"/>
      <c r="P1673" s="224">
        <f>O1673*H1673</f>
        <v>0</v>
      </c>
      <c r="Q1673" s="224">
        <v>0.00029999999999999997</v>
      </c>
      <c r="R1673" s="224">
        <f>Q1673*H1673</f>
        <v>0.14924699999999999</v>
      </c>
      <c r="S1673" s="224">
        <v>0</v>
      </c>
      <c r="T1673" s="225">
        <f>S1673*H1673</f>
        <v>0</v>
      </c>
      <c r="U1673" s="40"/>
      <c r="V1673" s="40"/>
      <c r="W1673" s="40"/>
      <c r="X1673" s="40"/>
      <c r="Y1673" s="40"/>
      <c r="Z1673" s="40"/>
      <c r="AA1673" s="40"/>
      <c r="AB1673" s="40"/>
      <c r="AC1673" s="40"/>
      <c r="AD1673" s="40"/>
      <c r="AE1673" s="40"/>
      <c r="AR1673" s="226" t="s">
        <v>348</v>
      </c>
      <c r="AT1673" s="226" t="s">
        <v>238</v>
      </c>
      <c r="AU1673" s="226" t="s">
        <v>82</v>
      </c>
      <c r="AY1673" s="19" t="s">
        <v>236</v>
      </c>
      <c r="BE1673" s="227">
        <f>IF(N1673="základní",J1673,0)</f>
        <v>0</v>
      </c>
      <c r="BF1673" s="227">
        <f>IF(N1673="snížená",J1673,0)</f>
        <v>0</v>
      </c>
      <c r="BG1673" s="227">
        <f>IF(N1673="zákl. přenesená",J1673,0)</f>
        <v>0</v>
      </c>
      <c r="BH1673" s="227">
        <f>IF(N1673="sníž. přenesená",J1673,0)</f>
        <v>0</v>
      </c>
      <c r="BI1673" s="227">
        <f>IF(N1673="nulová",J1673,0)</f>
        <v>0</v>
      </c>
      <c r="BJ1673" s="19" t="s">
        <v>80</v>
      </c>
      <c r="BK1673" s="227">
        <f>ROUND(I1673*H1673,2)</f>
        <v>0</v>
      </c>
      <c r="BL1673" s="19" t="s">
        <v>348</v>
      </c>
      <c r="BM1673" s="226" t="s">
        <v>1828</v>
      </c>
    </row>
    <row r="1674" s="2" customFormat="1">
      <c r="A1674" s="40"/>
      <c r="B1674" s="41"/>
      <c r="C1674" s="42"/>
      <c r="D1674" s="228" t="s">
        <v>245</v>
      </c>
      <c r="E1674" s="42"/>
      <c r="F1674" s="229" t="s">
        <v>1829</v>
      </c>
      <c r="G1674" s="42"/>
      <c r="H1674" s="42"/>
      <c r="I1674" s="230"/>
      <c r="J1674" s="42"/>
      <c r="K1674" s="42"/>
      <c r="L1674" s="46"/>
      <c r="M1674" s="231"/>
      <c r="N1674" s="232"/>
      <c r="O1674" s="86"/>
      <c r="P1674" s="86"/>
      <c r="Q1674" s="86"/>
      <c r="R1674" s="86"/>
      <c r="S1674" s="86"/>
      <c r="T1674" s="87"/>
      <c r="U1674" s="40"/>
      <c r="V1674" s="40"/>
      <c r="W1674" s="40"/>
      <c r="X1674" s="40"/>
      <c r="Y1674" s="40"/>
      <c r="Z1674" s="40"/>
      <c r="AA1674" s="40"/>
      <c r="AB1674" s="40"/>
      <c r="AC1674" s="40"/>
      <c r="AD1674" s="40"/>
      <c r="AE1674" s="40"/>
      <c r="AT1674" s="19" t="s">
        <v>245</v>
      </c>
      <c r="AU1674" s="19" t="s">
        <v>82</v>
      </c>
    </row>
    <row r="1675" s="13" customFormat="1">
      <c r="A1675" s="13"/>
      <c r="B1675" s="233"/>
      <c r="C1675" s="234"/>
      <c r="D1675" s="235" t="s">
        <v>247</v>
      </c>
      <c r="E1675" s="236" t="s">
        <v>19</v>
      </c>
      <c r="F1675" s="237" t="s">
        <v>268</v>
      </c>
      <c r="G1675" s="234"/>
      <c r="H1675" s="236" t="s">
        <v>19</v>
      </c>
      <c r="I1675" s="238"/>
      <c r="J1675" s="234"/>
      <c r="K1675" s="234"/>
      <c r="L1675" s="239"/>
      <c r="M1675" s="240"/>
      <c r="N1675" s="241"/>
      <c r="O1675" s="241"/>
      <c r="P1675" s="241"/>
      <c r="Q1675" s="241"/>
      <c r="R1675" s="241"/>
      <c r="S1675" s="241"/>
      <c r="T1675" s="242"/>
      <c r="U1675" s="13"/>
      <c r="V1675" s="13"/>
      <c r="W1675" s="13"/>
      <c r="X1675" s="13"/>
      <c r="Y1675" s="13"/>
      <c r="Z1675" s="13"/>
      <c r="AA1675" s="13"/>
      <c r="AB1675" s="13"/>
      <c r="AC1675" s="13"/>
      <c r="AD1675" s="13"/>
      <c r="AE1675" s="13"/>
      <c r="AT1675" s="243" t="s">
        <v>247</v>
      </c>
      <c r="AU1675" s="243" t="s">
        <v>82</v>
      </c>
      <c r="AV1675" s="13" t="s">
        <v>80</v>
      </c>
      <c r="AW1675" s="13" t="s">
        <v>33</v>
      </c>
      <c r="AX1675" s="13" t="s">
        <v>73</v>
      </c>
      <c r="AY1675" s="243" t="s">
        <v>236</v>
      </c>
    </row>
    <row r="1676" s="13" customFormat="1">
      <c r="A1676" s="13"/>
      <c r="B1676" s="233"/>
      <c r="C1676" s="234"/>
      <c r="D1676" s="235" t="s">
        <v>247</v>
      </c>
      <c r="E1676" s="236" t="s">
        <v>19</v>
      </c>
      <c r="F1676" s="237" t="s">
        <v>269</v>
      </c>
      <c r="G1676" s="234"/>
      <c r="H1676" s="236" t="s">
        <v>19</v>
      </c>
      <c r="I1676" s="238"/>
      <c r="J1676" s="234"/>
      <c r="K1676" s="234"/>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247</v>
      </c>
      <c r="AU1676" s="243" t="s">
        <v>82</v>
      </c>
      <c r="AV1676" s="13" t="s">
        <v>80</v>
      </c>
      <c r="AW1676" s="13" t="s">
        <v>33</v>
      </c>
      <c r="AX1676" s="13" t="s">
        <v>73</v>
      </c>
      <c r="AY1676" s="243" t="s">
        <v>236</v>
      </c>
    </row>
    <row r="1677" s="14" customFormat="1">
      <c r="A1677" s="14"/>
      <c r="B1677" s="244"/>
      <c r="C1677" s="245"/>
      <c r="D1677" s="235" t="s">
        <v>247</v>
      </c>
      <c r="E1677" s="246" t="s">
        <v>19</v>
      </c>
      <c r="F1677" s="247" t="s">
        <v>1830</v>
      </c>
      <c r="G1677" s="245"/>
      <c r="H1677" s="248">
        <v>111.70999999999999</v>
      </c>
      <c r="I1677" s="249"/>
      <c r="J1677" s="245"/>
      <c r="K1677" s="245"/>
      <c r="L1677" s="250"/>
      <c r="M1677" s="251"/>
      <c r="N1677" s="252"/>
      <c r="O1677" s="252"/>
      <c r="P1677" s="252"/>
      <c r="Q1677" s="252"/>
      <c r="R1677" s="252"/>
      <c r="S1677" s="252"/>
      <c r="T1677" s="253"/>
      <c r="U1677" s="14"/>
      <c r="V1677" s="14"/>
      <c r="W1677" s="14"/>
      <c r="X1677" s="14"/>
      <c r="Y1677" s="14"/>
      <c r="Z1677" s="14"/>
      <c r="AA1677" s="14"/>
      <c r="AB1677" s="14"/>
      <c r="AC1677" s="14"/>
      <c r="AD1677" s="14"/>
      <c r="AE1677" s="14"/>
      <c r="AT1677" s="254" t="s">
        <v>247</v>
      </c>
      <c r="AU1677" s="254" t="s">
        <v>82</v>
      </c>
      <c r="AV1677" s="14" t="s">
        <v>82</v>
      </c>
      <c r="AW1677" s="14" t="s">
        <v>33</v>
      </c>
      <c r="AX1677" s="14" t="s">
        <v>73</v>
      </c>
      <c r="AY1677" s="254" t="s">
        <v>236</v>
      </c>
    </row>
    <row r="1678" s="14" customFormat="1">
      <c r="A1678" s="14"/>
      <c r="B1678" s="244"/>
      <c r="C1678" s="245"/>
      <c r="D1678" s="235" t="s">
        <v>247</v>
      </c>
      <c r="E1678" s="246" t="s">
        <v>19</v>
      </c>
      <c r="F1678" s="247" t="s">
        <v>1768</v>
      </c>
      <c r="G1678" s="245"/>
      <c r="H1678" s="248">
        <v>122.34</v>
      </c>
      <c r="I1678" s="249"/>
      <c r="J1678" s="245"/>
      <c r="K1678" s="245"/>
      <c r="L1678" s="250"/>
      <c r="M1678" s="251"/>
      <c r="N1678" s="252"/>
      <c r="O1678" s="252"/>
      <c r="P1678" s="252"/>
      <c r="Q1678" s="252"/>
      <c r="R1678" s="252"/>
      <c r="S1678" s="252"/>
      <c r="T1678" s="253"/>
      <c r="U1678" s="14"/>
      <c r="V1678" s="14"/>
      <c r="W1678" s="14"/>
      <c r="X1678" s="14"/>
      <c r="Y1678" s="14"/>
      <c r="Z1678" s="14"/>
      <c r="AA1678" s="14"/>
      <c r="AB1678" s="14"/>
      <c r="AC1678" s="14"/>
      <c r="AD1678" s="14"/>
      <c r="AE1678" s="14"/>
      <c r="AT1678" s="254" t="s">
        <v>247</v>
      </c>
      <c r="AU1678" s="254" t="s">
        <v>82</v>
      </c>
      <c r="AV1678" s="14" t="s">
        <v>82</v>
      </c>
      <c r="AW1678" s="14" t="s">
        <v>33</v>
      </c>
      <c r="AX1678" s="14" t="s">
        <v>73</v>
      </c>
      <c r="AY1678" s="254" t="s">
        <v>236</v>
      </c>
    </row>
    <row r="1679" s="14" customFormat="1">
      <c r="A1679" s="14"/>
      <c r="B1679" s="244"/>
      <c r="C1679" s="245"/>
      <c r="D1679" s="235" t="s">
        <v>247</v>
      </c>
      <c r="E1679" s="246" t="s">
        <v>19</v>
      </c>
      <c r="F1679" s="247" t="s">
        <v>1769</v>
      </c>
      <c r="G1679" s="245"/>
      <c r="H1679" s="248">
        <v>25.620000000000001</v>
      </c>
      <c r="I1679" s="249"/>
      <c r="J1679" s="245"/>
      <c r="K1679" s="245"/>
      <c r="L1679" s="250"/>
      <c r="M1679" s="251"/>
      <c r="N1679" s="252"/>
      <c r="O1679" s="252"/>
      <c r="P1679" s="252"/>
      <c r="Q1679" s="252"/>
      <c r="R1679" s="252"/>
      <c r="S1679" s="252"/>
      <c r="T1679" s="253"/>
      <c r="U1679" s="14"/>
      <c r="V1679" s="14"/>
      <c r="W1679" s="14"/>
      <c r="X1679" s="14"/>
      <c r="Y1679" s="14"/>
      <c r="Z1679" s="14"/>
      <c r="AA1679" s="14"/>
      <c r="AB1679" s="14"/>
      <c r="AC1679" s="14"/>
      <c r="AD1679" s="14"/>
      <c r="AE1679" s="14"/>
      <c r="AT1679" s="254" t="s">
        <v>247</v>
      </c>
      <c r="AU1679" s="254" t="s">
        <v>82</v>
      </c>
      <c r="AV1679" s="14" t="s">
        <v>82</v>
      </c>
      <c r="AW1679" s="14" t="s">
        <v>33</v>
      </c>
      <c r="AX1679" s="14" t="s">
        <v>73</v>
      </c>
      <c r="AY1679" s="254" t="s">
        <v>236</v>
      </c>
    </row>
    <row r="1680" s="16" customFormat="1">
      <c r="A1680" s="16"/>
      <c r="B1680" s="266"/>
      <c r="C1680" s="267"/>
      <c r="D1680" s="235" t="s">
        <v>247</v>
      </c>
      <c r="E1680" s="268" t="s">
        <v>19</v>
      </c>
      <c r="F1680" s="269" t="s">
        <v>367</v>
      </c>
      <c r="G1680" s="267"/>
      <c r="H1680" s="270">
        <v>259.67000000000002</v>
      </c>
      <c r="I1680" s="271"/>
      <c r="J1680" s="267"/>
      <c r="K1680" s="267"/>
      <c r="L1680" s="272"/>
      <c r="M1680" s="273"/>
      <c r="N1680" s="274"/>
      <c r="O1680" s="274"/>
      <c r="P1680" s="274"/>
      <c r="Q1680" s="274"/>
      <c r="R1680" s="274"/>
      <c r="S1680" s="274"/>
      <c r="T1680" s="275"/>
      <c r="U1680" s="16"/>
      <c r="V1680" s="16"/>
      <c r="W1680" s="16"/>
      <c r="X1680" s="16"/>
      <c r="Y1680" s="16"/>
      <c r="Z1680" s="16"/>
      <c r="AA1680" s="16"/>
      <c r="AB1680" s="16"/>
      <c r="AC1680" s="16"/>
      <c r="AD1680" s="16"/>
      <c r="AE1680" s="16"/>
      <c r="AT1680" s="276" t="s">
        <v>247</v>
      </c>
      <c r="AU1680" s="276" t="s">
        <v>82</v>
      </c>
      <c r="AV1680" s="16" t="s">
        <v>128</v>
      </c>
      <c r="AW1680" s="16" t="s">
        <v>33</v>
      </c>
      <c r="AX1680" s="16" t="s">
        <v>73</v>
      </c>
      <c r="AY1680" s="276" t="s">
        <v>236</v>
      </c>
    </row>
    <row r="1681" s="13" customFormat="1">
      <c r="A1681" s="13"/>
      <c r="B1681" s="233"/>
      <c r="C1681" s="234"/>
      <c r="D1681" s="235" t="s">
        <v>247</v>
      </c>
      <c r="E1681" s="236" t="s">
        <v>19</v>
      </c>
      <c r="F1681" s="237" t="s">
        <v>333</v>
      </c>
      <c r="G1681" s="234"/>
      <c r="H1681" s="236" t="s">
        <v>19</v>
      </c>
      <c r="I1681" s="238"/>
      <c r="J1681" s="234"/>
      <c r="K1681" s="234"/>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247</v>
      </c>
      <c r="AU1681" s="243" t="s">
        <v>82</v>
      </c>
      <c r="AV1681" s="13" t="s">
        <v>80</v>
      </c>
      <c r="AW1681" s="13" t="s">
        <v>33</v>
      </c>
      <c r="AX1681" s="13" t="s">
        <v>73</v>
      </c>
      <c r="AY1681" s="243" t="s">
        <v>236</v>
      </c>
    </row>
    <row r="1682" s="14" customFormat="1">
      <c r="A1682" s="14"/>
      <c r="B1682" s="244"/>
      <c r="C1682" s="245"/>
      <c r="D1682" s="235" t="s">
        <v>247</v>
      </c>
      <c r="E1682" s="246" t="s">
        <v>19</v>
      </c>
      <c r="F1682" s="247" t="s">
        <v>1831</v>
      </c>
      <c r="G1682" s="245"/>
      <c r="H1682" s="248">
        <v>54.670000000000002</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247</v>
      </c>
      <c r="AU1682" s="254" t="s">
        <v>82</v>
      </c>
      <c r="AV1682" s="14" t="s">
        <v>82</v>
      </c>
      <c r="AW1682" s="14" t="s">
        <v>33</v>
      </c>
      <c r="AX1682" s="14" t="s">
        <v>73</v>
      </c>
      <c r="AY1682" s="254" t="s">
        <v>236</v>
      </c>
    </row>
    <row r="1683" s="14" customFormat="1">
      <c r="A1683" s="14"/>
      <c r="B1683" s="244"/>
      <c r="C1683" s="245"/>
      <c r="D1683" s="235" t="s">
        <v>247</v>
      </c>
      <c r="E1683" s="246" t="s">
        <v>19</v>
      </c>
      <c r="F1683" s="247" t="s">
        <v>1770</v>
      </c>
      <c r="G1683" s="245"/>
      <c r="H1683" s="248">
        <v>183.15000000000001</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247</v>
      </c>
      <c r="AU1683" s="254" t="s">
        <v>82</v>
      </c>
      <c r="AV1683" s="14" t="s">
        <v>82</v>
      </c>
      <c r="AW1683" s="14" t="s">
        <v>33</v>
      </c>
      <c r="AX1683" s="14" t="s">
        <v>73</v>
      </c>
      <c r="AY1683" s="254" t="s">
        <v>236</v>
      </c>
    </row>
    <row r="1684" s="16" customFormat="1">
      <c r="A1684" s="16"/>
      <c r="B1684" s="266"/>
      <c r="C1684" s="267"/>
      <c r="D1684" s="235" t="s">
        <v>247</v>
      </c>
      <c r="E1684" s="268" t="s">
        <v>19</v>
      </c>
      <c r="F1684" s="269" t="s">
        <v>367</v>
      </c>
      <c r="G1684" s="267"/>
      <c r="H1684" s="270">
        <v>237.81999999999999</v>
      </c>
      <c r="I1684" s="271"/>
      <c r="J1684" s="267"/>
      <c r="K1684" s="267"/>
      <c r="L1684" s="272"/>
      <c r="M1684" s="273"/>
      <c r="N1684" s="274"/>
      <c r="O1684" s="274"/>
      <c r="P1684" s="274"/>
      <c r="Q1684" s="274"/>
      <c r="R1684" s="274"/>
      <c r="S1684" s="274"/>
      <c r="T1684" s="275"/>
      <c r="U1684" s="16"/>
      <c r="V1684" s="16"/>
      <c r="W1684" s="16"/>
      <c r="X1684" s="16"/>
      <c r="Y1684" s="16"/>
      <c r="Z1684" s="16"/>
      <c r="AA1684" s="16"/>
      <c r="AB1684" s="16"/>
      <c r="AC1684" s="16"/>
      <c r="AD1684" s="16"/>
      <c r="AE1684" s="16"/>
      <c r="AT1684" s="276" t="s">
        <v>247</v>
      </c>
      <c r="AU1684" s="276" t="s">
        <v>82</v>
      </c>
      <c r="AV1684" s="16" t="s">
        <v>128</v>
      </c>
      <c r="AW1684" s="16" t="s">
        <v>33</v>
      </c>
      <c r="AX1684" s="16" t="s">
        <v>73</v>
      </c>
      <c r="AY1684" s="276" t="s">
        <v>236</v>
      </c>
    </row>
    <row r="1685" s="15" customFormat="1">
      <c r="A1685" s="15"/>
      <c r="B1685" s="255"/>
      <c r="C1685" s="256"/>
      <c r="D1685" s="235" t="s">
        <v>247</v>
      </c>
      <c r="E1685" s="257" t="s">
        <v>19</v>
      </c>
      <c r="F1685" s="258" t="s">
        <v>254</v>
      </c>
      <c r="G1685" s="256"/>
      <c r="H1685" s="259">
        <v>497.49000000000001</v>
      </c>
      <c r="I1685" s="260"/>
      <c r="J1685" s="256"/>
      <c r="K1685" s="256"/>
      <c r="L1685" s="261"/>
      <c r="M1685" s="262"/>
      <c r="N1685" s="263"/>
      <c r="O1685" s="263"/>
      <c r="P1685" s="263"/>
      <c r="Q1685" s="263"/>
      <c r="R1685" s="263"/>
      <c r="S1685" s="263"/>
      <c r="T1685" s="264"/>
      <c r="U1685" s="15"/>
      <c r="V1685" s="15"/>
      <c r="W1685" s="15"/>
      <c r="X1685" s="15"/>
      <c r="Y1685" s="15"/>
      <c r="Z1685" s="15"/>
      <c r="AA1685" s="15"/>
      <c r="AB1685" s="15"/>
      <c r="AC1685" s="15"/>
      <c r="AD1685" s="15"/>
      <c r="AE1685" s="15"/>
      <c r="AT1685" s="265" t="s">
        <v>247</v>
      </c>
      <c r="AU1685" s="265" t="s">
        <v>82</v>
      </c>
      <c r="AV1685" s="15" t="s">
        <v>243</v>
      </c>
      <c r="AW1685" s="15" t="s">
        <v>33</v>
      </c>
      <c r="AX1685" s="15" t="s">
        <v>80</v>
      </c>
      <c r="AY1685" s="265" t="s">
        <v>236</v>
      </c>
    </row>
    <row r="1686" s="2" customFormat="1" ht="16.5" customHeight="1">
      <c r="A1686" s="40"/>
      <c r="B1686" s="41"/>
      <c r="C1686" s="215" t="s">
        <v>1832</v>
      </c>
      <c r="D1686" s="215" t="s">
        <v>238</v>
      </c>
      <c r="E1686" s="216" t="s">
        <v>1833</v>
      </c>
      <c r="F1686" s="217" t="s">
        <v>1834</v>
      </c>
      <c r="G1686" s="218" t="s">
        <v>114</v>
      </c>
      <c r="H1686" s="219">
        <v>41.509999999999998</v>
      </c>
      <c r="I1686" s="220"/>
      <c r="J1686" s="221">
        <f>ROUND(I1686*H1686,2)</f>
        <v>0</v>
      </c>
      <c r="K1686" s="217" t="s">
        <v>242</v>
      </c>
      <c r="L1686" s="46"/>
      <c r="M1686" s="222" t="s">
        <v>19</v>
      </c>
      <c r="N1686" s="223" t="s">
        <v>44</v>
      </c>
      <c r="O1686" s="86"/>
      <c r="P1686" s="224">
        <f>O1686*H1686</f>
        <v>0</v>
      </c>
      <c r="Q1686" s="224">
        <v>0.00054000000000000001</v>
      </c>
      <c r="R1686" s="224">
        <f>Q1686*H1686</f>
        <v>0.022415399999999999</v>
      </c>
      <c r="S1686" s="224">
        <v>0</v>
      </c>
      <c r="T1686" s="225">
        <f>S1686*H1686</f>
        <v>0</v>
      </c>
      <c r="U1686" s="40"/>
      <c r="V1686" s="40"/>
      <c r="W1686" s="40"/>
      <c r="X1686" s="40"/>
      <c r="Y1686" s="40"/>
      <c r="Z1686" s="40"/>
      <c r="AA1686" s="40"/>
      <c r="AB1686" s="40"/>
      <c r="AC1686" s="40"/>
      <c r="AD1686" s="40"/>
      <c r="AE1686" s="40"/>
      <c r="AR1686" s="226" t="s">
        <v>348</v>
      </c>
      <c r="AT1686" s="226" t="s">
        <v>238</v>
      </c>
      <c r="AU1686" s="226" t="s">
        <v>82</v>
      </c>
      <c r="AY1686" s="19" t="s">
        <v>236</v>
      </c>
      <c r="BE1686" s="227">
        <f>IF(N1686="základní",J1686,0)</f>
        <v>0</v>
      </c>
      <c r="BF1686" s="227">
        <f>IF(N1686="snížená",J1686,0)</f>
        <v>0</v>
      </c>
      <c r="BG1686" s="227">
        <f>IF(N1686="zákl. přenesená",J1686,0)</f>
        <v>0</v>
      </c>
      <c r="BH1686" s="227">
        <f>IF(N1686="sníž. přenesená",J1686,0)</f>
        <v>0</v>
      </c>
      <c r="BI1686" s="227">
        <f>IF(N1686="nulová",J1686,0)</f>
        <v>0</v>
      </c>
      <c r="BJ1686" s="19" t="s">
        <v>80</v>
      </c>
      <c r="BK1686" s="227">
        <f>ROUND(I1686*H1686,2)</f>
        <v>0</v>
      </c>
      <c r="BL1686" s="19" t="s">
        <v>348</v>
      </c>
      <c r="BM1686" s="226" t="s">
        <v>1835</v>
      </c>
    </row>
    <row r="1687" s="2" customFormat="1">
      <c r="A1687" s="40"/>
      <c r="B1687" s="41"/>
      <c r="C1687" s="42"/>
      <c r="D1687" s="228" t="s">
        <v>245</v>
      </c>
      <c r="E1687" s="42"/>
      <c r="F1687" s="229" t="s">
        <v>1836</v>
      </c>
      <c r="G1687" s="42"/>
      <c r="H1687" s="42"/>
      <c r="I1687" s="230"/>
      <c r="J1687" s="42"/>
      <c r="K1687" s="42"/>
      <c r="L1687" s="46"/>
      <c r="M1687" s="231"/>
      <c r="N1687" s="232"/>
      <c r="O1687" s="86"/>
      <c r="P1687" s="86"/>
      <c r="Q1687" s="86"/>
      <c r="R1687" s="86"/>
      <c r="S1687" s="86"/>
      <c r="T1687" s="87"/>
      <c r="U1687" s="40"/>
      <c r="V1687" s="40"/>
      <c r="W1687" s="40"/>
      <c r="X1687" s="40"/>
      <c r="Y1687" s="40"/>
      <c r="Z1687" s="40"/>
      <c r="AA1687" s="40"/>
      <c r="AB1687" s="40"/>
      <c r="AC1687" s="40"/>
      <c r="AD1687" s="40"/>
      <c r="AE1687" s="40"/>
      <c r="AT1687" s="19" t="s">
        <v>245</v>
      </c>
      <c r="AU1687" s="19" t="s">
        <v>82</v>
      </c>
    </row>
    <row r="1688" s="13" customFormat="1">
      <c r="A1688" s="13"/>
      <c r="B1688" s="233"/>
      <c r="C1688" s="234"/>
      <c r="D1688" s="235" t="s">
        <v>247</v>
      </c>
      <c r="E1688" s="236" t="s">
        <v>19</v>
      </c>
      <c r="F1688" s="237" t="s">
        <v>268</v>
      </c>
      <c r="G1688" s="234"/>
      <c r="H1688" s="236" t="s">
        <v>19</v>
      </c>
      <c r="I1688" s="238"/>
      <c r="J1688" s="234"/>
      <c r="K1688" s="234"/>
      <c r="L1688" s="239"/>
      <c r="M1688" s="240"/>
      <c r="N1688" s="241"/>
      <c r="O1688" s="241"/>
      <c r="P1688" s="241"/>
      <c r="Q1688" s="241"/>
      <c r="R1688" s="241"/>
      <c r="S1688" s="241"/>
      <c r="T1688" s="242"/>
      <c r="U1688" s="13"/>
      <c r="V1688" s="13"/>
      <c r="W1688" s="13"/>
      <c r="X1688" s="13"/>
      <c r="Y1688" s="13"/>
      <c r="Z1688" s="13"/>
      <c r="AA1688" s="13"/>
      <c r="AB1688" s="13"/>
      <c r="AC1688" s="13"/>
      <c r="AD1688" s="13"/>
      <c r="AE1688" s="13"/>
      <c r="AT1688" s="243" t="s">
        <v>247</v>
      </c>
      <c r="AU1688" s="243" t="s">
        <v>82</v>
      </c>
      <c r="AV1688" s="13" t="s">
        <v>80</v>
      </c>
      <c r="AW1688" s="13" t="s">
        <v>33</v>
      </c>
      <c r="AX1688" s="13" t="s">
        <v>73</v>
      </c>
      <c r="AY1688" s="243" t="s">
        <v>236</v>
      </c>
    </row>
    <row r="1689" s="13" customFormat="1">
      <c r="A1689" s="13"/>
      <c r="B1689" s="233"/>
      <c r="C1689" s="234"/>
      <c r="D1689" s="235" t="s">
        <v>247</v>
      </c>
      <c r="E1689" s="236" t="s">
        <v>19</v>
      </c>
      <c r="F1689" s="237" t="s">
        <v>269</v>
      </c>
      <c r="G1689" s="234"/>
      <c r="H1689" s="236" t="s">
        <v>19</v>
      </c>
      <c r="I1689" s="238"/>
      <c r="J1689" s="234"/>
      <c r="K1689" s="234"/>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247</v>
      </c>
      <c r="AU1689" s="243" t="s">
        <v>82</v>
      </c>
      <c r="AV1689" s="13" t="s">
        <v>80</v>
      </c>
      <c r="AW1689" s="13" t="s">
        <v>33</v>
      </c>
      <c r="AX1689" s="13" t="s">
        <v>73</v>
      </c>
      <c r="AY1689" s="243" t="s">
        <v>236</v>
      </c>
    </row>
    <row r="1690" s="14" customFormat="1">
      <c r="A1690" s="14"/>
      <c r="B1690" s="244"/>
      <c r="C1690" s="245"/>
      <c r="D1690" s="235" t="s">
        <v>247</v>
      </c>
      <c r="E1690" s="246" t="s">
        <v>19</v>
      </c>
      <c r="F1690" s="247" t="s">
        <v>1249</v>
      </c>
      <c r="G1690" s="245"/>
      <c r="H1690" s="248">
        <v>41.509999999999998</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247</v>
      </c>
      <c r="AU1690" s="254" t="s">
        <v>82</v>
      </c>
      <c r="AV1690" s="14" t="s">
        <v>82</v>
      </c>
      <c r="AW1690" s="14" t="s">
        <v>33</v>
      </c>
      <c r="AX1690" s="14" t="s">
        <v>73</v>
      </c>
      <c r="AY1690" s="254" t="s">
        <v>236</v>
      </c>
    </row>
    <row r="1691" s="13" customFormat="1">
      <c r="A1691" s="13"/>
      <c r="B1691" s="233"/>
      <c r="C1691" s="234"/>
      <c r="D1691" s="235" t="s">
        <v>247</v>
      </c>
      <c r="E1691" s="236" t="s">
        <v>19</v>
      </c>
      <c r="F1691" s="237" t="s">
        <v>333</v>
      </c>
      <c r="G1691" s="234"/>
      <c r="H1691" s="236" t="s">
        <v>19</v>
      </c>
      <c r="I1691" s="238"/>
      <c r="J1691" s="234"/>
      <c r="K1691" s="234"/>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247</v>
      </c>
      <c r="AU1691" s="243" t="s">
        <v>82</v>
      </c>
      <c r="AV1691" s="13" t="s">
        <v>80</v>
      </c>
      <c r="AW1691" s="13" t="s">
        <v>33</v>
      </c>
      <c r="AX1691" s="13" t="s">
        <v>73</v>
      </c>
      <c r="AY1691" s="243" t="s">
        <v>236</v>
      </c>
    </row>
    <row r="1692" s="14" customFormat="1">
      <c r="A1692" s="14"/>
      <c r="B1692" s="244"/>
      <c r="C1692" s="245"/>
      <c r="D1692" s="235" t="s">
        <v>247</v>
      </c>
      <c r="E1692" s="246" t="s">
        <v>19</v>
      </c>
      <c r="F1692" s="247" t="s">
        <v>1837</v>
      </c>
      <c r="G1692" s="245"/>
      <c r="H1692" s="248">
        <v>0</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247</v>
      </c>
      <c r="AU1692" s="254" t="s">
        <v>82</v>
      </c>
      <c r="AV1692" s="14" t="s">
        <v>82</v>
      </c>
      <c r="AW1692" s="14" t="s">
        <v>33</v>
      </c>
      <c r="AX1692" s="14" t="s">
        <v>73</v>
      </c>
      <c r="AY1692" s="254" t="s">
        <v>236</v>
      </c>
    </row>
    <row r="1693" s="15" customFormat="1">
      <c r="A1693" s="15"/>
      <c r="B1693" s="255"/>
      <c r="C1693" s="256"/>
      <c r="D1693" s="235" t="s">
        <v>247</v>
      </c>
      <c r="E1693" s="257" t="s">
        <v>19</v>
      </c>
      <c r="F1693" s="258" t="s">
        <v>254</v>
      </c>
      <c r="G1693" s="256"/>
      <c r="H1693" s="259">
        <v>41.509999999999998</v>
      </c>
      <c r="I1693" s="260"/>
      <c r="J1693" s="256"/>
      <c r="K1693" s="256"/>
      <c r="L1693" s="261"/>
      <c r="M1693" s="262"/>
      <c r="N1693" s="263"/>
      <c r="O1693" s="263"/>
      <c r="P1693" s="263"/>
      <c r="Q1693" s="263"/>
      <c r="R1693" s="263"/>
      <c r="S1693" s="263"/>
      <c r="T1693" s="264"/>
      <c r="U1693" s="15"/>
      <c r="V1693" s="15"/>
      <c r="W1693" s="15"/>
      <c r="X1693" s="15"/>
      <c r="Y1693" s="15"/>
      <c r="Z1693" s="15"/>
      <c r="AA1693" s="15"/>
      <c r="AB1693" s="15"/>
      <c r="AC1693" s="15"/>
      <c r="AD1693" s="15"/>
      <c r="AE1693" s="15"/>
      <c r="AT1693" s="265" t="s">
        <v>247</v>
      </c>
      <c r="AU1693" s="265" t="s">
        <v>82</v>
      </c>
      <c r="AV1693" s="15" t="s">
        <v>243</v>
      </c>
      <c r="AW1693" s="15" t="s">
        <v>33</v>
      </c>
      <c r="AX1693" s="15" t="s">
        <v>80</v>
      </c>
      <c r="AY1693" s="265" t="s">
        <v>236</v>
      </c>
    </row>
    <row r="1694" s="2" customFormat="1" ht="16.5" customHeight="1">
      <c r="A1694" s="40"/>
      <c r="B1694" s="41"/>
      <c r="C1694" s="215" t="s">
        <v>1838</v>
      </c>
      <c r="D1694" s="215" t="s">
        <v>238</v>
      </c>
      <c r="E1694" s="216" t="s">
        <v>1839</v>
      </c>
      <c r="F1694" s="217" t="s">
        <v>1840</v>
      </c>
      <c r="G1694" s="218" t="s">
        <v>114</v>
      </c>
      <c r="H1694" s="219">
        <v>16.829999999999998</v>
      </c>
      <c r="I1694" s="220"/>
      <c r="J1694" s="221">
        <f>ROUND(I1694*H1694,2)</f>
        <v>0</v>
      </c>
      <c r="K1694" s="217" t="s">
        <v>242</v>
      </c>
      <c r="L1694" s="46"/>
      <c r="M1694" s="222" t="s">
        <v>19</v>
      </c>
      <c r="N1694" s="223" t="s">
        <v>44</v>
      </c>
      <c r="O1694" s="86"/>
      <c r="P1694" s="224">
        <f>O1694*H1694</f>
        <v>0</v>
      </c>
      <c r="Q1694" s="224">
        <v>0.00055000000000000003</v>
      </c>
      <c r="R1694" s="224">
        <f>Q1694*H1694</f>
        <v>0.0092564999999999991</v>
      </c>
      <c r="S1694" s="224">
        <v>0</v>
      </c>
      <c r="T1694" s="225">
        <f>S1694*H1694</f>
        <v>0</v>
      </c>
      <c r="U1694" s="40"/>
      <c r="V1694" s="40"/>
      <c r="W1694" s="40"/>
      <c r="X1694" s="40"/>
      <c r="Y1694" s="40"/>
      <c r="Z1694" s="40"/>
      <c r="AA1694" s="40"/>
      <c r="AB1694" s="40"/>
      <c r="AC1694" s="40"/>
      <c r="AD1694" s="40"/>
      <c r="AE1694" s="40"/>
      <c r="AR1694" s="226" t="s">
        <v>348</v>
      </c>
      <c r="AT1694" s="226" t="s">
        <v>238</v>
      </c>
      <c r="AU1694" s="226" t="s">
        <v>82</v>
      </c>
      <c r="AY1694" s="19" t="s">
        <v>236</v>
      </c>
      <c r="BE1694" s="227">
        <f>IF(N1694="základní",J1694,0)</f>
        <v>0</v>
      </c>
      <c r="BF1694" s="227">
        <f>IF(N1694="snížená",J1694,0)</f>
        <v>0</v>
      </c>
      <c r="BG1694" s="227">
        <f>IF(N1694="zákl. přenesená",J1694,0)</f>
        <v>0</v>
      </c>
      <c r="BH1694" s="227">
        <f>IF(N1694="sníž. přenesená",J1694,0)</f>
        <v>0</v>
      </c>
      <c r="BI1694" s="227">
        <f>IF(N1694="nulová",J1694,0)</f>
        <v>0</v>
      </c>
      <c r="BJ1694" s="19" t="s">
        <v>80</v>
      </c>
      <c r="BK1694" s="227">
        <f>ROUND(I1694*H1694,2)</f>
        <v>0</v>
      </c>
      <c r="BL1694" s="19" t="s">
        <v>348</v>
      </c>
      <c r="BM1694" s="226" t="s">
        <v>1841</v>
      </c>
    </row>
    <row r="1695" s="2" customFormat="1">
      <c r="A1695" s="40"/>
      <c r="B1695" s="41"/>
      <c r="C1695" s="42"/>
      <c r="D1695" s="228" t="s">
        <v>245</v>
      </c>
      <c r="E1695" s="42"/>
      <c r="F1695" s="229" t="s">
        <v>1842</v>
      </c>
      <c r="G1695" s="42"/>
      <c r="H1695" s="42"/>
      <c r="I1695" s="230"/>
      <c r="J1695" s="42"/>
      <c r="K1695" s="42"/>
      <c r="L1695" s="46"/>
      <c r="M1695" s="231"/>
      <c r="N1695" s="232"/>
      <c r="O1695" s="86"/>
      <c r="P1695" s="86"/>
      <c r="Q1695" s="86"/>
      <c r="R1695" s="86"/>
      <c r="S1695" s="86"/>
      <c r="T1695" s="87"/>
      <c r="U1695" s="40"/>
      <c r="V1695" s="40"/>
      <c r="W1695" s="40"/>
      <c r="X1695" s="40"/>
      <c r="Y1695" s="40"/>
      <c r="Z1695" s="40"/>
      <c r="AA1695" s="40"/>
      <c r="AB1695" s="40"/>
      <c r="AC1695" s="40"/>
      <c r="AD1695" s="40"/>
      <c r="AE1695" s="40"/>
      <c r="AT1695" s="19" t="s">
        <v>245</v>
      </c>
      <c r="AU1695" s="19" t="s">
        <v>82</v>
      </c>
    </row>
    <row r="1696" s="14" customFormat="1">
      <c r="A1696" s="14"/>
      <c r="B1696" s="244"/>
      <c r="C1696" s="245"/>
      <c r="D1696" s="235" t="s">
        <v>247</v>
      </c>
      <c r="E1696" s="246" t="s">
        <v>19</v>
      </c>
      <c r="F1696" s="247" t="s">
        <v>187</v>
      </c>
      <c r="G1696" s="245"/>
      <c r="H1696" s="248">
        <v>16.829999999999998</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247</v>
      </c>
      <c r="AU1696" s="254" t="s">
        <v>82</v>
      </c>
      <c r="AV1696" s="14" t="s">
        <v>82</v>
      </c>
      <c r="AW1696" s="14" t="s">
        <v>33</v>
      </c>
      <c r="AX1696" s="14" t="s">
        <v>80</v>
      </c>
      <c r="AY1696" s="254" t="s">
        <v>236</v>
      </c>
    </row>
    <row r="1697" s="2" customFormat="1" ht="16.5" customHeight="1">
      <c r="A1697" s="40"/>
      <c r="B1697" s="41"/>
      <c r="C1697" s="215" t="s">
        <v>1843</v>
      </c>
      <c r="D1697" s="215" t="s">
        <v>238</v>
      </c>
      <c r="E1697" s="216" t="s">
        <v>1844</v>
      </c>
      <c r="F1697" s="217" t="s">
        <v>1845</v>
      </c>
      <c r="G1697" s="218" t="s">
        <v>114</v>
      </c>
      <c r="H1697" s="219">
        <v>207.88999999999999</v>
      </c>
      <c r="I1697" s="220"/>
      <c r="J1697" s="221">
        <f>ROUND(I1697*H1697,2)</f>
        <v>0</v>
      </c>
      <c r="K1697" s="217" t="s">
        <v>242</v>
      </c>
      <c r="L1697" s="46"/>
      <c r="M1697" s="222" t="s">
        <v>19</v>
      </c>
      <c r="N1697" s="223" t="s">
        <v>44</v>
      </c>
      <c r="O1697" s="86"/>
      <c r="P1697" s="224">
        <f>O1697*H1697</f>
        <v>0</v>
      </c>
      <c r="Q1697" s="224">
        <v>0.001</v>
      </c>
      <c r="R1697" s="224">
        <f>Q1697*H1697</f>
        <v>0.20788999999999999</v>
      </c>
      <c r="S1697" s="224">
        <v>0</v>
      </c>
      <c r="T1697" s="225">
        <f>S1697*H1697</f>
        <v>0</v>
      </c>
      <c r="U1697" s="40"/>
      <c r="V1697" s="40"/>
      <c r="W1697" s="40"/>
      <c r="X1697" s="40"/>
      <c r="Y1697" s="40"/>
      <c r="Z1697" s="40"/>
      <c r="AA1697" s="40"/>
      <c r="AB1697" s="40"/>
      <c r="AC1697" s="40"/>
      <c r="AD1697" s="40"/>
      <c r="AE1697" s="40"/>
      <c r="AR1697" s="226" t="s">
        <v>348</v>
      </c>
      <c r="AT1697" s="226" t="s">
        <v>238</v>
      </c>
      <c r="AU1697" s="226" t="s">
        <v>82</v>
      </c>
      <c r="AY1697" s="19" t="s">
        <v>236</v>
      </c>
      <c r="BE1697" s="227">
        <f>IF(N1697="základní",J1697,0)</f>
        <v>0</v>
      </c>
      <c r="BF1697" s="227">
        <f>IF(N1697="snížená",J1697,0)</f>
        <v>0</v>
      </c>
      <c r="BG1697" s="227">
        <f>IF(N1697="zákl. přenesená",J1697,0)</f>
        <v>0</v>
      </c>
      <c r="BH1697" s="227">
        <f>IF(N1697="sníž. přenesená",J1697,0)</f>
        <v>0</v>
      </c>
      <c r="BI1697" s="227">
        <f>IF(N1697="nulová",J1697,0)</f>
        <v>0</v>
      </c>
      <c r="BJ1697" s="19" t="s">
        <v>80</v>
      </c>
      <c r="BK1697" s="227">
        <f>ROUND(I1697*H1697,2)</f>
        <v>0</v>
      </c>
      <c r="BL1697" s="19" t="s">
        <v>348</v>
      </c>
      <c r="BM1697" s="226" t="s">
        <v>1846</v>
      </c>
    </row>
    <row r="1698" s="2" customFormat="1">
      <c r="A1698" s="40"/>
      <c r="B1698" s="41"/>
      <c r="C1698" s="42"/>
      <c r="D1698" s="228" t="s">
        <v>245</v>
      </c>
      <c r="E1698" s="42"/>
      <c r="F1698" s="229" t="s">
        <v>1847</v>
      </c>
      <c r="G1698" s="42"/>
      <c r="H1698" s="42"/>
      <c r="I1698" s="230"/>
      <c r="J1698" s="42"/>
      <c r="K1698" s="42"/>
      <c r="L1698" s="46"/>
      <c r="M1698" s="231"/>
      <c r="N1698" s="232"/>
      <c r="O1698" s="86"/>
      <c r="P1698" s="86"/>
      <c r="Q1698" s="86"/>
      <c r="R1698" s="86"/>
      <c r="S1698" s="86"/>
      <c r="T1698" s="87"/>
      <c r="U1698" s="40"/>
      <c r="V1698" s="40"/>
      <c r="W1698" s="40"/>
      <c r="X1698" s="40"/>
      <c r="Y1698" s="40"/>
      <c r="Z1698" s="40"/>
      <c r="AA1698" s="40"/>
      <c r="AB1698" s="40"/>
      <c r="AC1698" s="40"/>
      <c r="AD1698" s="40"/>
      <c r="AE1698" s="40"/>
      <c r="AT1698" s="19" t="s">
        <v>245</v>
      </c>
      <c r="AU1698" s="19" t="s">
        <v>82</v>
      </c>
    </row>
    <row r="1699" s="13" customFormat="1">
      <c r="A1699" s="13"/>
      <c r="B1699" s="233"/>
      <c r="C1699" s="234"/>
      <c r="D1699" s="235" t="s">
        <v>247</v>
      </c>
      <c r="E1699" s="236" t="s">
        <v>19</v>
      </c>
      <c r="F1699" s="237" t="s">
        <v>268</v>
      </c>
      <c r="G1699" s="234"/>
      <c r="H1699" s="236" t="s">
        <v>19</v>
      </c>
      <c r="I1699" s="238"/>
      <c r="J1699" s="234"/>
      <c r="K1699" s="234"/>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247</v>
      </c>
      <c r="AU1699" s="243" t="s">
        <v>82</v>
      </c>
      <c r="AV1699" s="13" t="s">
        <v>80</v>
      </c>
      <c r="AW1699" s="13" t="s">
        <v>33</v>
      </c>
      <c r="AX1699" s="13" t="s">
        <v>73</v>
      </c>
      <c r="AY1699" s="243" t="s">
        <v>236</v>
      </c>
    </row>
    <row r="1700" s="13" customFormat="1">
      <c r="A1700" s="13"/>
      <c r="B1700" s="233"/>
      <c r="C1700" s="234"/>
      <c r="D1700" s="235" t="s">
        <v>247</v>
      </c>
      <c r="E1700" s="236" t="s">
        <v>19</v>
      </c>
      <c r="F1700" s="237" t="s">
        <v>269</v>
      </c>
      <c r="G1700" s="234"/>
      <c r="H1700" s="236" t="s">
        <v>19</v>
      </c>
      <c r="I1700" s="238"/>
      <c r="J1700" s="234"/>
      <c r="K1700" s="234"/>
      <c r="L1700" s="239"/>
      <c r="M1700" s="240"/>
      <c r="N1700" s="241"/>
      <c r="O1700" s="241"/>
      <c r="P1700" s="241"/>
      <c r="Q1700" s="241"/>
      <c r="R1700" s="241"/>
      <c r="S1700" s="241"/>
      <c r="T1700" s="242"/>
      <c r="U1700" s="13"/>
      <c r="V1700" s="13"/>
      <c r="W1700" s="13"/>
      <c r="X1700" s="13"/>
      <c r="Y1700" s="13"/>
      <c r="Z1700" s="13"/>
      <c r="AA1700" s="13"/>
      <c r="AB1700" s="13"/>
      <c r="AC1700" s="13"/>
      <c r="AD1700" s="13"/>
      <c r="AE1700" s="13"/>
      <c r="AT1700" s="243" t="s">
        <v>247</v>
      </c>
      <c r="AU1700" s="243" t="s">
        <v>82</v>
      </c>
      <c r="AV1700" s="13" t="s">
        <v>80</v>
      </c>
      <c r="AW1700" s="13" t="s">
        <v>33</v>
      </c>
      <c r="AX1700" s="13" t="s">
        <v>73</v>
      </c>
      <c r="AY1700" s="243" t="s">
        <v>236</v>
      </c>
    </row>
    <row r="1701" s="14" customFormat="1">
      <c r="A1701" s="14"/>
      <c r="B1701" s="244"/>
      <c r="C1701" s="245"/>
      <c r="D1701" s="235" t="s">
        <v>247</v>
      </c>
      <c r="E1701" s="246" t="s">
        <v>19</v>
      </c>
      <c r="F1701" s="247" t="s">
        <v>1249</v>
      </c>
      <c r="G1701" s="245"/>
      <c r="H1701" s="248">
        <v>41.509999999999998</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247</v>
      </c>
      <c r="AU1701" s="254" t="s">
        <v>82</v>
      </c>
      <c r="AV1701" s="14" t="s">
        <v>82</v>
      </c>
      <c r="AW1701" s="14" t="s">
        <v>33</v>
      </c>
      <c r="AX1701" s="14" t="s">
        <v>73</v>
      </c>
      <c r="AY1701" s="254" t="s">
        <v>236</v>
      </c>
    </row>
    <row r="1702" s="14" customFormat="1">
      <c r="A1702" s="14"/>
      <c r="B1702" s="244"/>
      <c r="C1702" s="245"/>
      <c r="D1702" s="235" t="s">
        <v>247</v>
      </c>
      <c r="E1702" s="246" t="s">
        <v>19</v>
      </c>
      <c r="F1702" s="247" t="s">
        <v>1830</v>
      </c>
      <c r="G1702" s="245"/>
      <c r="H1702" s="248">
        <v>111.70999999999999</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247</v>
      </c>
      <c r="AU1702" s="254" t="s">
        <v>82</v>
      </c>
      <c r="AV1702" s="14" t="s">
        <v>82</v>
      </c>
      <c r="AW1702" s="14" t="s">
        <v>33</v>
      </c>
      <c r="AX1702" s="14" t="s">
        <v>73</v>
      </c>
      <c r="AY1702" s="254" t="s">
        <v>236</v>
      </c>
    </row>
    <row r="1703" s="16" customFormat="1">
      <c r="A1703" s="16"/>
      <c r="B1703" s="266"/>
      <c r="C1703" s="267"/>
      <c r="D1703" s="235" t="s">
        <v>247</v>
      </c>
      <c r="E1703" s="268" t="s">
        <v>19</v>
      </c>
      <c r="F1703" s="269" t="s">
        <v>367</v>
      </c>
      <c r="G1703" s="267"/>
      <c r="H1703" s="270">
        <v>153.22</v>
      </c>
      <c r="I1703" s="271"/>
      <c r="J1703" s="267"/>
      <c r="K1703" s="267"/>
      <c r="L1703" s="272"/>
      <c r="M1703" s="273"/>
      <c r="N1703" s="274"/>
      <c r="O1703" s="274"/>
      <c r="P1703" s="274"/>
      <c r="Q1703" s="274"/>
      <c r="R1703" s="274"/>
      <c r="S1703" s="274"/>
      <c r="T1703" s="275"/>
      <c r="U1703" s="16"/>
      <c r="V1703" s="16"/>
      <c r="W1703" s="16"/>
      <c r="X1703" s="16"/>
      <c r="Y1703" s="16"/>
      <c r="Z1703" s="16"/>
      <c r="AA1703" s="16"/>
      <c r="AB1703" s="16"/>
      <c r="AC1703" s="16"/>
      <c r="AD1703" s="16"/>
      <c r="AE1703" s="16"/>
      <c r="AT1703" s="276" t="s">
        <v>247</v>
      </c>
      <c r="AU1703" s="276" t="s">
        <v>82</v>
      </c>
      <c r="AV1703" s="16" t="s">
        <v>128</v>
      </c>
      <c r="AW1703" s="16" t="s">
        <v>33</v>
      </c>
      <c r="AX1703" s="16" t="s">
        <v>73</v>
      </c>
      <c r="AY1703" s="276" t="s">
        <v>236</v>
      </c>
    </row>
    <row r="1704" s="13" customFormat="1">
      <c r="A1704" s="13"/>
      <c r="B1704" s="233"/>
      <c r="C1704" s="234"/>
      <c r="D1704" s="235" t="s">
        <v>247</v>
      </c>
      <c r="E1704" s="236" t="s">
        <v>19</v>
      </c>
      <c r="F1704" s="237" t="s">
        <v>333</v>
      </c>
      <c r="G1704" s="234"/>
      <c r="H1704" s="236" t="s">
        <v>19</v>
      </c>
      <c r="I1704" s="238"/>
      <c r="J1704" s="234"/>
      <c r="K1704" s="234"/>
      <c r="L1704" s="239"/>
      <c r="M1704" s="240"/>
      <c r="N1704" s="241"/>
      <c r="O1704" s="241"/>
      <c r="P1704" s="241"/>
      <c r="Q1704" s="241"/>
      <c r="R1704" s="241"/>
      <c r="S1704" s="241"/>
      <c r="T1704" s="242"/>
      <c r="U1704" s="13"/>
      <c r="V1704" s="13"/>
      <c r="W1704" s="13"/>
      <c r="X1704" s="13"/>
      <c r="Y1704" s="13"/>
      <c r="Z1704" s="13"/>
      <c r="AA1704" s="13"/>
      <c r="AB1704" s="13"/>
      <c r="AC1704" s="13"/>
      <c r="AD1704" s="13"/>
      <c r="AE1704" s="13"/>
      <c r="AT1704" s="243" t="s">
        <v>247</v>
      </c>
      <c r="AU1704" s="243" t="s">
        <v>82</v>
      </c>
      <c r="AV1704" s="13" t="s">
        <v>80</v>
      </c>
      <c r="AW1704" s="13" t="s">
        <v>33</v>
      </c>
      <c r="AX1704" s="13" t="s">
        <v>73</v>
      </c>
      <c r="AY1704" s="243" t="s">
        <v>236</v>
      </c>
    </row>
    <row r="1705" s="14" customFormat="1">
      <c r="A1705" s="14"/>
      <c r="B1705" s="244"/>
      <c r="C1705" s="245"/>
      <c r="D1705" s="235" t="s">
        <v>247</v>
      </c>
      <c r="E1705" s="246" t="s">
        <v>19</v>
      </c>
      <c r="F1705" s="247" t="s">
        <v>1831</v>
      </c>
      <c r="G1705" s="245"/>
      <c r="H1705" s="248">
        <v>54.670000000000002</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247</v>
      </c>
      <c r="AU1705" s="254" t="s">
        <v>82</v>
      </c>
      <c r="AV1705" s="14" t="s">
        <v>82</v>
      </c>
      <c r="AW1705" s="14" t="s">
        <v>33</v>
      </c>
      <c r="AX1705" s="14" t="s">
        <v>73</v>
      </c>
      <c r="AY1705" s="254" t="s">
        <v>236</v>
      </c>
    </row>
    <row r="1706" s="15" customFormat="1">
      <c r="A1706" s="15"/>
      <c r="B1706" s="255"/>
      <c r="C1706" s="256"/>
      <c r="D1706" s="235" t="s">
        <v>247</v>
      </c>
      <c r="E1706" s="257" t="s">
        <v>19</v>
      </c>
      <c r="F1706" s="258" t="s">
        <v>254</v>
      </c>
      <c r="G1706" s="256"/>
      <c r="H1706" s="259">
        <v>207.88999999999999</v>
      </c>
      <c r="I1706" s="260"/>
      <c r="J1706" s="256"/>
      <c r="K1706" s="256"/>
      <c r="L1706" s="261"/>
      <c r="M1706" s="262"/>
      <c r="N1706" s="263"/>
      <c r="O1706" s="263"/>
      <c r="P1706" s="263"/>
      <c r="Q1706" s="263"/>
      <c r="R1706" s="263"/>
      <c r="S1706" s="263"/>
      <c r="T1706" s="264"/>
      <c r="U1706" s="15"/>
      <c r="V1706" s="15"/>
      <c r="W1706" s="15"/>
      <c r="X1706" s="15"/>
      <c r="Y1706" s="15"/>
      <c r="Z1706" s="15"/>
      <c r="AA1706" s="15"/>
      <c r="AB1706" s="15"/>
      <c r="AC1706" s="15"/>
      <c r="AD1706" s="15"/>
      <c r="AE1706" s="15"/>
      <c r="AT1706" s="265" t="s">
        <v>247</v>
      </c>
      <c r="AU1706" s="265" t="s">
        <v>82</v>
      </c>
      <c r="AV1706" s="15" t="s">
        <v>243</v>
      </c>
      <c r="AW1706" s="15" t="s">
        <v>33</v>
      </c>
      <c r="AX1706" s="15" t="s">
        <v>80</v>
      </c>
      <c r="AY1706" s="265" t="s">
        <v>236</v>
      </c>
    </row>
    <row r="1707" s="2" customFormat="1" ht="21.75" customHeight="1">
      <c r="A1707" s="40"/>
      <c r="B1707" s="41"/>
      <c r="C1707" s="215" t="s">
        <v>1848</v>
      </c>
      <c r="D1707" s="215" t="s">
        <v>238</v>
      </c>
      <c r="E1707" s="216" t="s">
        <v>1849</v>
      </c>
      <c r="F1707" s="217" t="s">
        <v>1850</v>
      </c>
      <c r="G1707" s="218" t="s">
        <v>114</v>
      </c>
      <c r="H1707" s="219">
        <v>207.88999999999999</v>
      </c>
      <c r="I1707" s="220"/>
      <c r="J1707" s="221">
        <f>ROUND(I1707*H1707,2)</f>
        <v>0</v>
      </c>
      <c r="K1707" s="217" t="s">
        <v>242</v>
      </c>
      <c r="L1707" s="46"/>
      <c r="M1707" s="222" t="s">
        <v>19</v>
      </c>
      <c r="N1707" s="223" t="s">
        <v>44</v>
      </c>
      <c r="O1707" s="86"/>
      <c r="P1707" s="224">
        <f>O1707*H1707</f>
        <v>0</v>
      </c>
      <c r="Q1707" s="224">
        <v>0.01771</v>
      </c>
      <c r="R1707" s="224">
        <f>Q1707*H1707</f>
        <v>3.6817318999999999</v>
      </c>
      <c r="S1707" s="224">
        <v>0</v>
      </c>
      <c r="T1707" s="225">
        <f>S1707*H1707</f>
        <v>0</v>
      </c>
      <c r="U1707" s="40"/>
      <c r="V1707" s="40"/>
      <c r="W1707" s="40"/>
      <c r="X1707" s="40"/>
      <c r="Y1707" s="40"/>
      <c r="Z1707" s="40"/>
      <c r="AA1707" s="40"/>
      <c r="AB1707" s="40"/>
      <c r="AC1707" s="40"/>
      <c r="AD1707" s="40"/>
      <c r="AE1707" s="40"/>
      <c r="AR1707" s="226" t="s">
        <v>348</v>
      </c>
      <c r="AT1707" s="226" t="s">
        <v>238</v>
      </c>
      <c r="AU1707" s="226" t="s">
        <v>82</v>
      </c>
      <c r="AY1707" s="19" t="s">
        <v>236</v>
      </c>
      <c r="BE1707" s="227">
        <f>IF(N1707="základní",J1707,0)</f>
        <v>0</v>
      </c>
      <c r="BF1707" s="227">
        <f>IF(N1707="snížená",J1707,0)</f>
        <v>0</v>
      </c>
      <c r="BG1707" s="227">
        <f>IF(N1707="zákl. přenesená",J1707,0)</f>
        <v>0</v>
      </c>
      <c r="BH1707" s="227">
        <f>IF(N1707="sníž. přenesená",J1707,0)</f>
        <v>0</v>
      </c>
      <c r="BI1707" s="227">
        <f>IF(N1707="nulová",J1707,0)</f>
        <v>0</v>
      </c>
      <c r="BJ1707" s="19" t="s">
        <v>80</v>
      </c>
      <c r="BK1707" s="227">
        <f>ROUND(I1707*H1707,2)</f>
        <v>0</v>
      </c>
      <c r="BL1707" s="19" t="s">
        <v>348</v>
      </c>
      <c r="BM1707" s="226" t="s">
        <v>1851</v>
      </c>
    </row>
    <row r="1708" s="2" customFormat="1">
      <c r="A1708" s="40"/>
      <c r="B1708" s="41"/>
      <c r="C1708" s="42"/>
      <c r="D1708" s="228" t="s">
        <v>245</v>
      </c>
      <c r="E1708" s="42"/>
      <c r="F1708" s="229" t="s">
        <v>1852</v>
      </c>
      <c r="G1708" s="42"/>
      <c r="H1708" s="42"/>
      <c r="I1708" s="230"/>
      <c r="J1708" s="42"/>
      <c r="K1708" s="42"/>
      <c r="L1708" s="46"/>
      <c r="M1708" s="231"/>
      <c r="N1708" s="232"/>
      <c r="O1708" s="86"/>
      <c r="P1708" s="86"/>
      <c r="Q1708" s="86"/>
      <c r="R1708" s="86"/>
      <c r="S1708" s="86"/>
      <c r="T1708" s="87"/>
      <c r="U1708" s="40"/>
      <c r="V1708" s="40"/>
      <c r="W1708" s="40"/>
      <c r="X1708" s="40"/>
      <c r="Y1708" s="40"/>
      <c r="Z1708" s="40"/>
      <c r="AA1708" s="40"/>
      <c r="AB1708" s="40"/>
      <c r="AC1708" s="40"/>
      <c r="AD1708" s="40"/>
      <c r="AE1708" s="40"/>
      <c r="AT1708" s="19" t="s">
        <v>245</v>
      </c>
      <c r="AU1708" s="19" t="s">
        <v>82</v>
      </c>
    </row>
    <row r="1709" s="13" customFormat="1">
      <c r="A1709" s="13"/>
      <c r="B1709" s="233"/>
      <c r="C1709" s="234"/>
      <c r="D1709" s="235" t="s">
        <v>247</v>
      </c>
      <c r="E1709" s="236" t="s">
        <v>19</v>
      </c>
      <c r="F1709" s="237" t="s">
        <v>268</v>
      </c>
      <c r="G1709" s="234"/>
      <c r="H1709" s="236" t="s">
        <v>19</v>
      </c>
      <c r="I1709" s="238"/>
      <c r="J1709" s="234"/>
      <c r="K1709" s="234"/>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247</v>
      </c>
      <c r="AU1709" s="243" t="s">
        <v>82</v>
      </c>
      <c r="AV1709" s="13" t="s">
        <v>80</v>
      </c>
      <c r="AW1709" s="13" t="s">
        <v>33</v>
      </c>
      <c r="AX1709" s="13" t="s">
        <v>73</v>
      </c>
      <c r="AY1709" s="243" t="s">
        <v>236</v>
      </c>
    </row>
    <row r="1710" s="13" customFormat="1">
      <c r="A1710" s="13"/>
      <c r="B1710" s="233"/>
      <c r="C1710" s="234"/>
      <c r="D1710" s="235" t="s">
        <v>247</v>
      </c>
      <c r="E1710" s="236" t="s">
        <v>19</v>
      </c>
      <c r="F1710" s="237" t="s">
        <v>269</v>
      </c>
      <c r="G1710" s="234"/>
      <c r="H1710" s="236" t="s">
        <v>19</v>
      </c>
      <c r="I1710" s="238"/>
      <c r="J1710" s="234"/>
      <c r="K1710" s="234"/>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247</v>
      </c>
      <c r="AU1710" s="243" t="s">
        <v>82</v>
      </c>
      <c r="AV1710" s="13" t="s">
        <v>80</v>
      </c>
      <c r="AW1710" s="13" t="s">
        <v>33</v>
      </c>
      <c r="AX1710" s="13" t="s">
        <v>73</v>
      </c>
      <c r="AY1710" s="243" t="s">
        <v>236</v>
      </c>
    </row>
    <row r="1711" s="14" customFormat="1">
      <c r="A1711" s="14"/>
      <c r="B1711" s="244"/>
      <c r="C1711" s="245"/>
      <c r="D1711" s="235" t="s">
        <v>247</v>
      </c>
      <c r="E1711" s="246" t="s">
        <v>19</v>
      </c>
      <c r="F1711" s="247" t="s">
        <v>1249</v>
      </c>
      <c r="G1711" s="245"/>
      <c r="H1711" s="248">
        <v>41.509999999999998</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247</v>
      </c>
      <c r="AU1711" s="254" t="s">
        <v>82</v>
      </c>
      <c r="AV1711" s="14" t="s">
        <v>82</v>
      </c>
      <c r="AW1711" s="14" t="s">
        <v>33</v>
      </c>
      <c r="AX1711" s="14" t="s">
        <v>73</v>
      </c>
      <c r="AY1711" s="254" t="s">
        <v>236</v>
      </c>
    </row>
    <row r="1712" s="14" customFormat="1">
      <c r="A1712" s="14"/>
      <c r="B1712" s="244"/>
      <c r="C1712" s="245"/>
      <c r="D1712" s="235" t="s">
        <v>247</v>
      </c>
      <c r="E1712" s="246" t="s">
        <v>19</v>
      </c>
      <c r="F1712" s="247" t="s">
        <v>1830</v>
      </c>
      <c r="G1712" s="245"/>
      <c r="H1712" s="248">
        <v>111.70999999999999</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247</v>
      </c>
      <c r="AU1712" s="254" t="s">
        <v>82</v>
      </c>
      <c r="AV1712" s="14" t="s">
        <v>82</v>
      </c>
      <c r="AW1712" s="14" t="s">
        <v>33</v>
      </c>
      <c r="AX1712" s="14" t="s">
        <v>73</v>
      </c>
      <c r="AY1712" s="254" t="s">
        <v>236</v>
      </c>
    </row>
    <row r="1713" s="16" customFormat="1">
      <c r="A1713" s="16"/>
      <c r="B1713" s="266"/>
      <c r="C1713" s="267"/>
      <c r="D1713" s="235" t="s">
        <v>247</v>
      </c>
      <c r="E1713" s="268" t="s">
        <v>19</v>
      </c>
      <c r="F1713" s="269" t="s">
        <v>367</v>
      </c>
      <c r="G1713" s="267"/>
      <c r="H1713" s="270">
        <v>153.22</v>
      </c>
      <c r="I1713" s="271"/>
      <c r="J1713" s="267"/>
      <c r="K1713" s="267"/>
      <c r="L1713" s="272"/>
      <c r="M1713" s="273"/>
      <c r="N1713" s="274"/>
      <c r="O1713" s="274"/>
      <c r="P1713" s="274"/>
      <c r="Q1713" s="274"/>
      <c r="R1713" s="274"/>
      <c r="S1713" s="274"/>
      <c r="T1713" s="275"/>
      <c r="U1713" s="16"/>
      <c r="V1713" s="16"/>
      <c r="W1713" s="16"/>
      <c r="X1713" s="16"/>
      <c r="Y1713" s="16"/>
      <c r="Z1713" s="16"/>
      <c r="AA1713" s="16"/>
      <c r="AB1713" s="16"/>
      <c r="AC1713" s="16"/>
      <c r="AD1713" s="16"/>
      <c r="AE1713" s="16"/>
      <c r="AT1713" s="276" t="s">
        <v>247</v>
      </c>
      <c r="AU1713" s="276" t="s">
        <v>82</v>
      </c>
      <c r="AV1713" s="16" t="s">
        <v>128</v>
      </c>
      <c r="AW1713" s="16" t="s">
        <v>33</v>
      </c>
      <c r="AX1713" s="16" t="s">
        <v>73</v>
      </c>
      <c r="AY1713" s="276" t="s">
        <v>236</v>
      </c>
    </row>
    <row r="1714" s="13" customFormat="1">
      <c r="A1714" s="13"/>
      <c r="B1714" s="233"/>
      <c r="C1714" s="234"/>
      <c r="D1714" s="235" t="s">
        <v>247</v>
      </c>
      <c r="E1714" s="236" t="s">
        <v>19</v>
      </c>
      <c r="F1714" s="237" t="s">
        <v>333</v>
      </c>
      <c r="G1714" s="234"/>
      <c r="H1714" s="236" t="s">
        <v>19</v>
      </c>
      <c r="I1714" s="238"/>
      <c r="J1714" s="234"/>
      <c r="K1714" s="234"/>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247</v>
      </c>
      <c r="AU1714" s="243" t="s">
        <v>82</v>
      </c>
      <c r="AV1714" s="13" t="s">
        <v>80</v>
      </c>
      <c r="AW1714" s="13" t="s">
        <v>33</v>
      </c>
      <c r="AX1714" s="13" t="s">
        <v>73</v>
      </c>
      <c r="AY1714" s="243" t="s">
        <v>236</v>
      </c>
    </row>
    <row r="1715" s="14" customFormat="1">
      <c r="A1715" s="14"/>
      <c r="B1715" s="244"/>
      <c r="C1715" s="245"/>
      <c r="D1715" s="235" t="s">
        <v>247</v>
      </c>
      <c r="E1715" s="246" t="s">
        <v>19</v>
      </c>
      <c r="F1715" s="247" t="s">
        <v>1831</v>
      </c>
      <c r="G1715" s="245"/>
      <c r="H1715" s="248">
        <v>54.670000000000002</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247</v>
      </c>
      <c r="AU1715" s="254" t="s">
        <v>82</v>
      </c>
      <c r="AV1715" s="14" t="s">
        <v>82</v>
      </c>
      <c r="AW1715" s="14" t="s">
        <v>33</v>
      </c>
      <c r="AX1715" s="14" t="s">
        <v>73</v>
      </c>
      <c r="AY1715" s="254" t="s">
        <v>236</v>
      </c>
    </row>
    <row r="1716" s="15" customFormat="1">
      <c r="A1716" s="15"/>
      <c r="B1716" s="255"/>
      <c r="C1716" s="256"/>
      <c r="D1716" s="235" t="s">
        <v>247</v>
      </c>
      <c r="E1716" s="257" t="s">
        <v>19</v>
      </c>
      <c r="F1716" s="258" t="s">
        <v>254</v>
      </c>
      <c r="G1716" s="256"/>
      <c r="H1716" s="259">
        <v>207.88999999999999</v>
      </c>
      <c r="I1716" s="260"/>
      <c r="J1716" s="256"/>
      <c r="K1716" s="256"/>
      <c r="L1716" s="261"/>
      <c r="M1716" s="262"/>
      <c r="N1716" s="263"/>
      <c r="O1716" s="263"/>
      <c r="P1716" s="263"/>
      <c r="Q1716" s="263"/>
      <c r="R1716" s="263"/>
      <c r="S1716" s="263"/>
      <c r="T1716" s="264"/>
      <c r="U1716" s="15"/>
      <c r="V1716" s="15"/>
      <c r="W1716" s="15"/>
      <c r="X1716" s="15"/>
      <c r="Y1716" s="15"/>
      <c r="Z1716" s="15"/>
      <c r="AA1716" s="15"/>
      <c r="AB1716" s="15"/>
      <c r="AC1716" s="15"/>
      <c r="AD1716" s="15"/>
      <c r="AE1716" s="15"/>
      <c r="AT1716" s="265" t="s">
        <v>247</v>
      </c>
      <c r="AU1716" s="265" t="s">
        <v>82</v>
      </c>
      <c r="AV1716" s="15" t="s">
        <v>243</v>
      </c>
      <c r="AW1716" s="15" t="s">
        <v>33</v>
      </c>
      <c r="AX1716" s="15" t="s">
        <v>80</v>
      </c>
      <c r="AY1716" s="265" t="s">
        <v>236</v>
      </c>
    </row>
    <row r="1717" s="2" customFormat="1" ht="24.15" customHeight="1">
      <c r="A1717" s="40"/>
      <c r="B1717" s="41"/>
      <c r="C1717" s="215" t="s">
        <v>1853</v>
      </c>
      <c r="D1717" s="215" t="s">
        <v>238</v>
      </c>
      <c r="E1717" s="216" t="s">
        <v>1854</v>
      </c>
      <c r="F1717" s="217" t="s">
        <v>1855</v>
      </c>
      <c r="G1717" s="218" t="s">
        <v>114</v>
      </c>
      <c r="H1717" s="219">
        <v>207.88999999999999</v>
      </c>
      <c r="I1717" s="220"/>
      <c r="J1717" s="221">
        <f>ROUND(I1717*H1717,2)</f>
        <v>0</v>
      </c>
      <c r="K1717" s="217" t="s">
        <v>242</v>
      </c>
      <c r="L1717" s="46"/>
      <c r="M1717" s="222" t="s">
        <v>19</v>
      </c>
      <c r="N1717" s="223" t="s">
        <v>44</v>
      </c>
      <c r="O1717" s="86"/>
      <c r="P1717" s="224">
        <f>O1717*H1717</f>
        <v>0</v>
      </c>
      <c r="Q1717" s="224">
        <v>0.00025999999999999998</v>
      </c>
      <c r="R1717" s="224">
        <f>Q1717*H1717</f>
        <v>0.054051399999999993</v>
      </c>
      <c r="S1717" s="224">
        <v>0</v>
      </c>
      <c r="T1717" s="225">
        <f>S1717*H1717</f>
        <v>0</v>
      </c>
      <c r="U1717" s="40"/>
      <c r="V1717" s="40"/>
      <c r="W1717" s="40"/>
      <c r="X1717" s="40"/>
      <c r="Y1717" s="40"/>
      <c r="Z1717" s="40"/>
      <c r="AA1717" s="40"/>
      <c r="AB1717" s="40"/>
      <c r="AC1717" s="40"/>
      <c r="AD1717" s="40"/>
      <c r="AE1717" s="40"/>
      <c r="AR1717" s="226" t="s">
        <v>348</v>
      </c>
      <c r="AT1717" s="226" t="s">
        <v>238</v>
      </c>
      <c r="AU1717" s="226" t="s">
        <v>82</v>
      </c>
      <c r="AY1717" s="19" t="s">
        <v>236</v>
      </c>
      <c r="BE1717" s="227">
        <f>IF(N1717="základní",J1717,0)</f>
        <v>0</v>
      </c>
      <c r="BF1717" s="227">
        <f>IF(N1717="snížená",J1717,0)</f>
        <v>0</v>
      </c>
      <c r="BG1717" s="227">
        <f>IF(N1717="zákl. přenesená",J1717,0)</f>
        <v>0</v>
      </c>
      <c r="BH1717" s="227">
        <f>IF(N1717="sníž. přenesená",J1717,0)</f>
        <v>0</v>
      </c>
      <c r="BI1717" s="227">
        <f>IF(N1717="nulová",J1717,0)</f>
        <v>0</v>
      </c>
      <c r="BJ1717" s="19" t="s">
        <v>80</v>
      </c>
      <c r="BK1717" s="227">
        <f>ROUND(I1717*H1717,2)</f>
        <v>0</v>
      </c>
      <c r="BL1717" s="19" t="s">
        <v>348</v>
      </c>
      <c r="BM1717" s="226" t="s">
        <v>1856</v>
      </c>
    </row>
    <row r="1718" s="2" customFormat="1">
      <c r="A1718" s="40"/>
      <c r="B1718" s="41"/>
      <c r="C1718" s="42"/>
      <c r="D1718" s="228" t="s">
        <v>245</v>
      </c>
      <c r="E1718" s="42"/>
      <c r="F1718" s="229" t="s">
        <v>1857</v>
      </c>
      <c r="G1718" s="42"/>
      <c r="H1718" s="42"/>
      <c r="I1718" s="230"/>
      <c r="J1718" s="42"/>
      <c r="K1718" s="42"/>
      <c r="L1718" s="46"/>
      <c r="M1718" s="231"/>
      <c r="N1718" s="232"/>
      <c r="O1718" s="86"/>
      <c r="P1718" s="86"/>
      <c r="Q1718" s="86"/>
      <c r="R1718" s="86"/>
      <c r="S1718" s="86"/>
      <c r="T1718" s="87"/>
      <c r="U1718" s="40"/>
      <c r="V1718" s="40"/>
      <c r="W1718" s="40"/>
      <c r="X1718" s="40"/>
      <c r="Y1718" s="40"/>
      <c r="Z1718" s="40"/>
      <c r="AA1718" s="40"/>
      <c r="AB1718" s="40"/>
      <c r="AC1718" s="40"/>
      <c r="AD1718" s="40"/>
      <c r="AE1718" s="40"/>
      <c r="AT1718" s="19" t="s">
        <v>245</v>
      </c>
      <c r="AU1718" s="19" t="s">
        <v>82</v>
      </c>
    </row>
    <row r="1719" s="13" customFormat="1">
      <c r="A1719" s="13"/>
      <c r="B1719" s="233"/>
      <c r="C1719" s="234"/>
      <c r="D1719" s="235" t="s">
        <v>247</v>
      </c>
      <c r="E1719" s="236" t="s">
        <v>19</v>
      </c>
      <c r="F1719" s="237" t="s">
        <v>268</v>
      </c>
      <c r="G1719" s="234"/>
      <c r="H1719" s="236" t="s">
        <v>19</v>
      </c>
      <c r="I1719" s="238"/>
      <c r="J1719" s="234"/>
      <c r="K1719" s="234"/>
      <c r="L1719" s="239"/>
      <c r="M1719" s="240"/>
      <c r="N1719" s="241"/>
      <c r="O1719" s="241"/>
      <c r="P1719" s="241"/>
      <c r="Q1719" s="241"/>
      <c r="R1719" s="241"/>
      <c r="S1719" s="241"/>
      <c r="T1719" s="242"/>
      <c r="U1719" s="13"/>
      <c r="V1719" s="13"/>
      <c r="W1719" s="13"/>
      <c r="X1719" s="13"/>
      <c r="Y1719" s="13"/>
      <c r="Z1719" s="13"/>
      <c r="AA1719" s="13"/>
      <c r="AB1719" s="13"/>
      <c r="AC1719" s="13"/>
      <c r="AD1719" s="13"/>
      <c r="AE1719" s="13"/>
      <c r="AT1719" s="243" t="s">
        <v>247</v>
      </c>
      <c r="AU1719" s="243" t="s">
        <v>82</v>
      </c>
      <c r="AV1719" s="13" t="s">
        <v>80</v>
      </c>
      <c r="AW1719" s="13" t="s">
        <v>33</v>
      </c>
      <c r="AX1719" s="13" t="s">
        <v>73</v>
      </c>
      <c r="AY1719" s="243" t="s">
        <v>236</v>
      </c>
    </row>
    <row r="1720" s="13" customFormat="1">
      <c r="A1720" s="13"/>
      <c r="B1720" s="233"/>
      <c r="C1720" s="234"/>
      <c r="D1720" s="235" t="s">
        <v>247</v>
      </c>
      <c r="E1720" s="236" t="s">
        <v>19</v>
      </c>
      <c r="F1720" s="237" t="s">
        <v>269</v>
      </c>
      <c r="G1720" s="234"/>
      <c r="H1720" s="236" t="s">
        <v>19</v>
      </c>
      <c r="I1720" s="238"/>
      <c r="J1720" s="234"/>
      <c r="K1720" s="234"/>
      <c r="L1720" s="239"/>
      <c r="M1720" s="240"/>
      <c r="N1720" s="241"/>
      <c r="O1720" s="241"/>
      <c r="P1720" s="241"/>
      <c r="Q1720" s="241"/>
      <c r="R1720" s="241"/>
      <c r="S1720" s="241"/>
      <c r="T1720" s="242"/>
      <c r="U1720" s="13"/>
      <c r="V1720" s="13"/>
      <c r="W1720" s="13"/>
      <c r="X1720" s="13"/>
      <c r="Y1720" s="13"/>
      <c r="Z1720" s="13"/>
      <c r="AA1720" s="13"/>
      <c r="AB1720" s="13"/>
      <c r="AC1720" s="13"/>
      <c r="AD1720" s="13"/>
      <c r="AE1720" s="13"/>
      <c r="AT1720" s="243" t="s">
        <v>247</v>
      </c>
      <c r="AU1720" s="243" t="s">
        <v>82</v>
      </c>
      <c r="AV1720" s="13" t="s">
        <v>80</v>
      </c>
      <c r="AW1720" s="13" t="s">
        <v>33</v>
      </c>
      <c r="AX1720" s="13" t="s">
        <v>73</v>
      </c>
      <c r="AY1720" s="243" t="s">
        <v>236</v>
      </c>
    </row>
    <row r="1721" s="14" customFormat="1">
      <c r="A1721" s="14"/>
      <c r="B1721" s="244"/>
      <c r="C1721" s="245"/>
      <c r="D1721" s="235" t="s">
        <v>247</v>
      </c>
      <c r="E1721" s="246" t="s">
        <v>19</v>
      </c>
      <c r="F1721" s="247" t="s">
        <v>1249</v>
      </c>
      <c r="G1721" s="245"/>
      <c r="H1721" s="248">
        <v>41.509999999999998</v>
      </c>
      <c r="I1721" s="249"/>
      <c r="J1721" s="245"/>
      <c r="K1721" s="245"/>
      <c r="L1721" s="250"/>
      <c r="M1721" s="251"/>
      <c r="N1721" s="252"/>
      <c r="O1721" s="252"/>
      <c r="P1721" s="252"/>
      <c r="Q1721" s="252"/>
      <c r="R1721" s="252"/>
      <c r="S1721" s="252"/>
      <c r="T1721" s="253"/>
      <c r="U1721" s="14"/>
      <c r="V1721" s="14"/>
      <c r="W1721" s="14"/>
      <c r="X1721" s="14"/>
      <c r="Y1721" s="14"/>
      <c r="Z1721" s="14"/>
      <c r="AA1721" s="14"/>
      <c r="AB1721" s="14"/>
      <c r="AC1721" s="14"/>
      <c r="AD1721" s="14"/>
      <c r="AE1721" s="14"/>
      <c r="AT1721" s="254" t="s">
        <v>247</v>
      </c>
      <c r="AU1721" s="254" t="s">
        <v>82</v>
      </c>
      <c r="AV1721" s="14" t="s">
        <v>82</v>
      </c>
      <c r="AW1721" s="14" t="s">
        <v>33</v>
      </c>
      <c r="AX1721" s="14" t="s">
        <v>73</v>
      </c>
      <c r="AY1721" s="254" t="s">
        <v>236</v>
      </c>
    </row>
    <row r="1722" s="14" customFormat="1">
      <c r="A1722" s="14"/>
      <c r="B1722" s="244"/>
      <c r="C1722" s="245"/>
      <c r="D1722" s="235" t="s">
        <v>247</v>
      </c>
      <c r="E1722" s="246" t="s">
        <v>19</v>
      </c>
      <c r="F1722" s="247" t="s">
        <v>1830</v>
      </c>
      <c r="G1722" s="245"/>
      <c r="H1722" s="248">
        <v>111.70999999999999</v>
      </c>
      <c r="I1722" s="249"/>
      <c r="J1722" s="245"/>
      <c r="K1722" s="245"/>
      <c r="L1722" s="250"/>
      <c r="M1722" s="251"/>
      <c r="N1722" s="252"/>
      <c r="O1722" s="252"/>
      <c r="P1722" s="252"/>
      <c r="Q1722" s="252"/>
      <c r="R1722" s="252"/>
      <c r="S1722" s="252"/>
      <c r="T1722" s="253"/>
      <c r="U1722" s="14"/>
      <c r="V1722" s="14"/>
      <c r="W1722" s="14"/>
      <c r="X1722" s="14"/>
      <c r="Y1722" s="14"/>
      <c r="Z1722" s="14"/>
      <c r="AA1722" s="14"/>
      <c r="AB1722" s="14"/>
      <c r="AC1722" s="14"/>
      <c r="AD1722" s="14"/>
      <c r="AE1722" s="14"/>
      <c r="AT1722" s="254" t="s">
        <v>247</v>
      </c>
      <c r="AU1722" s="254" t="s">
        <v>82</v>
      </c>
      <c r="AV1722" s="14" t="s">
        <v>82</v>
      </c>
      <c r="AW1722" s="14" t="s">
        <v>33</v>
      </c>
      <c r="AX1722" s="14" t="s">
        <v>73</v>
      </c>
      <c r="AY1722" s="254" t="s">
        <v>236</v>
      </c>
    </row>
    <row r="1723" s="16" customFormat="1">
      <c r="A1723" s="16"/>
      <c r="B1723" s="266"/>
      <c r="C1723" s="267"/>
      <c r="D1723" s="235" t="s">
        <v>247</v>
      </c>
      <c r="E1723" s="268" t="s">
        <v>19</v>
      </c>
      <c r="F1723" s="269" t="s">
        <v>367</v>
      </c>
      <c r="G1723" s="267"/>
      <c r="H1723" s="270">
        <v>153.22</v>
      </c>
      <c r="I1723" s="271"/>
      <c r="J1723" s="267"/>
      <c r="K1723" s="267"/>
      <c r="L1723" s="272"/>
      <c r="M1723" s="273"/>
      <c r="N1723" s="274"/>
      <c r="O1723" s="274"/>
      <c r="P1723" s="274"/>
      <c r="Q1723" s="274"/>
      <c r="R1723" s="274"/>
      <c r="S1723" s="274"/>
      <c r="T1723" s="275"/>
      <c r="U1723" s="16"/>
      <c r="V1723" s="16"/>
      <c r="W1723" s="16"/>
      <c r="X1723" s="16"/>
      <c r="Y1723" s="16"/>
      <c r="Z1723" s="16"/>
      <c r="AA1723" s="16"/>
      <c r="AB1723" s="16"/>
      <c r="AC1723" s="16"/>
      <c r="AD1723" s="16"/>
      <c r="AE1723" s="16"/>
      <c r="AT1723" s="276" t="s">
        <v>247</v>
      </c>
      <c r="AU1723" s="276" t="s">
        <v>82</v>
      </c>
      <c r="AV1723" s="16" t="s">
        <v>128</v>
      </c>
      <c r="AW1723" s="16" t="s">
        <v>33</v>
      </c>
      <c r="AX1723" s="16" t="s">
        <v>73</v>
      </c>
      <c r="AY1723" s="276" t="s">
        <v>236</v>
      </c>
    </row>
    <row r="1724" s="13" customFormat="1">
      <c r="A1724" s="13"/>
      <c r="B1724" s="233"/>
      <c r="C1724" s="234"/>
      <c r="D1724" s="235" t="s">
        <v>247</v>
      </c>
      <c r="E1724" s="236" t="s">
        <v>19</v>
      </c>
      <c r="F1724" s="237" t="s">
        <v>333</v>
      </c>
      <c r="G1724" s="234"/>
      <c r="H1724" s="236" t="s">
        <v>19</v>
      </c>
      <c r="I1724" s="238"/>
      <c r="J1724" s="234"/>
      <c r="K1724" s="234"/>
      <c r="L1724" s="239"/>
      <c r="M1724" s="240"/>
      <c r="N1724" s="241"/>
      <c r="O1724" s="241"/>
      <c r="P1724" s="241"/>
      <c r="Q1724" s="241"/>
      <c r="R1724" s="241"/>
      <c r="S1724" s="241"/>
      <c r="T1724" s="242"/>
      <c r="U1724" s="13"/>
      <c r="V1724" s="13"/>
      <c r="W1724" s="13"/>
      <c r="X1724" s="13"/>
      <c r="Y1724" s="13"/>
      <c r="Z1724" s="13"/>
      <c r="AA1724" s="13"/>
      <c r="AB1724" s="13"/>
      <c r="AC1724" s="13"/>
      <c r="AD1724" s="13"/>
      <c r="AE1724" s="13"/>
      <c r="AT1724" s="243" t="s">
        <v>247</v>
      </c>
      <c r="AU1724" s="243" t="s">
        <v>82</v>
      </c>
      <c r="AV1724" s="13" t="s">
        <v>80</v>
      </c>
      <c r="AW1724" s="13" t="s">
        <v>33</v>
      </c>
      <c r="AX1724" s="13" t="s">
        <v>73</v>
      </c>
      <c r="AY1724" s="243" t="s">
        <v>236</v>
      </c>
    </row>
    <row r="1725" s="14" customFormat="1">
      <c r="A1725" s="14"/>
      <c r="B1725" s="244"/>
      <c r="C1725" s="245"/>
      <c r="D1725" s="235" t="s">
        <v>247</v>
      </c>
      <c r="E1725" s="246" t="s">
        <v>19</v>
      </c>
      <c r="F1725" s="247" t="s">
        <v>1831</v>
      </c>
      <c r="G1725" s="245"/>
      <c r="H1725" s="248">
        <v>54.670000000000002</v>
      </c>
      <c r="I1725" s="249"/>
      <c r="J1725" s="245"/>
      <c r="K1725" s="245"/>
      <c r="L1725" s="250"/>
      <c r="M1725" s="251"/>
      <c r="N1725" s="252"/>
      <c r="O1725" s="252"/>
      <c r="P1725" s="252"/>
      <c r="Q1725" s="252"/>
      <c r="R1725" s="252"/>
      <c r="S1725" s="252"/>
      <c r="T1725" s="253"/>
      <c r="U1725" s="14"/>
      <c r="V1725" s="14"/>
      <c r="W1725" s="14"/>
      <c r="X1725" s="14"/>
      <c r="Y1725" s="14"/>
      <c r="Z1725" s="14"/>
      <c r="AA1725" s="14"/>
      <c r="AB1725" s="14"/>
      <c r="AC1725" s="14"/>
      <c r="AD1725" s="14"/>
      <c r="AE1725" s="14"/>
      <c r="AT1725" s="254" t="s">
        <v>247</v>
      </c>
      <c r="AU1725" s="254" t="s">
        <v>82</v>
      </c>
      <c r="AV1725" s="14" t="s">
        <v>82</v>
      </c>
      <c r="AW1725" s="14" t="s">
        <v>33</v>
      </c>
      <c r="AX1725" s="14" t="s">
        <v>73</v>
      </c>
      <c r="AY1725" s="254" t="s">
        <v>236</v>
      </c>
    </row>
    <row r="1726" s="15" customFormat="1">
      <c r="A1726" s="15"/>
      <c r="B1726" s="255"/>
      <c r="C1726" s="256"/>
      <c r="D1726" s="235" t="s">
        <v>247</v>
      </c>
      <c r="E1726" s="257" t="s">
        <v>19</v>
      </c>
      <c r="F1726" s="258" t="s">
        <v>254</v>
      </c>
      <c r="G1726" s="256"/>
      <c r="H1726" s="259">
        <v>207.88999999999999</v>
      </c>
      <c r="I1726" s="260"/>
      <c r="J1726" s="256"/>
      <c r="K1726" s="256"/>
      <c r="L1726" s="261"/>
      <c r="M1726" s="262"/>
      <c r="N1726" s="263"/>
      <c r="O1726" s="263"/>
      <c r="P1726" s="263"/>
      <c r="Q1726" s="263"/>
      <c r="R1726" s="263"/>
      <c r="S1726" s="263"/>
      <c r="T1726" s="264"/>
      <c r="U1726" s="15"/>
      <c r="V1726" s="15"/>
      <c r="W1726" s="15"/>
      <c r="X1726" s="15"/>
      <c r="Y1726" s="15"/>
      <c r="Z1726" s="15"/>
      <c r="AA1726" s="15"/>
      <c r="AB1726" s="15"/>
      <c r="AC1726" s="15"/>
      <c r="AD1726" s="15"/>
      <c r="AE1726" s="15"/>
      <c r="AT1726" s="265" t="s">
        <v>247</v>
      </c>
      <c r="AU1726" s="265" t="s">
        <v>82</v>
      </c>
      <c r="AV1726" s="15" t="s">
        <v>243</v>
      </c>
      <c r="AW1726" s="15" t="s">
        <v>33</v>
      </c>
      <c r="AX1726" s="15" t="s">
        <v>80</v>
      </c>
      <c r="AY1726" s="265" t="s">
        <v>236</v>
      </c>
    </row>
    <row r="1727" s="2" customFormat="1" ht="16.5" customHeight="1">
      <c r="A1727" s="40"/>
      <c r="B1727" s="41"/>
      <c r="C1727" s="215" t="s">
        <v>1858</v>
      </c>
      <c r="D1727" s="215" t="s">
        <v>238</v>
      </c>
      <c r="E1727" s="216" t="s">
        <v>1859</v>
      </c>
      <c r="F1727" s="217" t="s">
        <v>1860</v>
      </c>
      <c r="G1727" s="218" t="s">
        <v>114</v>
      </c>
      <c r="H1727" s="219">
        <v>16.829999999999998</v>
      </c>
      <c r="I1727" s="220"/>
      <c r="J1727" s="221">
        <f>ROUND(I1727*H1727,2)</f>
        <v>0</v>
      </c>
      <c r="K1727" s="217" t="s">
        <v>242</v>
      </c>
      <c r="L1727" s="46"/>
      <c r="M1727" s="222" t="s">
        <v>19</v>
      </c>
      <c r="N1727" s="223" t="s">
        <v>44</v>
      </c>
      <c r="O1727" s="86"/>
      <c r="P1727" s="224">
        <f>O1727*H1727</f>
        <v>0</v>
      </c>
      <c r="Q1727" s="224">
        <v>0.00024000000000000001</v>
      </c>
      <c r="R1727" s="224">
        <f>Q1727*H1727</f>
        <v>0.0040391999999999997</v>
      </c>
      <c r="S1727" s="224">
        <v>0</v>
      </c>
      <c r="T1727" s="225">
        <f>S1727*H1727</f>
        <v>0</v>
      </c>
      <c r="U1727" s="40"/>
      <c r="V1727" s="40"/>
      <c r="W1727" s="40"/>
      <c r="X1727" s="40"/>
      <c r="Y1727" s="40"/>
      <c r="Z1727" s="40"/>
      <c r="AA1727" s="40"/>
      <c r="AB1727" s="40"/>
      <c r="AC1727" s="40"/>
      <c r="AD1727" s="40"/>
      <c r="AE1727" s="40"/>
      <c r="AR1727" s="226" t="s">
        <v>348</v>
      </c>
      <c r="AT1727" s="226" t="s">
        <v>238</v>
      </c>
      <c r="AU1727" s="226" t="s">
        <v>82</v>
      </c>
      <c r="AY1727" s="19" t="s">
        <v>236</v>
      </c>
      <c r="BE1727" s="227">
        <f>IF(N1727="základní",J1727,0)</f>
        <v>0</v>
      </c>
      <c r="BF1727" s="227">
        <f>IF(N1727="snížená",J1727,0)</f>
        <v>0</v>
      </c>
      <c r="BG1727" s="227">
        <f>IF(N1727="zákl. přenesená",J1727,0)</f>
        <v>0</v>
      </c>
      <c r="BH1727" s="227">
        <f>IF(N1727="sníž. přenesená",J1727,0)</f>
        <v>0</v>
      </c>
      <c r="BI1727" s="227">
        <f>IF(N1727="nulová",J1727,0)</f>
        <v>0</v>
      </c>
      <c r="BJ1727" s="19" t="s">
        <v>80</v>
      </c>
      <c r="BK1727" s="227">
        <f>ROUND(I1727*H1727,2)</f>
        <v>0</v>
      </c>
      <c r="BL1727" s="19" t="s">
        <v>348</v>
      </c>
      <c r="BM1727" s="226" t="s">
        <v>1861</v>
      </c>
    </row>
    <row r="1728" s="2" customFormat="1">
      <c r="A1728" s="40"/>
      <c r="B1728" s="41"/>
      <c r="C1728" s="42"/>
      <c r="D1728" s="228" t="s">
        <v>245</v>
      </c>
      <c r="E1728" s="42"/>
      <c r="F1728" s="229" t="s">
        <v>1862</v>
      </c>
      <c r="G1728" s="42"/>
      <c r="H1728" s="42"/>
      <c r="I1728" s="230"/>
      <c r="J1728" s="42"/>
      <c r="K1728" s="42"/>
      <c r="L1728" s="46"/>
      <c r="M1728" s="231"/>
      <c r="N1728" s="232"/>
      <c r="O1728" s="86"/>
      <c r="P1728" s="86"/>
      <c r="Q1728" s="86"/>
      <c r="R1728" s="86"/>
      <c r="S1728" s="86"/>
      <c r="T1728" s="87"/>
      <c r="U1728" s="40"/>
      <c r="V1728" s="40"/>
      <c r="W1728" s="40"/>
      <c r="X1728" s="40"/>
      <c r="Y1728" s="40"/>
      <c r="Z1728" s="40"/>
      <c r="AA1728" s="40"/>
      <c r="AB1728" s="40"/>
      <c r="AC1728" s="40"/>
      <c r="AD1728" s="40"/>
      <c r="AE1728" s="40"/>
      <c r="AT1728" s="19" t="s">
        <v>245</v>
      </c>
      <c r="AU1728" s="19" t="s">
        <v>82</v>
      </c>
    </row>
    <row r="1729" s="14" customFormat="1">
      <c r="A1729" s="14"/>
      <c r="B1729" s="244"/>
      <c r="C1729" s="245"/>
      <c r="D1729" s="235" t="s">
        <v>247</v>
      </c>
      <c r="E1729" s="246" t="s">
        <v>19</v>
      </c>
      <c r="F1729" s="247" t="s">
        <v>187</v>
      </c>
      <c r="G1729" s="245"/>
      <c r="H1729" s="248">
        <v>16.829999999999998</v>
      </c>
      <c r="I1729" s="249"/>
      <c r="J1729" s="245"/>
      <c r="K1729" s="245"/>
      <c r="L1729" s="250"/>
      <c r="M1729" s="251"/>
      <c r="N1729" s="252"/>
      <c r="O1729" s="252"/>
      <c r="P1729" s="252"/>
      <c r="Q1729" s="252"/>
      <c r="R1729" s="252"/>
      <c r="S1729" s="252"/>
      <c r="T1729" s="253"/>
      <c r="U1729" s="14"/>
      <c r="V1729" s="14"/>
      <c r="W1729" s="14"/>
      <c r="X1729" s="14"/>
      <c r="Y1729" s="14"/>
      <c r="Z1729" s="14"/>
      <c r="AA1729" s="14"/>
      <c r="AB1729" s="14"/>
      <c r="AC1729" s="14"/>
      <c r="AD1729" s="14"/>
      <c r="AE1729" s="14"/>
      <c r="AT1729" s="254" t="s">
        <v>247</v>
      </c>
      <c r="AU1729" s="254" t="s">
        <v>82</v>
      </c>
      <c r="AV1729" s="14" t="s">
        <v>82</v>
      </c>
      <c r="AW1729" s="14" t="s">
        <v>33</v>
      </c>
      <c r="AX1729" s="14" t="s">
        <v>80</v>
      </c>
      <c r="AY1729" s="254" t="s">
        <v>236</v>
      </c>
    </row>
    <row r="1730" s="2" customFormat="1" ht="16.5" customHeight="1">
      <c r="A1730" s="40"/>
      <c r="B1730" s="41"/>
      <c r="C1730" s="215" t="s">
        <v>1863</v>
      </c>
      <c r="D1730" s="215" t="s">
        <v>238</v>
      </c>
      <c r="E1730" s="216" t="s">
        <v>1864</v>
      </c>
      <c r="F1730" s="217" t="s">
        <v>1865</v>
      </c>
      <c r="G1730" s="218" t="s">
        <v>114</v>
      </c>
      <c r="H1730" s="219">
        <v>16.829999999999998</v>
      </c>
      <c r="I1730" s="220"/>
      <c r="J1730" s="221">
        <f>ROUND(I1730*H1730,2)</f>
        <v>0</v>
      </c>
      <c r="K1730" s="217" t="s">
        <v>242</v>
      </c>
      <c r="L1730" s="46"/>
      <c r="M1730" s="222" t="s">
        <v>19</v>
      </c>
      <c r="N1730" s="223" t="s">
        <v>44</v>
      </c>
      <c r="O1730" s="86"/>
      <c r="P1730" s="224">
        <f>O1730*H1730</f>
        <v>0</v>
      </c>
      <c r="Q1730" s="224">
        <v>0.0035000000000000001</v>
      </c>
      <c r="R1730" s="224">
        <f>Q1730*H1730</f>
        <v>0.058904999999999992</v>
      </c>
      <c r="S1730" s="224">
        <v>0</v>
      </c>
      <c r="T1730" s="225">
        <f>S1730*H1730</f>
        <v>0</v>
      </c>
      <c r="U1730" s="40"/>
      <c r="V1730" s="40"/>
      <c r="W1730" s="40"/>
      <c r="X1730" s="40"/>
      <c r="Y1730" s="40"/>
      <c r="Z1730" s="40"/>
      <c r="AA1730" s="40"/>
      <c r="AB1730" s="40"/>
      <c r="AC1730" s="40"/>
      <c r="AD1730" s="40"/>
      <c r="AE1730" s="40"/>
      <c r="AR1730" s="226" t="s">
        <v>348</v>
      </c>
      <c r="AT1730" s="226" t="s">
        <v>238</v>
      </c>
      <c r="AU1730" s="226" t="s">
        <v>82</v>
      </c>
      <c r="AY1730" s="19" t="s">
        <v>236</v>
      </c>
      <c r="BE1730" s="227">
        <f>IF(N1730="základní",J1730,0)</f>
        <v>0</v>
      </c>
      <c r="BF1730" s="227">
        <f>IF(N1730="snížená",J1730,0)</f>
        <v>0</v>
      </c>
      <c r="BG1730" s="227">
        <f>IF(N1730="zákl. přenesená",J1730,0)</f>
        <v>0</v>
      </c>
      <c r="BH1730" s="227">
        <f>IF(N1730="sníž. přenesená",J1730,0)</f>
        <v>0</v>
      </c>
      <c r="BI1730" s="227">
        <f>IF(N1730="nulová",J1730,0)</f>
        <v>0</v>
      </c>
      <c r="BJ1730" s="19" t="s">
        <v>80</v>
      </c>
      <c r="BK1730" s="227">
        <f>ROUND(I1730*H1730,2)</f>
        <v>0</v>
      </c>
      <c r="BL1730" s="19" t="s">
        <v>348</v>
      </c>
      <c r="BM1730" s="226" t="s">
        <v>1866</v>
      </c>
    </row>
    <row r="1731" s="2" customFormat="1">
      <c r="A1731" s="40"/>
      <c r="B1731" s="41"/>
      <c r="C1731" s="42"/>
      <c r="D1731" s="228" t="s">
        <v>245</v>
      </c>
      <c r="E1731" s="42"/>
      <c r="F1731" s="229" t="s">
        <v>1867</v>
      </c>
      <c r="G1731" s="42"/>
      <c r="H1731" s="42"/>
      <c r="I1731" s="230"/>
      <c r="J1731" s="42"/>
      <c r="K1731" s="42"/>
      <c r="L1731" s="46"/>
      <c r="M1731" s="231"/>
      <c r="N1731" s="232"/>
      <c r="O1731" s="86"/>
      <c r="P1731" s="86"/>
      <c r="Q1731" s="86"/>
      <c r="R1731" s="86"/>
      <c r="S1731" s="86"/>
      <c r="T1731" s="87"/>
      <c r="U1731" s="40"/>
      <c r="V1731" s="40"/>
      <c r="W1731" s="40"/>
      <c r="X1731" s="40"/>
      <c r="Y1731" s="40"/>
      <c r="Z1731" s="40"/>
      <c r="AA1731" s="40"/>
      <c r="AB1731" s="40"/>
      <c r="AC1731" s="40"/>
      <c r="AD1731" s="40"/>
      <c r="AE1731" s="40"/>
      <c r="AT1731" s="19" t="s">
        <v>245</v>
      </c>
      <c r="AU1731" s="19" t="s">
        <v>82</v>
      </c>
    </row>
    <row r="1732" s="14" customFormat="1">
      <c r="A1732" s="14"/>
      <c r="B1732" s="244"/>
      <c r="C1732" s="245"/>
      <c r="D1732" s="235" t="s">
        <v>247</v>
      </c>
      <c r="E1732" s="246" t="s">
        <v>19</v>
      </c>
      <c r="F1732" s="247" t="s">
        <v>187</v>
      </c>
      <c r="G1732" s="245"/>
      <c r="H1732" s="248">
        <v>16.829999999999998</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247</v>
      </c>
      <c r="AU1732" s="254" t="s">
        <v>82</v>
      </c>
      <c r="AV1732" s="14" t="s">
        <v>82</v>
      </c>
      <c r="AW1732" s="14" t="s">
        <v>33</v>
      </c>
      <c r="AX1732" s="14" t="s">
        <v>80</v>
      </c>
      <c r="AY1732" s="254" t="s">
        <v>236</v>
      </c>
    </row>
    <row r="1733" s="2" customFormat="1" ht="16.5" customHeight="1">
      <c r="A1733" s="40"/>
      <c r="B1733" s="41"/>
      <c r="C1733" s="215" t="s">
        <v>1868</v>
      </c>
      <c r="D1733" s="215" t="s">
        <v>238</v>
      </c>
      <c r="E1733" s="216" t="s">
        <v>1869</v>
      </c>
      <c r="F1733" s="217" t="s">
        <v>1870</v>
      </c>
      <c r="G1733" s="218" t="s">
        <v>114</v>
      </c>
      <c r="H1733" s="219">
        <v>16.829999999999998</v>
      </c>
      <c r="I1733" s="220"/>
      <c r="J1733" s="221">
        <f>ROUND(I1733*H1733,2)</f>
        <v>0</v>
      </c>
      <c r="K1733" s="217" t="s">
        <v>242</v>
      </c>
      <c r="L1733" s="46"/>
      <c r="M1733" s="222" t="s">
        <v>19</v>
      </c>
      <c r="N1733" s="223" t="s">
        <v>44</v>
      </c>
      <c r="O1733" s="86"/>
      <c r="P1733" s="224">
        <f>O1733*H1733</f>
        <v>0</v>
      </c>
      <c r="Q1733" s="224">
        <v>0.00025000000000000001</v>
      </c>
      <c r="R1733" s="224">
        <f>Q1733*H1733</f>
        <v>0.0042074999999999994</v>
      </c>
      <c r="S1733" s="224">
        <v>0</v>
      </c>
      <c r="T1733" s="225">
        <f>S1733*H1733</f>
        <v>0</v>
      </c>
      <c r="U1733" s="40"/>
      <c r="V1733" s="40"/>
      <c r="W1733" s="40"/>
      <c r="X1733" s="40"/>
      <c r="Y1733" s="40"/>
      <c r="Z1733" s="40"/>
      <c r="AA1733" s="40"/>
      <c r="AB1733" s="40"/>
      <c r="AC1733" s="40"/>
      <c r="AD1733" s="40"/>
      <c r="AE1733" s="40"/>
      <c r="AR1733" s="226" t="s">
        <v>348</v>
      </c>
      <c r="AT1733" s="226" t="s">
        <v>238</v>
      </c>
      <c r="AU1733" s="226" t="s">
        <v>82</v>
      </c>
      <c r="AY1733" s="19" t="s">
        <v>236</v>
      </c>
      <c r="BE1733" s="227">
        <f>IF(N1733="základní",J1733,0)</f>
        <v>0</v>
      </c>
      <c r="BF1733" s="227">
        <f>IF(N1733="snížená",J1733,0)</f>
        <v>0</v>
      </c>
      <c r="BG1733" s="227">
        <f>IF(N1733="zákl. přenesená",J1733,0)</f>
        <v>0</v>
      </c>
      <c r="BH1733" s="227">
        <f>IF(N1733="sníž. přenesená",J1733,0)</f>
        <v>0</v>
      </c>
      <c r="BI1733" s="227">
        <f>IF(N1733="nulová",J1733,0)</f>
        <v>0</v>
      </c>
      <c r="BJ1733" s="19" t="s">
        <v>80</v>
      </c>
      <c r="BK1733" s="227">
        <f>ROUND(I1733*H1733,2)</f>
        <v>0</v>
      </c>
      <c r="BL1733" s="19" t="s">
        <v>348</v>
      </c>
      <c r="BM1733" s="226" t="s">
        <v>1871</v>
      </c>
    </row>
    <row r="1734" s="2" customFormat="1">
      <c r="A1734" s="40"/>
      <c r="B1734" s="41"/>
      <c r="C1734" s="42"/>
      <c r="D1734" s="228" t="s">
        <v>245</v>
      </c>
      <c r="E1734" s="42"/>
      <c r="F1734" s="229" t="s">
        <v>1872</v>
      </c>
      <c r="G1734" s="42"/>
      <c r="H1734" s="42"/>
      <c r="I1734" s="230"/>
      <c r="J1734" s="42"/>
      <c r="K1734" s="42"/>
      <c r="L1734" s="46"/>
      <c r="M1734" s="231"/>
      <c r="N1734" s="232"/>
      <c r="O1734" s="86"/>
      <c r="P1734" s="86"/>
      <c r="Q1734" s="86"/>
      <c r="R1734" s="86"/>
      <c r="S1734" s="86"/>
      <c r="T1734" s="87"/>
      <c r="U1734" s="40"/>
      <c r="V1734" s="40"/>
      <c r="W1734" s="40"/>
      <c r="X1734" s="40"/>
      <c r="Y1734" s="40"/>
      <c r="Z1734" s="40"/>
      <c r="AA1734" s="40"/>
      <c r="AB1734" s="40"/>
      <c r="AC1734" s="40"/>
      <c r="AD1734" s="40"/>
      <c r="AE1734" s="40"/>
      <c r="AT1734" s="19" t="s">
        <v>245</v>
      </c>
      <c r="AU1734" s="19" t="s">
        <v>82</v>
      </c>
    </row>
    <row r="1735" s="14" customFormat="1">
      <c r="A1735" s="14"/>
      <c r="B1735" s="244"/>
      <c r="C1735" s="245"/>
      <c r="D1735" s="235" t="s">
        <v>247</v>
      </c>
      <c r="E1735" s="246" t="s">
        <v>19</v>
      </c>
      <c r="F1735" s="247" t="s">
        <v>187</v>
      </c>
      <c r="G1735" s="245"/>
      <c r="H1735" s="248">
        <v>16.829999999999998</v>
      </c>
      <c r="I1735" s="249"/>
      <c r="J1735" s="245"/>
      <c r="K1735" s="245"/>
      <c r="L1735" s="250"/>
      <c r="M1735" s="251"/>
      <c r="N1735" s="252"/>
      <c r="O1735" s="252"/>
      <c r="P1735" s="252"/>
      <c r="Q1735" s="252"/>
      <c r="R1735" s="252"/>
      <c r="S1735" s="252"/>
      <c r="T1735" s="253"/>
      <c r="U1735" s="14"/>
      <c r="V1735" s="14"/>
      <c r="W1735" s="14"/>
      <c r="X1735" s="14"/>
      <c r="Y1735" s="14"/>
      <c r="Z1735" s="14"/>
      <c r="AA1735" s="14"/>
      <c r="AB1735" s="14"/>
      <c r="AC1735" s="14"/>
      <c r="AD1735" s="14"/>
      <c r="AE1735" s="14"/>
      <c r="AT1735" s="254" t="s">
        <v>247</v>
      </c>
      <c r="AU1735" s="254" t="s">
        <v>82</v>
      </c>
      <c r="AV1735" s="14" t="s">
        <v>82</v>
      </c>
      <c r="AW1735" s="14" t="s">
        <v>33</v>
      </c>
      <c r="AX1735" s="14" t="s">
        <v>80</v>
      </c>
      <c r="AY1735" s="254" t="s">
        <v>236</v>
      </c>
    </row>
    <row r="1736" s="2" customFormat="1" ht="16.5" customHeight="1">
      <c r="A1736" s="40"/>
      <c r="B1736" s="41"/>
      <c r="C1736" s="215" t="s">
        <v>1873</v>
      </c>
      <c r="D1736" s="215" t="s">
        <v>238</v>
      </c>
      <c r="E1736" s="216" t="s">
        <v>1874</v>
      </c>
      <c r="F1736" s="217" t="s">
        <v>1875</v>
      </c>
      <c r="G1736" s="218" t="s">
        <v>114</v>
      </c>
      <c r="H1736" s="219">
        <v>16.829999999999998</v>
      </c>
      <c r="I1736" s="220"/>
      <c r="J1736" s="221">
        <f>ROUND(I1736*H1736,2)</f>
        <v>0</v>
      </c>
      <c r="K1736" s="217" t="s">
        <v>242</v>
      </c>
      <c r="L1736" s="46"/>
      <c r="M1736" s="222" t="s">
        <v>19</v>
      </c>
      <c r="N1736" s="223" t="s">
        <v>44</v>
      </c>
      <c r="O1736" s="86"/>
      <c r="P1736" s="224">
        <f>O1736*H1736</f>
        <v>0</v>
      </c>
      <c r="Q1736" s="224">
        <v>8.0000000000000007E-05</v>
      </c>
      <c r="R1736" s="224">
        <f>Q1736*H1736</f>
        <v>0.0013464</v>
      </c>
      <c r="S1736" s="224">
        <v>0</v>
      </c>
      <c r="T1736" s="225">
        <f>S1736*H1736</f>
        <v>0</v>
      </c>
      <c r="U1736" s="40"/>
      <c r="V1736" s="40"/>
      <c r="W1736" s="40"/>
      <c r="X1736" s="40"/>
      <c r="Y1736" s="40"/>
      <c r="Z1736" s="40"/>
      <c r="AA1736" s="40"/>
      <c r="AB1736" s="40"/>
      <c r="AC1736" s="40"/>
      <c r="AD1736" s="40"/>
      <c r="AE1736" s="40"/>
      <c r="AR1736" s="226" t="s">
        <v>348</v>
      </c>
      <c r="AT1736" s="226" t="s">
        <v>238</v>
      </c>
      <c r="AU1736" s="226" t="s">
        <v>82</v>
      </c>
      <c r="AY1736" s="19" t="s">
        <v>236</v>
      </c>
      <c r="BE1736" s="227">
        <f>IF(N1736="základní",J1736,0)</f>
        <v>0</v>
      </c>
      <c r="BF1736" s="227">
        <f>IF(N1736="snížená",J1736,0)</f>
        <v>0</v>
      </c>
      <c r="BG1736" s="227">
        <f>IF(N1736="zákl. přenesená",J1736,0)</f>
        <v>0</v>
      </c>
      <c r="BH1736" s="227">
        <f>IF(N1736="sníž. přenesená",J1736,0)</f>
        <v>0</v>
      </c>
      <c r="BI1736" s="227">
        <f>IF(N1736="nulová",J1736,0)</f>
        <v>0</v>
      </c>
      <c r="BJ1736" s="19" t="s">
        <v>80</v>
      </c>
      <c r="BK1736" s="227">
        <f>ROUND(I1736*H1736,2)</f>
        <v>0</v>
      </c>
      <c r="BL1736" s="19" t="s">
        <v>348</v>
      </c>
      <c r="BM1736" s="226" t="s">
        <v>1876</v>
      </c>
    </row>
    <row r="1737" s="2" customFormat="1">
      <c r="A1737" s="40"/>
      <c r="B1737" s="41"/>
      <c r="C1737" s="42"/>
      <c r="D1737" s="228" t="s">
        <v>245</v>
      </c>
      <c r="E1737" s="42"/>
      <c r="F1737" s="229" t="s">
        <v>1877</v>
      </c>
      <c r="G1737" s="42"/>
      <c r="H1737" s="42"/>
      <c r="I1737" s="230"/>
      <c r="J1737" s="42"/>
      <c r="K1737" s="42"/>
      <c r="L1737" s="46"/>
      <c r="M1737" s="231"/>
      <c r="N1737" s="232"/>
      <c r="O1737" s="86"/>
      <c r="P1737" s="86"/>
      <c r="Q1737" s="86"/>
      <c r="R1737" s="86"/>
      <c r="S1737" s="86"/>
      <c r="T1737" s="87"/>
      <c r="U1737" s="40"/>
      <c r="V1737" s="40"/>
      <c r="W1737" s="40"/>
      <c r="X1737" s="40"/>
      <c r="Y1737" s="40"/>
      <c r="Z1737" s="40"/>
      <c r="AA1737" s="40"/>
      <c r="AB1737" s="40"/>
      <c r="AC1737" s="40"/>
      <c r="AD1737" s="40"/>
      <c r="AE1737" s="40"/>
      <c r="AT1737" s="19" t="s">
        <v>245</v>
      </c>
      <c r="AU1737" s="19" t="s">
        <v>82</v>
      </c>
    </row>
    <row r="1738" s="14" customFormat="1">
      <c r="A1738" s="14"/>
      <c r="B1738" s="244"/>
      <c r="C1738" s="245"/>
      <c r="D1738" s="235" t="s">
        <v>247</v>
      </c>
      <c r="E1738" s="246" t="s">
        <v>19</v>
      </c>
      <c r="F1738" s="247" t="s">
        <v>187</v>
      </c>
      <c r="G1738" s="245"/>
      <c r="H1738" s="248">
        <v>16.829999999999998</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247</v>
      </c>
      <c r="AU1738" s="254" t="s">
        <v>82</v>
      </c>
      <c r="AV1738" s="14" t="s">
        <v>82</v>
      </c>
      <c r="AW1738" s="14" t="s">
        <v>33</v>
      </c>
      <c r="AX1738" s="14" t="s">
        <v>80</v>
      </c>
      <c r="AY1738" s="254" t="s">
        <v>236</v>
      </c>
    </row>
    <row r="1739" s="2" customFormat="1" ht="16.5" customHeight="1">
      <c r="A1739" s="40"/>
      <c r="B1739" s="41"/>
      <c r="C1739" s="215" t="s">
        <v>1878</v>
      </c>
      <c r="D1739" s="215" t="s">
        <v>238</v>
      </c>
      <c r="E1739" s="216" t="s">
        <v>1879</v>
      </c>
      <c r="F1739" s="217" t="s">
        <v>1880</v>
      </c>
      <c r="G1739" s="218" t="s">
        <v>114</v>
      </c>
      <c r="H1739" s="219">
        <v>207.88999999999999</v>
      </c>
      <c r="I1739" s="220"/>
      <c r="J1739" s="221">
        <f>ROUND(I1739*H1739,2)</f>
        <v>0</v>
      </c>
      <c r="K1739" s="217" t="s">
        <v>242</v>
      </c>
      <c r="L1739" s="46"/>
      <c r="M1739" s="222" t="s">
        <v>19</v>
      </c>
      <c r="N1739" s="223" t="s">
        <v>44</v>
      </c>
      <c r="O1739" s="86"/>
      <c r="P1739" s="224">
        <f>O1739*H1739</f>
        <v>0</v>
      </c>
      <c r="Q1739" s="224">
        <v>0.00020000000000000001</v>
      </c>
      <c r="R1739" s="224">
        <f>Q1739*H1739</f>
        <v>0.041577999999999997</v>
      </c>
      <c r="S1739" s="224">
        <v>0</v>
      </c>
      <c r="T1739" s="225">
        <f>S1739*H1739</f>
        <v>0</v>
      </c>
      <c r="U1739" s="40"/>
      <c r="V1739" s="40"/>
      <c r="W1739" s="40"/>
      <c r="X1739" s="40"/>
      <c r="Y1739" s="40"/>
      <c r="Z1739" s="40"/>
      <c r="AA1739" s="40"/>
      <c r="AB1739" s="40"/>
      <c r="AC1739" s="40"/>
      <c r="AD1739" s="40"/>
      <c r="AE1739" s="40"/>
      <c r="AR1739" s="226" t="s">
        <v>348</v>
      </c>
      <c r="AT1739" s="226" t="s">
        <v>238</v>
      </c>
      <c r="AU1739" s="226" t="s">
        <v>82</v>
      </c>
      <c r="AY1739" s="19" t="s">
        <v>236</v>
      </c>
      <c r="BE1739" s="227">
        <f>IF(N1739="základní",J1739,0)</f>
        <v>0</v>
      </c>
      <c r="BF1739" s="227">
        <f>IF(N1739="snížená",J1739,0)</f>
        <v>0</v>
      </c>
      <c r="BG1739" s="227">
        <f>IF(N1739="zákl. přenesená",J1739,0)</f>
        <v>0</v>
      </c>
      <c r="BH1739" s="227">
        <f>IF(N1739="sníž. přenesená",J1739,0)</f>
        <v>0</v>
      </c>
      <c r="BI1739" s="227">
        <f>IF(N1739="nulová",J1739,0)</f>
        <v>0</v>
      </c>
      <c r="BJ1739" s="19" t="s">
        <v>80</v>
      </c>
      <c r="BK1739" s="227">
        <f>ROUND(I1739*H1739,2)</f>
        <v>0</v>
      </c>
      <c r="BL1739" s="19" t="s">
        <v>348</v>
      </c>
      <c r="BM1739" s="226" t="s">
        <v>1881</v>
      </c>
    </row>
    <row r="1740" s="2" customFormat="1">
      <c r="A1740" s="40"/>
      <c r="B1740" s="41"/>
      <c r="C1740" s="42"/>
      <c r="D1740" s="228" t="s">
        <v>245</v>
      </c>
      <c r="E1740" s="42"/>
      <c r="F1740" s="229" t="s">
        <v>1882</v>
      </c>
      <c r="G1740" s="42"/>
      <c r="H1740" s="42"/>
      <c r="I1740" s="230"/>
      <c r="J1740" s="42"/>
      <c r="K1740" s="42"/>
      <c r="L1740" s="46"/>
      <c r="M1740" s="231"/>
      <c r="N1740" s="232"/>
      <c r="O1740" s="86"/>
      <c r="P1740" s="86"/>
      <c r="Q1740" s="86"/>
      <c r="R1740" s="86"/>
      <c r="S1740" s="86"/>
      <c r="T1740" s="87"/>
      <c r="U1740" s="40"/>
      <c r="V1740" s="40"/>
      <c r="W1740" s="40"/>
      <c r="X1740" s="40"/>
      <c r="Y1740" s="40"/>
      <c r="Z1740" s="40"/>
      <c r="AA1740" s="40"/>
      <c r="AB1740" s="40"/>
      <c r="AC1740" s="40"/>
      <c r="AD1740" s="40"/>
      <c r="AE1740" s="40"/>
      <c r="AT1740" s="19" t="s">
        <v>245</v>
      </c>
      <c r="AU1740" s="19" t="s">
        <v>82</v>
      </c>
    </row>
    <row r="1741" s="13" customFormat="1">
      <c r="A1741" s="13"/>
      <c r="B1741" s="233"/>
      <c r="C1741" s="234"/>
      <c r="D1741" s="235" t="s">
        <v>247</v>
      </c>
      <c r="E1741" s="236" t="s">
        <v>19</v>
      </c>
      <c r="F1741" s="237" t="s">
        <v>268</v>
      </c>
      <c r="G1741" s="234"/>
      <c r="H1741" s="236" t="s">
        <v>19</v>
      </c>
      <c r="I1741" s="238"/>
      <c r="J1741" s="234"/>
      <c r="K1741" s="234"/>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247</v>
      </c>
      <c r="AU1741" s="243" t="s">
        <v>82</v>
      </c>
      <c r="AV1741" s="13" t="s">
        <v>80</v>
      </c>
      <c r="AW1741" s="13" t="s">
        <v>33</v>
      </c>
      <c r="AX1741" s="13" t="s">
        <v>73</v>
      </c>
      <c r="AY1741" s="243" t="s">
        <v>236</v>
      </c>
    </row>
    <row r="1742" s="13" customFormat="1">
      <c r="A1742" s="13"/>
      <c r="B1742" s="233"/>
      <c r="C1742" s="234"/>
      <c r="D1742" s="235" t="s">
        <v>247</v>
      </c>
      <c r="E1742" s="236" t="s">
        <v>19</v>
      </c>
      <c r="F1742" s="237" t="s">
        <v>269</v>
      </c>
      <c r="G1742" s="234"/>
      <c r="H1742" s="236" t="s">
        <v>19</v>
      </c>
      <c r="I1742" s="238"/>
      <c r="J1742" s="234"/>
      <c r="K1742" s="234"/>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247</v>
      </c>
      <c r="AU1742" s="243" t="s">
        <v>82</v>
      </c>
      <c r="AV1742" s="13" t="s">
        <v>80</v>
      </c>
      <c r="AW1742" s="13" t="s">
        <v>33</v>
      </c>
      <c r="AX1742" s="13" t="s">
        <v>73</v>
      </c>
      <c r="AY1742" s="243" t="s">
        <v>236</v>
      </c>
    </row>
    <row r="1743" s="14" customFormat="1">
      <c r="A1743" s="14"/>
      <c r="B1743" s="244"/>
      <c r="C1743" s="245"/>
      <c r="D1743" s="235" t="s">
        <v>247</v>
      </c>
      <c r="E1743" s="246" t="s">
        <v>19</v>
      </c>
      <c r="F1743" s="247" t="s">
        <v>1249</v>
      </c>
      <c r="G1743" s="245"/>
      <c r="H1743" s="248">
        <v>41.509999999999998</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247</v>
      </c>
      <c r="AU1743" s="254" t="s">
        <v>82</v>
      </c>
      <c r="AV1743" s="14" t="s">
        <v>82</v>
      </c>
      <c r="AW1743" s="14" t="s">
        <v>33</v>
      </c>
      <c r="AX1743" s="14" t="s">
        <v>73</v>
      </c>
      <c r="AY1743" s="254" t="s">
        <v>236</v>
      </c>
    </row>
    <row r="1744" s="14" customFormat="1">
      <c r="A1744" s="14"/>
      <c r="B1744" s="244"/>
      <c r="C1744" s="245"/>
      <c r="D1744" s="235" t="s">
        <v>247</v>
      </c>
      <c r="E1744" s="246" t="s">
        <v>19</v>
      </c>
      <c r="F1744" s="247" t="s">
        <v>1830</v>
      </c>
      <c r="G1744" s="245"/>
      <c r="H1744" s="248">
        <v>111.70999999999999</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247</v>
      </c>
      <c r="AU1744" s="254" t="s">
        <v>82</v>
      </c>
      <c r="AV1744" s="14" t="s">
        <v>82</v>
      </c>
      <c r="AW1744" s="14" t="s">
        <v>33</v>
      </c>
      <c r="AX1744" s="14" t="s">
        <v>73</v>
      </c>
      <c r="AY1744" s="254" t="s">
        <v>236</v>
      </c>
    </row>
    <row r="1745" s="16" customFormat="1">
      <c r="A1745" s="16"/>
      <c r="B1745" s="266"/>
      <c r="C1745" s="267"/>
      <c r="D1745" s="235" t="s">
        <v>247</v>
      </c>
      <c r="E1745" s="268" t="s">
        <v>19</v>
      </c>
      <c r="F1745" s="269" t="s">
        <v>367</v>
      </c>
      <c r="G1745" s="267"/>
      <c r="H1745" s="270">
        <v>153.22</v>
      </c>
      <c r="I1745" s="271"/>
      <c r="J1745" s="267"/>
      <c r="K1745" s="267"/>
      <c r="L1745" s="272"/>
      <c r="M1745" s="273"/>
      <c r="N1745" s="274"/>
      <c r="O1745" s="274"/>
      <c r="P1745" s="274"/>
      <c r="Q1745" s="274"/>
      <c r="R1745" s="274"/>
      <c r="S1745" s="274"/>
      <c r="T1745" s="275"/>
      <c r="U1745" s="16"/>
      <c r="V1745" s="16"/>
      <c r="W1745" s="16"/>
      <c r="X1745" s="16"/>
      <c r="Y1745" s="16"/>
      <c r="Z1745" s="16"/>
      <c r="AA1745" s="16"/>
      <c r="AB1745" s="16"/>
      <c r="AC1745" s="16"/>
      <c r="AD1745" s="16"/>
      <c r="AE1745" s="16"/>
      <c r="AT1745" s="276" t="s">
        <v>247</v>
      </c>
      <c r="AU1745" s="276" t="s">
        <v>82</v>
      </c>
      <c r="AV1745" s="16" t="s">
        <v>128</v>
      </c>
      <c r="AW1745" s="16" t="s">
        <v>33</v>
      </c>
      <c r="AX1745" s="16" t="s">
        <v>73</v>
      </c>
      <c r="AY1745" s="276" t="s">
        <v>236</v>
      </c>
    </row>
    <row r="1746" s="13" customFormat="1">
      <c r="A1746" s="13"/>
      <c r="B1746" s="233"/>
      <c r="C1746" s="234"/>
      <c r="D1746" s="235" t="s">
        <v>247</v>
      </c>
      <c r="E1746" s="236" t="s">
        <v>19</v>
      </c>
      <c r="F1746" s="237" t="s">
        <v>333</v>
      </c>
      <c r="G1746" s="234"/>
      <c r="H1746" s="236" t="s">
        <v>19</v>
      </c>
      <c r="I1746" s="238"/>
      <c r="J1746" s="234"/>
      <c r="K1746" s="234"/>
      <c r="L1746" s="239"/>
      <c r="M1746" s="240"/>
      <c r="N1746" s="241"/>
      <c r="O1746" s="241"/>
      <c r="P1746" s="241"/>
      <c r="Q1746" s="241"/>
      <c r="R1746" s="241"/>
      <c r="S1746" s="241"/>
      <c r="T1746" s="242"/>
      <c r="U1746" s="13"/>
      <c r="V1746" s="13"/>
      <c r="W1746" s="13"/>
      <c r="X1746" s="13"/>
      <c r="Y1746" s="13"/>
      <c r="Z1746" s="13"/>
      <c r="AA1746" s="13"/>
      <c r="AB1746" s="13"/>
      <c r="AC1746" s="13"/>
      <c r="AD1746" s="13"/>
      <c r="AE1746" s="13"/>
      <c r="AT1746" s="243" t="s">
        <v>247</v>
      </c>
      <c r="AU1746" s="243" t="s">
        <v>82</v>
      </c>
      <c r="AV1746" s="13" t="s">
        <v>80</v>
      </c>
      <c r="AW1746" s="13" t="s">
        <v>33</v>
      </c>
      <c r="AX1746" s="13" t="s">
        <v>73</v>
      </c>
      <c r="AY1746" s="243" t="s">
        <v>236</v>
      </c>
    </row>
    <row r="1747" s="14" customFormat="1">
      <c r="A1747" s="14"/>
      <c r="B1747" s="244"/>
      <c r="C1747" s="245"/>
      <c r="D1747" s="235" t="s">
        <v>247</v>
      </c>
      <c r="E1747" s="246" t="s">
        <v>19</v>
      </c>
      <c r="F1747" s="247" t="s">
        <v>1831</v>
      </c>
      <c r="G1747" s="245"/>
      <c r="H1747" s="248">
        <v>54.670000000000002</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247</v>
      </c>
      <c r="AU1747" s="254" t="s">
        <v>82</v>
      </c>
      <c r="AV1747" s="14" t="s">
        <v>82</v>
      </c>
      <c r="AW1747" s="14" t="s">
        <v>33</v>
      </c>
      <c r="AX1747" s="14" t="s">
        <v>73</v>
      </c>
      <c r="AY1747" s="254" t="s">
        <v>236</v>
      </c>
    </row>
    <row r="1748" s="15" customFormat="1">
      <c r="A1748" s="15"/>
      <c r="B1748" s="255"/>
      <c r="C1748" s="256"/>
      <c r="D1748" s="235" t="s">
        <v>247</v>
      </c>
      <c r="E1748" s="257" t="s">
        <v>19</v>
      </c>
      <c r="F1748" s="258" t="s">
        <v>254</v>
      </c>
      <c r="G1748" s="256"/>
      <c r="H1748" s="259">
        <v>207.88999999999999</v>
      </c>
      <c r="I1748" s="260"/>
      <c r="J1748" s="256"/>
      <c r="K1748" s="256"/>
      <c r="L1748" s="261"/>
      <c r="M1748" s="262"/>
      <c r="N1748" s="263"/>
      <c r="O1748" s="263"/>
      <c r="P1748" s="263"/>
      <c r="Q1748" s="263"/>
      <c r="R1748" s="263"/>
      <c r="S1748" s="263"/>
      <c r="T1748" s="264"/>
      <c r="U1748" s="15"/>
      <c r="V1748" s="15"/>
      <c r="W1748" s="15"/>
      <c r="X1748" s="15"/>
      <c r="Y1748" s="15"/>
      <c r="Z1748" s="15"/>
      <c r="AA1748" s="15"/>
      <c r="AB1748" s="15"/>
      <c r="AC1748" s="15"/>
      <c r="AD1748" s="15"/>
      <c r="AE1748" s="15"/>
      <c r="AT1748" s="265" t="s">
        <v>247</v>
      </c>
      <c r="AU1748" s="265" t="s">
        <v>82</v>
      </c>
      <c r="AV1748" s="15" t="s">
        <v>243</v>
      </c>
      <c r="AW1748" s="15" t="s">
        <v>33</v>
      </c>
      <c r="AX1748" s="15" t="s">
        <v>80</v>
      </c>
      <c r="AY1748" s="265" t="s">
        <v>236</v>
      </c>
    </row>
    <row r="1749" s="2" customFormat="1" ht="16.5" customHeight="1">
      <c r="A1749" s="40"/>
      <c r="B1749" s="41"/>
      <c r="C1749" s="215" t="s">
        <v>1883</v>
      </c>
      <c r="D1749" s="215" t="s">
        <v>238</v>
      </c>
      <c r="E1749" s="216" t="s">
        <v>1884</v>
      </c>
      <c r="F1749" s="217" t="s">
        <v>1885</v>
      </c>
      <c r="G1749" s="218" t="s">
        <v>114</v>
      </c>
      <c r="H1749" s="219">
        <v>16.829999999999998</v>
      </c>
      <c r="I1749" s="220"/>
      <c r="J1749" s="221">
        <f>ROUND(I1749*H1749,2)</f>
        <v>0</v>
      </c>
      <c r="K1749" s="217" t="s">
        <v>242</v>
      </c>
      <c r="L1749" s="46"/>
      <c r="M1749" s="222" t="s">
        <v>19</v>
      </c>
      <c r="N1749" s="223" t="s">
        <v>44</v>
      </c>
      <c r="O1749" s="86"/>
      <c r="P1749" s="224">
        <f>O1749*H1749</f>
        <v>0</v>
      </c>
      <c r="Q1749" s="224">
        <v>0</v>
      </c>
      <c r="R1749" s="224">
        <f>Q1749*H1749</f>
        <v>0</v>
      </c>
      <c r="S1749" s="224">
        <v>0</v>
      </c>
      <c r="T1749" s="225">
        <f>S1749*H1749</f>
        <v>0</v>
      </c>
      <c r="U1749" s="40"/>
      <c r="V1749" s="40"/>
      <c r="W1749" s="40"/>
      <c r="X1749" s="40"/>
      <c r="Y1749" s="40"/>
      <c r="Z1749" s="40"/>
      <c r="AA1749" s="40"/>
      <c r="AB1749" s="40"/>
      <c r="AC1749" s="40"/>
      <c r="AD1749" s="40"/>
      <c r="AE1749" s="40"/>
      <c r="AR1749" s="226" t="s">
        <v>348</v>
      </c>
      <c r="AT1749" s="226" t="s">
        <v>238</v>
      </c>
      <c r="AU1749" s="226" t="s">
        <v>82</v>
      </c>
      <c r="AY1749" s="19" t="s">
        <v>236</v>
      </c>
      <c r="BE1749" s="227">
        <f>IF(N1749="základní",J1749,0)</f>
        <v>0</v>
      </c>
      <c r="BF1749" s="227">
        <f>IF(N1749="snížená",J1749,0)</f>
        <v>0</v>
      </c>
      <c r="BG1749" s="227">
        <f>IF(N1749="zákl. přenesená",J1749,0)</f>
        <v>0</v>
      </c>
      <c r="BH1749" s="227">
        <f>IF(N1749="sníž. přenesená",J1749,0)</f>
        <v>0</v>
      </c>
      <c r="BI1749" s="227">
        <f>IF(N1749="nulová",J1749,0)</f>
        <v>0</v>
      </c>
      <c r="BJ1749" s="19" t="s">
        <v>80</v>
      </c>
      <c r="BK1749" s="227">
        <f>ROUND(I1749*H1749,2)</f>
        <v>0</v>
      </c>
      <c r="BL1749" s="19" t="s">
        <v>348</v>
      </c>
      <c r="BM1749" s="226" t="s">
        <v>1886</v>
      </c>
    </row>
    <row r="1750" s="2" customFormat="1">
      <c r="A1750" s="40"/>
      <c r="B1750" s="41"/>
      <c r="C1750" s="42"/>
      <c r="D1750" s="228" t="s">
        <v>245</v>
      </c>
      <c r="E1750" s="42"/>
      <c r="F1750" s="229" t="s">
        <v>1887</v>
      </c>
      <c r="G1750" s="42"/>
      <c r="H1750" s="42"/>
      <c r="I1750" s="230"/>
      <c r="J1750" s="42"/>
      <c r="K1750" s="42"/>
      <c r="L1750" s="46"/>
      <c r="M1750" s="231"/>
      <c r="N1750" s="232"/>
      <c r="O1750" s="86"/>
      <c r="P1750" s="86"/>
      <c r="Q1750" s="86"/>
      <c r="R1750" s="86"/>
      <c r="S1750" s="86"/>
      <c r="T1750" s="87"/>
      <c r="U1750" s="40"/>
      <c r="V1750" s="40"/>
      <c r="W1750" s="40"/>
      <c r="X1750" s="40"/>
      <c r="Y1750" s="40"/>
      <c r="Z1750" s="40"/>
      <c r="AA1750" s="40"/>
      <c r="AB1750" s="40"/>
      <c r="AC1750" s="40"/>
      <c r="AD1750" s="40"/>
      <c r="AE1750" s="40"/>
      <c r="AT1750" s="19" t="s">
        <v>245</v>
      </c>
      <c r="AU1750" s="19" t="s">
        <v>82</v>
      </c>
    </row>
    <row r="1751" s="14" customFormat="1">
      <c r="A1751" s="14"/>
      <c r="B1751" s="244"/>
      <c r="C1751" s="245"/>
      <c r="D1751" s="235" t="s">
        <v>247</v>
      </c>
      <c r="E1751" s="246" t="s">
        <v>19</v>
      </c>
      <c r="F1751" s="247" t="s">
        <v>187</v>
      </c>
      <c r="G1751" s="245"/>
      <c r="H1751" s="248">
        <v>16.829999999999998</v>
      </c>
      <c r="I1751" s="249"/>
      <c r="J1751" s="245"/>
      <c r="K1751" s="245"/>
      <c r="L1751" s="250"/>
      <c r="M1751" s="251"/>
      <c r="N1751" s="252"/>
      <c r="O1751" s="252"/>
      <c r="P1751" s="252"/>
      <c r="Q1751" s="252"/>
      <c r="R1751" s="252"/>
      <c r="S1751" s="252"/>
      <c r="T1751" s="253"/>
      <c r="U1751" s="14"/>
      <c r="V1751" s="14"/>
      <c r="W1751" s="14"/>
      <c r="X1751" s="14"/>
      <c r="Y1751" s="14"/>
      <c r="Z1751" s="14"/>
      <c r="AA1751" s="14"/>
      <c r="AB1751" s="14"/>
      <c r="AC1751" s="14"/>
      <c r="AD1751" s="14"/>
      <c r="AE1751" s="14"/>
      <c r="AT1751" s="254" t="s">
        <v>247</v>
      </c>
      <c r="AU1751" s="254" t="s">
        <v>82</v>
      </c>
      <c r="AV1751" s="14" t="s">
        <v>82</v>
      </c>
      <c r="AW1751" s="14" t="s">
        <v>33</v>
      </c>
      <c r="AX1751" s="14" t="s">
        <v>80</v>
      </c>
      <c r="AY1751" s="254" t="s">
        <v>236</v>
      </c>
    </row>
    <row r="1752" s="2" customFormat="1" ht="24.15" customHeight="1">
      <c r="A1752" s="40"/>
      <c r="B1752" s="41"/>
      <c r="C1752" s="215" t="s">
        <v>1888</v>
      </c>
      <c r="D1752" s="215" t="s">
        <v>238</v>
      </c>
      <c r="E1752" s="216" t="s">
        <v>1889</v>
      </c>
      <c r="F1752" s="217" t="s">
        <v>1890</v>
      </c>
      <c r="G1752" s="218" t="s">
        <v>329</v>
      </c>
      <c r="H1752" s="219">
        <v>4.2350000000000003</v>
      </c>
      <c r="I1752" s="220"/>
      <c r="J1752" s="221">
        <f>ROUND(I1752*H1752,2)</f>
        <v>0</v>
      </c>
      <c r="K1752" s="217" t="s">
        <v>242</v>
      </c>
      <c r="L1752" s="46"/>
      <c r="M1752" s="222" t="s">
        <v>19</v>
      </c>
      <c r="N1752" s="223" t="s">
        <v>44</v>
      </c>
      <c r="O1752" s="86"/>
      <c r="P1752" s="224">
        <f>O1752*H1752</f>
        <v>0</v>
      </c>
      <c r="Q1752" s="224">
        <v>0</v>
      </c>
      <c r="R1752" s="224">
        <f>Q1752*H1752</f>
        <v>0</v>
      </c>
      <c r="S1752" s="224">
        <v>0</v>
      </c>
      <c r="T1752" s="225">
        <f>S1752*H1752</f>
        <v>0</v>
      </c>
      <c r="U1752" s="40"/>
      <c r="V1752" s="40"/>
      <c r="W1752" s="40"/>
      <c r="X1752" s="40"/>
      <c r="Y1752" s="40"/>
      <c r="Z1752" s="40"/>
      <c r="AA1752" s="40"/>
      <c r="AB1752" s="40"/>
      <c r="AC1752" s="40"/>
      <c r="AD1752" s="40"/>
      <c r="AE1752" s="40"/>
      <c r="AR1752" s="226" t="s">
        <v>348</v>
      </c>
      <c r="AT1752" s="226" t="s">
        <v>238</v>
      </c>
      <c r="AU1752" s="226" t="s">
        <v>82</v>
      </c>
      <c r="AY1752" s="19" t="s">
        <v>236</v>
      </c>
      <c r="BE1752" s="227">
        <f>IF(N1752="základní",J1752,0)</f>
        <v>0</v>
      </c>
      <c r="BF1752" s="227">
        <f>IF(N1752="snížená",J1752,0)</f>
        <v>0</v>
      </c>
      <c r="BG1752" s="227">
        <f>IF(N1752="zákl. přenesená",J1752,0)</f>
        <v>0</v>
      </c>
      <c r="BH1752" s="227">
        <f>IF(N1752="sníž. přenesená",J1752,0)</f>
        <v>0</v>
      </c>
      <c r="BI1752" s="227">
        <f>IF(N1752="nulová",J1752,0)</f>
        <v>0</v>
      </c>
      <c r="BJ1752" s="19" t="s">
        <v>80</v>
      </c>
      <c r="BK1752" s="227">
        <f>ROUND(I1752*H1752,2)</f>
        <v>0</v>
      </c>
      <c r="BL1752" s="19" t="s">
        <v>348</v>
      </c>
      <c r="BM1752" s="226" t="s">
        <v>1891</v>
      </c>
    </row>
    <row r="1753" s="2" customFormat="1">
      <c r="A1753" s="40"/>
      <c r="B1753" s="41"/>
      <c r="C1753" s="42"/>
      <c r="D1753" s="228" t="s">
        <v>245</v>
      </c>
      <c r="E1753" s="42"/>
      <c r="F1753" s="229" t="s">
        <v>1892</v>
      </c>
      <c r="G1753" s="42"/>
      <c r="H1753" s="42"/>
      <c r="I1753" s="230"/>
      <c r="J1753" s="42"/>
      <c r="K1753" s="42"/>
      <c r="L1753" s="46"/>
      <c r="M1753" s="231"/>
      <c r="N1753" s="232"/>
      <c r="O1753" s="86"/>
      <c r="P1753" s="86"/>
      <c r="Q1753" s="86"/>
      <c r="R1753" s="86"/>
      <c r="S1753" s="86"/>
      <c r="T1753" s="87"/>
      <c r="U1753" s="40"/>
      <c r="V1753" s="40"/>
      <c r="W1753" s="40"/>
      <c r="X1753" s="40"/>
      <c r="Y1753" s="40"/>
      <c r="Z1753" s="40"/>
      <c r="AA1753" s="40"/>
      <c r="AB1753" s="40"/>
      <c r="AC1753" s="40"/>
      <c r="AD1753" s="40"/>
      <c r="AE1753" s="40"/>
      <c r="AT1753" s="19" t="s">
        <v>245</v>
      </c>
      <c r="AU1753" s="19" t="s">
        <v>82</v>
      </c>
    </row>
    <row r="1754" s="12" customFormat="1" ht="22.8" customHeight="1">
      <c r="A1754" s="12"/>
      <c r="B1754" s="199"/>
      <c r="C1754" s="200"/>
      <c r="D1754" s="201" t="s">
        <v>72</v>
      </c>
      <c r="E1754" s="213" t="s">
        <v>1893</v>
      </c>
      <c r="F1754" s="213" t="s">
        <v>1894</v>
      </c>
      <c r="G1754" s="200"/>
      <c r="H1754" s="200"/>
      <c r="I1754" s="203"/>
      <c r="J1754" s="214">
        <f>BK1754</f>
        <v>0</v>
      </c>
      <c r="K1754" s="200"/>
      <c r="L1754" s="205"/>
      <c r="M1754" s="206"/>
      <c r="N1754" s="207"/>
      <c r="O1754" s="207"/>
      <c r="P1754" s="208">
        <f>SUM(P1755:P1818)</f>
        <v>0</v>
      </c>
      <c r="Q1754" s="207"/>
      <c r="R1754" s="208">
        <f>SUM(R1755:R1818)</f>
        <v>3.2765279999999999</v>
      </c>
      <c r="S1754" s="207"/>
      <c r="T1754" s="209">
        <f>SUM(T1755:T1818)</f>
        <v>7.0256259999999999</v>
      </c>
      <c r="U1754" s="12"/>
      <c r="V1754" s="12"/>
      <c r="W1754" s="12"/>
      <c r="X1754" s="12"/>
      <c r="Y1754" s="12"/>
      <c r="Z1754" s="12"/>
      <c r="AA1754" s="12"/>
      <c r="AB1754" s="12"/>
      <c r="AC1754" s="12"/>
      <c r="AD1754" s="12"/>
      <c r="AE1754" s="12"/>
      <c r="AR1754" s="210" t="s">
        <v>82</v>
      </c>
      <c r="AT1754" s="211" t="s">
        <v>72</v>
      </c>
      <c r="AU1754" s="211" t="s">
        <v>80</v>
      </c>
      <c r="AY1754" s="210" t="s">
        <v>236</v>
      </c>
      <c r="BK1754" s="212">
        <f>SUM(BK1755:BK1818)</f>
        <v>0</v>
      </c>
    </row>
    <row r="1755" s="2" customFormat="1" ht="16.5" customHeight="1">
      <c r="A1755" s="40"/>
      <c r="B1755" s="41"/>
      <c r="C1755" s="215" t="s">
        <v>1895</v>
      </c>
      <c r="D1755" s="215" t="s">
        <v>238</v>
      </c>
      <c r="E1755" s="216" t="s">
        <v>1896</v>
      </c>
      <c r="F1755" s="217" t="s">
        <v>1897</v>
      </c>
      <c r="G1755" s="218" t="s">
        <v>114</v>
      </c>
      <c r="H1755" s="219">
        <v>86.203999999999994</v>
      </c>
      <c r="I1755" s="220"/>
      <c r="J1755" s="221">
        <f>ROUND(I1755*H1755,2)</f>
        <v>0</v>
      </c>
      <c r="K1755" s="217" t="s">
        <v>242</v>
      </c>
      <c r="L1755" s="46"/>
      <c r="M1755" s="222" t="s">
        <v>19</v>
      </c>
      <c r="N1755" s="223" t="s">
        <v>44</v>
      </c>
      <c r="O1755" s="86"/>
      <c r="P1755" s="224">
        <f>O1755*H1755</f>
        <v>0</v>
      </c>
      <c r="Q1755" s="224">
        <v>0</v>
      </c>
      <c r="R1755" s="224">
        <f>Q1755*H1755</f>
        <v>0</v>
      </c>
      <c r="S1755" s="224">
        <v>0.081500000000000003</v>
      </c>
      <c r="T1755" s="225">
        <f>S1755*H1755</f>
        <v>7.0256259999999999</v>
      </c>
      <c r="U1755" s="40"/>
      <c r="V1755" s="40"/>
      <c r="W1755" s="40"/>
      <c r="X1755" s="40"/>
      <c r="Y1755" s="40"/>
      <c r="Z1755" s="40"/>
      <c r="AA1755" s="40"/>
      <c r="AB1755" s="40"/>
      <c r="AC1755" s="40"/>
      <c r="AD1755" s="40"/>
      <c r="AE1755" s="40"/>
      <c r="AR1755" s="226" t="s">
        <v>348</v>
      </c>
      <c r="AT1755" s="226" t="s">
        <v>238</v>
      </c>
      <c r="AU1755" s="226" t="s">
        <v>82</v>
      </c>
      <c r="AY1755" s="19" t="s">
        <v>236</v>
      </c>
      <c r="BE1755" s="227">
        <f>IF(N1755="základní",J1755,0)</f>
        <v>0</v>
      </c>
      <c r="BF1755" s="227">
        <f>IF(N1755="snížená",J1755,0)</f>
        <v>0</v>
      </c>
      <c r="BG1755" s="227">
        <f>IF(N1755="zákl. přenesená",J1755,0)</f>
        <v>0</v>
      </c>
      <c r="BH1755" s="227">
        <f>IF(N1755="sníž. přenesená",J1755,0)</f>
        <v>0</v>
      </c>
      <c r="BI1755" s="227">
        <f>IF(N1755="nulová",J1755,0)</f>
        <v>0</v>
      </c>
      <c r="BJ1755" s="19" t="s">
        <v>80</v>
      </c>
      <c r="BK1755" s="227">
        <f>ROUND(I1755*H1755,2)</f>
        <v>0</v>
      </c>
      <c r="BL1755" s="19" t="s">
        <v>348</v>
      </c>
      <c r="BM1755" s="226" t="s">
        <v>1898</v>
      </c>
    </row>
    <row r="1756" s="2" customFormat="1">
      <c r="A1756" s="40"/>
      <c r="B1756" s="41"/>
      <c r="C1756" s="42"/>
      <c r="D1756" s="228" t="s">
        <v>245</v>
      </c>
      <c r="E1756" s="42"/>
      <c r="F1756" s="229" t="s">
        <v>1899</v>
      </c>
      <c r="G1756" s="42"/>
      <c r="H1756" s="42"/>
      <c r="I1756" s="230"/>
      <c r="J1756" s="42"/>
      <c r="K1756" s="42"/>
      <c r="L1756" s="46"/>
      <c r="M1756" s="231"/>
      <c r="N1756" s="232"/>
      <c r="O1756" s="86"/>
      <c r="P1756" s="86"/>
      <c r="Q1756" s="86"/>
      <c r="R1756" s="86"/>
      <c r="S1756" s="86"/>
      <c r="T1756" s="87"/>
      <c r="U1756" s="40"/>
      <c r="V1756" s="40"/>
      <c r="W1756" s="40"/>
      <c r="X1756" s="40"/>
      <c r="Y1756" s="40"/>
      <c r="Z1756" s="40"/>
      <c r="AA1756" s="40"/>
      <c r="AB1756" s="40"/>
      <c r="AC1756" s="40"/>
      <c r="AD1756" s="40"/>
      <c r="AE1756" s="40"/>
      <c r="AT1756" s="19" t="s">
        <v>245</v>
      </c>
      <c r="AU1756" s="19" t="s">
        <v>82</v>
      </c>
    </row>
    <row r="1757" s="13" customFormat="1">
      <c r="A1757" s="13"/>
      <c r="B1757" s="233"/>
      <c r="C1757" s="234"/>
      <c r="D1757" s="235" t="s">
        <v>247</v>
      </c>
      <c r="E1757" s="236" t="s">
        <v>19</v>
      </c>
      <c r="F1757" s="237" t="s">
        <v>268</v>
      </c>
      <c r="G1757" s="234"/>
      <c r="H1757" s="236" t="s">
        <v>19</v>
      </c>
      <c r="I1757" s="238"/>
      <c r="J1757" s="234"/>
      <c r="K1757" s="234"/>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247</v>
      </c>
      <c r="AU1757" s="243" t="s">
        <v>82</v>
      </c>
      <c r="AV1757" s="13" t="s">
        <v>80</v>
      </c>
      <c r="AW1757" s="13" t="s">
        <v>33</v>
      </c>
      <c r="AX1757" s="13" t="s">
        <v>73</v>
      </c>
      <c r="AY1757" s="243" t="s">
        <v>236</v>
      </c>
    </row>
    <row r="1758" s="13" customFormat="1">
      <c r="A1758" s="13"/>
      <c r="B1758" s="233"/>
      <c r="C1758" s="234"/>
      <c r="D1758" s="235" t="s">
        <v>247</v>
      </c>
      <c r="E1758" s="236" t="s">
        <v>19</v>
      </c>
      <c r="F1758" s="237" t="s">
        <v>269</v>
      </c>
      <c r="G1758" s="234"/>
      <c r="H1758" s="236" t="s">
        <v>19</v>
      </c>
      <c r="I1758" s="238"/>
      <c r="J1758" s="234"/>
      <c r="K1758" s="234"/>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247</v>
      </c>
      <c r="AU1758" s="243" t="s">
        <v>82</v>
      </c>
      <c r="AV1758" s="13" t="s">
        <v>80</v>
      </c>
      <c r="AW1758" s="13" t="s">
        <v>33</v>
      </c>
      <c r="AX1758" s="13" t="s">
        <v>73</v>
      </c>
      <c r="AY1758" s="243" t="s">
        <v>236</v>
      </c>
    </row>
    <row r="1759" s="13" customFormat="1">
      <c r="A1759" s="13"/>
      <c r="B1759" s="233"/>
      <c r="C1759" s="234"/>
      <c r="D1759" s="235" t="s">
        <v>247</v>
      </c>
      <c r="E1759" s="236" t="s">
        <v>19</v>
      </c>
      <c r="F1759" s="237" t="s">
        <v>1900</v>
      </c>
      <c r="G1759" s="234"/>
      <c r="H1759" s="236" t="s">
        <v>19</v>
      </c>
      <c r="I1759" s="238"/>
      <c r="J1759" s="234"/>
      <c r="K1759" s="234"/>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247</v>
      </c>
      <c r="AU1759" s="243" t="s">
        <v>82</v>
      </c>
      <c r="AV1759" s="13" t="s">
        <v>80</v>
      </c>
      <c r="AW1759" s="13" t="s">
        <v>33</v>
      </c>
      <c r="AX1759" s="13" t="s">
        <v>73</v>
      </c>
      <c r="AY1759" s="243" t="s">
        <v>236</v>
      </c>
    </row>
    <row r="1760" s="14" customFormat="1">
      <c r="A1760" s="14"/>
      <c r="B1760" s="244"/>
      <c r="C1760" s="245"/>
      <c r="D1760" s="235" t="s">
        <v>247</v>
      </c>
      <c r="E1760" s="246" t="s">
        <v>19</v>
      </c>
      <c r="F1760" s="247" t="s">
        <v>1901</v>
      </c>
      <c r="G1760" s="245"/>
      <c r="H1760" s="248">
        <v>1.8999999999999999</v>
      </c>
      <c r="I1760" s="249"/>
      <c r="J1760" s="245"/>
      <c r="K1760" s="245"/>
      <c r="L1760" s="250"/>
      <c r="M1760" s="251"/>
      <c r="N1760" s="252"/>
      <c r="O1760" s="252"/>
      <c r="P1760" s="252"/>
      <c r="Q1760" s="252"/>
      <c r="R1760" s="252"/>
      <c r="S1760" s="252"/>
      <c r="T1760" s="253"/>
      <c r="U1760" s="14"/>
      <c r="V1760" s="14"/>
      <c r="W1760" s="14"/>
      <c r="X1760" s="14"/>
      <c r="Y1760" s="14"/>
      <c r="Z1760" s="14"/>
      <c r="AA1760" s="14"/>
      <c r="AB1760" s="14"/>
      <c r="AC1760" s="14"/>
      <c r="AD1760" s="14"/>
      <c r="AE1760" s="14"/>
      <c r="AT1760" s="254" t="s">
        <v>247</v>
      </c>
      <c r="AU1760" s="254" t="s">
        <v>82</v>
      </c>
      <c r="AV1760" s="14" t="s">
        <v>82</v>
      </c>
      <c r="AW1760" s="14" t="s">
        <v>33</v>
      </c>
      <c r="AX1760" s="14" t="s">
        <v>73</v>
      </c>
      <c r="AY1760" s="254" t="s">
        <v>236</v>
      </c>
    </row>
    <row r="1761" s="14" customFormat="1">
      <c r="A1761" s="14"/>
      <c r="B1761" s="244"/>
      <c r="C1761" s="245"/>
      <c r="D1761" s="235" t="s">
        <v>247</v>
      </c>
      <c r="E1761" s="246" t="s">
        <v>19</v>
      </c>
      <c r="F1761" s="247" t="s">
        <v>1902</v>
      </c>
      <c r="G1761" s="245"/>
      <c r="H1761" s="248">
        <v>24.390000000000001</v>
      </c>
      <c r="I1761" s="249"/>
      <c r="J1761" s="245"/>
      <c r="K1761" s="245"/>
      <c r="L1761" s="250"/>
      <c r="M1761" s="251"/>
      <c r="N1761" s="252"/>
      <c r="O1761" s="252"/>
      <c r="P1761" s="252"/>
      <c r="Q1761" s="252"/>
      <c r="R1761" s="252"/>
      <c r="S1761" s="252"/>
      <c r="T1761" s="253"/>
      <c r="U1761" s="14"/>
      <c r="V1761" s="14"/>
      <c r="W1761" s="14"/>
      <c r="X1761" s="14"/>
      <c r="Y1761" s="14"/>
      <c r="Z1761" s="14"/>
      <c r="AA1761" s="14"/>
      <c r="AB1761" s="14"/>
      <c r="AC1761" s="14"/>
      <c r="AD1761" s="14"/>
      <c r="AE1761" s="14"/>
      <c r="AT1761" s="254" t="s">
        <v>247</v>
      </c>
      <c r="AU1761" s="254" t="s">
        <v>82</v>
      </c>
      <c r="AV1761" s="14" t="s">
        <v>82</v>
      </c>
      <c r="AW1761" s="14" t="s">
        <v>33</v>
      </c>
      <c r="AX1761" s="14" t="s">
        <v>73</v>
      </c>
      <c r="AY1761" s="254" t="s">
        <v>236</v>
      </c>
    </row>
    <row r="1762" s="16" customFormat="1">
      <c r="A1762" s="16"/>
      <c r="B1762" s="266"/>
      <c r="C1762" s="267"/>
      <c r="D1762" s="235" t="s">
        <v>247</v>
      </c>
      <c r="E1762" s="268" t="s">
        <v>19</v>
      </c>
      <c r="F1762" s="269" t="s">
        <v>367</v>
      </c>
      <c r="G1762" s="267"/>
      <c r="H1762" s="270">
        <v>26.289999999999999</v>
      </c>
      <c r="I1762" s="271"/>
      <c r="J1762" s="267"/>
      <c r="K1762" s="267"/>
      <c r="L1762" s="272"/>
      <c r="M1762" s="273"/>
      <c r="N1762" s="274"/>
      <c r="O1762" s="274"/>
      <c r="P1762" s="274"/>
      <c r="Q1762" s="274"/>
      <c r="R1762" s="274"/>
      <c r="S1762" s="274"/>
      <c r="T1762" s="275"/>
      <c r="U1762" s="16"/>
      <c r="V1762" s="16"/>
      <c r="W1762" s="16"/>
      <c r="X1762" s="16"/>
      <c r="Y1762" s="16"/>
      <c r="Z1762" s="16"/>
      <c r="AA1762" s="16"/>
      <c r="AB1762" s="16"/>
      <c r="AC1762" s="16"/>
      <c r="AD1762" s="16"/>
      <c r="AE1762" s="16"/>
      <c r="AT1762" s="276" t="s">
        <v>247</v>
      </c>
      <c r="AU1762" s="276" t="s">
        <v>82</v>
      </c>
      <c r="AV1762" s="16" t="s">
        <v>128</v>
      </c>
      <c r="AW1762" s="16" t="s">
        <v>33</v>
      </c>
      <c r="AX1762" s="16" t="s">
        <v>73</v>
      </c>
      <c r="AY1762" s="276" t="s">
        <v>236</v>
      </c>
    </row>
    <row r="1763" s="13" customFormat="1">
      <c r="A1763" s="13"/>
      <c r="B1763" s="233"/>
      <c r="C1763" s="234"/>
      <c r="D1763" s="235" t="s">
        <v>247</v>
      </c>
      <c r="E1763" s="236" t="s">
        <v>19</v>
      </c>
      <c r="F1763" s="237" t="s">
        <v>333</v>
      </c>
      <c r="G1763" s="234"/>
      <c r="H1763" s="236" t="s">
        <v>19</v>
      </c>
      <c r="I1763" s="238"/>
      <c r="J1763" s="234"/>
      <c r="K1763" s="234"/>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247</v>
      </c>
      <c r="AU1763" s="243" t="s">
        <v>82</v>
      </c>
      <c r="AV1763" s="13" t="s">
        <v>80</v>
      </c>
      <c r="AW1763" s="13" t="s">
        <v>33</v>
      </c>
      <c r="AX1763" s="13" t="s">
        <v>73</v>
      </c>
      <c r="AY1763" s="243" t="s">
        <v>236</v>
      </c>
    </row>
    <row r="1764" s="14" customFormat="1">
      <c r="A1764" s="14"/>
      <c r="B1764" s="244"/>
      <c r="C1764" s="245"/>
      <c r="D1764" s="235" t="s">
        <v>247</v>
      </c>
      <c r="E1764" s="246" t="s">
        <v>19</v>
      </c>
      <c r="F1764" s="247" t="s">
        <v>1903</v>
      </c>
      <c r="G1764" s="245"/>
      <c r="H1764" s="248">
        <v>13.176</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247</v>
      </c>
      <c r="AU1764" s="254" t="s">
        <v>82</v>
      </c>
      <c r="AV1764" s="14" t="s">
        <v>82</v>
      </c>
      <c r="AW1764" s="14" t="s">
        <v>33</v>
      </c>
      <c r="AX1764" s="14" t="s">
        <v>73</v>
      </c>
      <c r="AY1764" s="254" t="s">
        <v>236</v>
      </c>
    </row>
    <row r="1765" s="14" customFormat="1">
      <c r="A1765" s="14"/>
      <c r="B1765" s="244"/>
      <c r="C1765" s="245"/>
      <c r="D1765" s="235" t="s">
        <v>247</v>
      </c>
      <c r="E1765" s="246" t="s">
        <v>19</v>
      </c>
      <c r="F1765" s="247" t="s">
        <v>1904</v>
      </c>
      <c r="G1765" s="245"/>
      <c r="H1765" s="248">
        <v>17.100000000000001</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247</v>
      </c>
      <c r="AU1765" s="254" t="s">
        <v>82</v>
      </c>
      <c r="AV1765" s="14" t="s">
        <v>82</v>
      </c>
      <c r="AW1765" s="14" t="s">
        <v>33</v>
      </c>
      <c r="AX1765" s="14" t="s">
        <v>73</v>
      </c>
      <c r="AY1765" s="254" t="s">
        <v>236</v>
      </c>
    </row>
    <row r="1766" s="14" customFormat="1">
      <c r="A1766" s="14"/>
      <c r="B1766" s="244"/>
      <c r="C1766" s="245"/>
      <c r="D1766" s="235" t="s">
        <v>247</v>
      </c>
      <c r="E1766" s="246" t="s">
        <v>19</v>
      </c>
      <c r="F1766" s="247" t="s">
        <v>1905</v>
      </c>
      <c r="G1766" s="245"/>
      <c r="H1766" s="248">
        <v>29.638000000000002</v>
      </c>
      <c r="I1766" s="249"/>
      <c r="J1766" s="245"/>
      <c r="K1766" s="245"/>
      <c r="L1766" s="250"/>
      <c r="M1766" s="251"/>
      <c r="N1766" s="252"/>
      <c r="O1766" s="252"/>
      <c r="P1766" s="252"/>
      <c r="Q1766" s="252"/>
      <c r="R1766" s="252"/>
      <c r="S1766" s="252"/>
      <c r="T1766" s="253"/>
      <c r="U1766" s="14"/>
      <c r="V1766" s="14"/>
      <c r="W1766" s="14"/>
      <c r="X1766" s="14"/>
      <c r="Y1766" s="14"/>
      <c r="Z1766" s="14"/>
      <c r="AA1766" s="14"/>
      <c r="AB1766" s="14"/>
      <c r="AC1766" s="14"/>
      <c r="AD1766" s="14"/>
      <c r="AE1766" s="14"/>
      <c r="AT1766" s="254" t="s">
        <v>247</v>
      </c>
      <c r="AU1766" s="254" t="s">
        <v>82</v>
      </c>
      <c r="AV1766" s="14" t="s">
        <v>82</v>
      </c>
      <c r="AW1766" s="14" t="s">
        <v>33</v>
      </c>
      <c r="AX1766" s="14" t="s">
        <v>73</v>
      </c>
      <c r="AY1766" s="254" t="s">
        <v>236</v>
      </c>
    </row>
    <row r="1767" s="16" customFormat="1">
      <c r="A1767" s="16"/>
      <c r="B1767" s="266"/>
      <c r="C1767" s="267"/>
      <c r="D1767" s="235" t="s">
        <v>247</v>
      </c>
      <c r="E1767" s="268" t="s">
        <v>19</v>
      </c>
      <c r="F1767" s="269" t="s">
        <v>367</v>
      </c>
      <c r="G1767" s="267"/>
      <c r="H1767" s="270">
        <v>59.914000000000001</v>
      </c>
      <c r="I1767" s="271"/>
      <c r="J1767" s="267"/>
      <c r="K1767" s="267"/>
      <c r="L1767" s="272"/>
      <c r="M1767" s="273"/>
      <c r="N1767" s="274"/>
      <c r="O1767" s="274"/>
      <c r="P1767" s="274"/>
      <c r="Q1767" s="274"/>
      <c r="R1767" s="274"/>
      <c r="S1767" s="274"/>
      <c r="T1767" s="275"/>
      <c r="U1767" s="16"/>
      <c r="V1767" s="16"/>
      <c r="W1767" s="16"/>
      <c r="X1767" s="16"/>
      <c r="Y1767" s="16"/>
      <c r="Z1767" s="16"/>
      <c r="AA1767" s="16"/>
      <c r="AB1767" s="16"/>
      <c r="AC1767" s="16"/>
      <c r="AD1767" s="16"/>
      <c r="AE1767" s="16"/>
      <c r="AT1767" s="276" t="s">
        <v>247</v>
      </c>
      <c r="AU1767" s="276" t="s">
        <v>82</v>
      </c>
      <c r="AV1767" s="16" t="s">
        <v>128</v>
      </c>
      <c r="AW1767" s="16" t="s">
        <v>33</v>
      </c>
      <c r="AX1767" s="16" t="s">
        <v>73</v>
      </c>
      <c r="AY1767" s="276" t="s">
        <v>236</v>
      </c>
    </row>
    <row r="1768" s="15" customFormat="1">
      <c r="A1768" s="15"/>
      <c r="B1768" s="255"/>
      <c r="C1768" s="256"/>
      <c r="D1768" s="235" t="s">
        <v>247</v>
      </c>
      <c r="E1768" s="257" t="s">
        <v>19</v>
      </c>
      <c r="F1768" s="258" t="s">
        <v>254</v>
      </c>
      <c r="G1768" s="256"/>
      <c r="H1768" s="259">
        <v>86.203999999999994</v>
      </c>
      <c r="I1768" s="260"/>
      <c r="J1768" s="256"/>
      <c r="K1768" s="256"/>
      <c r="L1768" s="261"/>
      <c r="M1768" s="262"/>
      <c r="N1768" s="263"/>
      <c r="O1768" s="263"/>
      <c r="P1768" s="263"/>
      <c r="Q1768" s="263"/>
      <c r="R1768" s="263"/>
      <c r="S1768" s="263"/>
      <c r="T1768" s="264"/>
      <c r="U1768" s="15"/>
      <c r="V1768" s="15"/>
      <c r="W1768" s="15"/>
      <c r="X1768" s="15"/>
      <c r="Y1768" s="15"/>
      <c r="Z1768" s="15"/>
      <c r="AA1768" s="15"/>
      <c r="AB1768" s="15"/>
      <c r="AC1768" s="15"/>
      <c r="AD1768" s="15"/>
      <c r="AE1768" s="15"/>
      <c r="AT1768" s="265" t="s">
        <v>247</v>
      </c>
      <c r="AU1768" s="265" t="s">
        <v>82</v>
      </c>
      <c r="AV1768" s="15" t="s">
        <v>243</v>
      </c>
      <c r="AW1768" s="15" t="s">
        <v>33</v>
      </c>
      <c r="AX1768" s="15" t="s">
        <v>80</v>
      </c>
      <c r="AY1768" s="265" t="s">
        <v>236</v>
      </c>
    </row>
    <row r="1769" s="2" customFormat="1" ht="24.15" customHeight="1">
      <c r="A1769" s="40"/>
      <c r="B1769" s="41"/>
      <c r="C1769" s="215" t="s">
        <v>1906</v>
      </c>
      <c r="D1769" s="215" t="s">
        <v>238</v>
      </c>
      <c r="E1769" s="216" t="s">
        <v>1907</v>
      </c>
      <c r="F1769" s="217" t="s">
        <v>1908</v>
      </c>
      <c r="G1769" s="218" t="s">
        <v>114</v>
      </c>
      <c r="H1769" s="219">
        <v>124.488</v>
      </c>
      <c r="I1769" s="220"/>
      <c r="J1769" s="221">
        <f>ROUND(I1769*H1769,2)</f>
        <v>0</v>
      </c>
      <c r="K1769" s="217" t="s">
        <v>242</v>
      </c>
      <c r="L1769" s="46"/>
      <c r="M1769" s="222" t="s">
        <v>19</v>
      </c>
      <c r="N1769" s="223" t="s">
        <v>44</v>
      </c>
      <c r="O1769" s="86"/>
      <c r="P1769" s="224">
        <f>O1769*H1769</f>
        <v>0</v>
      </c>
      <c r="Q1769" s="224">
        <v>0.0051999999999999998</v>
      </c>
      <c r="R1769" s="224">
        <f>Q1769*H1769</f>
        <v>0.64733759999999996</v>
      </c>
      <c r="S1769" s="224">
        <v>0</v>
      </c>
      <c r="T1769" s="225">
        <f>S1769*H1769</f>
        <v>0</v>
      </c>
      <c r="U1769" s="40"/>
      <c r="V1769" s="40"/>
      <c r="W1769" s="40"/>
      <c r="X1769" s="40"/>
      <c r="Y1769" s="40"/>
      <c r="Z1769" s="40"/>
      <c r="AA1769" s="40"/>
      <c r="AB1769" s="40"/>
      <c r="AC1769" s="40"/>
      <c r="AD1769" s="40"/>
      <c r="AE1769" s="40"/>
      <c r="AR1769" s="226" t="s">
        <v>348</v>
      </c>
      <c r="AT1769" s="226" t="s">
        <v>238</v>
      </c>
      <c r="AU1769" s="226" t="s">
        <v>82</v>
      </c>
      <c r="AY1769" s="19" t="s">
        <v>236</v>
      </c>
      <c r="BE1769" s="227">
        <f>IF(N1769="základní",J1769,0)</f>
        <v>0</v>
      </c>
      <c r="BF1769" s="227">
        <f>IF(N1769="snížená",J1769,0)</f>
        <v>0</v>
      </c>
      <c r="BG1769" s="227">
        <f>IF(N1769="zákl. přenesená",J1769,0)</f>
        <v>0</v>
      </c>
      <c r="BH1769" s="227">
        <f>IF(N1769="sníž. přenesená",J1769,0)</f>
        <v>0</v>
      </c>
      <c r="BI1769" s="227">
        <f>IF(N1769="nulová",J1769,0)</f>
        <v>0</v>
      </c>
      <c r="BJ1769" s="19" t="s">
        <v>80</v>
      </c>
      <c r="BK1769" s="227">
        <f>ROUND(I1769*H1769,2)</f>
        <v>0</v>
      </c>
      <c r="BL1769" s="19" t="s">
        <v>348</v>
      </c>
      <c r="BM1769" s="226" t="s">
        <v>1909</v>
      </c>
    </row>
    <row r="1770" s="2" customFormat="1">
      <c r="A1770" s="40"/>
      <c r="B1770" s="41"/>
      <c r="C1770" s="42"/>
      <c r="D1770" s="228" t="s">
        <v>245</v>
      </c>
      <c r="E1770" s="42"/>
      <c r="F1770" s="229" t="s">
        <v>1910</v>
      </c>
      <c r="G1770" s="42"/>
      <c r="H1770" s="42"/>
      <c r="I1770" s="230"/>
      <c r="J1770" s="42"/>
      <c r="K1770" s="42"/>
      <c r="L1770" s="46"/>
      <c r="M1770" s="231"/>
      <c r="N1770" s="232"/>
      <c r="O1770" s="86"/>
      <c r="P1770" s="86"/>
      <c r="Q1770" s="86"/>
      <c r="R1770" s="86"/>
      <c r="S1770" s="86"/>
      <c r="T1770" s="87"/>
      <c r="U1770" s="40"/>
      <c r="V1770" s="40"/>
      <c r="W1770" s="40"/>
      <c r="X1770" s="40"/>
      <c r="Y1770" s="40"/>
      <c r="Z1770" s="40"/>
      <c r="AA1770" s="40"/>
      <c r="AB1770" s="40"/>
      <c r="AC1770" s="40"/>
      <c r="AD1770" s="40"/>
      <c r="AE1770" s="40"/>
      <c r="AT1770" s="19" t="s">
        <v>245</v>
      </c>
      <c r="AU1770" s="19" t="s">
        <v>82</v>
      </c>
    </row>
    <row r="1771" s="13" customFormat="1">
      <c r="A1771" s="13"/>
      <c r="B1771" s="233"/>
      <c r="C1771" s="234"/>
      <c r="D1771" s="235" t="s">
        <v>247</v>
      </c>
      <c r="E1771" s="236" t="s">
        <v>19</v>
      </c>
      <c r="F1771" s="237" t="s">
        <v>268</v>
      </c>
      <c r="G1771" s="234"/>
      <c r="H1771" s="236" t="s">
        <v>19</v>
      </c>
      <c r="I1771" s="238"/>
      <c r="J1771" s="234"/>
      <c r="K1771" s="234"/>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247</v>
      </c>
      <c r="AU1771" s="243" t="s">
        <v>82</v>
      </c>
      <c r="AV1771" s="13" t="s">
        <v>80</v>
      </c>
      <c r="AW1771" s="13" t="s">
        <v>33</v>
      </c>
      <c r="AX1771" s="13" t="s">
        <v>73</v>
      </c>
      <c r="AY1771" s="243" t="s">
        <v>236</v>
      </c>
    </row>
    <row r="1772" s="13" customFormat="1">
      <c r="A1772" s="13"/>
      <c r="B1772" s="233"/>
      <c r="C1772" s="234"/>
      <c r="D1772" s="235" t="s">
        <v>247</v>
      </c>
      <c r="E1772" s="236" t="s">
        <v>19</v>
      </c>
      <c r="F1772" s="237" t="s">
        <v>269</v>
      </c>
      <c r="G1772" s="234"/>
      <c r="H1772" s="236" t="s">
        <v>19</v>
      </c>
      <c r="I1772" s="238"/>
      <c r="J1772" s="234"/>
      <c r="K1772" s="234"/>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247</v>
      </c>
      <c r="AU1772" s="243" t="s">
        <v>82</v>
      </c>
      <c r="AV1772" s="13" t="s">
        <v>80</v>
      </c>
      <c r="AW1772" s="13" t="s">
        <v>33</v>
      </c>
      <c r="AX1772" s="13" t="s">
        <v>73</v>
      </c>
      <c r="AY1772" s="243" t="s">
        <v>236</v>
      </c>
    </row>
    <row r="1773" s="14" customFormat="1">
      <c r="A1773" s="14"/>
      <c r="B1773" s="244"/>
      <c r="C1773" s="245"/>
      <c r="D1773" s="235" t="s">
        <v>247</v>
      </c>
      <c r="E1773" s="246" t="s">
        <v>19</v>
      </c>
      <c r="F1773" s="247" t="s">
        <v>1911</v>
      </c>
      <c r="G1773" s="245"/>
      <c r="H1773" s="248">
        <v>12.186</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247</v>
      </c>
      <c r="AU1773" s="254" t="s">
        <v>82</v>
      </c>
      <c r="AV1773" s="14" t="s">
        <v>82</v>
      </c>
      <c r="AW1773" s="14" t="s">
        <v>33</v>
      </c>
      <c r="AX1773" s="14" t="s">
        <v>73</v>
      </c>
      <c r="AY1773" s="254" t="s">
        <v>236</v>
      </c>
    </row>
    <row r="1774" s="14" customFormat="1">
      <c r="A1774" s="14"/>
      <c r="B1774" s="244"/>
      <c r="C1774" s="245"/>
      <c r="D1774" s="235" t="s">
        <v>247</v>
      </c>
      <c r="E1774" s="246" t="s">
        <v>19</v>
      </c>
      <c r="F1774" s="247" t="s">
        <v>1912</v>
      </c>
      <c r="G1774" s="245"/>
      <c r="H1774" s="248">
        <v>-2.7000000000000002</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247</v>
      </c>
      <c r="AU1774" s="254" t="s">
        <v>82</v>
      </c>
      <c r="AV1774" s="14" t="s">
        <v>82</v>
      </c>
      <c r="AW1774" s="14" t="s">
        <v>33</v>
      </c>
      <c r="AX1774" s="14" t="s">
        <v>73</v>
      </c>
      <c r="AY1774" s="254" t="s">
        <v>236</v>
      </c>
    </row>
    <row r="1775" s="14" customFormat="1">
      <c r="A1775" s="14"/>
      <c r="B1775" s="244"/>
      <c r="C1775" s="245"/>
      <c r="D1775" s="235" t="s">
        <v>247</v>
      </c>
      <c r="E1775" s="246" t="s">
        <v>19</v>
      </c>
      <c r="F1775" s="247" t="s">
        <v>1913</v>
      </c>
      <c r="G1775" s="245"/>
      <c r="H1775" s="248">
        <v>8.9459999999999997</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247</v>
      </c>
      <c r="AU1775" s="254" t="s">
        <v>82</v>
      </c>
      <c r="AV1775" s="14" t="s">
        <v>82</v>
      </c>
      <c r="AW1775" s="14" t="s">
        <v>33</v>
      </c>
      <c r="AX1775" s="14" t="s">
        <v>73</v>
      </c>
      <c r="AY1775" s="254" t="s">
        <v>236</v>
      </c>
    </row>
    <row r="1776" s="14" customFormat="1">
      <c r="A1776" s="14"/>
      <c r="B1776" s="244"/>
      <c r="C1776" s="245"/>
      <c r="D1776" s="235" t="s">
        <v>247</v>
      </c>
      <c r="E1776" s="246" t="s">
        <v>19</v>
      </c>
      <c r="F1776" s="247" t="s">
        <v>1914</v>
      </c>
      <c r="G1776" s="245"/>
      <c r="H1776" s="248">
        <v>-1.26</v>
      </c>
      <c r="I1776" s="249"/>
      <c r="J1776" s="245"/>
      <c r="K1776" s="245"/>
      <c r="L1776" s="250"/>
      <c r="M1776" s="251"/>
      <c r="N1776" s="252"/>
      <c r="O1776" s="252"/>
      <c r="P1776" s="252"/>
      <c r="Q1776" s="252"/>
      <c r="R1776" s="252"/>
      <c r="S1776" s="252"/>
      <c r="T1776" s="253"/>
      <c r="U1776" s="14"/>
      <c r="V1776" s="14"/>
      <c r="W1776" s="14"/>
      <c r="X1776" s="14"/>
      <c r="Y1776" s="14"/>
      <c r="Z1776" s="14"/>
      <c r="AA1776" s="14"/>
      <c r="AB1776" s="14"/>
      <c r="AC1776" s="14"/>
      <c r="AD1776" s="14"/>
      <c r="AE1776" s="14"/>
      <c r="AT1776" s="254" t="s">
        <v>247</v>
      </c>
      <c r="AU1776" s="254" t="s">
        <v>82</v>
      </c>
      <c r="AV1776" s="14" t="s">
        <v>82</v>
      </c>
      <c r="AW1776" s="14" t="s">
        <v>33</v>
      </c>
      <c r="AX1776" s="14" t="s">
        <v>73</v>
      </c>
      <c r="AY1776" s="254" t="s">
        <v>236</v>
      </c>
    </row>
    <row r="1777" s="14" customFormat="1">
      <c r="A1777" s="14"/>
      <c r="B1777" s="244"/>
      <c r="C1777" s="245"/>
      <c r="D1777" s="235" t="s">
        <v>247</v>
      </c>
      <c r="E1777" s="246" t="s">
        <v>19</v>
      </c>
      <c r="F1777" s="247" t="s">
        <v>1915</v>
      </c>
      <c r="G1777" s="245"/>
      <c r="H1777" s="248">
        <v>9.2880000000000003</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247</v>
      </c>
      <c r="AU1777" s="254" t="s">
        <v>82</v>
      </c>
      <c r="AV1777" s="14" t="s">
        <v>82</v>
      </c>
      <c r="AW1777" s="14" t="s">
        <v>33</v>
      </c>
      <c r="AX1777" s="14" t="s">
        <v>73</v>
      </c>
      <c r="AY1777" s="254" t="s">
        <v>236</v>
      </c>
    </row>
    <row r="1778" s="14" customFormat="1">
      <c r="A1778" s="14"/>
      <c r="B1778" s="244"/>
      <c r="C1778" s="245"/>
      <c r="D1778" s="235" t="s">
        <v>247</v>
      </c>
      <c r="E1778" s="246" t="s">
        <v>19</v>
      </c>
      <c r="F1778" s="247" t="s">
        <v>1914</v>
      </c>
      <c r="G1778" s="245"/>
      <c r="H1778" s="248">
        <v>-1.26</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247</v>
      </c>
      <c r="AU1778" s="254" t="s">
        <v>82</v>
      </c>
      <c r="AV1778" s="14" t="s">
        <v>82</v>
      </c>
      <c r="AW1778" s="14" t="s">
        <v>33</v>
      </c>
      <c r="AX1778" s="14" t="s">
        <v>73</v>
      </c>
      <c r="AY1778" s="254" t="s">
        <v>236</v>
      </c>
    </row>
    <row r="1779" s="14" customFormat="1">
      <c r="A1779" s="14"/>
      <c r="B1779" s="244"/>
      <c r="C1779" s="245"/>
      <c r="D1779" s="235" t="s">
        <v>247</v>
      </c>
      <c r="E1779" s="246" t="s">
        <v>19</v>
      </c>
      <c r="F1779" s="247" t="s">
        <v>1916</v>
      </c>
      <c r="G1779" s="245"/>
      <c r="H1779" s="248">
        <v>10.763999999999999</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247</v>
      </c>
      <c r="AU1779" s="254" t="s">
        <v>82</v>
      </c>
      <c r="AV1779" s="14" t="s">
        <v>82</v>
      </c>
      <c r="AW1779" s="14" t="s">
        <v>33</v>
      </c>
      <c r="AX1779" s="14" t="s">
        <v>73</v>
      </c>
      <c r="AY1779" s="254" t="s">
        <v>236</v>
      </c>
    </row>
    <row r="1780" s="14" customFormat="1">
      <c r="A1780" s="14"/>
      <c r="B1780" s="244"/>
      <c r="C1780" s="245"/>
      <c r="D1780" s="235" t="s">
        <v>247</v>
      </c>
      <c r="E1780" s="246" t="s">
        <v>19</v>
      </c>
      <c r="F1780" s="247" t="s">
        <v>1917</v>
      </c>
      <c r="G1780" s="245"/>
      <c r="H1780" s="248">
        <v>-2.52</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247</v>
      </c>
      <c r="AU1780" s="254" t="s">
        <v>82</v>
      </c>
      <c r="AV1780" s="14" t="s">
        <v>82</v>
      </c>
      <c r="AW1780" s="14" t="s">
        <v>33</v>
      </c>
      <c r="AX1780" s="14" t="s">
        <v>73</v>
      </c>
      <c r="AY1780" s="254" t="s">
        <v>236</v>
      </c>
    </row>
    <row r="1781" s="14" customFormat="1">
      <c r="A1781" s="14"/>
      <c r="B1781" s="244"/>
      <c r="C1781" s="245"/>
      <c r="D1781" s="235" t="s">
        <v>247</v>
      </c>
      <c r="E1781" s="246" t="s">
        <v>19</v>
      </c>
      <c r="F1781" s="247" t="s">
        <v>1918</v>
      </c>
      <c r="G1781" s="245"/>
      <c r="H1781" s="248">
        <v>25.236000000000001</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247</v>
      </c>
      <c r="AU1781" s="254" t="s">
        <v>82</v>
      </c>
      <c r="AV1781" s="14" t="s">
        <v>82</v>
      </c>
      <c r="AW1781" s="14" t="s">
        <v>33</v>
      </c>
      <c r="AX1781" s="14" t="s">
        <v>73</v>
      </c>
      <c r="AY1781" s="254" t="s">
        <v>236</v>
      </c>
    </row>
    <row r="1782" s="14" customFormat="1">
      <c r="A1782" s="14"/>
      <c r="B1782" s="244"/>
      <c r="C1782" s="245"/>
      <c r="D1782" s="235" t="s">
        <v>247</v>
      </c>
      <c r="E1782" s="246" t="s">
        <v>19</v>
      </c>
      <c r="F1782" s="247" t="s">
        <v>1917</v>
      </c>
      <c r="G1782" s="245"/>
      <c r="H1782" s="248">
        <v>-2.52</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247</v>
      </c>
      <c r="AU1782" s="254" t="s">
        <v>82</v>
      </c>
      <c r="AV1782" s="14" t="s">
        <v>82</v>
      </c>
      <c r="AW1782" s="14" t="s">
        <v>33</v>
      </c>
      <c r="AX1782" s="14" t="s">
        <v>73</v>
      </c>
      <c r="AY1782" s="254" t="s">
        <v>236</v>
      </c>
    </row>
    <row r="1783" s="14" customFormat="1">
      <c r="A1783" s="14"/>
      <c r="B1783" s="244"/>
      <c r="C1783" s="245"/>
      <c r="D1783" s="235" t="s">
        <v>247</v>
      </c>
      <c r="E1783" s="246" t="s">
        <v>19</v>
      </c>
      <c r="F1783" s="247" t="s">
        <v>1919</v>
      </c>
      <c r="G1783" s="245"/>
      <c r="H1783" s="248">
        <v>23.856000000000002</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247</v>
      </c>
      <c r="AU1783" s="254" t="s">
        <v>82</v>
      </c>
      <c r="AV1783" s="14" t="s">
        <v>82</v>
      </c>
      <c r="AW1783" s="14" t="s">
        <v>33</v>
      </c>
      <c r="AX1783" s="14" t="s">
        <v>73</v>
      </c>
      <c r="AY1783" s="254" t="s">
        <v>236</v>
      </c>
    </row>
    <row r="1784" s="16" customFormat="1">
      <c r="A1784" s="16"/>
      <c r="B1784" s="266"/>
      <c r="C1784" s="267"/>
      <c r="D1784" s="235" t="s">
        <v>247</v>
      </c>
      <c r="E1784" s="268" t="s">
        <v>19</v>
      </c>
      <c r="F1784" s="269" t="s">
        <v>367</v>
      </c>
      <c r="G1784" s="267"/>
      <c r="H1784" s="270">
        <v>80.015999999999991</v>
      </c>
      <c r="I1784" s="271"/>
      <c r="J1784" s="267"/>
      <c r="K1784" s="267"/>
      <c r="L1784" s="272"/>
      <c r="M1784" s="273"/>
      <c r="N1784" s="274"/>
      <c r="O1784" s="274"/>
      <c r="P1784" s="274"/>
      <c r="Q1784" s="274"/>
      <c r="R1784" s="274"/>
      <c r="S1784" s="274"/>
      <c r="T1784" s="275"/>
      <c r="U1784" s="16"/>
      <c r="V1784" s="16"/>
      <c r="W1784" s="16"/>
      <c r="X1784" s="16"/>
      <c r="Y1784" s="16"/>
      <c r="Z1784" s="16"/>
      <c r="AA1784" s="16"/>
      <c r="AB1784" s="16"/>
      <c r="AC1784" s="16"/>
      <c r="AD1784" s="16"/>
      <c r="AE1784" s="16"/>
      <c r="AT1784" s="276" t="s">
        <v>247</v>
      </c>
      <c r="AU1784" s="276" t="s">
        <v>82</v>
      </c>
      <c r="AV1784" s="16" t="s">
        <v>128</v>
      </c>
      <c r="AW1784" s="16" t="s">
        <v>33</v>
      </c>
      <c r="AX1784" s="16" t="s">
        <v>73</v>
      </c>
      <c r="AY1784" s="276" t="s">
        <v>236</v>
      </c>
    </row>
    <row r="1785" s="13" customFormat="1">
      <c r="A1785" s="13"/>
      <c r="B1785" s="233"/>
      <c r="C1785" s="234"/>
      <c r="D1785" s="235" t="s">
        <v>247</v>
      </c>
      <c r="E1785" s="236" t="s">
        <v>19</v>
      </c>
      <c r="F1785" s="237" t="s">
        <v>333</v>
      </c>
      <c r="G1785" s="234"/>
      <c r="H1785" s="236" t="s">
        <v>19</v>
      </c>
      <c r="I1785" s="238"/>
      <c r="J1785" s="234"/>
      <c r="K1785" s="234"/>
      <c r="L1785" s="239"/>
      <c r="M1785" s="240"/>
      <c r="N1785" s="241"/>
      <c r="O1785" s="241"/>
      <c r="P1785" s="241"/>
      <c r="Q1785" s="241"/>
      <c r="R1785" s="241"/>
      <c r="S1785" s="241"/>
      <c r="T1785" s="242"/>
      <c r="U1785" s="13"/>
      <c r="V1785" s="13"/>
      <c r="W1785" s="13"/>
      <c r="X1785" s="13"/>
      <c r="Y1785" s="13"/>
      <c r="Z1785" s="13"/>
      <c r="AA1785" s="13"/>
      <c r="AB1785" s="13"/>
      <c r="AC1785" s="13"/>
      <c r="AD1785" s="13"/>
      <c r="AE1785" s="13"/>
      <c r="AT1785" s="243" t="s">
        <v>247</v>
      </c>
      <c r="AU1785" s="243" t="s">
        <v>82</v>
      </c>
      <c r="AV1785" s="13" t="s">
        <v>80</v>
      </c>
      <c r="AW1785" s="13" t="s">
        <v>33</v>
      </c>
      <c r="AX1785" s="13" t="s">
        <v>73</v>
      </c>
      <c r="AY1785" s="243" t="s">
        <v>236</v>
      </c>
    </row>
    <row r="1786" s="14" customFormat="1">
      <c r="A1786" s="14"/>
      <c r="B1786" s="244"/>
      <c r="C1786" s="245"/>
      <c r="D1786" s="235" t="s">
        <v>247</v>
      </c>
      <c r="E1786" s="246" t="s">
        <v>19</v>
      </c>
      <c r="F1786" s="247" t="s">
        <v>1920</v>
      </c>
      <c r="G1786" s="245"/>
      <c r="H1786" s="248">
        <v>13.176</v>
      </c>
      <c r="I1786" s="249"/>
      <c r="J1786" s="245"/>
      <c r="K1786" s="245"/>
      <c r="L1786" s="250"/>
      <c r="M1786" s="251"/>
      <c r="N1786" s="252"/>
      <c r="O1786" s="252"/>
      <c r="P1786" s="252"/>
      <c r="Q1786" s="252"/>
      <c r="R1786" s="252"/>
      <c r="S1786" s="252"/>
      <c r="T1786" s="253"/>
      <c r="U1786" s="14"/>
      <c r="V1786" s="14"/>
      <c r="W1786" s="14"/>
      <c r="X1786" s="14"/>
      <c r="Y1786" s="14"/>
      <c r="Z1786" s="14"/>
      <c r="AA1786" s="14"/>
      <c r="AB1786" s="14"/>
      <c r="AC1786" s="14"/>
      <c r="AD1786" s="14"/>
      <c r="AE1786" s="14"/>
      <c r="AT1786" s="254" t="s">
        <v>247</v>
      </c>
      <c r="AU1786" s="254" t="s">
        <v>82</v>
      </c>
      <c r="AV1786" s="14" t="s">
        <v>82</v>
      </c>
      <c r="AW1786" s="14" t="s">
        <v>33</v>
      </c>
      <c r="AX1786" s="14" t="s">
        <v>73</v>
      </c>
      <c r="AY1786" s="254" t="s">
        <v>236</v>
      </c>
    </row>
    <row r="1787" s="14" customFormat="1">
      <c r="A1787" s="14"/>
      <c r="B1787" s="244"/>
      <c r="C1787" s="245"/>
      <c r="D1787" s="235" t="s">
        <v>247</v>
      </c>
      <c r="E1787" s="246" t="s">
        <v>19</v>
      </c>
      <c r="F1787" s="247" t="s">
        <v>112</v>
      </c>
      <c r="G1787" s="245"/>
      <c r="H1787" s="248">
        <v>-1.1819999999999999</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247</v>
      </c>
      <c r="AU1787" s="254" t="s">
        <v>82</v>
      </c>
      <c r="AV1787" s="14" t="s">
        <v>82</v>
      </c>
      <c r="AW1787" s="14" t="s">
        <v>33</v>
      </c>
      <c r="AX1787" s="14" t="s">
        <v>73</v>
      </c>
      <c r="AY1787" s="254" t="s">
        <v>236</v>
      </c>
    </row>
    <row r="1788" s="14" customFormat="1">
      <c r="A1788" s="14"/>
      <c r="B1788" s="244"/>
      <c r="C1788" s="245"/>
      <c r="D1788" s="235" t="s">
        <v>247</v>
      </c>
      <c r="E1788" s="246" t="s">
        <v>19</v>
      </c>
      <c r="F1788" s="247" t="s">
        <v>1921</v>
      </c>
      <c r="G1788" s="245"/>
      <c r="H1788" s="248">
        <v>20.899999999999999</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247</v>
      </c>
      <c r="AU1788" s="254" t="s">
        <v>82</v>
      </c>
      <c r="AV1788" s="14" t="s">
        <v>82</v>
      </c>
      <c r="AW1788" s="14" t="s">
        <v>33</v>
      </c>
      <c r="AX1788" s="14" t="s">
        <v>73</v>
      </c>
      <c r="AY1788" s="254" t="s">
        <v>236</v>
      </c>
    </row>
    <row r="1789" s="14" customFormat="1">
      <c r="A1789" s="14"/>
      <c r="B1789" s="244"/>
      <c r="C1789" s="245"/>
      <c r="D1789" s="235" t="s">
        <v>247</v>
      </c>
      <c r="E1789" s="246" t="s">
        <v>19</v>
      </c>
      <c r="F1789" s="247" t="s">
        <v>112</v>
      </c>
      <c r="G1789" s="245"/>
      <c r="H1789" s="248">
        <v>-1.1819999999999999</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247</v>
      </c>
      <c r="AU1789" s="254" t="s">
        <v>82</v>
      </c>
      <c r="AV1789" s="14" t="s">
        <v>82</v>
      </c>
      <c r="AW1789" s="14" t="s">
        <v>33</v>
      </c>
      <c r="AX1789" s="14" t="s">
        <v>73</v>
      </c>
      <c r="AY1789" s="254" t="s">
        <v>236</v>
      </c>
    </row>
    <row r="1790" s="14" customFormat="1">
      <c r="A1790" s="14"/>
      <c r="B1790" s="244"/>
      <c r="C1790" s="245"/>
      <c r="D1790" s="235" t="s">
        <v>247</v>
      </c>
      <c r="E1790" s="246" t="s">
        <v>19</v>
      </c>
      <c r="F1790" s="247" t="s">
        <v>1922</v>
      </c>
      <c r="G1790" s="245"/>
      <c r="H1790" s="248">
        <v>12.76</v>
      </c>
      <c r="I1790" s="249"/>
      <c r="J1790" s="245"/>
      <c r="K1790" s="245"/>
      <c r="L1790" s="250"/>
      <c r="M1790" s="251"/>
      <c r="N1790" s="252"/>
      <c r="O1790" s="252"/>
      <c r="P1790" s="252"/>
      <c r="Q1790" s="252"/>
      <c r="R1790" s="252"/>
      <c r="S1790" s="252"/>
      <c r="T1790" s="253"/>
      <c r="U1790" s="14"/>
      <c r="V1790" s="14"/>
      <c r="W1790" s="14"/>
      <c r="X1790" s="14"/>
      <c r="Y1790" s="14"/>
      <c r="Z1790" s="14"/>
      <c r="AA1790" s="14"/>
      <c r="AB1790" s="14"/>
      <c r="AC1790" s="14"/>
      <c r="AD1790" s="14"/>
      <c r="AE1790" s="14"/>
      <c r="AT1790" s="254" t="s">
        <v>247</v>
      </c>
      <c r="AU1790" s="254" t="s">
        <v>82</v>
      </c>
      <c r="AV1790" s="14" t="s">
        <v>82</v>
      </c>
      <c r="AW1790" s="14" t="s">
        <v>33</v>
      </c>
      <c r="AX1790" s="14" t="s">
        <v>73</v>
      </c>
      <c r="AY1790" s="254" t="s">
        <v>236</v>
      </c>
    </row>
    <row r="1791" s="16" customFormat="1">
      <c r="A1791" s="16"/>
      <c r="B1791" s="266"/>
      <c r="C1791" s="267"/>
      <c r="D1791" s="235" t="s">
        <v>247</v>
      </c>
      <c r="E1791" s="268" t="s">
        <v>19</v>
      </c>
      <c r="F1791" s="269" t="s">
        <v>367</v>
      </c>
      <c r="G1791" s="267"/>
      <c r="H1791" s="270">
        <v>44.472000000000001</v>
      </c>
      <c r="I1791" s="271"/>
      <c r="J1791" s="267"/>
      <c r="K1791" s="267"/>
      <c r="L1791" s="272"/>
      <c r="M1791" s="273"/>
      <c r="N1791" s="274"/>
      <c r="O1791" s="274"/>
      <c r="P1791" s="274"/>
      <c r="Q1791" s="274"/>
      <c r="R1791" s="274"/>
      <c r="S1791" s="274"/>
      <c r="T1791" s="275"/>
      <c r="U1791" s="16"/>
      <c r="V1791" s="16"/>
      <c r="W1791" s="16"/>
      <c r="X1791" s="16"/>
      <c r="Y1791" s="16"/>
      <c r="Z1791" s="16"/>
      <c r="AA1791" s="16"/>
      <c r="AB1791" s="16"/>
      <c r="AC1791" s="16"/>
      <c r="AD1791" s="16"/>
      <c r="AE1791" s="16"/>
      <c r="AT1791" s="276" t="s">
        <v>247</v>
      </c>
      <c r="AU1791" s="276" t="s">
        <v>82</v>
      </c>
      <c r="AV1791" s="16" t="s">
        <v>128</v>
      </c>
      <c r="AW1791" s="16" t="s">
        <v>33</v>
      </c>
      <c r="AX1791" s="16" t="s">
        <v>73</v>
      </c>
      <c r="AY1791" s="276" t="s">
        <v>236</v>
      </c>
    </row>
    <row r="1792" s="15" customFormat="1">
      <c r="A1792" s="15"/>
      <c r="B1792" s="255"/>
      <c r="C1792" s="256"/>
      <c r="D1792" s="235" t="s">
        <v>247</v>
      </c>
      <c r="E1792" s="257" t="s">
        <v>19</v>
      </c>
      <c r="F1792" s="258" t="s">
        <v>254</v>
      </c>
      <c r="G1792" s="256"/>
      <c r="H1792" s="259">
        <v>124.488</v>
      </c>
      <c r="I1792" s="260"/>
      <c r="J1792" s="256"/>
      <c r="K1792" s="256"/>
      <c r="L1792" s="261"/>
      <c r="M1792" s="262"/>
      <c r="N1792" s="263"/>
      <c r="O1792" s="263"/>
      <c r="P1792" s="263"/>
      <c r="Q1792" s="263"/>
      <c r="R1792" s="263"/>
      <c r="S1792" s="263"/>
      <c r="T1792" s="264"/>
      <c r="U1792" s="15"/>
      <c r="V1792" s="15"/>
      <c r="W1792" s="15"/>
      <c r="X1792" s="15"/>
      <c r="Y1792" s="15"/>
      <c r="Z1792" s="15"/>
      <c r="AA1792" s="15"/>
      <c r="AB1792" s="15"/>
      <c r="AC1792" s="15"/>
      <c r="AD1792" s="15"/>
      <c r="AE1792" s="15"/>
      <c r="AT1792" s="265" t="s">
        <v>247</v>
      </c>
      <c r="AU1792" s="265" t="s">
        <v>82</v>
      </c>
      <c r="AV1792" s="15" t="s">
        <v>243</v>
      </c>
      <c r="AW1792" s="15" t="s">
        <v>33</v>
      </c>
      <c r="AX1792" s="15" t="s">
        <v>80</v>
      </c>
      <c r="AY1792" s="265" t="s">
        <v>236</v>
      </c>
    </row>
    <row r="1793" s="2" customFormat="1" ht="16.5" customHeight="1">
      <c r="A1793" s="40"/>
      <c r="B1793" s="41"/>
      <c r="C1793" s="277" t="s">
        <v>1923</v>
      </c>
      <c r="D1793" s="277" t="s">
        <v>701</v>
      </c>
      <c r="E1793" s="278" t="s">
        <v>1924</v>
      </c>
      <c r="F1793" s="279" t="s">
        <v>1925</v>
      </c>
      <c r="G1793" s="280" t="s">
        <v>114</v>
      </c>
      <c r="H1793" s="281">
        <v>136.93700000000001</v>
      </c>
      <c r="I1793" s="282"/>
      <c r="J1793" s="283">
        <f>ROUND(I1793*H1793,2)</f>
        <v>0</v>
      </c>
      <c r="K1793" s="279" t="s">
        <v>274</v>
      </c>
      <c r="L1793" s="284"/>
      <c r="M1793" s="285" t="s">
        <v>19</v>
      </c>
      <c r="N1793" s="286" t="s">
        <v>44</v>
      </c>
      <c r="O1793" s="86"/>
      <c r="P1793" s="224">
        <f>O1793*H1793</f>
        <v>0</v>
      </c>
      <c r="Q1793" s="224">
        <v>0.019199999999999998</v>
      </c>
      <c r="R1793" s="224">
        <f>Q1793*H1793</f>
        <v>2.6291904000000001</v>
      </c>
      <c r="S1793" s="224">
        <v>0</v>
      </c>
      <c r="T1793" s="225">
        <f>S1793*H1793</f>
        <v>0</v>
      </c>
      <c r="U1793" s="40"/>
      <c r="V1793" s="40"/>
      <c r="W1793" s="40"/>
      <c r="X1793" s="40"/>
      <c r="Y1793" s="40"/>
      <c r="Z1793" s="40"/>
      <c r="AA1793" s="40"/>
      <c r="AB1793" s="40"/>
      <c r="AC1793" s="40"/>
      <c r="AD1793" s="40"/>
      <c r="AE1793" s="40"/>
      <c r="AR1793" s="226" t="s">
        <v>577</v>
      </c>
      <c r="AT1793" s="226" t="s">
        <v>701</v>
      </c>
      <c r="AU1793" s="226" t="s">
        <v>82</v>
      </c>
      <c r="AY1793" s="19" t="s">
        <v>236</v>
      </c>
      <c r="BE1793" s="227">
        <f>IF(N1793="základní",J1793,0)</f>
        <v>0</v>
      </c>
      <c r="BF1793" s="227">
        <f>IF(N1793="snížená",J1793,0)</f>
        <v>0</v>
      </c>
      <c r="BG1793" s="227">
        <f>IF(N1793="zákl. přenesená",J1793,0)</f>
        <v>0</v>
      </c>
      <c r="BH1793" s="227">
        <f>IF(N1793="sníž. přenesená",J1793,0)</f>
        <v>0</v>
      </c>
      <c r="BI1793" s="227">
        <f>IF(N1793="nulová",J1793,0)</f>
        <v>0</v>
      </c>
      <c r="BJ1793" s="19" t="s">
        <v>80</v>
      </c>
      <c r="BK1793" s="227">
        <f>ROUND(I1793*H1793,2)</f>
        <v>0</v>
      </c>
      <c r="BL1793" s="19" t="s">
        <v>348</v>
      </c>
      <c r="BM1793" s="226" t="s">
        <v>1926</v>
      </c>
    </row>
    <row r="1794" s="13" customFormat="1">
      <c r="A1794" s="13"/>
      <c r="B1794" s="233"/>
      <c r="C1794" s="234"/>
      <c r="D1794" s="235" t="s">
        <v>247</v>
      </c>
      <c r="E1794" s="236" t="s">
        <v>19</v>
      </c>
      <c r="F1794" s="237" t="s">
        <v>268</v>
      </c>
      <c r="G1794" s="234"/>
      <c r="H1794" s="236" t="s">
        <v>19</v>
      </c>
      <c r="I1794" s="238"/>
      <c r="J1794" s="234"/>
      <c r="K1794" s="234"/>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247</v>
      </c>
      <c r="AU1794" s="243" t="s">
        <v>82</v>
      </c>
      <c r="AV1794" s="13" t="s">
        <v>80</v>
      </c>
      <c r="AW1794" s="13" t="s">
        <v>33</v>
      </c>
      <c r="AX1794" s="13" t="s">
        <v>73</v>
      </c>
      <c r="AY1794" s="243" t="s">
        <v>236</v>
      </c>
    </row>
    <row r="1795" s="13" customFormat="1">
      <c r="A1795" s="13"/>
      <c r="B1795" s="233"/>
      <c r="C1795" s="234"/>
      <c r="D1795" s="235" t="s">
        <v>247</v>
      </c>
      <c r="E1795" s="236" t="s">
        <v>19</v>
      </c>
      <c r="F1795" s="237" t="s">
        <v>269</v>
      </c>
      <c r="G1795" s="234"/>
      <c r="H1795" s="236" t="s">
        <v>19</v>
      </c>
      <c r="I1795" s="238"/>
      <c r="J1795" s="234"/>
      <c r="K1795" s="234"/>
      <c r="L1795" s="239"/>
      <c r="M1795" s="240"/>
      <c r="N1795" s="241"/>
      <c r="O1795" s="241"/>
      <c r="P1795" s="241"/>
      <c r="Q1795" s="241"/>
      <c r="R1795" s="241"/>
      <c r="S1795" s="241"/>
      <c r="T1795" s="242"/>
      <c r="U1795" s="13"/>
      <c r="V1795" s="13"/>
      <c r="W1795" s="13"/>
      <c r="X1795" s="13"/>
      <c r="Y1795" s="13"/>
      <c r="Z1795" s="13"/>
      <c r="AA1795" s="13"/>
      <c r="AB1795" s="13"/>
      <c r="AC1795" s="13"/>
      <c r="AD1795" s="13"/>
      <c r="AE1795" s="13"/>
      <c r="AT1795" s="243" t="s">
        <v>247</v>
      </c>
      <c r="AU1795" s="243" t="s">
        <v>82</v>
      </c>
      <c r="AV1795" s="13" t="s">
        <v>80</v>
      </c>
      <c r="AW1795" s="13" t="s">
        <v>33</v>
      </c>
      <c r="AX1795" s="13" t="s">
        <v>73</v>
      </c>
      <c r="AY1795" s="243" t="s">
        <v>236</v>
      </c>
    </row>
    <row r="1796" s="14" customFormat="1">
      <c r="A1796" s="14"/>
      <c r="B1796" s="244"/>
      <c r="C1796" s="245"/>
      <c r="D1796" s="235" t="s">
        <v>247</v>
      </c>
      <c r="E1796" s="246" t="s">
        <v>19</v>
      </c>
      <c r="F1796" s="247" t="s">
        <v>1911</v>
      </c>
      <c r="G1796" s="245"/>
      <c r="H1796" s="248">
        <v>12.186</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247</v>
      </c>
      <c r="AU1796" s="254" t="s">
        <v>82</v>
      </c>
      <c r="AV1796" s="14" t="s">
        <v>82</v>
      </c>
      <c r="AW1796" s="14" t="s">
        <v>33</v>
      </c>
      <c r="AX1796" s="14" t="s">
        <v>73</v>
      </c>
      <c r="AY1796" s="254" t="s">
        <v>236</v>
      </c>
    </row>
    <row r="1797" s="14" customFormat="1">
      <c r="A1797" s="14"/>
      <c r="B1797" s="244"/>
      <c r="C1797" s="245"/>
      <c r="D1797" s="235" t="s">
        <v>247</v>
      </c>
      <c r="E1797" s="246" t="s">
        <v>19</v>
      </c>
      <c r="F1797" s="247" t="s">
        <v>1912</v>
      </c>
      <c r="G1797" s="245"/>
      <c r="H1797" s="248">
        <v>-2.7000000000000002</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247</v>
      </c>
      <c r="AU1797" s="254" t="s">
        <v>82</v>
      </c>
      <c r="AV1797" s="14" t="s">
        <v>82</v>
      </c>
      <c r="AW1797" s="14" t="s">
        <v>33</v>
      </c>
      <c r="AX1797" s="14" t="s">
        <v>73</v>
      </c>
      <c r="AY1797" s="254" t="s">
        <v>236</v>
      </c>
    </row>
    <row r="1798" s="14" customFormat="1">
      <c r="A1798" s="14"/>
      <c r="B1798" s="244"/>
      <c r="C1798" s="245"/>
      <c r="D1798" s="235" t="s">
        <v>247</v>
      </c>
      <c r="E1798" s="246" t="s">
        <v>19</v>
      </c>
      <c r="F1798" s="247" t="s">
        <v>1913</v>
      </c>
      <c r="G1798" s="245"/>
      <c r="H1798" s="248">
        <v>8.9459999999999997</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247</v>
      </c>
      <c r="AU1798" s="254" t="s">
        <v>82</v>
      </c>
      <c r="AV1798" s="14" t="s">
        <v>82</v>
      </c>
      <c r="AW1798" s="14" t="s">
        <v>33</v>
      </c>
      <c r="AX1798" s="14" t="s">
        <v>73</v>
      </c>
      <c r="AY1798" s="254" t="s">
        <v>236</v>
      </c>
    </row>
    <row r="1799" s="14" customFormat="1">
      <c r="A1799" s="14"/>
      <c r="B1799" s="244"/>
      <c r="C1799" s="245"/>
      <c r="D1799" s="235" t="s">
        <v>247</v>
      </c>
      <c r="E1799" s="246" t="s">
        <v>19</v>
      </c>
      <c r="F1799" s="247" t="s">
        <v>1914</v>
      </c>
      <c r="G1799" s="245"/>
      <c r="H1799" s="248">
        <v>-1.26</v>
      </c>
      <c r="I1799" s="249"/>
      <c r="J1799" s="245"/>
      <c r="K1799" s="245"/>
      <c r="L1799" s="250"/>
      <c r="M1799" s="251"/>
      <c r="N1799" s="252"/>
      <c r="O1799" s="252"/>
      <c r="P1799" s="252"/>
      <c r="Q1799" s="252"/>
      <c r="R1799" s="252"/>
      <c r="S1799" s="252"/>
      <c r="T1799" s="253"/>
      <c r="U1799" s="14"/>
      <c r="V1799" s="14"/>
      <c r="W1799" s="14"/>
      <c r="X1799" s="14"/>
      <c r="Y1799" s="14"/>
      <c r="Z1799" s="14"/>
      <c r="AA1799" s="14"/>
      <c r="AB1799" s="14"/>
      <c r="AC1799" s="14"/>
      <c r="AD1799" s="14"/>
      <c r="AE1799" s="14"/>
      <c r="AT1799" s="254" t="s">
        <v>247</v>
      </c>
      <c r="AU1799" s="254" t="s">
        <v>82</v>
      </c>
      <c r="AV1799" s="14" t="s">
        <v>82</v>
      </c>
      <c r="AW1799" s="14" t="s">
        <v>33</v>
      </c>
      <c r="AX1799" s="14" t="s">
        <v>73</v>
      </c>
      <c r="AY1799" s="254" t="s">
        <v>236</v>
      </c>
    </row>
    <row r="1800" s="14" customFormat="1">
      <c r="A1800" s="14"/>
      <c r="B1800" s="244"/>
      <c r="C1800" s="245"/>
      <c r="D1800" s="235" t="s">
        <v>247</v>
      </c>
      <c r="E1800" s="246" t="s">
        <v>19</v>
      </c>
      <c r="F1800" s="247" t="s">
        <v>1915</v>
      </c>
      <c r="G1800" s="245"/>
      <c r="H1800" s="248">
        <v>9.2880000000000003</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247</v>
      </c>
      <c r="AU1800" s="254" t="s">
        <v>82</v>
      </c>
      <c r="AV1800" s="14" t="s">
        <v>82</v>
      </c>
      <c r="AW1800" s="14" t="s">
        <v>33</v>
      </c>
      <c r="AX1800" s="14" t="s">
        <v>73</v>
      </c>
      <c r="AY1800" s="254" t="s">
        <v>236</v>
      </c>
    </row>
    <row r="1801" s="14" customFormat="1">
      <c r="A1801" s="14"/>
      <c r="B1801" s="244"/>
      <c r="C1801" s="245"/>
      <c r="D1801" s="235" t="s">
        <v>247</v>
      </c>
      <c r="E1801" s="246" t="s">
        <v>19</v>
      </c>
      <c r="F1801" s="247" t="s">
        <v>1914</v>
      </c>
      <c r="G1801" s="245"/>
      <c r="H1801" s="248">
        <v>-1.26</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247</v>
      </c>
      <c r="AU1801" s="254" t="s">
        <v>82</v>
      </c>
      <c r="AV1801" s="14" t="s">
        <v>82</v>
      </c>
      <c r="AW1801" s="14" t="s">
        <v>33</v>
      </c>
      <c r="AX1801" s="14" t="s">
        <v>73</v>
      </c>
      <c r="AY1801" s="254" t="s">
        <v>236</v>
      </c>
    </row>
    <row r="1802" s="14" customFormat="1">
      <c r="A1802" s="14"/>
      <c r="B1802" s="244"/>
      <c r="C1802" s="245"/>
      <c r="D1802" s="235" t="s">
        <v>247</v>
      </c>
      <c r="E1802" s="246" t="s">
        <v>19</v>
      </c>
      <c r="F1802" s="247" t="s">
        <v>1916</v>
      </c>
      <c r="G1802" s="245"/>
      <c r="H1802" s="248">
        <v>10.763999999999999</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247</v>
      </c>
      <c r="AU1802" s="254" t="s">
        <v>82</v>
      </c>
      <c r="AV1802" s="14" t="s">
        <v>82</v>
      </c>
      <c r="AW1802" s="14" t="s">
        <v>33</v>
      </c>
      <c r="AX1802" s="14" t="s">
        <v>73</v>
      </c>
      <c r="AY1802" s="254" t="s">
        <v>236</v>
      </c>
    </row>
    <row r="1803" s="14" customFormat="1">
      <c r="A1803" s="14"/>
      <c r="B1803" s="244"/>
      <c r="C1803" s="245"/>
      <c r="D1803" s="235" t="s">
        <v>247</v>
      </c>
      <c r="E1803" s="246" t="s">
        <v>19</v>
      </c>
      <c r="F1803" s="247" t="s">
        <v>1917</v>
      </c>
      <c r="G1803" s="245"/>
      <c r="H1803" s="248">
        <v>-2.52</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247</v>
      </c>
      <c r="AU1803" s="254" t="s">
        <v>82</v>
      </c>
      <c r="AV1803" s="14" t="s">
        <v>82</v>
      </c>
      <c r="AW1803" s="14" t="s">
        <v>33</v>
      </c>
      <c r="AX1803" s="14" t="s">
        <v>73</v>
      </c>
      <c r="AY1803" s="254" t="s">
        <v>236</v>
      </c>
    </row>
    <row r="1804" s="14" customFormat="1">
      <c r="A1804" s="14"/>
      <c r="B1804" s="244"/>
      <c r="C1804" s="245"/>
      <c r="D1804" s="235" t="s">
        <v>247</v>
      </c>
      <c r="E1804" s="246" t="s">
        <v>19</v>
      </c>
      <c r="F1804" s="247" t="s">
        <v>1918</v>
      </c>
      <c r="G1804" s="245"/>
      <c r="H1804" s="248">
        <v>25.236000000000001</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247</v>
      </c>
      <c r="AU1804" s="254" t="s">
        <v>82</v>
      </c>
      <c r="AV1804" s="14" t="s">
        <v>82</v>
      </c>
      <c r="AW1804" s="14" t="s">
        <v>33</v>
      </c>
      <c r="AX1804" s="14" t="s">
        <v>73</v>
      </c>
      <c r="AY1804" s="254" t="s">
        <v>236</v>
      </c>
    </row>
    <row r="1805" s="14" customFormat="1">
      <c r="A1805" s="14"/>
      <c r="B1805" s="244"/>
      <c r="C1805" s="245"/>
      <c r="D1805" s="235" t="s">
        <v>247</v>
      </c>
      <c r="E1805" s="246" t="s">
        <v>19</v>
      </c>
      <c r="F1805" s="247" t="s">
        <v>1917</v>
      </c>
      <c r="G1805" s="245"/>
      <c r="H1805" s="248">
        <v>-2.52</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247</v>
      </c>
      <c r="AU1805" s="254" t="s">
        <v>82</v>
      </c>
      <c r="AV1805" s="14" t="s">
        <v>82</v>
      </c>
      <c r="AW1805" s="14" t="s">
        <v>33</v>
      </c>
      <c r="AX1805" s="14" t="s">
        <v>73</v>
      </c>
      <c r="AY1805" s="254" t="s">
        <v>236</v>
      </c>
    </row>
    <row r="1806" s="14" customFormat="1">
      <c r="A1806" s="14"/>
      <c r="B1806" s="244"/>
      <c r="C1806" s="245"/>
      <c r="D1806" s="235" t="s">
        <v>247</v>
      </c>
      <c r="E1806" s="246" t="s">
        <v>19</v>
      </c>
      <c r="F1806" s="247" t="s">
        <v>1919</v>
      </c>
      <c r="G1806" s="245"/>
      <c r="H1806" s="248">
        <v>23.856000000000002</v>
      </c>
      <c r="I1806" s="249"/>
      <c r="J1806" s="245"/>
      <c r="K1806" s="245"/>
      <c r="L1806" s="250"/>
      <c r="M1806" s="251"/>
      <c r="N1806" s="252"/>
      <c r="O1806" s="252"/>
      <c r="P1806" s="252"/>
      <c r="Q1806" s="252"/>
      <c r="R1806" s="252"/>
      <c r="S1806" s="252"/>
      <c r="T1806" s="253"/>
      <c r="U1806" s="14"/>
      <c r="V1806" s="14"/>
      <c r="W1806" s="14"/>
      <c r="X1806" s="14"/>
      <c r="Y1806" s="14"/>
      <c r="Z1806" s="14"/>
      <c r="AA1806" s="14"/>
      <c r="AB1806" s="14"/>
      <c r="AC1806" s="14"/>
      <c r="AD1806" s="14"/>
      <c r="AE1806" s="14"/>
      <c r="AT1806" s="254" t="s">
        <v>247</v>
      </c>
      <c r="AU1806" s="254" t="s">
        <v>82</v>
      </c>
      <c r="AV1806" s="14" t="s">
        <v>82</v>
      </c>
      <c r="AW1806" s="14" t="s">
        <v>33</v>
      </c>
      <c r="AX1806" s="14" t="s">
        <v>73</v>
      </c>
      <c r="AY1806" s="254" t="s">
        <v>236</v>
      </c>
    </row>
    <row r="1807" s="16" customFormat="1">
      <c r="A1807" s="16"/>
      <c r="B1807" s="266"/>
      <c r="C1807" s="267"/>
      <c r="D1807" s="235" t="s">
        <v>247</v>
      </c>
      <c r="E1807" s="268" t="s">
        <v>19</v>
      </c>
      <c r="F1807" s="269" t="s">
        <v>367</v>
      </c>
      <c r="G1807" s="267"/>
      <c r="H1807" s="270">
        <v>80.015999999999991</v>
      </c>
      <c r="I1807" s="271"/>
      <c r="J1807" s="267"/>
      <c r="K1807" s="267"/>
      <c r="L1807" s="272"/>
      <c r="M1807" s="273"/>
      <c r="N1807" s="274"/>
      <c r="O1807" s="274"/>
      <c r="P1807" s="274"/>
      <c r="Q1807" s="274"/>
      <c r="R1807" s="274"/>
      <c r="S1807" s="274"/>
      <c r="T1807" s="275"/>
      <c r="U1807" s="16"/>
      <c r="V1807" s="16"/>
      <c r="W1807" s="16"/>
      <c r="X1807" s="16"/>
      <c r="Y1807" s="16"/>
      <c r="Z1807" s="16"/>
      <c r="AA1807" s="16"/>
      <c r="AB1807" s="16"/>
      <c r="AC1807" s="16"/>
      <c r="AD1807" s="16"/>
      <c r="AE1807" s="16"/>
      <c r="AT1807" s="276" t="s">
        <v>247</v>
      </c>
      <c r="AU1807" s="276" t="s">
        <v>82</v>
      </c>
      <c r="AV1807" s="16" t="s">
        <v>128</v>
      </c>
      <c r="AW1807" s="16" t="s">
        <v>33</v>
      </c>
      <c r="AX1807" s="16" t="s">
        <v>73</v>
      </c>
      <c r="AY1807" s="276" t="s">
        <v>236</v>
      </c>
    </row>
    <row r="1808" s="13" customFormat="1">
      <c r="A1808" s="13"/>
      <c r="B1808" s="233"/>
      <c r="C1808" s="234"/>
      <c r="D1808" s="235" t="s">
        <v>247</v>
      </c>
      <c r="E1808" s="236" t="s">
        <v>19</v>
      </c>
      <c r="F1808" s="237" t="s">
        <v>333</v>
      </c>
      <c r="G1808" s="234"/>
      <c r="H1808" s="236" t="s">
        <v>19</v>
      </c>
      <c r="I1808" s="238"/>
      <c r="J1808" s="234"/>
      <c r="K1808" s="234"/>
      <c r="L1808" s="239"/>
      <c r="M1808" s="240"/>
      <c r="N1808" s="241"/>
      <c r="O1808" s="241"/>
      <c r="P1808" s="241"/>
      <c r="Q1808" s="241"/>
      <c r="R1808" s="241"/>
      <c r="S1808" s="241"/>
      <c r="T1808" s="242"/>
      <c r="U1808" s="13"/>
      <c r="V1808" s="13"/>
      <c r="W1808" s="13"/>
      <c r="X1808" s="13"/>
      <c r="Y1808" s="13"/>
      <c r="Z1808" s="13"/>
      <c r="AA1808" s="13"/>
      <c r="AB1808" s="13"/>
      <c r="AC1808" s="13"/>
      <c r="AD1808" s="13"/>
      <c r="AE1808" s="13"/>
      <c r="AT1808" s="243" t="s">
        <v>247</v>
      </c>
      <c r="AU1808" s="243" t="s">
        <v>82</v>
      </c>
      <c r="AV1808" s="13" t="s">
        <v>80</v>
      </c>
      <c r="AW1808" s="13" t="s">
        <v>33</v>
      </c>
      <c r="AX1808" s="13" t="s">
        <v>73</v>
      </c>
      <c r="AY1808" s="243" t="s">
        <v>236</v>
      </c>
    </row>
    <row r="1809" s="14" customFormat="1">
      <c r="A1809" s="14"/>
      <c r="B1809" s="244"/>
      <c r="C1809" s="245"/>
      <c r="D1809" s="235" t="s">
        <v>247</v>
      </c>
      <c r="E1809" s="246" t="s">
        <v>19</v>
      </c>
      <c r="F1809" s="247" t="s">
        <v>1920</v>
      </c>
      <c r="G1809" s="245"/>
      <c r="H1809" s="248">
        <v>13.176</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247</v>
      </c>
      <c r="AU1809" s="254" t="s">
        <v>82</v>
      </c>
      <c r="AV1809" s="14" t="s">
        <v>82</v>
      </c>
      <c r="AW1809" s="14" t="s">
        <v>33</v>
      </c>
      <c r="AX1809" s="14" t="s">
        <v>73</v>
      </c>
      <c r="AY1809" s="254" t="s">
        <v>236</v>
      </c>
    </row>
    <row r="1810" s="14" customFormat="1">
      <c r="A1810" s="14"/>
      <c r="B1810" s="244"/>
      <c r="C1810" s="245"/>
      <c r="D1810" s="235" t="s">
        <v>247</v>
      </c>
      <c r="E1810" s="246" t="s">
        <v>19</v>
      </c>
      <c r="F1810" s="247" t="s">
        <v>112</v>
      </c>
      <c r="G1810" s="245"/>
      <c r="H1810" s="248">
        <v>-1.1819999999999999</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247</v>
      </c>
      <c r="AU1810" s="254" t="s">
        <v>82</v>
      </c>
      <c r="AV1810" s="14" t="s">
        <v>82</v>
      </c>
      <c r="AW1810" s="14" t="s">
        <v>33</v>
      </c>
      <c r="AX1810" s="14" t="s">
        <v>73</v>
      </c>
      <c r="AY1810" s="254" t="s">
        <v>236</v>
      </c>
    </row>
    <row r="1811" s="14" customFormat="1">
      <c r="A1811" s="14"/>
      <c r="B1811" s="244"/>
      <c r="C1811" s="245"/>
      <c r="D1811" s="235" t="s">
        <v>247</v>
      </c>
      <c r="E1811" s="246" t="s">
        <v>19</v>
      </c>
      <c r="F1811" s="247" t="s">
        <v>1921</v>
      </c>
      <c r="G1811" s="245"/>
      <c r="H1811" s="248">
        <v>20.899999999999999</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247</v>
      </c>
      <c r="AU1811" s="254" t="s">
        <v>82</v>
      </c>
      <c r="AV1811" s="14" t="s">
        <v>82</v>
      </c>
      <c r="AW1811" s="14" t="s">
        <v>33</v>
      </c>
      <c r="AX1811" s="14" t="s">
        <v>73</v>
      </c>
      <c r="AY1811" s="254" t="s">
        <v>236</v>
      </c>
    </row>
    <row r="1812" s="14" customFormat="1">
      <c r="A1812" s="14"/>
      <c r="B1812" s="244"/>
      <c r="C1812" s="245"/>
      <c r="D1812" s="235" t="s">
        <v>247</v>
      </c>
      <c r="E1812" s="246" t="s">
        <v>19</v>
      </c>
      <c r="F1812" s="247" t="s">
        <v>112</v>
      </c>
      <c r="G1812" s="245"/>
      <c r="H1812" s="248">
        <v>-1.1819999999999999</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247</v>
      </c>
      <c r="AU1812" s="254" t="s">
        <v>82</v>
      </c>
      <c r="AV1812" s="14" t="s">
        <v>82</v>
      </c>
      <c r="AW1812" s="14" t="s">
        <v>33</v>
      </c>
      <c r="AX1812" s="14" t="s">
        <v>73</v>
      </c>
      <c r="AY1812" s="254" t="s">
        <v>236</v>
      </c>
    </row>
    <row r="1813" s="14" customFormat="1">
      <c r="A1813" s="14"/>
      <c r="B1813" s="244"/>
      <c r="C1813" s="245"/>
      <c r="D1813" s="235" t="s">
        <v>247</v>
      </c>
      <c r="E1813" s="246" t="s">
        <v>19</v>
      </c>
      <c r="F1813" s="247" t="s">
        <v>1922</v>
      </c>
      <c r="G1813" s="245"/>
      <c r="H1813" s="248">
        <v>12.76</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247</v>
      </c>
      <c r="AU1813" s="254" t="s">
        <v>82</v>
      </c>
      <c r="AV1813" s="14" t="s">
        <v>82</v>
      </c>
      <c r="AW1813" s="14" t="s">
        <v>33</v>
      </c>
      <c r="AX1813" s="14" t="s">
        <v>73</v>
      </c>
      <c r="AY1813" s="254" t="s">
        <v>236</v>
      </c>
    </row>
    <row r="1814" s="16" customFormat="1">
      <c r="A1814" s="16"/>
      <c r="B1814" s="266"/>
      <c r="C1814" s="267"/>
      <c r="D1814" s="235" t="s">
        <v>247</v>
      </c>
      <c r="E1814" s="268" t="s">
        <v>19</v>
      </c>
      <c r="F1814" s="269" t="s">
        <v>367</v>
      </c>
      <c r="G1814" s="267"/>
      <c r="H1814" s="270">
        <v>44.472000000000001</v>
      </c>
      <c r="I1814" s="271"/>
      <c r="J1814" s="267"/>
      <c r="K1814" s="267"/>
      <c r="L1814" s="272"/>
      <c r="M1814" s="273"/>
      <c r="N1814" s="274"/>
      <c r="O1814" s="274"/>
      <c r="P1814" s="274"/>
      <c r="Q1814" s="274"/>
      <c r="R1814" s="274"/>
      <c r="S1814" s="274"/>
      <c r="T1814" s="275"/>
      <c r="U1814" s="16"/>
      <c r="V1814" s="16"/>
      <c r="W1814" s="16"/>
      <c r="X1814" s="16"/>
      <c r="Y1814" s="16"/>
      <c r="Z1814" s="16"/>
      <c r="AA1814" s="16"/>
      <c r="AB1814" s="16"/>
      <c r="AC1814" s="16"/>
      <c r="AD1814" s="16"/>
      <c r="AE1814" s="16"/>
      <c r="AT1814" s="276" t="s">
        <v>247</v>
      </c>
      <c r="AU1814" s="276" t="s">
        <v>82</v>
      </c>
      <c r="AV1814" s="16" t="s">
        <v>128</v>
      </c>
      <c r="AW1814" s="16" t="s">
        <v>33</v>
      </c>
      <c r="AX1814" s="16" t="s">
        <v>73</v>
      </c>
      <c r="AY1814" s="276" t="s">
        <v>236</v>
      </c>
    </row>
    <row r="1815" s="15" customFormat="1">
      <c r="A1815" s="15"/>
      <c r="B1815" s="255"/>
      <c r="C1815" s="256"/>
      <c r="D1815" s="235" t="s">
        <v>247</v>
      </c>
      <c r="E1815" s="257" t="s">
        <v>19</v>
      </c>
      <c r="F1815" s="258" t="s">
        <v>254</v>
      </c>
      <c r="G1815" s="256"/>
      <c r="H1815" s="259">
        <v>124.488</v>
      </c>
      <c r="I1815" s="260"/>
      <c r="J1815" s="256"/>
      <c r="K1815" s="256"/>
      <c r="L1815" s="261"/>
      <c r="M1815" s="262"/>
      <c r="N1815" s="263"/>
      <c r="O1815" s="263"/>
      <c r="P1815" s="263"/>
      <c r="Q1815" s="263"/>
      <c r="R1815" s="263"/>
      <c r="S1815" s="263"/>
      <c r="T1815" s="264"/>
      <c r="U1815" s="15"/>
      <c r="V1815" s="15"/>
      <c r="W1815" s="15"/>
      <c r="X1815" s="15"/>
      <c r="Y1815" s="15"/>
      <c r="Z1815" s="15"/>
      <c r="AA1815" s="15"/>
      <c r="AB1815" s="15"/>
      <c r="AC1815" s="15"/>
      <c r="AD1815" s="15"/>
      <c r="AE1815" s="15"/>
      <c r="AT1815" s="265" t="s">
        <v>247</v>
      </c>
      <c r="AU1815" s="265" t="s">
        <v>82</v>
      </c>
      <c r="AV1815" s="15" t="s">
        <v>243</v>
      </c>
      <c r="AW1815" s="15" t="s">
        <v>33</v>
      </c>
      <c r="AX1815" s="15" t="s">
        <v>80</v>
      </c>
      <c r="AY1815" s="265" t="s">
        <v>236</v>
      </c>
    </row>
    <row r="1816" s="14" customFormat="1">
      <c r="A1816" s="14"/>
      <c r="B1816" s="244"/>
      <c r="C1816" s="245"/>
      <c r="D1816" s="235" t="s">
        <v>247</v>
      </c>
      <c r="E1816" s="245"/>
      <c r="F1816" s="247" t="s">
        <v>1927</v>
      </c>
      <c r="G1816" s="245"/>
      <c r="H1816" s="248">
        <v>136.93700000000001</v>
      </c>
      <c r="I1816" s="249"/>
      <c r="J1816" s="245"/>
      <c r="K1816" s="245"/>
      <c r="L1816" s="250"/>
      <c r="M1816" s="251"/>
      <c r="N1816" s="252"/>
      <c r="O1816" s="252"/>
      <c r="P1816" s="252"/>
      <c r="Q1816" s="252"/>
      <c r="R1816" s="252"/>
      <c r="S1816" s="252"/>
      <c r="T1816" s="253"/>
      <c r="U1816" s="14"/>
      <c r="V1816" s="14"/>
      <c r="W1816" s="14"/>
      <c r="X1816" s="14"/>
      <c r="Y1816" s="14"/>
      <c r="Z1816" s="14"/>
      <c r="AA1816" s="14"/>
      <c r="AB1816" s="14"/>
      <c r="AC1816" s="14"/>
      <c r="AD1816" s="14"/>
      <c r="AE1816" s="14"/>
      <c r="AT1816" s="254" t="s">
        <v>247</v>
      </c>
      <c r="AU1816" s="254" t="s">
        <v>82</v>
      </c>
      <c r="AV1816" s="14" t="s">
        <v>82</v>
      </c>
      <c r="AW1816" s="14" t="s">
        <v>4</v>
      </c>
      <c r="AX1816" s="14" t="s">
        <v>80</v>
      </c>
      <c r="AY1816" s="254" t="s">
        <v>236</v>
      </c>
    </row>
    <row r="1817" s="2" customFormat="1" ht="24.15" customHeight="1">
      <c r="A1817" s="40"/>
      <c r="B1817" s="41"/>
      <c r="C1817" s="215" t="s">
        <v>1928</v>
      </c>
      <c r="D1817" s="215" t="s">
        <v>238</v>
      </c>
      <c r="E1817" s="216" t="s">
        <v>1929</v>
      </c>
      <c r="F1817" s="217" t="s">
        <v>1930</v>
      </c>
      <c r="G1817" s="218" t="s">
        <v>329</v>
      </c>
      <c r="H1817" s="219">
        <v>3.2770000000000001</v>
      </c>
      <c r="I1817" s="220"/>
      <c r="J1817" s="221">
        <f>ROUND(I1817*H1817,2)</f>
        <v>0</v>
      </c>
      <c r="K1817" s="217" t="s">
        <v>242</v>
      </c>
      <c r="L1817" s="46"/>
      <c r="M1817" s="222" t="s">
        <v>19</v>
      </c>
      <c r="N1817" s="223" t="s">
        <v>44</v>
      </c>
      <c r="O1817" s="86"/>
      <c r="P1817" s="224">
        <f>O1817*H1817</f>
        <v>0</v>
      </c>
      <c r="Q1817" s="224">
        <v>0</v>
      </c>
      <c r="R1817" s="224">
        <f>Q1817*H1817</f>
        <v>0</v>
      </c>
      <c r="S1817" s="224">
        <v>0</v>
      </c>
      <c r="T1817" s="225">
        <f>S1817*H1817</f>
        <v>0</v>
      </c>
      <c r="U1817" s="40"/>
      <c r="V1817" s="40"/>
      <c r="W1817" s="40"/>
      <c r="X1817" s="40"/>
      <c r="Y1817" s="40"/>
      <c r="Z1817" s="40"/>
      <c r="AA1817" s="40"/>
      <c r="AB1817" s="40"/>
      <c r="AC1817" s="40"/>
      <c r="AD1817" s="40"/>
      <c r="AE1817" s="40"/>
      <c r="AR1817" s="226" t="s">
        <v>348</v>
      </c>
      <c r="AT1817" s="226" t="s">
        <v>238</v>
      </c>
      <c r="AU1817" s="226" t="s">
        <v>82</v>
      </c>
      <c r="AY1817" s="19" t="s">
        <v>236</v>
      </c>
      <c r="BE1817" s="227">
        <f>IF(N1817="základní",J1817,0)</f>
        <v>0</v>
      </c>
      <c r="BF1817" s="227">
        <f>IF(N1817="snížená",J1817,0)</f>
        <v>0</v>
      </c>
      <c r="BG1817" s="227">
        <f>IF(N1817="zákl. přenesená",J1817,0)</f>
        <v>0</v>
      </c>
      <c r="BH1817" s="227">
        <f>IF(N1817="sníž. přenesená",J1817,0)</f>
        <v>0</v>
      </c>
      <c r="BI1817" s="227">
        <f>IF(N1817="nulová",J1817,0)</f>
        <v>0</v>
      </c>
      <c r="BJ1817" s="19" t="s">
        <v>80</v>
      </c>
      <c r="BK1817" s="227">
        <f>ROUND(I1817*H1817,2)</f>
        <v>0</v>
      </c>
      <c r="BL1817" s="19" t="s">
        <v>348</v>
      </c>
      <c r="BM1817" s="226" t="s">
        <v>1931</v>
      </c>
    </row>
    <row r="1818" s="2" customFormat="1">
      <c r="A1818" s="40"/>
      <c r="B1818" s="41"/>
      <c r="C1818" s="42"/>
      <c r="D1818" s="228" t="s">
        <v>245</v>
      </c>
      <c r="E1818" s="42"/>
      <c r="F1818" s="229" t="s">
        <v>1932</v>
      </c>
      <c r="G1818" s="42"/>
      <c r="H1818" s="42"/>
      <c r="I1818" s="230"/>
      <c r="J1818" s="42"/>
      <c r="K1818" s="42"/>
      <c r="L1818" s="46"/>
      <c r="M1818" s="231"/>
      <c r="N1818" s="232"/>
      <c r="O1818" s="86"/>
      <c r="P1818" s="86"/>
      <c r="Q1818" s="86"/>
      <c r="R1818" s="86"/>
      <c r="S1818" s="86"/>
      <c r="T1818" s="87"/>
      <c r="U1818" s="40"/>
      <c r="V1818" s="40"/>
      <c r="W1818" s="40"/>
      <c r="X1818" s="40"/>
      <c r="Y1818" s="40"/>
      <c r="Z1818" s="40"/>
      <c r="AA1818" s="40"/>
      <c r="AB1818" s="40"/>
      <c r="AC1818" s="40"/>
      <c r="AD1818" s="40"/>
      <c r="AE1818" s="40"/>
      <c r="AT1818" s="19" t="s">
        <v>245</v>
      </c>
      <c r="AU1818" s="19" t="s">
        <v>82</v>
      </c>
    </row>
    <row r="1819" s="12" customFormat="1" ht="22.8" customHeight="1">
      <c r="A1819" s="12"/>
      <c r="B1819" s="199"/>
      <c r="C1819" s="200"/>
      <c r="D1819" s="201" t="s">
        <v>72</v>
      </c>
      <c r="E1819" s="213" t="s">
        <v>1933</v>
      </c>
      <c r="F1819" s="213" t="s">
        <v>1934</v>
      </c>
      <c r="G1819" s="200"/>
      <c r="H1819" s="200"/>
      <c r="I1819" s="203"/>
      <c r="J1819" s="214">
        <f>BK1819</f>
        <v>0</v>
      </c>
      <c r="K1819" s="200"/>
      <c r="L1819" s="205"/>
      <c r="M1819" s="206"/>
      <c r="N1819" s="207"/>
      <c r="O1819" s="207"/>
      <c r="P1819" s="208">
        <f>SUM(P1820:P1884)</f>
        <v>0</v>
      </c>
      <c r="Q1819" s="207"/>
      <c r="R1819" s="208">
        <f>SUM(R1820:R1884)</f>
        <v>0.20600737999999999</v>
      </c>
      <c r="S1819" s="207"/>
      <c r="T1819" s="209">
        <f>SUM(T1820:T1884)</f>
        <v>0</v>
      </c>
      <c r="U1819" s="12"/>
      <c r="V1819" s="12"/>
      <c r="W1819" s="12"/>
      <c r="X1819" s="12"/>
      <c r="Y1819" s="12"/>
      <c r="Z1819" s="12"/>
      <c r="AA1819" s="12"/>
      <c r="AB1819" s="12"/>
      <c r="AC1819" s="12"/>
      <c r="AD1819" s="12"/>
      <c r="AE1819" s="12"/>
      <c r="AR1819" s="210" t="s">
        <v>82</v>
      </c>
      <c r="AT1819" s="211" t="s">
        <v>72</v>
      </c>
      <c r="AU1819" s="211" t="s">
        <v>80</v>
      </c>
      <c r="AY1819" s="210" t="s">
        <v>236</v>
      </c>
      <c r="BK1819" s="212">
        <f>SUM(BK1820:BK1884)</f>
        <v>0</v>
      </c>
    </row>
    <row r="1820" s="2" customFormat="1" ht="24.15" customHeight="1">
      <c r="A1820" s="40"/>
      <c r="B1820" s="41"/>
      <c r="C1820" s="215" t="s">
        <v>1935</v>
      </c>
      <c r="D1820" s="215" t="s">
        <v>238</v>
      </c>
      <c r="E1820" s="216" t="s">
        <v>1936</v>
      </c>
      <c r="F1820" s="217" t="s">
        <v>1937</v>
      </c>
      <c r="G1820" s="218" t="s">
        <v>114</v>
      </c>
      <c r="H1820" s="219">
        <v>37</v>
      </c>
      <c r="I1820" s="220"/>
      <c r="J1820" s="221">
        <f>ROUND(I1820*H1820,2)</f>
        <v>0</v>
      </c>
      <c r="K1820" s="217" t="s">
        <v>242</v>
      </c>
      <c r="L1820" s="46"/>
      <c r="M1820" s="222" t="s">
        <v>19</v>
      </c>
      <c r="N1820" s="223" t="s">
        <v>44</v>
      </c>
      <c r="O1820" s="86"/>
      <c r="P1820" s="224">
        <f>O1820*H1820</f>
        <v>0</v>
      </c>
      <c r="Q1820" s="224">
        <v>2.0000000000000002E-05</v>
      </c>
      <c r="R1820" s="224">
        <f>Q1820*H1820</f>
        <v>0.0007400000000000001</v>
      </c>
      <c r="S1820" s="224">
        <v>0</v>
      </c>
      <c r="T1820" s="225">
        <f>S1820*H1820</f>
        <v>0</v>
      </c>
      <c r="U1820" s="40"/>
      <c r="V1820" s="40"/>
      <c r="W1820" s="40"/>
      <c r="X1820" s="40"/>
      <c r="Y1820" s="40"/>
      <c r="Z1820" s="40"/>
      <c r="AA1820" s="40"/>
      <c r="AB1820" s="40"/>
      <c r="AC1820" s="40"/>
      <c r="AD1820" s="40"/>
      <c r="AE1820" s="40"/>
      <c r="AR1820" s="226" t="s">
        <v>348</v>
      </c>
      <c r="AT1820" s="226" t="s">
        <v>238</v>
      </c>
      <c r="AU1820" s="226" t="s">
        <v>82</v>
      </c>
      <c r="AY1820" s="19" t="s">
        <v>236</v>
      </c>
      <c r="BE1820" s="227">
        <f>IF(N1820="základní",J1820,0)</f>
        <v>0</v>
      </c>
      <c r="BF1820" s="227">
        <f>IF(N1820="snížená",J1820,0)</f>
        <v>0</v>
      </c>
      <c r="BG1820" s="227">
        <f>IF(N1820="zákl. přenesená",J1820,0)</f>
        <v>0</v>
      </c>
      <c r="BH1820" s="227">
        <f>IF(N1820="sníž. přenesená",J1820,0)</f>
        <v>0</v>
      </c>
      <c r="BI1820" s="227">
        <f>IF(N1820="nulová",J1820,0)</f>
        <v>0</v>
      </c>
      <c r="BJ1820" s="19" t="s">
        <v>80</v>
      </c>
      <c r="BK1820" s="227">
        <f>ROUND(I1820*H1820,2)</f>
        <v>0</v>
      </c>
      <c r="BL1820" s="19" t="s">
        <v>348</v>
      </c>
      <c r="BM1820" s="226" t="s">
        <v>1938</v>
      </c>
    </row>
    <row r="1821" s="2" customFormat="1">
      <c r="A1821" s="40"/>
      <c r="B1821" s="41"/>
      <c r="C1821" s="42"/>
      <c r="D1821" s="228" t="s">
        <v>245</v>
      </c>
      <c r="E1821" s="42"/>
      <c r="F1821" s="229" t="s">
        <v>1939</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82</v>
      </c>
    </row>
    <row r="1822" s="13" customFormat="1">
      <c r="A1822" s="13"/>
      <c r="B1822" s="233"/>
      <c r="C1822" s="234"/>
      <c r="D1822" s="235" t="s">
        <v>247</v>
      </c>
      <c r="E1822" s="236" t="s">
        <v>19</v>
      </c>
      <c r="F1822" s="237" t="s">
        <v>268</v>
      </c>
      <c r="G1822" s="234"/>
      <c r="H1822" s="236" t="s">
        <v>19</v>
      </c>
      <c r="I1822" s="238"/>
      <c r="J1822" s="234"/>
      <c r="K1822" s="234"/>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247</v>
      </c>
      <c r="AU1822" s="243" t="s">
        <v>82</v>
      </c>
      <c r="AV1822" s="13" t="s">
        <v>80</v>
      </c>
      <c r="AW1822" s="13" t="s">
        <v>33</v>
      </c>
      <c r="AX1822" s="13" t="s">
        <v>73</v>
      </c>
      <c r="AY1822" s="243" t="s">
        <v>236</v>
      </c>
    </row>
    <row r="1823" s="13" customFormat="1">
      <c r="A1823" s="13"/>
      <c r="B1823" s="233"/>
      <c r="C1823" s="234"/>
      <c r="D1823" s="235" t="s">
        <v>247</v>
      </c>
      <c r="E1823" s="236" t="s">
        <v>19</v>
      </c>
      <c r="F1823" s="237" t="s">
        <v>1940</v>
      </c>
      <c r="G1823" s="234"/>
      <c r="H1823" s="236" t="s">
        <v>19</v>
      </c>
      <c r="I1823" s="238"/>
      <c r="J1823" s="234"/>
      <c r="K1823" s="234"/>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247</v>
      </c>
      <c r="AU1823" s="243" t="s">
        <v>82</v>
      </c>
      <c r="AV1823" s="13" t="s">
        <v>80</v>
      </c>
      <c r="AW1823" s="13" t="s">
        <v>33</v>
      </c>
      <c r="AX1823" s="13" t="s">
        <v>73</v>
      </c>
      <c r="AY1823" s="243" t="s">
        <v>236</v>
      </c>
    </row>
    <row r="1824" s="14" customFormat="1">
      <c r="A1824" s="14"/>
      <c r="B1824" s="244"/>
      <c r="C1824" s="245"/>
      <c r="D1824" s="235" t="s">
        <v>247</v>
      </c>
      <c r="E1824" s="246" t="s">
        <v>19</v>
      </c>
      <c r="F1824" s="247" t="s">
        <v>1941</v>
      </c>
      <c r="G1824" s="245"/>
      <c r="H1824" s="248">
        <v>37</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247</v>
      </c>
      <c r="AU1824" s="254" t="s">
        <v>82</v>
      </c>
      <c r="AV1824" s="14" t="s">
        <v>82</v>
      </c>
      <c r="AW1824" s="14" t="s">
        <v>33</v>
      </c>
      <c r="AX1824" s="14" t="s">
        <v>80</v>
      </c>
      <c r="AY1824" s="254" t="s">
        <v>236</v>
      </c>
    </row>
    <row r="1825" s="2" customFormat="1" ht="16.5" customHeight="1">
      <c r="A1825" s="40"/>
      <c r="B1825" s="41"/>
      <c r="C1825" s="215" t="s">
        <v>1942</v>
      </c>
      <c r="D1825" s="215" t="s">
        <v>238</v>
      </c>
      <c r="E1825" s="216" t="s">
        <v>1943</v>
      </c>
      <c r="F1825" s="217" t="s">
        <v>1944</v>
      </c>
      <c r="G1825" s="218" t="s">
        <v>114</v>
      </c>
      <c r="H1825" s="219">
        <v>37</v>
      </c>
      <c r="I1825" s="220"/>
      <c r="J1825" s="221">
        <f>ROUND(I1825*H1825,2)</f>
        <v>0</v>
      </c>
      <c r="K1825" s="217" t="s">
        <v>242</v>
      </c>
      <c r="L1825" s="46"/>
      <c r="M1825" s="222" t="s">
        <v>19</v>
      </c>
      <c r="N1825" s="223" t="s">
        <v>44</v>
      </c>
      <c r="O1825" s="86"/>
      <c r="P1825" s="224">
        <f>O1825*H1825</f>
        <v>0</v>
      </c>
      <c r="Q1825" s="224">
        <v>0</v>
      </c>
      <c r="R1825" s="224">
        <f>Q1825*H1825</f>
        <v>0</v>
      </c>
      <c r="S1825" s="224">
        <v>0</v>
      </c>
      <c r="T1825" s="225">
        <f>S1825*H1825</f>
        <v>0</v>
      </c>
      <c r="U1825" s="40"/>
      <c r="V1825" s="40"/>
      <c r="W1825" s="40"/>
      <c r="X1825" s="40"/>
      <c r="Y1825" s="40"/>
      <c r="Z1825" s="40"/>
      <c r="AA1825" s="40"/>
      <c r="AB1825" s="40"/>
      <c r="AC1825" s="40"/>
      <c r="AD1825" s="40"/>
      <c r="AE1825" s="40"/>
      <c r="AR1825" s="226" t="s">
        <v>348</v>
      </c>
      <c r="AT1825" s="226" t="s">
        <v>238</v>
      </c>
      <c r="AU1825" s="226" t="s">
        <v>82</v>
      </c>
      <c r="AY1825" s="19" t="s">
        <v>236</v>
      </c>
      <c r="BE1825" s="227">
        <f>IF(N1825="základní",J1825,0)</f>
        <v>0</v>
      </c>
      <c r="BF1825" s="227">
        <f>IF(N1825="snížená",J1825,0)</f>
        <v>0</v>
      </c>
      <c r="BG1825" s="227">
        <f>IF(N1825="zákl. přenesená",J1825,0)</f>
        <v>0</v>
      </c>
      <c r="BH1825" s="227">
        <f>IF(N1825="sníž. přenesená",J1825,0)</f>
        <v>0</v>
      </c>
      <c r="BI1825" s="227">
        <f>IF(N1825="nulová",J1825,0)</f>
        <v>0</v>
      </c>
      <c r="BJ1825" s="19" t="s">
        <v>80</v>
      </c>
      <c r="BK1825" s="227">
        <f>ROUND(I1825*H1825,2)</f>
        <v>0</v>
      </c>
      <c r="BL1825" s="19" t="s">
        <v>348</v>
      </c>
      <c r="BM1825" s="226" t="s">
        <v>1945</v>
      </c>
    </row>
    <row r="1826" s="2" customFormat="1">
      <c r="A1826" s="40"/>
      <c r="B1826" s="41"/>
      <c r="C1826" s="42"/>
      <c r="D1826" s="228" t="s">
        <v>245</v>
      </c>
      <c r="E1826" s="42"/>
      <c r="F1826" s="229" t="s">
        <v>1946</v>
      </c>
      <c r="G1826" s="42"/>
      <c r="H1826" s="42"/>
      <c r="I1826" s="230"/>
      <c r="J1826" s="42"/>
      <c r="K1826" s="42"/>
      <c r="L1826" s="46"/>
      <c r="M1826" s="231"/>
      <c r="N1826" s="232"/>
      <c r="O1826" s="86"/>
      <c r="P1826" s="86"/>
      <c r="Q1826" s="86"/>
      <c r="R1826" s="86"/>
      <c r="S1826" s="86"/>
      <c r="T1826" s="87"/>
      <c r="U1826" s="40"/>
      <c r="V1826" s="40"/>
      <c r="W1826" s="40"/>
      <c r="X1826" s="40"/>
      <c r="Y1826" s="40"/>
      <c r="Z1826" s="40"/>
      <c r="AA1826" s="40"/>
      <c r="AB1826" s="40"/>
      <c r="AC1826" s="40"/>
      <c r="AD1826" s="40"/>
      <c r="AE1826" s="40"/>
      <c r="AT1826" s="19" t="s">
        <v>245</v>
      </c>
      <c r="AU1826" s="19" t="s">
        <v>82</v>
      </c>
    </row>
    <row r="1827" s="13" customFormat="1">
      <c r="A1827" s="13"/>
      <c r="B1827" s="233"/>
      <c r="C1827" s="234"/>
      <c r="D1827" s="235" t="s">
        <v>247</v>
      </c>
      <c r="E1827" s="236" t="s">
        <v>19</v>
      </c>
      <c r="F1827" s="237" t="s">
        <v>268</v>
      </c>
      <c r="G1827" s="234"/>
      <c r="H1827" s="236" t="s">
        <v>19</v>
      </c>
      <c r="I1827" s="238"/>
      <c r="J1827" s="234"/>
      <c r="K1827" s="234"/>
      <c r="L1827" s="239"/>
      <c r="M1827" s="240"/>
      <c r="N1827" s="241"/>
      <c r="O1827" s="241"/>
      <c r="P1827" s="241"/>
      <c r="Q1827" s="241"/>
      <c r="R1827" s="241"/>
      <c r="S1827" s="241"/>
      <c r="T1827" s="242"/>
      <c r="U1827" s="13"/>
      <c r="V1827" s="13"/>
      <c r="W1827" s="13"/>
      <c r="X1827" s="13"/>
      <c r="Y1827" s="13"/>
      <c r="Z1827" s="13"/>
      <c r="AA1827" s="13"/>
      <c r="AB1827" s="13"/>
      <c r="AC1827" s="13"/>
      <c r="AD1827" s="13"/>
      <c r="AE1827" s="13"/>
      <c r="AT1827" s="243" t="s">
        <v>247</v>
      </c>
      <c r="AU1827" s="243" t="s">
        <v>82</v>
      </c>
      <c r="AV1827" s="13" t="s">
        <v>80</v>
      </c>
      <c r="AW1827" s="13" t="s">
        <v>33</v>
      </c>
      <c r="AX1827" s="13" t="s">
        <v>73</v>
      </c>
      <c r="AY1827" s="243" t="s">
        <v>236</v>
      </c>
    </row>
    <row r="1828" s="13" customFormat="1">
      <c r="A1828" s="13"/>
      <c r="B1828" s="233"/>
      <c r="C1828" s="234"/>
      <c r="D1828" s="235" t="s">
        <v>247</v>
      </c>
      <c r="E1828" s="236" t="s">
        <v>19</v>
      </c>
      <c r="F1828" s="237" t="s">
        <v>1940</v>
      </c>
      <c r="G1828" s="234"/>
      <c r="H1828" s="236" t="s">
        <v>19</v>
      </c>
      <c r="I1828" s="238"/>
      <c r="J1828" s="234"/>
      <c r="K1828" s="234"/>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247</v>
      </c>
      <c r="AU1828" s="243" t="s">
        <v>82</v>
      </c>
      <c r="AV1828" s="13" t="s">
        <v>80</v>
      </c>
      <c r="AW1828" s="13" t="s">
        <v>33</v>
      </c>
      <c r="AX1828" s="13" t="s">
        <v>73</v>
      </c>
      <c r="AY1828" s="243" t="s">
        <v>236</v>
      </c>
    </row>
    <row r="1829" s="14" customFormat="1">
      <c r="A1829" s="14"/>
      <c r="B1829" s="244"/>
      <c r="C1829" s="245"/>
      <c r="D1829" s="235" t="s">
        <v>247</v>
      </c>
      <c r="E1829" s="246" t="s">
        <v>19</v>
      </c>
      <c r="F1829" s="247" t="s">
        <v>1941</v>
      </c>
      <c r="G1829" s="245"/>
      <c r="H1829" s="248">
        <v>37</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247</v>
      </c>
      <c r="AU1829" s="254" t="s">
        <v>82</v>
      </c>
      <c r="AV1829" s="14" t="s">
        <v>82</v>
      </c>
      <c r="AW1829" s="14" t="s">
        <v>33</v>
      </c>
      <c r="AX1829" s="14" t="s">
        <v>80</v>
      </c>
      <c r="AY1829" s="254" t="s">
        <v>236</v>
      </c>
    </row>
    <row r="1830" s="2" customFormat="1" ht="16.5" customHeight="1">
      <c r="A1830" s="40"/>
      <c r="B1830" s="41"/>
      <c r="C1830" s="215" t="s">
        <v>1947</v>
      </c>
      <c r="D1830" s="215" t="s">
        <v>238</v>
      </c>
      <c r="E1830" s="216" t="s">
        <v>1948</v>
      </c>
      <c r="F1830" s="217" t="s">
        <v>1949</v>
      </c>
      <c r="G1830" s="218" t="s">
        <v>114</v>
      </c>
      <c r="H1830" s="219">
        <v>37</v>
      </c>
      <c r="I1830" s="220"/>
      <c r="J1830" s="221">
        <f>ROUND(I1830*H1830,2)</f>
        <v>0</v>
      </c>
      <c r="K1830" s="217" t="s">
        <v>242</v>
      </c>
      <c r="L1830" s="46"/>
      <c r="M1830" s="222" t="s">
        <v>19</v>
      </c>
      <c r="N1830" s="223" t="s">
        <v>44</v>
      </c>
      <c r="O1830" s="86"/>
      <c r="P1830" s="224">
        <f>O1830*H1830</f>
        <v>0</v>
      </c>
      <c r="Q1830" s="224">
        <v>0.00017000000000000001</v>
      </c>
      <c r="R1830" s="224">
        <f>Q1830*H1830</f>
        <v>0.0062900000000000005</v>
      </c>
      <c r="S1830" s="224">
        <v>0</v>
      </c>
      <c r="T1830" s="225">
        <f>S1830*H1830</f>
        <v>0</v>
      </c>
      <c r="U1830" s="40"/>
      <c r="V1830" s="40"/>
      <c r="W1830" s="40"/>
      <c r="X1830" s="40"/>
      <c r="Y1830" s="40"/>
      <c r="Z1830" s="40"/>
      <c r="AA1830" s="40"/>
      <c r="AB1830" s="40"/>
      <c r="AC1830" s="40"/>
      <c r="AD1830" s="40"/>
      <c r="AE1830" s="40"/>
      <c r="AR1830" s="226" t="s">
        <v>348</v>
      </c>
      <c r="AT1830" s="226" t="s">
        <v>238</v>
      </c>
      <c r="AU1830" s="226" t="s">
        <v>82</v>
      </c>
      <c r="AY1830" s="19" t="s">
        <v>236</v>
      </c>
      <c r="BE1830" s="227">
        <f>IF(N1830="základní",J1830,0)</f>
        <v>0</v>
      </c>
      <c r="BF1830" s="227">
        <f>IF(N1830="snížená",J1830,0)</f>
        <v>0</v>
      </c>
      <c r="BG1830" s="227">
        <f>IF(N1830="zákl. přenesená",J1830,0)</f>
        <v>0</v>
      </c>
      <c r="BH1830" s="227">
        <f>IF(N1830="sníž. přenesená",J1830,0)</f>
        <v>0</v>
      </c>
      <c r="BI1830" s="227">
        <f>IF(N1830="nulová",J1830,0)</f>
        <v>0</v>
      </c>
      <c r="BJ1830" s="19" t="s">
        <v>80</v>
      </c>
      <c r="BK1830" s="227">
        <f>ROUND(I1830*H1830,2)</f>
        <v>0</v>
      </c>
      <c r="BL1830" s="19" t="s">
        <v>348</v>
      </c>
      <c r="BM1830" s="226" t="s">
        <v>1950</v>
      </c>
    </row>
    <row r="1831" s="2" customFormat="1">
      <c r="A1831" s="40"/>
      <c r="B1831" s="41"/>
      <c r="C1831" s="42"/>
      <c r="D1831" s="228" t="s">
        <v>245</v>
      </c>
      <c r="E1831" s="42"/>
      <c r="F1831" s="229" t="s">
        <v>1951</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82</v>
      </c>
    </row>
    <row r="1832" s="13" customFormat="1">
      <c r="A1832" s="13"/>
      <c r="B1832" s="233"/>
      <c r="C1832" s="234"/>
      <c r="D1832" s="235" t="s">
        <v>247</v>
      </c>
      <c r="E1832" s="236" t="s">
        <v>19</v>
      </c>
      <c r="F1832" s="237" t="s">
        <v>268</v>
      </c>
      <c r="G1832" s="234"/>
      <c r="H1832" s="236" t="s">
        <v>19</v>
      </c>
      <c r="I1832" s="238"/>
      <c r="J1832" s="234"/>
      <c r="K1832" s="234"/>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247</v>
      </c>
      <c r="AU1832" s="243" t="s">
        <v>82</v>
      </c>
      <c r="AV1832" s="13" t="s">
        <v>80</v>
      </c>
      <c r="AW1832" s="13" t="s">
        <v>33</v>
      </c>
      <c r="AX1832" s="13" t="s">
        <v>73</v>
      </c>
      <c r="AY1832" s="243" t="s">
        <v>236</v>
      </c>
    </row>
    <row r="1833" s="13" customFormat="1">
      <c r="A1833" s="13"/>
      <c r="B1833" s="233"/>
      <c r="C1833" s="234"/>
      <c r="D1833" s="235" t="s">
        <v>247</v>
      </c>
      <c r="E1833" s="236" t="s">
        <v>19</v>
      </c>
      <c r="F1833" s="237" t="s">
        <v>1940</v>
      </c>
      <c r="G1833" s="234"/>
      <c r="H1833" s="236" t="s">
        <v>19</v>
      </c>
      <c r="I1833" s="238"/>
      <c r="J1833" s="234"/>
      <c r="K1833" s="234"/>
      <c r="L1833" s="239"/>
      <c r="M1833" s="240"/>
      <c r="N1833" s="241"/>
      <c r="O1833" s="241"/>
      <c r="P1833" s="241"/>
      <c r="Q1833" s="241"/>
      <c r="R1833" s="241"/>
      <c r="S1833" s="241"/>
      <c r="T1833" s="242"/>
      <c r="U1833" s="13"/>
      <c r="V1833" s="13"/>
      <c r="W1833" s="13"/>
      <c r="X1833" s="13"/>
      <c r="Y1833" s="13"/>
      <c r="Z1833" s="13"/>
      <c r="AA1833" s="13"/>
      <c r="AB1833" s="13"/>
      <c r="AC1833" s="13"/>
      <c r="AD1833" s="13"/>
      <c r="AE1833" s="13"/>
      <c r="AT1833" s="243" t="s">
        <v>247</v>
      </c>
      <c r="AU1833" s="243" t="s">
        <v>82</v>
      </c>
      <c r="AV1833" s="13" t="s">
        <v>80</v>
      </c>
      <c r="AW1833" s="13" t="s">
        <v>33</v>
      </c>
      <c r="AX1833" s="13" t="s">
        <v>73</v>
      </c>
      <c r="AY1833" s="243" t="s">
        <v>236</v>
      </c>
    </row>
    <row r="1834" s="14" customFormat="1">
      <c r="A1834" s="14"/>
      <c r="B1834" s="244"/>
      <c r="C1834" s="245"/>
      <c r="D1834" s="235" t="s">
        <v>247</v>
      </c>
      <c r="E1834" s="246" t="s">
        <v>19</v>
      </c>
      <c r="F1834" s="247" t="s">
        <v>1941</v>
      </c>
      <c r="G1834" s="245"/>
      <c r="H1834" s="248">
        <v>37</v>
      </c>
      <c r="I1834" s="249"/>
      <c r="J1834" s="245"/>
      <c r="K1834" s="245"/>
      <c r="L1834" s="250"/>
      <c r="M1834" s="251"/>
      <c r="N1834" s="252"/>
      <c r="O1834" s="252"/>
      <c r="P1834" s="252"/>
      <c r="Q1834" s="252"/>
      <c r="R1834" s="252"/>
      <c r="S1834" s="252"/>
      <c r="T1834" s="253"/>
      <c r="U1834" s="14"/>
      <c r="V1834" s="14"/>
      <c r="W1834" s="14"/>
      <c r="X1834" s="14"/>
      <c r="Y1834" s="14"/>
      <c r="Z1834" s="14"/>
      <c r="AA1834" s="14"/>
      <c r="AB1834" s="14"/>
      <c r="AC1834" s="14"/>
      <c r="AD1834" s="14"/>
      <c r="AE1834" s="14"/>
      <c r="AT1834" s="254" t="s">
        <v>247</v>
      </c>
      <c r="AU1834" s="254" t="s">
        <v>82</v>
      </c>
      <c r="AV1834" s="14" t="s">
        <v>82</v>
      </c>
      <c r="AW1834" s="14" t="s">
        <v>33</v>
      </c>
      <c r="AX1834" s="14" t="s">
        <v>80</v>
      </c>
      <c r="AY1834" s="254" t="s">
        <v>236</v>
      </c>
    </row>
    <row r="1835" s="2" customFormat="1" ht="16.5" customHeight="1">
      <c r="A1835" s="40"/>
      <c r="B1835" s="41"/>
      <c r="C1835" s="215" t="s">
        <v>1952</v>
      </c>
      <c r="D1835" s="215" t="s">
        <v>238</v>
      </c>
      <c r="E1835" s="216" t="s">
        <v>1953</v>
      </c>
      <c r="F1835" s="217" t="s">
        <v>1954</v>
      </c>
      <c r="G1835" s="218" t="s">
        <v>114</v>
      </c>
      <c r="H1835" s="219">
        <v>37</v>
      </c>
      <c r="I1835" s="220"/>
      <c r="J1835" s="221">
        <f>ROUND(I1835*H1835,2)</f>
        <v>0</v>
      </c>
      <c r="K1835" s="217" t="s">
        <v>242</v>
      </c>
      <c r="L1835" s="46"/>
      <c r="M1835" s="222" t="s">
        <v>19</v>
      </c>
      <c r="N1835" s="223" t="s">
        <v>44</v>
      </c>
      <c r="O1835" s="86"/>
      <c r="P1835" s="224">
        <f>O1835*H1835</f>
        <v>0</v>
      </c>
      <c r="Q1835" s="224">
        <v>0.00012999999999999999</v>
      </c>
      <c r="R1835" s="224">
        <f>Q1835*H1835</f>
        <v>0.0048099999999999992</v>
      </c>
      <c r="S1835" s="224">
        <v>0</v>
      </c>
      <c r="T1835" s="225">
        <f>S1835*H1835</f>
        <v>0</v>
      </c>
      <c r="U1835" s="40"/>
      <c r="V1835" s="40"/>
      <c r="W1835" s="40"/>
      <c r="X1835" s="40"/>
      <c r="Y1835" s="40"/>
      <c r="Z1835" s="40"/>
      <c r="AA1835" s="40"/>
      <c r="AB1835" s="40"/>
      <c r="AC1835" s="40"/>
      <c r="AD1835" s="40"/>
      <c r="AE1835" s="40"/>
      <c r="AR1835" s="226" t="s">
        <v>348</v>
      </c>
      <c r="AT1835" s="226" t="s">
        <v>238</v>
      </c>
      <c r="AU1835" s="226" t="s">
        <v>82</v>
      </c>
      <c r="AY1835" s="19" t="s">
        <v>236</v>
      </c>
      <c r="BE1835" s="227">
        <f>IF(N1835="základní",J1835,0)</f>
        <v>0</v>
      </c>
      <c r="BF1835" s="227">
        <f>IF(N1835="snížená",J1835,0)</f>
        <v>0</v>
      </c>
      <c r="BG1835" s="227">
        <f>IF(N1835="zákl. přenesená",J1835,0)</f>
        <v>0</v>
      </c>
      <c r="BH1835" s="227">
        <f>IF(N1835="sníž. přenesená",J1835,0)</f>
        <v>0</v>
      </c>
      <c r="BI1835" s="227">
        <f>IF(N1835="nulová",J1835,0)</f>
        <v>0</v>
      </c>
      <c r="BJ1835" s="19" t="s">
        <v>80</v>
      </c>
      <c r="BK1835" s="227">
        <f>ROUND(I1835*H1835,2)</f>
        <v>0</v>
      </c>
      <c r="BL1835" s="19" t="s">
        <v>348</v>
      </c>
      <c r="BM1835" s="226" t="s">
        <v>1955</v>
      </c>
    </row>
    <row r="1836" s="2" customFormat="1">
      <c r="A1836" s="40"/>
      <c r="B1836" s="41"/>
      <c r="C1836" s="42"/>
      <c r="D1836" s="228" t="s">
        <v>245</v>
      </c>
      <c r="E1836" s="42"/>
      <c r="F1836" s="229" t="s">
        <v>1956</v>
      </c>
      <c r="G1836" s="42"/>
      <c r="H1836" s="42"/>
      <c r="I1836" s="230"/>
      <c r="J1836" s="42"/>
      <c r="K1836" s="42"/>
      <c r="L1836" s="46"/>
      <c r="M1836" s="231"/>
      <c r="N1836" s="232"/>
      <c r="O1836" s="86"/>
      <c r="P1836" s="86"/>
      <c r="Q1836" s="86"/>
      <c r="R1836" s="86"/>
      <c r="S1836" s="86"/>
      <c r="T1836" s="87"/>
      <c r="U1836" s="40"/>
      <c r="V1836" s="40"/>
      <c r="W1836" s="40"/>
      <c r="X1836" s="40"/>
      <c r="Y1836" s="40"/>
      <c r="Z1836" s="40"/>
      <c r="AA1836" s="40"/>
      <c r="AB1836" s="40"/>
      <c r="AC1836" s="40"/>
      <c r="AD1836" s="40"/>
      <c r="AE1836" s="40"/>
      <c r="AT1836" s="19" t="s">
        <v>245</v>
      </c>
      <c r="AU1836" s="19" t="s">
        <v>82</v>
      </c>
    </row>
    <row r="1837" s="13" customFormat="1">
      <c r="A1837" s="13"/>
      <c r="B1837" s="233"/>
      <c r="C1837" s="234"/>
      <c r="D1837" s="235" t="s">
        <v>247</v>
      </c>
      <c r="E1837" s="236" t="s">
        <v>19</v>
      </c>
      <c r="F1837" s="237" t="s">
        <v>268</v>
      </c>
      <c r="G1837" s="234"/>
      <c r="H1837" s="236" t="s">
        <v>19</v>
      </c>
      <c r="I1837" s="238"/>
      <c r="J1837" s="234"/>
      <c r="K1837" s="234"/>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247</v>
      </c>
      <c r="AU1837" s="243" t="s">
        <v>82</v>
      </c>
      <c r="AV1837" s="13" t="s">
        <v>80</v>
      </c>
      <c r="AW1837" s="13" t="s">
        <v>33</v>
      </c>
      <c r="AX1837" s="13" t="s">
        <v>73</v>
      </c>
      <c r="AY1837" s="243" t="s">
        <v>236</v>
      </c>
    </row>
    <row r="1838" s="13" customFormat="1">
      <c r="A1838" s="13"/>
      <c r="B1838" s="233"/>
      <c r="C1838" s="234"/>
      <c r="D1838" s="235" t="s">
        <v>247</v>
      </c>
      <c r="E1838" s="236" t="s">
        <v>19</v>
      </c>
      <c r="F1838" s="237" t="s">
        <v>1940</v>
      </c>
      <c r="G1838" s="234"/>
      <c r="H1838" s="236" t="s">
        <v>19</v>
      </c>
      <c r="I1838" s="238"/>
      <c r="J1838" s="234"/>
      <c r="K1838" s="234"/>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247</v>
      </c>
      <c r="AU1838" s="243" t="s">
        <v>82</v>
      </c>
      <c r="AV1838" s="13" t="s">
        <v>80</v>
      </c>
      <c r="AW1838" s="13" t="s">
        <v>33</v>
      </c>
      <c r="AX1838" s="13" t="s">
        <v>73</v>
      </c>
      <c r="AY1838" s="243" t="s">
        <v>236</v>
      </c>
    </row>
    <row r="1839" s="14" customFormat="1">
      <c r="A1839" s="14"/>
      <c r="B1839" s="244"/>
      <c r="C1839" s="245"/>
      <c r="D1839" s="235" t="s">
        <v>247</v>
      </c>
      <c r="E1839" s="246" t="s">
        <v>19</v>
      </c>
      <c r="F1839" s="247" t="s">
        <v>1941</v>
      </c>
      <c r="G1839" s="245"/>
      <c r="H1839" s="248">
        <v>37</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247</v>
      </c>
      <c r="AU1839" s="254" t="s">
        <v>82</v>
      </c>
      <c r="AV1839" s="14" t="s">
        <v>82</v>
      </c>
      <c r="AW1839" s="14" t="s">
        <v>33</v>
      </c>
      <c r="AX1839" s="14" t="s">
        <v>80</v>
      </c>
      <c r="AY1839" s="254" t="s">
        <v>236</v>
      </c>
    </row>
    <row r="1840" s="2" customFormat="1" ht="16.5" customHeight="1">
      <c r="A1840" s="40"/>
      <c r="B1840" s="41"/>
      <c r="C1840" s="215" t="s">
        <v>1957</v>
      </c>
      <c r="D1840" s="215" t="s">
        <v>238</v>
      </c>
      <c r="E1840" s="216" t="s">
        <v>1958</v>
      </c>
      <c r="F1840" s="217" t="s">
        <v>1959</v>
      </c>
      <c r="G1840" s="218" t="s">
        <v>114</v>
      </c>
      <c r="H1840" s="219">
        <v>37</v>
      </c>
      <c r="I1840" s="220"/>
      <c r="J1840" s="221">
        <f>ROUND(I1840*H1840,2)</f>
        <v>0</v>
      </c>
      <c r="K1840" s="217" t="s">
        <v>242</v>
      </c>
      <c r="L1840" s="46"/>
      <c r="M1840" s="222" t="s">
        <v>19</v>
      </c>
      <c r="N1840" s="223" t="s">
        <v>44</v>
      </c>
      <c r="O1840" s="86"/>
      <c r="P1840" s="224">
        <f>O1840*H1840</f>
        <v>0</v>
      </c>
      <c r="Q1840" s="224">
        <v>0.00012</v>
      </c>
      <c r="R1840" s="224">
        <f>Q1840*H1840</f>
        <v>0.0044400000000000004</v>
      </c>
      <c r="S1840" s="224">
        <v>0</v>
      </c>
      <c r="T1840" s="225">
        <f>S1840*H1840</f>
        <v>0</v>
      </c>
      <c r="U1840" s="40"/>
      <c r="V1840" s="40"/>
      <c r="W1840" s="40"/>
      <c r="X1840" s="40"/>
      <c r="Y1840" s="40"/>
      <c r="Z1840" s="40"/>
      <c r="AA1840" s="40"/>
      <c r="AB1840" s="40"/>
      <c r="AC1840" s="40"/>
      <c r="AD1840" s="40"/>
      <c r="AE1840" s="40"/>
      <c r="AR1840" s="226" t="s">
        <v>348</v>
      </c>
      <c r="AT1840" s="226" t="s">
        <v>238</v>
      </c>
      <c r="AU1840" s="226" t="s">
        <v>82</v>
      </c>
      <c r="AY1840" s="19" t="s">
        <v>236</v>
      </c>
      <c r="BE1840" s="227">
        <f>IF(N1840="základní",J1840,0)</f>
        <v>0</v>
      </c>
      <c r="BF1840" s="227">
        <f>IF(N1840="snížená",J1840,0)</f>
        <v>0</v>
      </c>
      <c r="BG1840" s="227">
        <f>IF(N1840="zákl. přenesená",J1840,0)</f>
        <v>0</v>
      </c>
      <c r="BH1840" s="227">
        <f>IF(N1840="sníž. přenesená",J1840,0)</f>
        <v>0</v>
      </c>
      <c r="BI1840" s="227">
        <f>IF(N1840="nulová",J1840,0)</f>
        <v>0</v>
      </c>
      <c r="BJ1840" s="19" t="s">
        <v>80</v>
      </c>
      <c r="BK1840" s="227">
        <f>ROUND(I1840*H1840,2)</f>
        <v>0</v>
      </c>
      <c r="BL1840" s="19" t="s">
        <v>348</v>
      </c>
      <c r="BM1840" s="226" t="s">
        <v>1960</v>
      </c>
    </row>
    <row r="1841" s="2" customFormat="1">
      <c r="A1841" s="40"/>
      <c r="B1841" s="41"/>
      <c r="C1841" s="42"/>
      <c r="D1841" s="228" t="s">
        <v>245</v>
      </c>
      <c r="E1841" s="42"/>
      <c r="F1841" s="229" t="s">
        <v>1961</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82</v>
      </c>
    </row>
    <row r="1842" s="13" customFormat="1">
      <c r="A1842" s="13"/>
      <c r="B1842" s="233"/>
      <c r="C1842" s="234"/>
      <c r="D1842" s="235" t="s">
        <v>247</v>
      </c>
      <c r="E1842" s="236" t="s">
        <v>19</v>
      </c>
      <c r="F1842" s="237" t="s">
        <v>268</v>
      </c>
      <c r="G1842" s="234"/>
      <c r="H1842" s="236" t="s">
        <v>19</v>
      </c>
      <c r="I1842" s="238"/>
      <c r="J1842" s="234"/>
      <c r="K1842" s="234"/>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247</v>
      </c>
      <c r="AU1842" s="243" t="s">
        <v>82</v>
      </c>
      <c r="AV1842" s="13" t="s">
        <v>80</v>
      </c>
      <c r="AW1842" s="13" t="s">
        <v>33</v>
      </c>
      <c r="AX1842" s="13" t="s">
        <v>73</v>
      </c>
      <c r="AY1842" s="243" t="s">
        <v>236</v>
      </c>
    </row>
    <row r="1843" s="13" customFormat="1">
      <c r="A1843" s="13"/>
      <c r="B1843" s="233"/>
      <c r="C1843" s="234"/>
      <c r="D1843" s="235" t="s">
        <v>247</v>
      </c>
      <c r="E1843" s="236" t="s">
        <v>19</v>
      </c>
      <c r="F1843" s="237" t="s">
        <v>1940</v>
      </c>
      <c r="G1843" s="234"/>
      <c r="H1843" s="236" t="s">
        <v>19</v>
      </c>
      <c r="I1843" s="238"/>
      <c r="J1843" s="234"/>
      <c r="K1843" s="234"/>
      <c r="L1843" s="239"/>
      <c r="M1843" s="240"/>
      <c r="N1843" s="241"/>
      <c r="O1843" s="241"/>
      <c r="P1843" s="241"/>
      <c r="Q1843" s="241"/>
      <c r="R1843" s="241"/>
      <c r="S1843" s="241"/>
      <c r="T1843" s="242"/>
      <c r="U1843" s="13"/>
      <c r="V1843" s="13"/>
      <c r="W1843" s="13"/>
      <c r="X1843" s="13"/>
      <c r="Y1843" s="13"/>
      <c r="Z1843" s="13"/>
      <c r="AA1843" s="13"/>
      <c r="AB1843" s="13"/>
      <c r="AC1843" s="13"/>
      <c r="AD1843" s="13"/>
      <c r="AE1843" s="13"/>
      <c r="AT1843" s="243" t="s">
        <v>247</v>
      </c>
      <c r="AU1843" s="243" t="s">
        <v>82</v>
      </c>
      <c r="AV1843" s="13" t="s">
        <v>80</v>
      </c>
      <c r="AW1843" s="13" t="s">
        <v>33</v>
      </c>
      <c r="AX1843" s="13" t="s">
        <v>73</v>
      </c>
      <c r="AY1843" s="243" t="s">
        <v>236</v>
      </c>
    </row>
    <row r="1844" s="14" customFormat="1">
      <c r="A1844" s="14"/>
      <c r="B1844" s="244"/>
      <c r="C1844" s="245"/>
      <c r="D1844" s="235" t="s">
        <v>247</v>
      </c>
      <c r="E1844" s="246" t="s">
        <v>19</v>
      </c>
      <c r="F1844" s="247" t="s">
        <v>1941</v>
      </c>
      <c r="G1844" s="245"/>
      <c r="H1844" s="248">
        <v>37</v>
      </c>
      <c r="I1844" s="249"/>
      <c r="J1844" s="245"/>
      <c r="K1844" s="245"/>
      <c r="L1844" s="250"/>
      <c r="M1844" s="251"/>
      <c r="N1844" s="252"/>
      <c r="O1844" s="252"/>
      <c r="P1844" s="252"/>
      <c r="Q1844" s="252"/>
      <c r="R1844" s="252"/>
      <c r="S1844" s="252"/>
      <c r="T1844" s="253"/>
      <c r="U1844" s="14"/>
      <c r="V1844" s="14"/>
      <c r="W1844" s="14"/>
      <c r="X1844" s="14"/>
      <c r="Y1844" s="14"/>
      <c r="Z1844" s="14"/>
      <c r="AA1844" s="14"/>
      <c r="AB1844" s="14"/>
      <c r="AC1844" s="14"/>
      <c r="AD1844" s="14"/>
      <c r="AE1844" s="14"/>
      <c r="AT1844" s="254" t="s">
        <v>247</v>
      </c>
      <c r="AU1844" s="254" t="s">
        <v>82</v>
      </c>
      <c r="AV1844" s="14" t="s">
        <v>82</v>
      </c>
      <c r="AW1844" s="14" t="s">
        <v>33</v>
      </c>
      <c r="AX1844" s="14" t="s">
        <v>80</v>
      </c>
      <c r="AY1844" s="254" t="s">
        <v>236</v>
      </c>
    </row>
    <row r="1845" s="2" customFormat="1" ht="16.5" customHeight="1">
      <c r="A1845" s="40"/>
      <c r="B1845" s="41"/>
      <c r="C1845" s="215" t="s">
        <v>1962</v>
      </c>
      <c r="D1845" s="215" t="s">
        <v>238</v>
      </c>
      <c r="E1845" s="216" t="s">
        <v>1963</v>
      </c>
      <c r="F1845" s="217" t="s">
        <v>1964</v>
      </c>
      <c r="G1845" s="218" t="s">
        <v>114</v>
      </c>
      <c r="H1845" s="219">
        <v>702.69399999999996</v>
      </c>
      <c r="I1845" s="220"/>
      <c r="J1845" s="221">
        <f>ROUND(I1845*H1845,2)</f>
        <v>0</v>
      </c>
      <c r="K1845" s="217" t="s">
        <v>242</v>
      </c>
      <c r="L1845" s="46"/>
      <c r="M1845" s="222" t="s">
        <v>19</v>
      </c>
      <c r="N1845" s="223" t="s">
        <v>44</v>
      </c>
      <c r="O1845" s="86"/>
      <c r="P1845" s="224">
        <f>O1845*H1845</f>
        <v>0</v>
      </c>
      <c r="Q1845" s="224">
        <v>0</v>
      </c>
      <c r="R1845" s="224">
        <f>Q1845*H1845</f>
        <v>0</v>
      </c>
      <c r="S1845" s="224">
        <v>0</v>
      </c>
      <c r="T1845" s="225">
        <f>S1845*H1845</f>
        <v>0</v>
      </c>
      <c r="U1845" s="40"/>
      <c r="V1845" s="40"/>
      <c r="W1845" s="40"/>
      <c r="X1845" s="40"/>
      <c r="Y1845" s="40"/>
      <c r="Z1845" s="40"/>
      <c r="AA1845" s="40"/>
      <c r="AB1845" s="40"/>
      <c r="AC1845" s="40"/>
      <c r="AD1845" s="40"/>
      <c r="AE1845" s="40"/>
      <c r="AR1845" s="226" t="s">
        <v>348</v>
      </c>
      <c r="AT1845" s="226" t="s">
        <v>238</v>
      </c>
      <c r="AU1845" s="226" t="s">
        <v>82</v>
      </c>
      <c r="AY1845" s="19" t="s">
        <v>236</v>
      </c>
      <c r="BE1845" s="227">
        <f>IF(N1845="základní",J1845,0)</f>
        <v>0</v>
      </c>
      <c r="BF1845" s="227">
        <f>IF(N1845="snížená",J1845,0)</f>
        <v>0</v>
      </c>
      <c r="BG1845" s="227">
        <f>IF(N1845="zákl. přenesená",J1845,0)</f>
        <v>0</v>
      </c>
      <c r="BH1845" s="227">
        <f>IF(N1845="sníž. přenesená",J1845,0)</f>
        <v>0</v>
      </c>
      <c r="BI1845" s="227">
        <f>IF(N1845="nulová",J1845,0)</f>
        <v>0</v>
      </c>
      <c r="BJ1845" s="19" t="s">
        <v>80</v>
      </c>
      <c r="BK1845" s="227">
        <f>ROUND(I1845*H1845,2)</f>
        <v>0</v>
      </c>
      <c r="BL1845" s="19" t="s">
        <v>348</v>
      </c>
      <c r="BM1845" s="226" t="s">
        <v>1965</v>
      </c>
    </row>
    <row r="1846" s="2" customFormat="1">
      <c r="A1846" s="40"/>
      <c r="B1846" s="41"/>
      <c r="C1846" s="42"/>
      <c r="D1846" s="228" t="s">
        <v>245</v>
      </c>
      <c r="E1846" s="42"/>
      <c r="F1846" s="229" t="s">
        <v>1966</v>
      </c>
      <c r="G1846" s="42"/>
      <c r="H1846" s="42"/>
      <c r="I1846" s="230"/>
      <c r="J1846" s="42"/>
      <c r="K1846" s="42"/>
      <c r="L1846" s="46"/>
      <c r="M1846" s="231"/>
      <c r="N1846" s="232"/>
      <c r="O1846" s="86"/>
      <c r="P1846" s="86"/>
      <c r="Q1846" s="86"/>
      <c r="R1846" s="86"/>
      <c r="S1846" s="86"/>
      <c r="T1846" s="87"/>
      <c r="U1846" s="40"/>
      <c r="V1846" s="40"/>
      <c r="W1846" s="40"/>
      <c r="X1846" s="40"/>
      <c r="Y1846" s="40"/>
      <c r="Z1846" s="40"/>
      <c r="AA1846" s="40"/>
      <c r="AB1846" s="40"/>
      <c r="AC1846" s="40"/>
      <c r="AD1846" s="40"/>
      <c r="AE1846" s="40"/>
      <c r="AT1846" s="19" t="s">
        <v>245</v>
      </c>
      <c r="AU1846" s="19" t="s">
        <v>82</v>
      </c>
    </row>
    <row r="1847" s="14" customFormat="1">
      <c r="A1847" s="14"/>
      <c r="B1847" s="244"/>
      <c r="C1847" s="245"/>
      <c r="D1847" s="235" t="s">
        <v>247</v>
      </c>
      <c r="E1847" s="246" t="s">
        <v>19</v>
      </c>
      <c r="F1847" s="247" t="s">
        <v>672</v>
      </c>
      <c r="G1847" s="245"/>
      <c r="H1847" s="248">
        <v>55.350000000000001</v>
      </c>
      <c r="I1847" s="249"/>
      <c r="J1847" s="245"/>
      <c r="K1847" s="245"/>
      <c r="L1847" s="250"/>
      <c r="M1847" s="251"/>
      <c r="N1847" s="252"/>
      <c r="O1847" s="252"/>
      <c r="P1847" s="252"/>
      <c r="Q1847" s="252"/>
      <c r="R1847" s="252"/>
      <c r="S1847" s="252"/>
      <c r="T1847" s="253"/>
      <c r="U1847" s="14"/>
      <c r="V1847" s="14"/>
      <c r="W1847" s="14"/>
      <c r="X1847" s="14"/>
      <c r="Y1847" s="14"/>
      <c r="Z1847" s="14"/>
      <c r="AA1847" s="14"/>
      <c r="AB1847" s="14"/>
      <c r="AC1847" s="14"/>
      <c r="AD1847" s="14"/>
      <c r="AE1847" s="14"/>
      <c r="AT1847" s="254" t="s">
        <v>247</v>
      </c>
      <c r="AU1847" s="254" t="s">
        <v>82</v>
      </c>
      <c r="AV1847" s="14" t="s">
        <v>82</v>
      </c>
      <c r="AW1847" s="14" t="s">
        <v>33</v>
      </c>
      <c r="AX1847" s="14" t="s">
        <v>73</v>
      </c>
      <c r="AY1847" s="254" t="s">
        <v>236</v>
      </c>
    </row>
    <row r="1848" s="14" customFormat="1">
      <c r="A1848" s="14"/>
      <c r="B1848" s="244"/>
      <c r="C1848" s="245"/>
      <c r="D1848" s="235" t="s">
        <v>247</v>
      </c>
      <c r="E1848" s="246" t="s">
        <v>19</v>
      </c>
      <c r="F1848" s="247" t="s">
        <v>675</v>
      </c>
      <c r="G1848" s="245"/>
      <c r="H1848" s="248">
        <v>54.880000000000003</v>
      </c>
      <c r="I1848" s="249"/>
      <c r="J1848" s="245"/>
      <c r="K1848" s="245"/>
      <c r="L1848" s="250"/>
      <c r="M1848" s="251"/>
      <c r="N1848" s="252"/>
      <c r="O1848" s="252"/>
      <c r="P1848" s="252"/>
      <c r="Q1848" s="252"/>
      <c r="R1848" s="252"/>
      <c r="S1848" s="252"/>
      <c r="T1848" s="253"/>
      <c r="U1848" s="14"/>
      <c r="V1848" s="14"/>
      <c r="W1848" s="14"/>
      <c r="X1848" s="14"/>
      <c r="Y1848" s="14"/>
      <c r="Z1848" s="14"/>
      <c r="AA1848" s="14"/>
      <c r="AB1848" s="14"/>
      <c r="AC1848" s="14"/>
      <c r="AD1848" s="14"/>
      <c r="AE1848" s="14"/>
      <c r="AT1848" s="254" t="s">
        <v>247</v>
      </c>
      <c r="AU1848" s="254" t="s">
        <v>82</v>
      </c>
      <c r="AV1848" s="14" t="s">
        <v>82</v>
      </c>
      <c r="AW1848" s="14" t="s">
        <v>33</v>
      </c>
      <c r="AX1848" s="14" t="s">
        <v>73</v>
      </c>
      <c r="AY1848" s="254" t="s">
        <v>236</v>
      </c>
    </row>
    <row r="1849" s="14" customFormat="1">
      <c r="A1849" s="14"/>
      <c r="B1849" s="244"/>
      <c r="C1849" s="245"/>
      <c r="D1849" s="235" t="s">
        <v>247</v>
      </c>
      <c r="E1849" s="246" t="s">
        <v>19</v>
      </c>
      <c r="F1849" s="247" t="s">
        <v>1967</v>
      </c>
      <c r="G1849" s="245"/>
      <c r="H1849" s="248">
        <v>17.100000000000001</v>
      </c>
      <c r="I1849" s="249"/>
      <c r="J1849" s="245"/>
      <c r="K1849" s="245"/>
      <c r="L1849" s="250"/>
      <c r="M1849" s="251"/>
      <c r="N1849" s="252"/>
      <c r="O1849" s="252"/>
      <c r="P1849" s="252"/>
      <c r="Q1849" s="252"/>
      <c r="R1849" s="252"/>
      <c r="S1849" s="252"/>
      <c r="T1849" s="253"/>
      <c r="U1849" s="14"/>
      <c r="V1849" s="14"/>
      <c r="W1849" s="14"/>
      <c r="X1849" s="14"/>
      <c r="Y1849" s="14"/>
      <c r="Z1849" s="14"/>
      <c r="AA1849" s="14"/>
      <c r="AB1849" s="14"/>
      <c r="AC1849" s="14"/>
      <c r="AD1849" s="14"/>
      <c r="AE1849" s="14"/>
      <c r="AT1849" s="254" t="s">
        <v>247</v>
      </c>
      <c r="AU1849" s="254" t="s">
        <v>82</v>
      </c>
      <c r="AV1849" s="14" t="s">
        <v>82</v>
      </c>
      <c r="AW1849" s="14" t="s">
        <v>33</v>
      </c>
      <c r="AX1849" s="14" t="s">
        <v>73</v>
      </c>
      <c r="AY1849" s="254" t="s">
        <v>236</v>
      </c>
    </row>
    <row r="1850" s="14" customFormat="1">
      <c r="A1850" s="14"/>
      <c r="B1850" s="244"/>
      <c r="C1850" s="245"/>
      <c r="D1850" s="235" t="s">
        <v>247</v>
      </c>
      <c r="E1850" s="246" t="s">
        <v>19</v>
      </c>
      <c r="F1850" s="247" t="s">
        <v>1968</v>
      </c>
      <c r="G1850" s="245"/>
      <c r="H1850" s="248">
        <v>5.8300000000000001</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247</v>
      </c>
      <c r="AU1850" s="254" t="s">
        <v>82</v>
      </c>
      <c r="AV1850" s="14" t="s">
        <v>82</v>
      </c>
      <c r="AW1850" s="14" t="s">
        <v>33</v>
      </c>
      <c r="AX1850" s="14" t="s">
        <v>73</v>
      </c>
      <c r="AY1850" s="254" t="s">
        <v>236</v>
      </c>
    </row>
    <row r="1851" s="14" customFormat="1">
      <c r="A1851" s="14"/>
      <c r="B1851" s="244"/>
      <c r="C1851" s="245"/>
      <c r="D1851" s="235" t="s">
        <v>247</v>
      </c>
      <c r="E1851" s="246" t="s">
        <v>19</v>
      </c>
      <c r="F1851" s="247" t="s">
        <v>676</v>
      </c>
      <c r="G1851" s="245"/>
      <c r="H1851" s="248">
        <v>4.8339999999999996</v>
      </c>
      <c r="I1851" s="249"/>
      <c r="J1851" s="245"/>
      <c r="K1851" s="245"/>
      <c r="L1851" s="250"/>
      <c r="M1851" s="251"/>
      <c r="N1851" s="252"/>
      <c r="O1851" s="252"/>
      <c r="P1851" s="252"/>
      <c r="Q1851" s="252"/>
      <c r="R1851" s="252"/>
      <c r="S1851" s="252"/>
      <c r="T1851" s="253"/>
      <c r="U1851" s="14"/>
      <c r="V1851" s="14"/>
      <c r="W1851" s="14"/>
      <c r="X1851" s="14"/>
      <c r="Y1851" s="14"/>
      <c r="Z1851" s="14"/>
      <c r="AA1851" s="14"/>
      <c r="AB1851" s="14"/>
      <c r="AC1851" s="14"/>
      <c r="AD1851" s="14"/>
      <c r="AE1851" s="14"/>
      <c r="AT1851" s="254" t="s">
        <v>247</v>
      </c>
      <c r="AU1851" s="254" t="s">
        <v>82</v>
      </c>
      <c r="AV1851" s="14" t="s">
        <v>82</v>
      </c>
      <c r="AW1851" s="14" t="s">
        <v>33</v>
      </c>
      <c r="AX1851" s="14" t="s">
        <v>73</v>
      </c>
      <c r="AY1851" s="254" t="s">
        <v>236</v>
      </c>
    </row>
    <row r="1852" s="14" customFormat="1">
      <c r="A1852" s="14"/>
      <c r="B1852" s="244"/>
      <c r="C1852" s="245"/>
      <c r="D1852" s="235" t="s">
        <v>247</v>
      </c>
      <c r="E1852" s="246" t="s">
        <v>19</v>
      </c>
      <c r="F1852" s="247" t="s">
        <v>673</v>
      </c>
      <c r="G1852" s="245"/>
      <c r="H1852" s="248">
        <v>131.40000000000001</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247</v>
      </c>
      <c r="AU1852" s="254" t="s">
        <v>82</v>
      </c>
      <c r="AV1852" s="14" t="s">
        <v>82</v>
      </c>
      <c r="AW1852" s="14" t="s">
        <v>33</v>
      </c>
      <c r="AX1852" s="14" t="s">
        <v>73</v>
      </c>
      <c r="AY1852" s="254" t="s">
        <v>236</v>
      </c>
    </row>
    <row r="1853" s="14" customFormat="1">
      <c r="A1853" s="14"/>
      <c r="B1853" s="244"/>
      <c r="C1853" s="245"/>
      <c r="D1853" s="235" t="s">
        <v>247</v>
      </c>
      <c r="E1853" s="246" t="s">
        <v>19</v>
      </c>
      <c r="F1853" s="247" t="s">
        <v>674</v>
      </c>
      <c r="G1853" s="245"/>
      <c r="H1853" s="248">
        <v>-77.760000000000005</v>
      </c>
      <c r="I1853" s="249"/>
      <c r="J1853" s="245"/>
      <c r="K1853" s="245"/>
      <c r="L1853" s="250"/>
      <c r="M1853" s="251"/>
      <c r="N1853" s="252"/>
      <c r="O1853" s="252"/>
      <c r="P1853" s="252"/>
      <c r="Q1853" s="252"/>
      <c r="R1853" s="252"/>
      <c r="S1853" s="252"/>
      <c r="T1853" s="253"/>
      <c r="U1853" s="14"/>
      <c r="V1853" s="14"/>
      <c r="W1853" s="14"/>
      <c r="X1853" s="14"/>
      <c r="Y1853" s="14"/>
      <c r="Z1853" s="14"/>
      <c r="AA1853" s="14"/>
      <c r="AB1853" s="14"/>
      <c r="AC1853" s="14"/>
      <c r="AD1853" s="14"/>
      <c r="AE1853" s="14"/>
      <c r="AT1853" s="254" t="s">
        <v>247</v>
      </c>
      <c r="AU1853" s="254" t="s">
        <v>82</v>
      </c>
      <c r="AV1853" s="14" t="s">
        <v>82</v>
      </c>
      <c r="AW1853" s="14" t="s">
        <v>33</v>
      </c>
      <c r="AX1853" s="14" t="s">
        <v>73</v>
      </c>
      <c r="AY1853" s="254" t="s">
        <v>236</v>
      </c>
    </row>
    <row r="1854" s="14" customFormat="1">
      <c r="A1854" s="14"/>
      <c r="B1854" s="244"/>
      <c r="C1854" s="245"/>
      <c r="D1854" s="235" t="s">
        <v>247</v>
      </c>
      <c r="E1854" s="246" t="s">
        <v>19</v>
      </c>
      <c r="F1854" s="247" t="s">
        <v>1969</v>
      </c>
      <c r="G1854" s="245"/>
      <c r="H1854" s="248">
        <v>97.650000000000006</v>
      </c>
      <c r="I1854" s="249"/>
      <c r="J1854" s="245"/>
      <c r="K1854" s="245"/>
      <c r="L1854" s="250"/>
      <c r="M1854" s="251"/>
      <c r="N1854" s="252"/>
      <c r="O1854" s="252"/>
      <c r="P1854" s="252"/>
      <c r="Q1854" s="252"/>
      <c r="R1854" s="252"/>
      <c r="S1854" s="252"/>
      <c r="T1854" s="253"/>
      <c r="U1854" s="14"/>
      <c r="V1854" s="14"/>
      <c r="W1854" s="14"/>
      <c r="X1854" s="14"/>
      <c r="Y1854" s="14"/>
      <c r="Z1854" s="14"/>
      <c r="AA1854" s="14"/>
      <c r="AB1854" s="14"/>
      <c r="AC1854" s="14"/>
      <c r="AD1854" s="14"/>
      <c r="AE1854" s="14"/>
      <c r="AT1854" s="254" t="s">
        <v>247</v>
      </c>
      <c r="AU1854" s="254" t="s">
        <v>82</v>
      </c>
      <c r="AV1854" s="14" t="s">
        <v>82</v>
      </c>
      <c r="AW1854" s="14" t="s">
        <v>33</v>
      </c>
      <c r="AX1854" s="14" t="s">
        <v>73</v>
      </c>
      <c r="AY1854" s="254" t="s">
        <v>236</v>
      </c>
    </row>
    <row r="1855" s="14" customFormat="1">
      <c r="A1855" s="14"/>
      <c r="B1855" s="244"/>
      <c r="C1855" s="245"/>
      <c r="D1855" s="235" t="s">
        <v>247</v>
      </c>
      <c r="E1855" s="246" t="s">
        <v>19</v>
      </c>
      <c r="F1855" s="247" t="s">
        <v>1970</v>
      </c>
      <c r="G1855" s="245"/>
      <c r="H1855" s="248">
        <v>9.3599999999999994</v>
      </c>
      <c r="I1855" s="249"/>
      <c r="J1855" s="245"/>
      <c r="K1855" s="245"/>
      <c r="L1855" s="250"/>
      <c r="M1855" s="251"/>
      <c r="N1855" s="252"/>
      <c r="O1855" s="252"/>
      <c r="P1855" s="252"/>
      <c r="Q1855" s="252"/>
      <c r="R1855" s="252"/>
      <c r="S1855" s="252"/>
      <c r="T1855" s="253"/>
      <c r="U1855" s="14"/>
      <c r="V1855" s="14"/>
      <c r="W1855" s="14"/>
      <c r="X1855" s="14"/>
      <c r="Y1855" s="14"/>
      <c r="Z1855" s="14"/>
      <c r="AA1855" s="14"/>
      <c r="AB1855" s="14"/>
      <c r="AC1855" s="14"/>
      <c r="AD1855" s="14"/>
      <c r="AE1855" s="14"/>
      <c r="AT1855" s="254" t="s">
        <v>247</v>
      </c>
      <c r="AU1855" s="254" t="s">
        <v>82</v>
      </c>
      <c r="AV1855" s="14" t="s">
        <v>82</v>
      </c>
      <c r="AW1855" s="14" t="s">
        <v>33</v>
      </c>
      <c r="AX1855" s="14" t="s">
        <v>73</v>
      </c>
      <c r="AY1855" s="254" t="s">
        <v>236</v>
      </c>
    </row>
    <row r="1856" s="14" customFormat="1">
      <c r="A1856" s="14"/>
      <c r="B1856" s="244"/>
      <c r="C1856" s="245"/>
      <c r="D1856" s="235" t="s">
        <v>247</v>
      </c>
      <c r="E1856" s="246" t="s">
        <v>19</v>
      </c>
      <c r="F1856" s="247" t="s">
        <v>1971</v>
      </c>
      <c r="G1856" s="245"/>
      <c r="H1856" s="248">
        <v>10.199999999999999</v>
      </c>
      <c r="I1856" s="249"/>
      <c r="J1856" s="245"/>
      <c r="K1856" s="245"/>
      <c r="L1856" s="250"/>
      <c r="M1856" s="251"/>
      <c r="N1856" s="252"/>
      <c r="O1856" s="252"/>
      <c r="P1856" s="252"/>
      <c r="Q1856" s="252"/>
      <c r="R1856" s="252"/>
      <c r="S1856" s="252"/>
      <c r="T1856" s="253"/>
      <c r="U1856" s="14"/>
      <c r="V1856" s="14"/>
      <c r="W1856" s="14"/>
      <c r="X1856" s="14"/>
      <c r="Y1856" s="14"/>
      <c r="Z1856" s="14"/>
      <c r="AA1856" s="14"/>
      <c r="AB1856" s="14"/>
      <c r="AC1856" s="14"/>
      <c r="AD1856" s="14"/>
      <c r="AE1856" s="14"/>
      <c r="AT1856" s="254" t="s">
        <v>247</v>
      </c>
      <c r="AU1856" s="254" t="s">
        <v>82</v>
      </c>
      <c r="AV1856" s="14" t="s">
        <v>82</v>
      </c>
      <c r="AW1856" s="14" t="s">
        <v>33</v>
      </c>
      <c r="AX1856" s="14" t="s">
        <v>73</v>
      </c>
      <c r="AY1856" s="254" t="s">
        <v>236</v>
      </c>
    </row>
    <row r="1857" s="14" customFormat="1">
      <c r="A1857" s="14"/>
      <c r="B1857" s="244"/>
      <c r="C1857" s="245"/>
      <c r="D1857" s="235" t="s">
        <v>247</v>
      </c>
      <c r="E1857" s="246" t="s">
        <v>19</v>
      </c>
      <c r="F1857" s="247" t="s">
        <v>1972</v>
      </c>
      <c r="G1857" s="245"/>
      <c r="H1857" s="248">
        <v>122.31</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247</v>
      </c>
      <c r="AU1857" s="254" t="s">
        <v>82</v>
      </c>
      <c r="AV1857" s="14" t="s">
        <v>82</v>
      </c>
      <c r="AW1857" s="14" t="s">
        <v>33</v>
      </c>
      <c r="AX1857" s="14" t="s">
        <v>73</v>
      </c>
      <c r="AY1857" s="254" t="s">
        <v>236</v>
      </c>
    </row>
    <row r="1858" s="14" customFormat="1">
      <c r="A1858" s="14"/>
      <c r="B1858" s="244"/>
      <c r="C1858" s="245"/>
      <c r="D1858" s="235" t="s">
        <v>247</v>
      </c>
      <c r="E1858" s="246" t="s">
        <v>19</v>
      </c>
      <c r="F1858" s="247" t="s">
        <v>1973</v>
      </c>
      <c r="G1858" s="245"/>
      <c r="H1858" s="248">
        <v>17.100000000000001</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247</v>
      </c>
      <c r="AU1858" s="254" t="s">
        <v>82</v>
      </c>
      <c r="AV1858" s="14" t="s">
        <v>82</v>
      </c>
      <c r="AW1858" s="14" t="s">
        <v>33</v>
      </c>
      <c r="AX1858" s="14" t="s">
        <v>73</v>
      </c>
      <c r="AY1858" s="254" t="s">
        <v>236</v>
      </c>
    </row>
    <row r="1859" s="14" customFormat="1">
      <c r="A1859" s="14"/>
      <c r="B1859" s="244"/>
      <c r="C1859" s="245"/>
      <c r="D1859" s="235" t="s">
        <v>247</v>
      </c>
      <c r="E1859" s="246" t="s">
        <v>19</v>
      </c>
      <c r="F1859" s="247" t="s">
        <v>1974</v>
      </c>
      <c r="G1859" s="245"/>
      <c r="H1859" s="248">
        <v>5.8300000000000001</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247</v>
      </c>
      <c r="AU1859" s="254" t="s">
        <v>82</v>
      </c>
      <c r="AV1859" s="14" t="s">
        <v>82</v>
      </c>
      <c r="AW1859" s="14" t="s">
        <v>33</v>
      </c>
      <c r="AX1859" s="14" t="s">
        <v>73</v>
      </c>
      <c r="AY1859" s="254" t="s">
        <v>236</v>
      </c>
    </row>
    <row r="1860" s="14" customFormat="1">
      <c r="A1860" s="14"/>
      <c r="B1860" s="244"/>
      <c r="C1860" s="245"/>
      <c r="D1860" s="235" t="s">
        <v>247</v>
      </c>
      <c r="E1860" s="246" t="s">
        <v>19</v>
      </c>
      <c r="F1860" s="247" t="s">
        <v>1975</v>
      </c>
      <c r="G1860" s="245"/>
      <c r="H1860" s="248">
        <v>131.40000000000001</v>
      </c>
      <c r="I1860" s="249"/>
      <c r="J1860" s="245"/>
      <c r="K1860" s="245"/>
      <c r="L1860" s="250"/>
      <c r="M1860" s="251"/>
      <c r="N1860" s="252"/>
      <c r="O1860" s="252"/>
      <c r="P1860" s="252"/>
      <c r="Q1860" s="252"/>
      <c r="R1860" s="252"/>
      <c r="S1860" s="252"/>
      <c r="T1860" s="253"/>
      <c r="U1860" s="14"/>
      <c r="V1860" s="14"/>
      <c r="W1860" s="14"/>
      <c r="X1860" s="14"/>
      <c r="Y1860" s="14"/>
      <c r="Z1860" s="14"/>
      <c r="AA1860" s="14"/>
      <c r="AB1860" s="14"/>
      <c r="AC1860" s="14"/>
      <c r="AD1860" s="14"/>
      <c r="AE1860" s="14"/>
      <c r="AT1860" s="254" t="s">
        <v>247</v>
      </c>
      <c r="AU1860" s="254" t="s">
        <v>82</v>
      </c>
      <c r="AV1860" s="14" t="s">
        <v>82</v>
      </c>
      <c r="AW1860" s="14" t="s">
        <v>33</v>
      </c>
      <c r="AX1860" s="14" t="s">
        <v>73</v>
      </c>
      <c r="AY1860" s="254" t="s">
        <v>236</v>
      </c>
    </row>
    <row r="1861" s="14" customFormat="1">
      <c r="A1861" s="14"/>
      <c r="B1861" s="244"/>
      <c r="C1861" s="245"/>
      <c r="D1861" s="235" t="s">
        <v>247</v>
      </c>
      <c r="E1861" s="246" t="s">
        <v>19</v>
      </c>
      <c r="F1861" s="247" t="s">
        <v>1976</v>
      </c>
      <c r="G1861" s="245"/>
      <c r="H1861" s="248">
        <v>97.650000000000006</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247</v>
      </c>
      <c r="AU1861" s="254" t="s">
        <v>82</v>
      </c>
      <c r="AV1861" s="14" t="s">
        <v>82</v>
      </c>
      <c r="AW1861" s="14" t="s">
        <v>33</v>
      </c>
      <c r="AX1861" s="14" t="s">
        <v>73</v>
      </c>
      <c r="AY1861" s="254" t="s">
        <v>236</v>
      </c>
    </row>
    <row r="1862" s="14" customFormat="1">
      <c r="A1862" s="14"/>
      <c r="B1862" s="244"/>
      <c r="C1862" s="245"/>
      <c r="D1862" s="235" t="s">
        <v>247</v>
      </c>
      <c r="E1862" s="246" t="s">
        <v>19</v>
      </c>
      <c r="F1862" s="247" t="s">
        <v>1977</v>
      </c>
      <c r="G1862" s="245"/>
      <c r="H1862" s="248">
        <v>9.3599999999999994</v>
      </c>
      <c r="I1862" s="249"/>
      <c r="J1862" s="245"/>
      <c r="K1862" s="245"/>
      <c r="L1862" s="250"/>
      <c r="M1862" s="251"/>
      <c r="N1862" s="252"/>
      <c r="O1862" s="252"/>
      <c r="P1862" s="252"/>
      <c r="Q1862" s="252"/>
      <c r="R1862" s="252"/>
      <c r="S1862" s="252"/>
      <c r="T1862" s="253"/>
      <c r="U1862" s="14"/>
      <c r="V1862" s="14"/>
      <c r="W1862" s="14"/>
      <c r="X1862" s="14"/>
      <c r="Y1862" s="14"/>
      <c r="Z1862" s="14"/>
      <c r="AA1862" s="14"/>
      <c r="AB1862" s="14"/>
      <c r="AC1862" s="14"/>
      <c r="AD1862" s="14"/>
      <c r="AE1862" s="14"/>
      <c r="AT1862" s="254" t="s">
        <v>247</v>
      </c>
      <c r="AU1862" s="254" t="s">
        <v>82</v>
      </c>
      <c r="AV1862" s="14" t="s">
        <v>82</v>
      </c>
      <c r="AW1862" s="14" t="s">
        <v>33</v>
      </c>
      <c r="AX1862" s="14" t="s">
        <v>73</v>
      </c>
      <c r="AY1862" s="254" t="s">
        <v>236</v>
      </c>
    </row>
    <row r="1863" s="14" customFormat="1">
      <c r="A1863" s="14"/>
      <c r="B1863" s="244"/>
      <c r="C1863" s="245"/>
      <c r="D1863" s="235" t="s">
        <v>247</v>
      </c>
      <c r="E1863" s="246" t="s">
        <v>19</v>
      </c>
      <c r="F1863" s="247" t="s">
        <v>1978</v>
      </c>
      <c r="G1863" s="245"/>
      <c r="H1863" s="248">
        <v>10.199999999999999</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247</v>
      </c>
      <c r="AU1863" s="254" t="s">
        <v>82</v>
      </c>
      <c r="AV1863" s="14" t="s">
        <v>82</v>
      </c>
      <c r="AW1863" s="14" t="s">
        <v>33</v>
      </c>
      <c r="AX1863" s="14" t="s">
        <v>73</v>
      </c>
      <c r="AY1863" s="254" t="s">
        <v>236</v>
      </c>
    </row>
    <row r="1864" s="15" customFormat="1">
      <c r="A1864" s="15"/>
      <c r="B1864" s="255"/>
      <c r="C1864" s="256"/>
      <c r="D1864" s="235" t="s">
        <v>247</v>
      </c>
      <c r="E1864" s="257" t="s">
        <v>19</v>
      </c>
      <c r="F1864" s="258" t="s">
        <v>254</v>
      </c>
      <c r="G1864" s="256"/>
      <c r="H1864" s="259">
        <v>702.69399999999996</v>
      </c>
      <c r="I1864" s="260"/>
      <c r="J1864" s="256"/>
      <c r="K1864" s="256"/>
      <c r="L1864" s="261"/>
      <c r="M1864" s="262"/>
      <c r="N1864" s="263"/>
      <c r="O1864" s="263"/>
      <c r="P1864" s="263"/>
      <c r="Q1864" s="263"/>
      <c r="R1864" s="263"/>
      <c r="S1864" s="263"/>
      <c r="T1864" s="264"/>
      <c r="U1864" s="15"/>
      <c r="V1864" s="15"/>
      <c r="W1864" s="15"/>
      <c r="X1864" s="15"/>
      <c r="Y1864" s="15"/>
      <c r="Z1864" s="15"/>
      <c r="AA1864" s="15"/>
      <c r="AB1864" s="15"/>
      <c r="AC1864" s="15"/>
      <c r="AD1864" s="15"/>
      <c r="AE1864" s="15"/>
      <c r="AT1864" s="265" t="s">
        <v>247</v>
      </c>
      <c r="AU1864" s="265" t="s">
        <v>82</v>
      </c>
      <c r="AV1864" s="15" t="s">
        <v>243</v>
      </c>
      <c r="AW1864" s="15" t="s">
        <v>33</v>
      </c>
      <c r="AX1864" s="15" t="s">
        <v>80</v>
      </c>
      <c r="AY1864" s="265" t="s">
        <v>236</v>
      </c>
    </row>
    <row r="1865" s="2" customFormat="1" ht="24.15" customHeight="1">
      <c r="A1865" s="40"/>
      <c r="B1865" s="41"/>
      <c r="C1865" s="215" t="s">
        <v>1979</v>
      </c>
      <c r="D1865" s="215" t="s">
        <v>238</v>
      </c>
      <c r="E1865" s="216" t="s">
        <v>1980</v>
      </c>
      <c r="F1865" s="217" t="s">
        <v>1981</v>
      </c>
      <c r="G1865" s="218" t="s">
        <v>114</v>
      </c>
      <c r="H1865" s="219">
        <v>702.69399999999996</v>
      </c>
      <c r="I1865" s="220"/>
      <c r="J1865" s="221">
        <f>ROUND(I1865*H1865,2)</f>
        <v>0</v>
      </c>
      <c r="K1865" s="217" t="s">
        <v>242</v>
      </c>
      <c r="L1865" s="46"/>
      <c r="M1865" s="222" t="s">
        <v>19</v>
      </c>
      <c r="N1865" s="223" t="s">
        <v>44</v>
      </c>
      <c r="O1865" s="86"/>
      <c r="P1865" s="224">
        <f>O1865*H1865</f>
        <v>0</v>
      </c>
      <c r="Q1865" s="224">
        <v>0.00027</v>
      </c>
      <c r="R1865" s="224">
        <f>Q1865*H1865</f>
        <v>0.18972738</v>
      </c>
      <c r="S1865" s="224">
        <v>0</v>
      </c>
      <c r="T1865" s="225">
        <f>S1865*H1865</f>
        <v>0</v>
      </c>
      <c r="U1865" s="40"/>
      <c r="V1865" s="40"/>
      <c r="W1865" s="40"/>
      <c r="X1865" s="40"/>
      <c r="Y1865" s="40"/>
      <c r="Z1865" s="40"/>
      <c r="AA1865" s="40"/>
      <c r="AB1865" s="40"/>
      <c r="AC1865" s="40"/>
      <c r="AD1865" s="40"/>
      <c r="AE1865" s="40"/>
      <c r="AR1865" s="226" t="s">
        <v>348</v>
      </c>
      <c r="AT1865" s="226" t="s">
        <v>238</v>
      </c>
      <c r="AU1865" s="226" t="s">
        <v>82</v>
      </c>
      <c r="AY1865" s="19" t="s">
        <v>236</v>
      </c>
      <c r="BE1865" s="227">
        <f>IF(N1865="základní",J1865,0)</f>
        <v>0</v>
      </c>
      <c r="BF1865" s="227">
        <f>IF(N1865="snížená",J1865,0)</f>
        <v>0</v>
      </c>
      <c r="BG1865" s="227">
        <f>IF(N1865="zákl. přenesená",J1865,0)</f>
        <v>0</v>
      </c>
      <c r="BH1865" s="227">
        <f>IF(N1865="sníž. přenesená",J1865,0)</f>
        <v>0</v>
      </c>
      <c r="BI1865" s="227">
        <f>IF(N1865="nulová",J1865,0)</f>
        <v>0</v>
      </c>
      <c r="BJ1865" s="19" t="s">
        <v>80</v>
      </c>
      <c r="BK1865" s="227">
        <f>ROUND(I1865*H1865,2)</f>
        <v>0</v>
      </c>
      <c r="BL1865" s="19" t="s">
        <v>348</v>
      </c>
      <c r="BM1865" s="226" t="s">
        <v>1982</v>
      </c>
    </row>
    <row r="1866" s="2" customFormat="1">
      <c r="A1866" s="40"/>
      <c r="B1866" s="41"/>
      <c r="C1866" s="42"/>
      <c r="D1866" s="228" t="s">
        <v>245</v>
      </c>
      <c r="E1866" s="42"/>
      <c r="F1866" s="229" t="s">
        <v>1983</v>
      </c>
      <c r="G1866" s="42"/>
      <c r="H1866" s="42"/>
      <c r="I1866" s="230"/>
      <c r="J1866" s="42"/>
      <c r="K1866" s="42"/>
      <c r="L1866" s="46"/>
      <c r="M1866" s="231"/>
      <c r="N1866" s="232"/>
      <c r="O1866" s="86"/>
      <c r="P1866" s="86"/>
      <c r="Q1866" s="86"/>
      <c r="R1866" s="86"/>
      <c r="S1866" s="86"/>
      <c r="T1866" s="87"/>
      <c r="U1866" s="40"/>
      <c r="V1866" s="40"/>
      <c r="W1866" s="40"/>
      <c r="X1866" s="40"/>
      <c r="Y1866" s="40"/>
      <c r="Z1866" s="40"/>
      <c r="AA1866" s="40"/>
      <c r="AB1866" s="40"/>
      <c r="AC1866" s="40"/>
      <c r="AD1866" s="40"/>
      <c r="AE1866" s="40"/>
      <c r="AT1866" s="19" t="s">
        <v>245</v>
      </c>
      <c r="AU1866" s="19" t="s">
        <v>82</v>
      </c>
    </row>
    <row r="1867" s="14" customFormat="1">
      <c r="A1867" s="14"/>
      <c r="B1867" s="244"/>
      <c r="C1867" s="245"/>
      <c r="D1867" s="235" t="s">
        <v>247</v>
      </c>
      <c r="E1867" s="246" t="s">
        <v>19</v>
      </c>
      <c r="F1867" s="247" t="s">
        <v>672</v>
      </c>
      <c r="G1867" s="245"/>
      <c r="H1867" s="248">
        <v>55.350000000000001</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247</v>
      </c>
      <c r="AU1867" s="254" t="s">
        <v>82</v>
      </c>
      <c r="AV1867" s="14" t="s">
        <v>82</v>
      </c>
      <c r="AW1867" s="14" t="s">
        <v>33</v>
      </c>
      <c r="AX1867" s="14" t="s">
        <v>73</v>
      </c>
      <c r="AY1867" s="254" t="s">
        <v>236</v>
      </c>
    </row>
    <row r="1868" s="14" customFormat="1">
      <c r="A1868" s="14"/>
      <c r="B1868" s="244"/>
      <c r="C1868" s="245"/>
      <c r="D1868" s="235" t="s">
        <v>247</v>
      </c>
      <c r="E1868" s="246" t="s">
        <v>19</v>
      </c>
      <c r="F1868" s="247" t="s">
        <v>675</v>
      </c>
      <c r="G1868" s="245"/>
      <c r="H1868" s="248">
        <v>54.880000000000003</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247</v>
      </c>
      <c r="AU1868" s="254" t="s">
        <v>82</v>
      </c>
      <c r="AV1868" s="14" t="s">
        <v>82</v>
      </c>
      <c r="AW1868" s="14" t="s">
        <v>33</v>
      </c>
      <c r="AX1868" s="14" t="s">
        <v>73</v>
      </c>
      <c r="AY1868" s="254" t="s">
        <v>236</v>
      </c>
    </row>
    <row r="1869" s="14" customFormat="1">
      <c r="A1869" s="14"/>
      <c r="B1869" s="244"/>
      <c r="C1869" s="245"/>
      <c r="D1869" s="235" t="s">
        <v>247</v>
      </c>
      <c r="E1869" s="246" t="s">
        <v>19</v>
      </c>
      <c r="F1869" s="247" t="s">
        <v>1967</v>
      </c>
      <c r="G1869" s="245"/>
      <c r="H1869" s="248">
        <v>17.100000000000001</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247</v>
      </c>
      <c r="AU1869" s="254" t="s">
        <v>82</v>
      </c>
      <c r="AV1869" s="14" t="s">
        <v>82</v>
      </c>
      <c r="AW1869" s="14" t="s">
        <v>33</v>
      </c>
      <c r="AX1869" s="14" t="s">
        <v>73</v>
      </c>
      <c r="AY1869" s="254" t="s">
        <v>236</v>
      </c>
    </row>
    <row r="1870" s="14" customFormat="1">
      <c r="A1870" s="14"/>
      <c r="B1870" s="244"/>
      <c r="C1870" s="245"/>
      <c r="D1870" s="235" t="s">
        <v>247</v>
      </c>
      <c r="E1870" s="246" t="s">
        <v>19</v>
      </c>
      <c r="F1870" s="247" t="s">
        <v>1968</v>
      </c>
      <c r="G1870" s="245"/>
      <c r="H1870" s="248">
        <v>5.8300000000000001</v>
      </c>
      <c r="I1870" s="249"/>
      <c r="J1870" s="245"/>
      <c r="K1870" s="245"/>
      <c r="L1870" s="250"/>
      <c r="M1870" s="251"/>
      <c r="N1870" s="252"/>
      <c r="O1870" s="252"/>
      <c r="P1870" s="252"/>
      <c r="Q1870" s="252"/>
      <c r="R1870" s="252"/>
      <c r="S1870" s="252"/>
      <c r="T1870" s="253"/>
      <c r="U1870" s="14"/>
      <c r="V1870" s="14"/>
      <c r="W1870" s="14"/>
      <c r="X1870" s="14"/>
      <c r="Y1870" s="14"/>
      <c r="Z1870" s="14"/>
      <c r="AA1870" s="14"/>
      <c r="AB1870" s="14"/>
      <c r="AC1870" s="14"/>
      <c r="AD1870" s="14"/>
      <c r="AE1870" s="14"/>
      <c r="AT1870" s="254" t="s">
        <v>247</v>
      </c>
      <c r="AU1870" s="254" t="s">
        <v>82</v>
      </c>
      <c r="AV1870" s="14" t="s">
        <v>82</v>
      </c>
      <c r="AW1870" s="14" t="s">
        <v>33</v>
      </c>
      <c r="AX1870" s="14" t="s">
        <v>73</v>
      </c>
      <c r="AY1870" s="254" t="s">
        <v>236</v>
      </c>
    </row>
    <row r="1871" s="14" customFormat="1">
      <c r="A1871" s="14"/>
      <c r="B1871" s="244"/>
      <c r="C1871" s="245"/>
      <c r="D1871" s="235" t="s">
        <v>247</v>
      </c>
      <c r="E1871" s="246" t="s">
        <v>19</v>
      </c>
      <c r="F1871" s="247" t="s">
        <v>676</v>
      </c>
      <c r="G1871" s="245"/>
      <c r="H1871" s="248">
        <v>4.8339999999999996</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247</v>
      </c>
      <c r="AU1871" s="254" t="s">
        <v>82</v>
      </c>
      <c r="AV1871" s="14" t="s">
        <v>82</v>
      </c>
      <c r="AW1871" s="14" t="s">
        <v>33</v>
      </c>
      <c r="AX1871" s="14" t="s">
        <v>73</v>
      </c>
      <c r="AY1871" s="254" t="s">
        <v>236</v>
      </c>
    </row>
    <row r="1872" s="14" customFormat="1">
      <c r="A1872" s="14"/>
      <c r="B1872" s="244"/>
      <c r="C1872" s="245"/>
      <c r="D1872" s="235" t="s">
        <v>247</v>
      </c>
      <c r="E1872" s="246" t="s">
        <v>19</v>
      </c>
      <c r="F1872" s="247" t="s">
        <v>673</v>
      </c>
      <c r="G1872" s="245"/>
      <c r="H1872" s="248">
        <v>131.40000000000001</v>
      </c>
      <c r="I1872" s="249"/>
      <c r="J1872" s="245"/>
      <c r="K1872" s="245"/>
      <c r="L1872" s="250"/>
      <c r="M1872" s="251"/>
      <c r="N1872" s="252"/>
      <c r="O1872" s="252"/>
      <c r="P1872" s="252"/>
      <c r="Q1872" s="252"/>
      <c r="R1872" s="252"/>
      <c r="S1872" s="252"/>
      <c r="T1872" s="253"/>
      <c r="U1872" s="14"/>
      <c r="V1872" s="14"/>
      <c r="W1872" s="14"/>
      <c r="X1872" s="14"/>
      <c r="Y1872" s="14"/>
      <c r="Z1872" s="14"/>
      <c r="AA1872" s="14"/>
      <c r="AB1872" s="14"/>
      <c r="AC1872" s="14"/>
      <c r="AD1872" s="14"/>
      <c r="AE1872" s="14"/>
      <c r="AT1872" s="254" t="s">
        <v>247</v>
      </c>
      <c r="AU1872" s="254" t="s">
        <v>82</v>
      </c>
      <c r="AV1872" s="14" t="s">
        <v>82</v>
      </c>
      <c r="AW1872" s="14" t="s">
        <v>33</v>
      </c>
      <c r="AX1872" s="14" t="s">
        <v>73</v>
      </c>
      <c r="AY1872" s="254" t="s">
        <v>236</v>
      </c>
    </row>
    <row r="1873" s="14" customFormat="1">
      <c r="A1873" s="14"/>
      <c r="B1873" s="244"/>
      <c r="C1873" s="245"/>
      <c r="D1873" s="235" t="s">
        <v>247</v>
      </c>
      <c r="E1873" s="246" t="s">
        <v>19</v>
      </c>
      <c r="F1873" s="247" t="s">
        <v>674</v>
      </c>
      <c r="G1873" s="245"/>
      <c r="H1873" s="248">
        <v>-77.760000000000005</v>
      </c>
      <c r="I1873" s="249"/>
      <c r="J1873" s="245"/>
      <c r="K1873" s="245"/>
      <c r="L1873" s="250"/>
      <c r="M1873" s="251"/>
      <c r="N1873" s="252"/>
      <c r="O1873" s="252"/>
      <c r="P1873" s="252"/>
      <c r="Q1873" s="252"/>
      <c r="R1873" s="252"/>
      <c r="S1873" s="252"/>
      <c r="T1873" s="253"/>
      <c r="U1873" s="14"/>
      <c r="V1873" s="14"/>
      <c r="W1873" s="14"/>
      <c r="X1873" s="14"/>
      <c r="Y1873" s="14"/>
      <c r="Z1873" s="14"/>
      <c r="AA1873" s="14"/>
      <c r="AB1873" s="14"/>
      <c r="AC1873" s="14"/>
      <c r="AD1873" s="14"/>
      <c r="AE1873" s="14"/>
      <c r="AT1873" s="254" t="s">
        <v>247</v>
      </c>
      <c r="AU1873" s="254" t="s">
        <v>82</v>
      </c>
      <c r="AV1873" s="14" t="s">
        <v>82</v>
      </c>
      <c r="AW1873" s="14" t="s">
        <v>33</v>
      </c>
      <c r="AX1873" s="14" t="s">
        <v>73</v>
      </c>
      <c r="AY1873" s="254" t="s">
        <v>236</v>
      </c>
    </row>
    <row r="1874" s="14" customFormat="1">
      <c r="A1874" s="14"/>
      <c r="B1874" s="244"/>
      <c r="C1874" s="245"/>
      <c r="D1874" s="235" t="s">
        <v>247</v>
      </c>
      <c r="E1874" s="246" t="s">
        <v>19</v>
      </c>
      <c r="F1874" s="247" t="s">
        <v>1969</v>
      </c>
      <c r="G1874" s="245"/>
      <c r="H1874" s="248">
        <v>97.650000000000006</v>
      </c>
      <c r="I1874" s="249"/>
      <c r="J1874" s="245"/>
      <c r="K1874" s="245"/>
      <c r="L1874" s="250"/>
      <c r="M1874" s="251"/>
      <c r="N1874" s="252"/>
      <c r="O1874" s="252"/>
      <c r="P1874" s="252"/>
      <c r="Q1874" s="252"/>
      <c r="R1874" s="252"/>
      <c r="S1874" s="252"/>
      <c r="T1874" s="253"/>
      <c r="U1874" s="14"/>
      <c r="V1874" s="14"/>
      <c r="W1874" s="14"/>
      <c r="X1874" s="14"/>
      <c r="Y1874" s="14"/>
      <c r="Z1874" s="14"/>
      <c r="AA1874" s="14"/>
      <c r="AB1874" s="14"/>
      <c r="AC1874" s="14"/>
      <c r="AD1874" s="14"/>
      <c r="AE1874" s="14"/>
      <c r="AT1874" s="254" t="s">
        <v>247</v>
      </c>
      <c r="AU1874" s="254" t="s">
        <v>82</v>
      </c>
      <c r="AV1874" s="14" t="s">
        <v>82</v>
      </c>
      <c r="AW1874" s="14" t="s">
        <v>33</v>
      </c>
      <c r="AX1874" s="14" t="s">
        <v>73</v>
      </c>
      <c r="AY1874" s="254" t="s">
        <v>236</v>
      </c>
    </row>
    <row r="1875" s="14" customFormat="1">
      <c r="A1875" s="14"/>
      <c r="B1875" s="244"/>
      <c r="C1875" s="245"/>
      <c r="D1875" s="235" t="s">
        <v>247</v>
      </c>
      <c r="E1875" s="246" t="s">
        <v>19</v>
      </c>
      <c r="F1875" s="247" t="s">
        <v>1970</v>
      </c>
      <c r="G1875" s="245"/>
      <c r="H1875" s="248">
        <v>9.3599999999999994</v>
      </c>
      <c r="I1875" s="249"/>
      <c r="J1875" s="245"/>
      <c r="K1875" s="245"/>
      <c r="L1875" s="250"/>
      <c r="M1875" s="251"/>
      <c r="N1875" s="252"/>
      <c r="O1875" s="252"/>
      <c r="P1875" s="252"/>
      <c r="Q1875" s="252"/>
      <c r="R1875" s="252"/>
      <c r="S1875" s="252"/>
      <c r="T1875" s="253"/>
      <c r="U1875" s="14"/>
      <c r="V1875" s="14"/>
      <c r="W1875" s="14"/>
      <c r="X1875" s="14"/>
      <c r="Y1875" s="14"/>
      <c r="Z1875" s="14"/>
      <c r="AA1875" s="14"/>
      <c r="AB1875" s="14"/>
      <c r="AC1875" s="14"/>
      <c r="AD1875" s="14"/>
      <c r="AE1875" s="14"/>
      <c r="AT1875" s="254" t="s">
        <v>247</v>
      </c>
      <c r="AU1875" s="254" t="s">
        <v>82</v>
      </c>
      <c r="AV1875" s="14" t="s">
        <v>82</v>
      </c>
      <c r="AW1875" s="14" t="s">
        <v>33</v>
      </c>
      <c r="AX1875" s="14" t="s">
        <v>73</v>
      </c>
      <c r="AY1875" s="254" t="s">
        <v>236</v>
      </c>
    </row>
    <row r="1876" s="14" customFormat="1">
      <c r="A1876" s="14"/>
      <c r="B1876" s="244"/>
      <c r="C1876" s="245"/>
      <c r="D1876" s="235" t="s">
        <v>247</v>
      </c>
      <c r="E1876" s="246" t="s">
        <v>19</v>
      </c>
      <c r="F1876" s="247" t="s">
        <v>1971</v>
      </c>
      <c r="G1876" s="245"/>
      <c r="H1876" s="248">
        <v>10.199999999999999</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247</v>
      </c>
      <c r="AU1876" s="254" t="s">
        <v>82</v>
      </c>
      <c r="AV1876" s="14" t="s">
        <v>82</v>
      </c>
      <c r="AW1876" s="14" t="s">
        <v>33</v>
      </c>
      <c r="AX1876" s="14" t="s">
        <v>73</v>
      </c>
      <c r="AY1876" s="254" t="s">
        <v>236</v>
      </c>
    </row>
    <row r="1877" s="14" customFormat="1">
      <c r="A1877" s="14"/>
      <c r="B1877" s="244"/>
      <c r="C1877" s="245"/>
      <c r="D1877" s="235" t="s">
        <v>247</v>
      </c>
      <c r="E1877" s="246" t="s">
        <v>19</v>
      </c>
      <c r="F1877" s="247" t="s">
        <v>1972</v>
      </c>
      <c r="G1877" s="245"/>
      <c r="H1877" s="248">
        <v>122.31</v>
      </c>
      <c r="I1877" s="249"/>
      <c r="J1877" s="245"/>
      <c r="K1877" s="245"/>
      <c r="L1877" s="250"/>
      <c r="M1877" s="251"/>
      <c r="N1877" s="252"/>
      <c r="O1877" s="252"/>
      <c r="P1877" s="252"/>
      <c r="Q1877" s="252"/>
      <c r="R1877" s="252"/>
      <c r="S1877" s="252"/>
      <c r="T1877" s="253"/>
      <c r="U1877" s="14"/>
      <c r="V1877" s="14"/>
      <c r="W1877" s="14"/>
      <c r="X1877" s="14"/>
      <c r="Y1877" s="14"/>
      <c r="Z1877" s="14"/>
      <c r="AA1877" s="14"/>
      <c r="AB1877" s="14"/>
      <c r="AC1877" s="14"/>
      <c r="AD1877" s="14"/>
      <c r="AE1877" s="14"/>
      <c r="AT1877" s="254" t="s">
        <v>247</v>
      </c>
      <c r="AU1877" s="254" t="s">
        <v>82</v>
      </c>
      <c r="AV1877" s="14" t="s">
        <v>82</v>
      </c>
      <c r="AW1877" s="14" t="s">
        <v>33</v>
      </c>
      <c r="AX1877" s="14" t="s">
        <v>73</v>
      </c>
      <c r="AY1877" s="254" t="s">
        <v>236</v>
      </c>
    </row>
    <row r="1878" s="14" customFormat="1">
      <c r="A1878" s="14"/>
      <c r="B1878" s="244"/>
      <c r="C1878" s="245"/>
      <c r="D1878" s="235" t="s">
        <v>247</v>
      </c>
      <c r="E1878" s="246" t="s">
        <v>19</v>
      </c>
      <c r="F1878" s="247" t="s">
        <v>1973</v>
      </c>
      <c r="G1878" s="245"/>
      <c r="H1878" s="248">
        <v>17.100000000000001</v>
      </c>
      <c r="I1878" s="249"/>
      <c r="J1878" s="245"/>
      <c r="K1878" s="245"/>
      <c r="L1878" s="250"/>
      <c r="M1878" s="251"/>
      <c r="N1878" s="252"/>
      <c r="O1878" s="252"/>
      <c r="P1878" s="252"/>
      <c r="Q1878" s="252"/>
      <c r="R1878" s="252"/>
      <c r="S1878" s="252"/>
      <c r="T1878" s="253"/>
      <c r="U1878" s="14"/>
      <c r="V1878" s="14"/>
      <c r="W1878" s="14"/>
      <c r="X1878" s="14"/>
      <c r="Y1878" s="14"/>
      <c r="Z1878" s="14"/>
      <c r="AA1878" s="14"/>
      <c r="AB1878" s="14"/>
      <c r="AC1878" s="14"/>
      <c r="AD1878" s="14"/>
      <c r="AE1878" s="14"/>
      <c r="AT1878" s="254" t="s">
        <v>247</v>
      </c>
      <c r="AU1878" s="254" t="s">
        <v>82</v>
      </c>
      <c r="AV1878" s="14" t="s">
        <v>82</v>
      </c>
      <c r="AW1878" s="14" t="s">
        <v>33</v>
      </c>
      <c r="AX1878" s="14" t="s">
        <v>73</v>
      </c>
      <c r="AY1878" s="254" t="s">
        <v>236</v>
      </c>
    </row>
    <row r="1879" s="14" customFormat="1">
      <c r="A1879" s="14"/>
      <c r="B1879" s="244"/>
      <c r="C1879" s="245"/>
      <c r="D1879" s="235" t="s">
        <v>247</v>
      </c>
      <c r="E1879" s="246" t="s">
        <v>19</v>
      </c>
      <c r="F1879" s="247" t="s">
        <v>1974</v>
      </c>
      <c r="G1879" s="245"/>
      <c r="H1879" s="248">
        <v>5.8300000000000001</v>
      </c>
      <c r="I1879" s="249"/>
      <c r="J1879" s="245"/>
      <c r="K1879" s="245"/>
      <c r="L1879" s="250"/>
      <c r="M1879" s="251"/>
      <c r="N1879" s="252"/>
      <c r="O1879" s="252"/>
      <c r="P1879" s="252"/>
      <c r="Q1879" s="252"/>
      <c r="R1879" s="252"/>
      <c r="S1879" s="252"/>
      <c r="T1879" s="253"/>
      <c r="U1879" s="14"/>
      <c r="V1879" s="14"/>
      <c r="W1879" s="14"/>
      <c r="X1879" s="14"/>
      <c r="Y1879" s="14"/>
      <c r="Z1879" s="14"/>
      <c r="AA1879" s="14"/>
      <c r="AB1879" s="14"/>
      <c r="AC1879" s="14"/>
      <c r="AD1879" s="14"/>
      <c r="AE1879" s="14"/>
      <c r="AT1879" s="254" t="s">
        <v>247</v>
      </c>
      <c r="AU1879" s="254" t="s">
        <v>82</v>
      </c>
      <c r="AV1879" s="14" t="s">
        <v>82</v>
      </c>
      <c r="AW1879" s="14" t="s">
        <v>33</v>
      </c>
      <c r="AX1879" s="14" t="s">
        <v>73</v>
      </c>
      <c r="AY1879" s="254" t="s">
        <v>236</v>
      </c>
    </row>
    <row r="1880" s="14" customFormat="1">
      <c r="A1880" s="14"/>
      <c r="B1880" s="244"/>
      <c r="C1880" s="245"/>
      <c r="D1880" s="235" t="s">
        <v>247</v>
      </c>
      <c r="E1880" s="246" t="s">
        <v>19</v>
      </c>
      <c r="F1880" s="247" t="s">
        <v>1975</v>
      </c>
      <c r="G1880" s="245"/>
      <c r="H1880" s="248">
        <v>131.40000000000001</v>
      </c>
      <c r="I1880" s="249"/>
      <c r="J1880" s="245"/>
      <c r="K1880" s="245"/>
      <c r="L1880" s="250"/>
      <c r="M1880" s="251"/>
      <c r="N1880" s="252"/>
      <c r="O1880" s="252"/>
      <c r="P1880" s="252"/>
      <c r="Q1880" s="252"/>
      <c r="R1880" s="252"/>
      <c r="S1880" s="252"/>
      <c r="T1880" s="253"/>
      <c r="U1880" s="14"/>
      <c r="V1880" s="14"/>
      <c r="W1880" s="14"/>
      <c r="X1880" s="14"/>
      <c r="Y1880" s="14"/>
      <c r="Z1880" s="14"/>
      <c r="AA1880" s="14"/>
      <c r="AB1880" s="14"/>
      <c r="AC1880" s="14"/>
      <c r="AD1880" s="14"/>
      <c r="AE1880" s="14"/>
      <c r="AT1880" s="254" t="s">
        <v>247</v>
      </c>
      <c r="AU1880" s="254" t="s">
        <v>82</v>
      </c>
      <c r="AV1880" s="14" t="s">
        <v>82</v>
      </c>
      <c r="AW1880" s="14" t="s">
        <v>33</v>
      </c>
      <c r="AX1880" s="14" t="s">
        <v>73</v>
      </c>
      <c r="AY1880" s="254" t="s">
        <v>236</v>
      </c>
    </row>
    <row r="1881" s="14" customFormat="1">
      <c r="A1881" s="14"/>
      <c r="B1881" s="244"/>
      <c r="C1881" s="245"/>
      <c r="D1881" s="235" t="s">
        <v>247</v>
      </c>
      <c r="E1881" s="246" t="s">
        <v>19</v>
      </c>
      <c r="F1881" s="247" t="s">
        <v>1976</v>
      </c>
      <c r="G1881" s="245"/>
      <c r="H1881" s="248">
        <v>97.650000000000006</v>
      </c>
      <c r="I1881" s="249"/>
      <c r="J1881" s="245"/>
      <c r="K1881" s="245"/>
      <c r="L1881" s="250"/>
      <c r="M1881" s="251"/>
      <c r="N1881" s="252"/>
      <c r="O1881" s="252"/>
      <c r="P1881" s="252"/>
      <c r="Q1881" s="252"/>
      <c r="R1881" s="252"/>
      <c r="S1881" s="252"/>
      <c r="T1881" s="253"/>
      <c r="U1881" s="14"/>
      <c r="V1881" s="14"/>
      <c r="W1881" s="14"/>
      <c r="X1881" s="14"/>
      <c r="Y1881" s="14"/>
      <c r="Z1881" s="14"/>
      <c r="AA1881" s="14"/>
      <c r="AB1881" s="14"/>
      <c r="AC1881" s="14"/>
      <c r="AD1881" s="14"/>
      <c r="AE1881" s="14"/>
      <c r="AT1881" s="254" t="s">
        <v>247</v>
      </c>
      <c r="AU1881" s="254" t="s">
        <v>82</v>
      </c>
      <c r="AV1881" s="14" t="s">
        <v>82</v>
      </c>
      <c r="AW1881" s="14" t="s">
        <v>33</v>
      </c>
      <c r="AX1881" s="14" t="s">
        <v>73</v>
      </c>
      <c r="AY1881" s="254" t="s">
        <v>236</v>
      </c>
    </row>
    <row r="1882" s="14" customFormat="1">
      <c r="A1882" s="14"/>
      <c r="B1882" s="244"/>
      <c r="C1882" s="245"/>
      <c r="D1882" s="235" t="s">
        <v>247</v>
      </c>
      <c r="E1882" s="246" t="s">
        <v>19</v>
      </c>
      <c r="F1882" s="247" t="s">
        <v>1977</v>
      </c>
      <c r="G1882" s="245"/>
      <c r="H1882" s="248">
        <v>9.3599999999999994</v>
      </c>
      <c r="I1882" s="249"/>
      <c r="J1882" s="245"/>
      <c r="K1882" s="245"/>
      <c r="L1882" s="250"/>
      <c r="M1882" s="251"/>
      <c r="N1882" s="252"/>
      <c r="O1882" s="252"/>
      <c r="P1882" s="252"/>
      <c r="Q1882" s="252"/>
      <c r="R1882" s="252"/>
      <c r="S1882" s="252"/>
      <c r="T1882" s="253"/>
      <c r="U1882" s="14"/>
      <c r="V1882" s="14"/>
      <c r="W1882" s="14"/>
      <c r="X1882" s="14"/>
      <c r="Y1882" s="14"/>
      <c r="Z1882" s="14"/>
      <c r="AA1882" s="14"/>
      <c r="AB1882" s="14"/>
      <c r="AC1882" s="14"/>
      <c r="AD1882" s="14"/>
      <c r="AE1882" s="14"/>
      <c r="AT1882" s="254" t="s">
        <v>247</v>
      </c>
      <c r="AU1882" s="254" t="s">
        <v>82</v>
      </c>
      <c r="AV1882" s="14" t="s">
        <v>82</v>
      </c>
      <c r="AW1882" s="14" t="s">
        <v>33</v>
      </c>
      <c r="AX1882" s="14" t="s">
        <v>73</v>
      </c>
      <c r="AY1882" s="254" t="s">
        <v>236</v>
      </c>
    </row>
    <row r="1883" s="14" customFormat="1">
      <c r="A1883" s="14"/>
      <c r="B1883" s="244"/>
      <c r="C1883" s="245"/>
      <c r="D1883" s="235" t="s">
        <v>247</v>
      </c>
      <c r="E1883" s="246" t="s">
        <v>19</v>
      </c>
      <c r="F1883" s="247" t="s">
        <v>1978</v>
      </c>
      <c r="G1883" s="245"/>
      <c r="H1883" s="248">
        <v>10.199999999999999</v>
      </c>
      <c r="I1883" s="249"/>
      <c r="J1883" s="245"/>
      <c r="K1883" s="245"/>
      <c r="L1883" s="250"/>
      <c r="M1883" s="251"/>
      <c r="N1883" s="252"/>
      <c r="O1883" s="252"/>
      <c r="P1883" s="252"/>
      <c r="Q1883" s="252"/>
      <c r="R1883" s="252"/>
      <c r="S1883" s="252"/>
      <c r="T1883" s="253"/>
      <c r="U1883" s="14"/>
      <c r="V1883" s="14"/>
      <c r="W1883" s="14"/>
      <c r="X1883" s="14"/>
      <c r="Y1883" s="14"/>
      <c r="Z1883" s="14"/>
      <c r="AA1883" s="14"/>
      <c r="AB1883" s="14"/>
      <c r="AC1883" s="14"/>
      <c r="AD1883" s="14"/>
      <c r="AE1883" s="14"/>
      <c r="AT1883" s="254" t="s">
        <v>247</v>
      </c>
      <c r="AU1883" s="254" t="s">
        <v>82</v>
      </c>
      <c r="AV1883" s="14" t="s">
        <v>82</v>
      </c>
      <c r="AW1883" s="14" t="s">
        <v>33</v>
      </c>
      <c r="AX1883" s="14" t="s">
        <v>73</v>
      </c>
      <c r="AY1883" s="254" t="s">
        <v>236</v>
      </c>
    </row>
    <row r="1884" s="15" customFormat="1">
      <c r="A1884" s="15"/>
      <c r="B1884" s="255"/>
      <c r="C1884" s="256"/>
      <c r="D1884" s="235" t="s">
        <v>247</v>
      </c>
      <c r="E1884" s="257" t="s">
        <v>19</v>
      </c>
      <c r="F1884" s="258" t="s">
        <v>254</v>
      </c>
      <c r="G1884" s="256"/>
      <c r="H1884" s="259">
        <v>702.69399999999996</v>
      </c>
      <c r="I1884" s="260"/>
      <c r="J1884" s="256"/>
      <c r="K1884" s="256"/>
      <c r="L1884" s="261"/>
      <c r="M1884" s="262"/>
      <c r="N1884" s="263"/>
      <c r="O1884" s="263"/>
      <c r="P1884" s="263"/>
      <c r="Q1884" s="263"/>
      <c r="R1884" s="263"/>
      <c r="S1884" s="263"/>
      <c r="T1884" s="264"/>
      <c r="U1884" s="15"/>
      <c r="V1884" s="15"/>
      <c r="W1884" s="15"/>
      <c r="X1884" s="15"/>
      <c r="Y1884" s="15"/>
      <c r="Z1884" s="15"/>
      <c r="AA1884" s="15"/>
      <c r="AB1884" s="15"/>
      <c r="AC1884" s="15"/>
      <c r="AD1884" s="15"/>
      <c r="AE1884" s="15"/>
      <c r="AT1884" s="265" t="s">
        <v>247</v>
      </c>
      <c r="AU1884" s="265" t="s">
        <v>82</v>
      </c>
      <c r="AV1884" s="15" t="s">
        <v>243</v>
      </c>
      <c r="AW1884" s="15" t="s">
        <v>33</v>
      </c>
      <c r="AX1884" s="15" t="s">
        <v>80</v>
      </c>
      <c r="AY1884" s="265" t="s">
        <v>236</v>
      </c>
    </row>
    <row r="1885" s="12" customFormat="1" ht="22.8" customHeight="1">
      <c r="A1885" s="12"/>
      <c r="B1885" s="199"/>
      <c r="C1885" s="200"/>
      <c r="D1885" s="201" t="s">
        <v>72</v>
      </c>
      <c r="E1885" s="213" t="s">
        <v>1984</v>
      </c>
      <c r="F1885" s="213" t="s">
        <v>1985</v>
      </c>
      <c r="G1885" s="200"/>
      <c r="H1885" s="200"/>
      <c r="I1885" s="203"/>
      <c r="J1885" s="214">
        <f>BK1885</f>
        <v>0</v>
      </c>
      <c r="K1885" s="200"/>
      <c r="L1885" s="205"/>
      <c r="M1885" s="206"/>
      <c r="N1885" s="207"/>
      <c r="O1885" s="207"/>
      <c r="P1885" s="208">
        <f>SUM(P1886:P2028)</f>
        <v>0</v>
      </c>
      <c r="Q1885" s="207"/>
      <c r="R1885" s="208">
        <f>SUM(R1886:R2028)</f>
        <v>0.38595764999999999</v>
      </c>
      <c r="S1885" s="207"/>
      <c r="T1885" s="209">
        <f>SUM(T1886:T2028)</f>
        <v>0</v>
      </c>
      <c r="U1885" s="12"/>
      <c r="V1885" s="12"/>
      <c r="W1885" s="12"/>
      <c r="X1885" s="12"/>
      <c r="Y1885" s="12"/>
      <c r="Z1885" s="12"/>
      <c r="AA1885" s="12"/>
      <c r="AB1885" s="12"/>
      <c r="AC1885" s="12"/>
      <c r="AD1885" s="12"/>
      <c r="AE1885" s="12"/>
      <c r="AR1885" s="210" t="s">
        <v>82</v>
      </c>
      <c r="AT1885" s="211" t="s">
        <v>72</v>
      </c>
      <c r="AU1885" s="211" t="s">
        <v>80</v>
      </c>
      <c r="AY1885" s="210" t="s">
        <v>236</v>
      </c>
      <c r="BK1885" s="212">
        <f>SUM(BK1886:BK2028)</f>
        <v>0</v>
      </c>
    </row>
    <row r="1886" s="2" customFormat="1" ht="24.15" customHeight="1">
      <c r="A1886" s="40"/>
      <c r="B1886" s="41"/>
      <c r="C1886" s="215" t="s">
        <v>1986</v>
      </c>
      <c r="D1886" s="215" t="s">
        <v>238</v>
      </c>
      <c r="E1886" s="216" t="s">
        <v>1987</v>
      </c>
      <c r="F1886" s="217" t="s">
        <v>1988</v>
      </c>
      <c r="G1886" s="218" t="s">
        <v>114</v>
      </c>
      <c r="H1886" s="219">
        <v>2968.9050000000002</v>
      </c>
      <c r="I1886" s="220"/>
      <c r="J1886" s="221">
        <f>ROUND(I1886*H1886,2)</f>
        <v>0</v>
      </c>
      <c r="K1886" s="217" t="s">
        <v>242</v>
      </c>
      <c r="L1886" s="46"/>
      <c r="M1886" s="222" t="s">
        <v>19</v>
      </c>
      <c r="N1886" s="223" t="s">
        <v>44</v>
      </c>
      <c r="O1886" s="86"/>
      <c r="P1886" s="224">
        <f>O1886*H1886</f>
        <v>0</v>
      </c>
      <c r="Q1886" s="224">
        <v>0.00012999999999999999</v>
      </c>
      <c r="R1886" s="224">
        <f>Q1886*H1886</f>
        <v>0.38595764999999999</v>
      </c>
      <c r="S1886" s="224">
        <v>0</v>
      </c>
      <c r="T1886" s="225">
        <f>S1886*H1886</f>
        <v>0</v>
      </c>
      <c r="U1886" s="40"/>
      <c r="V1886" s="40"/>
      <c r="W1886" s="40"/>
      <c r="X1886" s="40"/>
      <c r="Y1886" s="40"/>
      <c r="Z1886" s="40"/>
      <c r="AA1886" s="40"/>
      <c r="AB1886" s="40"/>
      <c r="AC1886" s="40"/>
      <c r="AD1886" s="40"/>
      <c r="AE1886" s="40"/>
      <c r="AR1886" s="226" t="s">
        <v>348</v>
      </c>
      <c r="AT1886" s="226" t="s">
        <v>238</v>
      </c>
      <c r="AU1886" s="226" t="s">
        <v>82</v>
      </c>
      <c r="AY1886" s="19" t="s">
        <v>236</v>
      </c>
      <c r="BE1886" s="227">
        <f>IF(N1886="základní",J1886,0)</f>
        <v>0</v>
      </c>
      <c r="BF1886" s="227">
        <f>IF(N1886="snížená",J1886,0)</f>
        <v>0</v>
      </c>
      <c r="BG1886" s="227">
        <f>IF(N1886="zákl. přenesená",J1886,0)</f>
        <v>0</v>
      </c>
      <c r="BH1886" s="227">
        <f>IF(N1886="sníž. přenesená",J1886,0)</f>
        <v>0</v>
      </c>
      <c r="BI1886" s="227">
        <f>IF(N1886="nulová",J1886,0)</f>
        <v>0</v>
      </c>
      <c r="BJ1886" s="19" t="s">
        <v>80</v>
      </c>
      <c r="BK1886" s="227">
        <f>ROUND(I1886*H1886,2)</f>
        <v>0</v>
      </c>
      <c r="BL1886" s="19" t="s">
        <v>348</v>
      </c>
      <c r="BM1886" s="226" t="s">
        <v>1989</v>
      </c>
    </row>
    <row r="1887" s="2" customFormat="1">
      <c r="A1887" s="40"/>
      <c r="B1887" s="41"/>
      <c r="C1887" s="42"/>
      <c r="D1887" s="228" t="s">
        <v>245</v>
      </c>
      <c r="E1887" s="42"/>
      <c r="F1887" s="229" t="s">
        <v>1990</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82</v>
      </c>
    </row>
    <row r="1888" s="13" customFormat="1">
      <c r="A1888" s="13"/>
      <c r="B1888" s="233"/>
      <c r="C1888" s="234"/>
      <c r="D1888" s="235" t="s">
        <v>247</v>
      </c>
      <c r="E1888" s="236" t="s">
        <v>19</v>
      </c>
      <c r="F1888" s="237" t="s">
        <v>268</v>
      </c>
      <c r="G1888" s="234"/>
      <c r="H1888" s="236" t="s">
        <v>19</v>
      </c>
      <c r="I1888" s="238"/>
      <c r="J1888" s="234"/>
      <c r="K1888" s="234"/>
      <c r="L1888" s="239"/>
      <c r="M1888" s="240"/>
      <c r="N1888" s="241"/>
      <c r="O1888" s="241"/>
      <c r="P1888" s="241"/>
      <c r="Q1888" s="241"/>
      <c r="R1888" s="241"/>
      <c r="S1888" s="241"/>
      <c r="T1888" s="242"/>
      <c r="U1888" s="13"/>
      <c r="V1888" s="13"/>
      <c r="W1888" s="13"/>
      <c r="X1888" s="13"/>
      <c r="Y1888" s="13"/>
      <c r="Z1888" s="13"/>
      <c r="AA1888" s="13"/>
      <c r="AB1888" s="13"/>
      <c r="AC1888" s="13"/>
      <c r="AD1888" s="13"/>
      <c r="AE1888" s="13"/>
      <c r="AT1888" s="243" t="s">
        <v>247</v>
      </c>
      <c r="AU1888" s="243" t="s">
        <v>82</v>
      </c>
      <c r="AV1888" s="13" t="s">
        <v>80</v>
      </c>
      <c r="AW1888" s="13" t="s">
        <v>33</v>
      </c>
      <c r="AX1888" s="13" t="s">
        <v>73</v>
      </c>
      <c r="AY1888" s="243" t="s">
        <v>236</v>
      </c>
    </row>
    <row r="1889" s="13" customFormat="1">
      <c r="A1889" s="13"/>
      <c r="B1889" s="233"/>
      <c r="C1889" s="234"/>
      <c r="D1889" s="235" t="s">
        <v>247</v>
      </c>
      <c r="E1889" s="236" t="s">
        <v>19</v>
      </c>
      <c r="F1889" s="237" t="s">
        <v>269</v>
      </c>
      <c r="G1889" s="234"/>
      <c r="H1889" s="236" t="s">
        <v>19</v>
      </c>
      <c r="I1889" s="238"/>
      <c r="J1889" s="234"/>
      <c r="K1889" s="234"/>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247</v>
      </c>
      <c r="AU1889" s="243" t="s">
        <v>82</v>
      </c>
      <c r="AV1889" s="13" t="s">
        <v>80</v>
      </c>
      <c r="AW1889" s="13" t="s">
        <v>33</v>
      </c>
      <c r="AX1889" s="13" t="s">
        <v>73</v>
      </c>
      <c r="AY1889" s="243" t="s">
        <v>236</v>
      </c>
    </row>
    <row r="1890" s="14" customFormat="1">
      <c r="A1890" s="14"/>
      <c r="B1890" s="244"/>
      <c r="C1890" s="245"/>
      <c r="D1890" s="235" t="s">
        <v>247</v>
      </c>
      <c r="E1890" s="246" t="s">
        <v>19</v>
      </c>
      <c r="F1890" s="247" t="s">
        <v>588</v>
      </c>
      <c r="G1890" s="245"/>
      <c r="H1890" s="248">
        <v>78.323999999999998</v>
      </c>
      <c r="I1890" s="249"/>
      <c r="J1890" s="245"/>
      <c r="K1890" s="245"/>
      <c r="L1890" s="250"/>
      <c r="M1890" s="251"/>
      <c r="N1890" s="252"/>
      <c r="O1890" s="252"/>
      <c r="P1890" s="252"/>
      <c r="Q1890" s="252"/>
      <c r="R1890" s="252"/>
      <c r="S1890" s="252"/>
      <c r="T1890" s="253"/>
      <c r="U1890" s="14"/>
      <c r="V1890" s="14"/>
      <c r="W1890" s="14"/>
      <c r="X1890" s="14"/>
      <c r="Y1890" s="14"/>
      <c r="Z1890" s="14"/>
      <c r="AA1890" s="14"/>
      <c r="AB1890" s="14"/>
      <c r="AC1890" s="14"/>
      <c r="AD1890" s="14"/>
      <c r="AE1890" s="14"/>
      <c r="AT1890" s="254" t="s">
        <v>247</v>
      </c>
      <c r="AU1890" s="254" t="s">
        <v>82</v>
      </c>
      <c r="AV1890" s="14" t="s">
        <v>82</v>
      </c>
      <c r="AW1890" s="14" t="s">
        <v>33</v>
      </c>
      <c r="AX1890" s="14" t="s">
        <v>73</v>
      </c>
      <c r="AY1890" s="254" t="s">
        <v>236</v>
      </c>
    </row>
    <row r="1891" s="14" customFormat="1">
      <c r="A1891" s="14"/>
      <c r="B1891" s="244"/>
      <c r="C1891" s="245"/>
      <c r="D1891" s="235" t="s">
        <v>247</v>
      </c>
      <c r="E1891" s="246" t="s">
        <v>19</v>
      </c>
      <c r="F1891" s="247" t="s">
        <v>120</v>
      </c>
      <c r="G1891" s="245"/>
      <c r="H1891" s="248">
        <v>-1.5760000000000001</v>
      </c>
      <c r="I1891" s="249"/>
      <c r="J1891" s="245"/>
      <c r="K1891" s="245"/>
      <c r="L1891" s="250"/>
      <c r="M1891" s="251"/>
      <c r="N1891" s="252"/>
      <c r="O1891" s="252"/>
      <c r="P1891" s="252"/>
      <c r="Q1891" s="252"/>
      <c r="R1891" s="252"/>
      <c r="S1891" s="252"/>
      <c r="T1891" s="253"/>
      <c r="U1891" s="14"/>
      <c r="V1891" s="14"/>
      <c r="W1891" s="14"/>
      <c r="X1891" s="14"/>
      <c r="Y1891" s="14"/>
      <c r="Z1891" s="14"/>
      <c r="AA1891" s="14"/>
      <c r="AB1891" s="14"/>
      <c r="AC1891" s="14"/>
      <c r="AD1891" s="14"/>
      <c r="AE1891" s="14"/>
      <c r="AT1891" s="254" t="s">
        <v>247</v>
      </c>
      <c r="AU1891" s="254" t="s">
        <v>82</v>
      </c>
      <c r="AV1891" s="14" t="s">
        <v>82</v>
      </c>
      <c r="AW1891" s="14" t="s">
        <v>33</v>
      </c>
      <c r="AX1891" s="14" t="s">
        <v>73</v>
      </c>
      <c r="AY1891" s="254" t="s">
        <v>236</v>
      </c>
    </row>
    <row r="1892" s="14" customFormat="1">
      <c r="A1892" s="14"/>
      <c r="B1892" s="244"/>
      <c r="C1892" s="245"/>
      <c r="D1892" s="235" t="s">
        <v>247</v>
      </c>
      <c r="E1892" s="246" t="s">
        <v>19</v>
      </c>
      <c r="F1892" s="247" t="s">
        <v>589</v>
      </c>
      <c r="G1892" s="245"/>
      <c r="H1892" s="248">
        <v>-6.5010000000000003</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247</v>
      </c>
      <c r="AU1892" s="254" t="s">
        <v>82</v>
      </c>
      <c r="AV1892" s="14" t="s">
        <v>82</v>
      </c>
      <c r="AW1892" s="14" t="s">
        <v>33</v>
      </c>
      <c r="AX1892" s="14" t="s">
        <v>73</v>
      </c>
      <c r="AY1892" s="254" t="s">
        <v>236</v>
      </c>
    </row>
    <row r="1893" s="14" customFormat="1">
      <c r="A1893" s="14"/>
      <c r="B1893" s="244"/>
      <c r="C1893" s="245"/>
      <c r="D1893" s="235" t="s">
        <v>247</v>
      </c>
      <c r="E1893" s="246" t="s">
        <v>19</v>
      </c>
      <c r="F1893" s="247" t="s">
        <v>590</v>
      </c>
      <c r="G1893" s="245"/>
      <c r="H1893" s="248">
        <v>-2.52</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247</v>
      </c>
      <c r="AU1893" s="254" t="s">
        <v>82</v>
      </c>
      <c r="AV1893" s="14" t="s">
        <v>82</v>
      </c>
      <c r="AW1893" s="14" t="s">
        <v>33</v>
      </c>
      <c r="AX1893" s="14" t="s">
        <v>73</v>
      </c>
      <c r="AY1893" s="254" t="s">
        <v>236</v>
      </c>
    </row>
    <row r="1894" s="14" customFormat="1">
      <c r="A1894" s="14"/>
      <c r="B1894" s="244"/>
      <c r="C1894" s="245"/>
      <c r="D1894" s="235" t="s">
        <v>247</v>
      </c>
      <c r="E1894" s="246" t="s">
        <v>19</v>
      </c>
      <c r="F1894" s="247" t="s">
        <v>591</v>
      </c>
      <c r="G1894" s="245"/>
      <c r="H1894" s="248">
        <v>55.387999999999998</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247</v>
      </c>
      <c r="AU1894" s="254" t="s">
        <v>82</v>
      </c>
      <c r="AV1894" s="14" t="s">
        <v>82</v>
      </c>
      <c r="AW1894" s="14" t="s">
        <v>33</v>
      </c>
      <c r="AX1894" s="14" t="s">
        <v>73</v>
      </c>
      <c r="AY1894" s="254" t="s">
        <v>236</v>
      </c>
    </row>
    <row r="1895" s="14" customFormat="1">
      <c r="A1895" s="14"/>
      <c r="B1895" s="244"/>
      <c r="C1895" s="245"/>
      <c r="D1895" s="235" t="s">
        <v>247</v>
      </c>
      <c r="E1895" s="246" t="s">
        <v>19</v>
      </c>
      <c r="F1895" s="247" t="s">
        <v>1991</v>
      </c>
      <c r="G1895" s="245"/>
      <c r="H1895" s="248">
        <v>9.1999999999999993</v>
      </c>
      <c r="I1895" s="249"/>
      <c r="J1895" s="245"/>
      <c r="K1895" s="245"/>
      <c r="L1895" s="250"/>
      <c r="M1895" s="251"/>
      <c r="N1895" s="252"/>
      <c r="O1895" s="252"/>
      <c r="P1895" s="252"/>
      <c r="Q1895" s="252"/>
      <c r="R1895" s="252"/>
      <c r="S1895" s="252"/>
      <c r="T1895" s="253"/>
      <c r="U1895" s="14"/>
      <c r="V1895" s="14"/>
      <c r="W1895" s="14"/>
      <c r="X1895" s="14"/>
      <c r="Y1895" s="14"/>
      <c r="Z1895" s="14"/>
      <c r="AA1895" s="14"/>
      <c r="AB1895" s="14"/>
      <c r="AC1895" s="14"/>
      <c r="AD1895" s="14"/>
      <c r="AE1895" s="14"/>
      <c r="AT1895" s="254" t="s">
        <v>247</v>
      </c>
      <c r="AU1895" s="254" t="s">
        <v>82</v>
      </c>
      <c r="AV1895" s="14" t="s">
        <v>82</v>
      </c>
      <c r="AW1895" s="14" t="s">
        <v>33</v>
      </c>
      <c r="AX1895" s="14" t="s">
        <v>73</v>
      </c>
      <c r="AY1895" s="254" t="s">
        <v>236</v>
      </c>
    </row>
    <row r="1896" s="14" customFormat="1">
      <c r="A1896" s="14"/>
      <c r="B1896" s="244"/>
      <c r="C1896" s="245"/>
      <c r="D1896" s="235" t="s">
        <v>247</v>
      </c>
      <c r="E1896" s="246" t="s">
        <v>19</v>
      </c>
      <c r="F1896" s="247" t="s">
        <v>592</v>
      </c>
      <c r="G1896" s="245"/>
      <c r="H1896" s="248">
        <v>36.661000000000001</v>
      </c>
      <c r="I1896" s="249"/>
      <c r="J1896" s="245"/>
      <c r="K1896" s="245"/>
      <c r="L1896" s="250"/>
      <c r="M1896" s="251"/>
      <c r="N1896" s="252"/>
      <c r="O1896" s="252"/>
      <c r="P1896" s="252"/>
      <c r="Q1896" s="252"/>
      <c r="R1896" s="252"/>
      <c r="S1896" s="252"/>
      <c r="T1896" s="253"/>
      <c r="U1896" s="14"/>
      <c r="V1896" s="14"/>
      <c r="W1896" s="14"/>
      <c r="X1896" s="14"/>
      <c r="Y1896" s="14"/>
      <c r="Z1896" s="14"/>
      <c r="AA1896" s="14"/>
      <c r="AB1896" s="14"/>
      <c r="AC1896" s="14"/>
      <c r="AD1896" s="14"/>
      <c r="AE1896" s="14"/>
      <c r="AT1896" s="254" t="s">
        <v>247</v>
      </c>
      <c r="AU1896" s="254" t="s">
        <v>82</v>
      </c>
      <c r="AV1896" s="14" t="s">
        <v>82</v>
      </c>
      <c r="AW1896" s="14" t="s">
        <v>33</v>
      </c>
      <c r="AX1896" s="14" t="s">
        <v>73</v>
      </c>
      <c r="AY1896" s="254" t="s">
        <v>236</v>
      </c>
    </row>
    <row r="1897" s="14" customFormat="1">
      <c r="A1897" s="14"/>
      <c r="B1897" s="244"/>
      <c r="C1897" s="245"/>
      <c r="D1897" s="235" t="s">
        <v>247</v>
      </c>
      <c r="E1897" s="246" t="s">
        <v>19</v>
      </c>
      <c r="F1897" s="247" t="s">
        <v>593</v>
      </c>
      <c r="G1897" s="245"/>
      <c r="H1897" s="248">
        <v>56.405000000000001</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247</v>
      </c>
      <c r="AU1897" s="254" t="s">
        <v>82</v>
      </c>
      <c r="AV1897" s="14" t="s">
        <v>82</v>
      </c>
      <c r="AW1897" s="14" t="s">
        <v>33</v>
      </c>
      <c r="AX1897" s="14" t="s">
        <v>73</v>
      </c>
      <c r="AY1897" s="254" t="s">
        <v>236</v>
      </c>
    </row>
    <row r="1898" s="14" customFormat="1">
      <c r="A1898" s="14"/>
      <c r="B1898" s="244"/>
      <c r="C1898" s="245"/>
      <c r="D1898" s="235" t="s">
        <v>247</v>
      </c>
      <c r="E1898" s="246" t="s">
        <v>19</v>
      </c>
      <c r="F1898" s="247" t="s">
        <v>120</v>
      </c>
      <c r="G1898" s="245"/>
      <c r="H1898" s="248">
        <v>-1.5760000000000001</v>
      </c>
      <c r="I1898" s="249"/>
      <c r="J1898" s="245"/>
      <c r="K1898" s="245"/>
      <c r="L1898" s="250"/>
      <c r="M1898" s="251"/>
      <c r="N1898" s="252"/>
      <c r="O1898" s="252"/>
      <c r="P1898" s="252"/>
      <c r="Q1898" s="252"/>
      <c r="R1898" s="252"/>
      <c r="S1898" s="252"/>
      <c r="T1898" s="253"/>
      <c r="U1898" s="14"/>
      <c r="V1898" s="14"/>
      <c r="W1898" s="14"/>
      <c r="X1898" s="14"/>
      <c r="Y1898" s="14"/>
      <c r="Z1898" s="14"/>
      <c r="AA1898" s="14"/>
      <c r="AB1898" s="14"/>
      <c r="AC1898" s="14"/>
      <c r="AD1898" s="14"/>
      <c r="AE1898" s="14"/>
      <c r="AT1898" s="254" t="s">
        <v>247</v>
      </c>
      <c r="AU1898" s="254" t="s">
        <v>82</v>
      </c>
      <c r="AV1898" s="14" t="s">
        <v>82</v>
      </c>
      <c r="AW1898" s="14" t="s">
        <v>33</v>
      </c>
      <c r="AX1898" s="14" t="s">
        <v>73</v>
      </c>
      <c r="AY1898" s="254" t="s">
        <v>236</v>
      </c>
    </row>
    <row r="1899" s="14" customFormat="1">
      <c r="A1899" s="14"/>
      <c r="B1899" s="244"/>
      <c r="C1899" s="245"/>
      <c r="D1899" s="235" t="s">
        <v>247</v>
      </c>
      <c r="E1899" s="246" t="s">
        <v>19</v>
      </c>
      <c r="F1899" s="247" t="s">
        <v>594</v>
      </c>
      <c r="G1899" s="245"/>
      <c r="H1899" s="248">
        <v>-3.2509999999999999</v>
      </c>
      <c r="I1899" s="249"/>
      <c r="J1899" s="245"/>
      <c r="K1899" s="245"/>
      <c r="L1899" s="250"/>
      <c r="M1899" s="251"/>
      <c r="N1899" s="252"/>
      <c r="O1899" s="252"/>
      <c r="P1899" s="252"/>
      <c r="Q1899" s="252"/>
      <c r="R1899" s="252"/>
      <c r="S1899" s="252"/>
      <c r="T1899" s="253"/>
      <c r="U1899" s="14"/>
      <c r="V1899" s="14"/>
      <c r="W1899" s="14"/>
      <c r="X1899" s="14"/>
      <c r="Y1899" s="14"/>
      <c r="Z1899" s="14"/>
      <c r="AA1899" s="14"/>
      <c r="AB1899" s="14"/>
      <c r="AC1899" s="14"/>
      <c r="AD1899" s="14"/>
      <c r="AE1899" s="14"/>
      <c r="AT1899" s="254" t="s">
        <v>247</v>
      </c>
      <c r="AU1899" s="254" t="s">
        <v>82</v>
      </c>
      <c r="AV1899" s="14" t="s">
        <v>82</v>
      </c>
      <c r="AW1899" s="14" t="s">
        <v>33</v>
      </c>
      <c r="AX1899" s="14" t="s">
        <v>73</v>
      </c>
      <c r="AY1899" s="254" t="s">
        <v>236</v>
      </c>
    </row>
    <row r="1900" s="14" customFormat="1">
      <c r="A1900" s="14"/>
      <c r="B1900" s="244"/>
      <c r="C1900" s="245"/>
      <c r="D1900" s="235" t="s">
        <v>247</v>
      </c>
      <c r="E1900" s="246" t="s">
        <v>19</v>
      </c>
      <c r="F1900" s="247" t="s">
        <v>595</v>
      </c>
      <c r="G1900" s="245"/>
      <c r="H1900" s="248">
        <v>95.709000000000003</v>
      </c>
      <c r="I1900" s="249"/>
      <c r="J1900" s="245"/>
      <c r="K1900" s="245"/>
      <c r="L1900" s="250"/>
      <c r="M1900" s="251"/>
      <c r="N1900" s="252"/>
      <c r="O1900" s="252"/>
      <c r="P1900" s="252"/>
      <c r="Q1900" s="252"/>
      <c r="R1900" s="252"/>
      <c r="S1900" s="252"/>
      <c r="T1900" s="253"/>
      <c r="U1900" s="14"/>
      <c r="V1900" s="14"/>
      <c r="W1900" s="14"/>
      <c r="X1900" s="14"/>
      <c r="Y1900" s="14"/>
      <c r="Z1900" s="14"/>
      <c r="AA1900" s="14"/>
      <c r="AB1900" s="14"/>
      <c r="AC1900" s="14"/>
      <c r="AD1900" s="14"/>
      <c r="AE1900" s="14"/>
      <c r="AT1900" s="254" t="s">
        <v>247</v>
      </c>
      <c r="AU1900" s="254" t="s">
        <v>82</v>
      </c>
      <c r="AV1900" s="14" t="s">
        <v>82</v>
      </c>
      <c r="AW1900" s="14" t="s">
        <v>33</v>
      </c>
      <c r="AX1900" s="14" t="s">
        <v>73</v>
      </c>
      <c r="AY1900" s="254" t="s">
        <v>236</v>
      </c>
    </row>
    <row r="1901" s="14" customFormat="1">
      <c r="A1901" s="14"/>
      <c r="B1901" s="244"/>
      <c r="C1901" s="245"/>
      <c r="D1901" s="235" t="s">
        <v>247</v>
      </c>
      <c r="E1901" s="246" t="s">
        <v>19</v>
      </c>
      <c r="F1901" s="247" t="s">
        <v>596</v>
      </c>
      <c r="G1901" s="245"/>
      <c r="H1901" s="248">
        <v>-2.8570000000000002</v>
      </c>
      <c r="I1901" s="249"/>
      <c r="J1901" s="245"/>
      <c r="K1901" s="245"/>
      <c r="L1901" s="250"/>
      <c r="M1901" s="251"/>
      <c r="N1901" s="252"/>
      <c r="O1901" s="252"/>
      <c r="P1901" s="252"/>
      <c r="Q1901" s="252"/>
      <c r="R1901" s="252"/>
      <c r="S1901" s="252"/>
      <c r="T1901" s="253"/>
      <c r="U1901" s="14"/>
      <c r="V1901" s="14"/>
      <c r="W1901" s="14"/>
      <c r="X1901" s="14"/>
      <c r="Y1901" s="14"/>
      <c r="Z1901" s="14"/>
      <c r="AA1901" s="14"/>
      <c r="AB1901" s="14"/>
      <c r="AC1901" s="14"/>
      <c r="AD1901" s="14"/>
      <c r="AE1901" s="14"/>
      <c r="AT1901" s="254" t="s">
        <v>247</v>
      </c>
      <c r="AU1901" s="254" t="s">
        <v>82</v>
      </c>
      <c r="AV1901" s="14" t="s">
        <v>82</v>
      </c>
      <c r="AW1901" s="14" t="s">
        <v>33</v>
      </c>
      <c r="AX1901" s="14" t="s">
        <v>73</v>
      </c>
      <c r="AY1901" s="254" t="s">
        <v>236</v>
      </c>
    </row>
    <row r="1902" s="14" customFormat="1">
      <c r="A1902" s="14"/>
      <c r="B1902" s="244"/>
      <c r="C1902" s="245"/>
      <c r="D1902" s="235" t="s">
        <v>247</v>
      </c>
      <c r="E1902" s="246" t="s">
        <v>19</v>
      </c>
      <c r="F1902" s="247" t="s">
        <v>597</v>
      </c>
      <c r="G1902" s="245"/>
      <c r="H1902" s="248">
        <v>53.619</v>
      </c>
      <c r="I1902" s="249"/>
      <c r="J1902" s="245"/>
      <c r="K1902" s="245"/>
      <c r="L1902" s="250"/>
      <c r="M1902" s="251"/>
      <c r="N1902" s="252"/>
      <c r="O1902" s="252"/>
      <c r="P1902" s="252"/>
      <c r="Q1902" s="252"/>
      <c r="R1902" s="252"/>
      <c r="S1902" s="252"/>
      <c r="T1902" s="253"/>
      <c r="U1902" s="14"/>
      <c r="V1902" s="14"/>
      <c r="W1902" s="14"/>
      <c r="X1902" s="14"/>
      <c r="Y1902" s="14"/>
      <c r="Z1902" s="14"/>
      <c r="AA1902" s="14"/>
      <c r="AB1902" s="14"/>
      <c r="AC1902" s="14"/>
      <c r="AD1902" s="14"/>
      <c r="AE1902" s="14"/>
      <c r="AT1902" s="254" t="s">
        <v>247</v>
      </c>
      <c r="AU1902" s="254" t="s">
        <v>82</v>
      </c>
      <c r="AV1902" s="14" t="s">
        <v>82</v>
      </c>
      <c r="AW1902" s="14" t="s">
        <v>33</v>
      </c>
      <c r="AX1902" s="14" t="s">
        <v>73</v>
      </c>
      <c r="AY1902" s="254" t="s">
        <v>236</v>
      </c>
    </row>
    <row r="1903" s="14" customFormat="1">
      <c r="A1903" s="14"/>
      <c r="B1903" s="244"/>
      <c r="C1903" s="245"/>
      <c r="D1903" s="235" t="s">
        <v>247</v>
      </c>
      <c r="E1903" s="246" t="s">
        <v>19</v>
      </c>
      <c r="F1903" s="247" t="s">
        <v>120</v>
      </c>
      <c r="G1903" s="245"/>
      <c r="H1903" s="248">
        <v>-1.5760000000000001</v>
      </c>
      <c r="I1903" s="249"/>
      <c r="J1903" s="245"/>
      <c r="K1903" s="245"/>
      <c r="L1903" s="250"/>
      <c r="M1903" s="251"/>
      <c r="N1903" s="252"/>
      <c r="O1903" s="252"/>
      <c r="P1903" s="252"/>
      <c r="Q1903" s="252"/>
      <c r="R1903" s="252"/>
      <c r="S1903" s="252"/>
      <c r="T1903" s="253"/>
      <c r="U1903" s="14"/>
      <c r="V1903" s="14"/>
      <c r="W1903" s="14"/>
      <c r="X1903" s="14"/>
      <c r="Y1903" s="14"/>
      <c r="Z1903" s="14"/>
      <c r="AA1903" s="14"/>
      <c r="AB1903" s="14"/>
      <c r="AC1903" s="14"/>
      <c r="AD1903" s="14"/>
      <c r="AE1903" s="14"/>
      <c r="AT1903" s="254" t="s">
        <v>247</v>
      </c>
      <c r="AU1903" s="254" t="s">
        <v>82</v>
      </c>
      <c r="AV1903" s="14" t="s">
        <v>82</v>
      </c>
      <c r="AW1903" s="14" t="s">
        <v>33</v>
      </c>
      <c r="AX1903" s="14" t="s">
        <v>73</v>
      </c>
      <c r="AY1903" s="254" t="s">
        <v>236</v>
      </c>
    </row>
    <row r="1904" s="14" customFormat="1">
      <c r="A1904" s="14"/>
      <c r="B1904" s="244"/>
      <c r="C1904" s="245"/>
      <c r="D1904" s="235" t="s">
        <v>247</v>
      </c>
      <c r="E1904" s="246" t="s">
        <v>19</v>
      </c>
      <c r="F1904" s="247" t="s">
        <v>1992</v>
      </c>
      <c r="G1904" s="245"/>
      <c r="H1904" s="248">
        <v>17.75</v>
      </c>
      <c r="I1904" s="249"/>
      <c r="J1904" s="245"/>
      <c r="K1904" s="245"/>
      <c r="L1904" s="250"/>
      <c r="M1904" s="251"/>
      <c r="N1904" s="252"/>
      <c r="O1904" s="252"/>
      <c r="P1904" s="252"/>
      <c r="Q1904" s="252"/>
      <c r="R1904" s="252"/>
      <c r="S1904" s="252"/>
      <c r="T1904" s="253"/>
      <c r="U1904" s="14"/>
      <c r="V1904" s="14"/>
      <c r="W1904" s="14"/>
      <c r="X1904" s="14"/>
      <c r="Y1904" s="14"/>
      <c r="Z1904" s="14"/>
      <c r="AA1904" s="14"/>
      <c r="AB1904" s="14"/>
      <c r="AC1904" s="14"/>
      <c r="AD1904" s="14"/>
      <c r="AE1904" s="14"/>
      <c r="AT1904" s="254" t="s">
        <v>247</v>
      </c>
      <c r="AU1904" s="254" t="s">
        <v>82</v>
      </c>
      <c r="AV1904" s="14" t="s">
        <v>82</v>
      </c>
      <c r="AW1904" s="14" t="s">
        <v>33</v>
      </c>
      <c r="AX1904" s="14" t="s">
        <v>73</v>
      </c>
      <c r="AY1904" s="254" t="s">
        <v>236</v>
      </c>
    </row>
    <row r="1905" s="14" customFormat="1">
      <c r="A1905" s="14"/>
      <c r="B1905" s="244"/>
      <c r="C1905" s="245"/>
      <c r="D1905" s="235" t="s">
        <v>247</v>
      </c>
      <c r="E1905" s="246" t="s">
        <v>19</v>
      </c>
      <c r="F1905" s="247" t="s">
        <v>598</v>
      </c>
      <c r="G1905" s="245"/>
      <c r="H1905" s="248">
        <v>20.649000000000001</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247</v>
      </c>
      <c r="AU1905" s="254" t="s">
        <v>82</v>
      </c>
      <c r="AV1905" s="14" t="s">
        <v>82</v>
      </c>
      <c r="AW1905" s="14" t="s">
        <v>33</v>
      </c>
      <c r="AX1905" s="14" t="s">
        <v>73</v>
      </c>
      <c r="AY1905" s="254" t="s">
        <v>236</v>
      </c>
    </row>
    <row r="1906" s="14" customFormat="1">
      <c r="A1906" s="14"/>
      <c r="B1906" s="244"/>
      <c r="C1906" s="245"/>
      <c r="D1906" s="235" t="s">
        <v>247</v>
      </c>
      <c r="E1906" s="246" t="s">
        <v>19</v>
      </c>
      <c r="F1906" s="247" t="s">
        <v>599</v>
      </c>
      <c r="G1906" s="245"/>
      <c r="H1906" s="248">
        <v>-2.9550000000000001</v>
      </c>
      <c r="I1906" s="249"/>
      <c r="J1906" s="245"/>
      <c r="K1906" s="245"/>
      <c r="L1906" s="250"/>
      <c r="M1906" s="251"/>
      <c r="N1906" s="252"/>
      <c r="O1906" s="252"/>
      <c r="P1906" s="252"/>
      <c r="Q1906" s="252"/>
      <c r="R1906" s="252"/>
      <c r="S1906" s="252"/>
      <c r="T1906" s="253"/>
      <c r="U1906" s="14"/>
      <c r="V1906" s="14"/>
      <c r="W1906" s="14"/>
      <c r="X1906" s="14"/>
      <c r="Y1906" s="14"/>
      <c r="Z1906" s="14"/>
      <c r="AA1906" s="14"/>
      <c r="AB1906" s="14"/>
      <c r="AC1906" s="14"/>
      <c r="AD1906" s="14"/>
      <c r="AE1906" s="14"/>
      <c r="AT1906" s="254" t="s">
        <v>247</v>
      </c>
      <c r="AU1906" s="254" t="s">
        <v>82</v>
      </c>
      <c r="AV1906" s="14" t="s">
        <v>82</v>
      </c>
      <c r="AW1906" s="14" t="s">
        <v>33</v>
      </c>
      <c r="AX1906" s="14" t="s">
        <v>73</v>
      </c>
      <c r="AY1906" s="254" t="s">
        <v>236</v>
      </c>
    </row>
    <row r="1907" s="14" customFormat="1">
      <c r="A1907" s="14"/>
      <c r="B1907" s="244"/>
      <c r="C1907" s="245"/>
      <c r="D1907" s="235" t="s">
        <v>247</v>
      </c>
      <c r="E1907" s="246" t="s">
        <v>19</v>
      </c>
      <c r="F1907" s="247" t="s">
        <v>450</v>
      </c>
      <c r="G1907" s="245"/>
      <c r="H1907" s="248">
        <v>3</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247</v>
      </c>
      <c r="AU1907" s="254" t="s">
        <v>82</v>
      </c>
      <c r="AV1907" s="14" t="s">
        <v>82</v>
      </c>
      <c r="AW1907" s="14" t="s">
        <v>33</v>
      </c>
      <c r="AX1907" s="14" t="s">
        <v>73</v>
      </c>
      <c r="AY1907" s="254" t="s">
        <v>236</v>
      </c>
    </row>
    <row r="1908" s="14" customFormat="1">
      <c r="A1908" s="14"/>
      <c r="B1908" s="244"/>
      <c r="C1908" s="245"/>
      <c r="D1908" s="235" t="s">
        <v>247</v>
      </c>
      <c r="E1908" s="246" t="s">
        <v>19</v>
      </c>
      <c r="F1908" s="247" t="s">
        <v>600</v>
      </c>
      <c r="G1908" s="245"/>
      <c r="H1908" s="248">
        <v>15.159000000000001</v>
      </c>
      <c r="I1908" s="249"/>
      <c r="J1908" s="245"/>
      <c r="K1908" s="245"/>
      <c r="L1908" s="250"/>
      <c r="M1908" s="251"/>
      <c r="N1908" s="252"/>
      <c r="O1908" s="252"/>
      <c r="P1908" s="252"/>
      <c r="Q1908" s="252"/>
      <c r="R1908" s="252"/>
      <c r="S1908" s="252"/>
      <c r="T1908" s="253"/>
      <c r="U1908" s="14"/>
      <c r="V1908" s="14"/>
      <c r="W1908" s="14"/>
      <c r="X1908" s="14"/>
      <c r="Y1908" s="14"/>
      <c r="Z1908" s="14"/>
      <c r="AA1908" s="14"/>
      <c r="AB1908" s="14"/>
      <c r="AC1908" s="14"/>
      <c r="AD1908" s="14"/>
      <c r="AE1908" s="14"/>
      <c r="AT1908" s="254" t="s">
        <v>247</v>
      </c>
      <c r="AU1908" s="254" t="s">
        <v>82</v>
      </c>
      <c r="AV1908" s="14" t="s">
        <v>82</v>
      </c>
      <c r="AW1908" s="14" t="s">
        <v>33</v>
      </c>
      <c r="AX1908" s="14" t="s">
        <v>73</v>
      </c>
      <c r="AY1908" s="254" t="s">
        <v>236</v>
      </c>
    </row>
    <row r="1909" s="14" customFormat="1">
      <c r="A1909" s="14"/>
      <c r="B1909" s="244"/>
      <c r="C1909" s="245"/>
      <c r="D1909" s="235" t="s">
        <v>247</v>
      </c>
      <c r="E1909" s="246" t="s">
        <v>19</v>
      </c>
      <c r="F1909" s="247" t="s">
        <v>116</v>
      </c>
      <c r="G1909" s="245"/>
      <c r="H1909" s="248">
        <v>-1.379</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247</v>
      </c>
      <c r="AU1909" s="254" t="s">
        <v>82</v>
      </c>
      <c r="AV1909" s="14" t="s">
        <v>82</v>
      </c>
      <c r="AW1909" s="14" t="s">
        <v>33</v>
      </c>
      <c r="AX1909" s="14" t="s">
        <v>73</v>
      </c>
      <c r="AY1909" s="254" t="s">
        <v>236</v>
      </c>
    </row>
    <row r="1910" s="14" customFormat="1">
      <c r="A1910" s="14"/>
      <c r="B1910" s="244"/>
      <c r="C1910" s="245"/>
      <c r="D1910" s="235" t="s">
        <v>247</v>
      </c>
      <c r="E1910" s="246" t="s">
        <v>19</v>
      </c>
      <c r="F1910" s="247" t="s">
        <v>452</v>
      </c>
      <c r="G1910" s="245"/>
      <c r="H1910" s="248">
        <v>1.8400000000000001</v>
      </c>
      <c r="I1910" s="249"/>
      <c r="J1910" s="245"/>
      <c r="K1910" s="245"/>
      <c r="L1910" s="250"/>
      <c r="M1910" s="251"/>
      <c r="N1910" s="252"/>
      <c r="O1910" s="252"/>
      <c r="P1910" s="252"/>
      <c r="Q1910" s="252"/>
      <c r="R1910" s="252"/>
      <c r="S1910" s="252"/>
      <c r="T1910" s="253"/>
      <c r="U1910" s="14"/>
      <c r="V1910" s="14"/>
      <c r="W1910" s="14"/>
      <c r="X1910" s="14"/>
      <c r="Y1910" s="14"/>
      <c r="Z1910" s="14"/>
      <c r="AA1910" s="14"/>
      <c r="AB1910" s="14"/>
      <c r="AC1910" s="14"/>
      <c r="AD1910" s="14"/>
      <c r="AE1910" s="14"/>
      <c r="AT1910" s="254" t="s">
        <v>247</v>
      </c>
      <c r="AU1910" s="254" t="s">
        <v>82</v>
      </c>
      <c r="AV1910" s="14" t="s">
        <v>82</v>
      </c>
      <c r="AW1910" s="14" t="s">
        <v>33</v>
      </c>
      <c r="AX1910" s="14" t="s">
        <v>73</v>
      </c>
      <c r="AY1910" s="254" t="s">
        <v>236</v>
      </c>
    </row>
    <row r="1911" s="14" customFormat="1">
      <c r="A1911" s="14"/>
      <c r="B1911" s="244"/>
      <c r="C1911" s="245"/>
      <c r="D1911" s="235" t="s">
        <v>247</v>
      </c>
      <c r="E1911" s="246" t="s">
        <v>19</v>
      </c>
      <c r="F1911" s="247" t="s">
        <v>1993</v>
      </c>
      <c r="G1911" s="245"/>
      <c r="H1911" s="248">
        <v>25.010000000000002</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247</v>
      </c>
      <c r="AU1911" s="254" t="s">
        <v>82</v>
      </c>
      <c r="AV1911" s="14" t="s">
        <v>82</v>
      </c>
      <c r="AW1911" s="14" t="s">
        <v>33</v>
      </c>
      <c r="AX1911" s="14" t="s">
        <v>73</v>
      </c>
      <c r="AY1911" s="254" t="s">
        <v>236</v>
      </c>
    </row>
    <row r="1912" s="14" customFormat="1">
      <c r="A1912" s="14"/>
      <c r="B1912" s="244"/>
      <c r="C1912" s="245"/>
      <c r="D1912" s="235" t="s">
        <v>247</v>
      </c>
      <c r="E1912" s="246" t="s">
        <v>123</v>
      </c>
      <c r="F1912" s="247" t="s">
        <v>1053</v>
      </c>
      <c r="G1912" s="245"/>
      <c r="H1912" s="248">
        <v>-1.5760000000000001</v>
      </c>
      <c r="I1912" s="249"/>
      <c r="J1912" s="245"/>
      <c r="K1912" s="245"/>
      <c r="L1912" s="250"/>
      <c r="M1912" s="251"/>
      <c r="N1912" s="252"/>
      <c r="O1912" s="252"/>
      <c r="P1912" s="252"/>
      <c r="Q1912" s="252"/>
      <c r="R1912" s="252"/>
      <c r="S1912" s="252"/>
      <c r="T1912" s="253"/>
      <c r="U1912" s="14"/>
      <c r="V1912" s="14"/>
      <c r="W1912" s="14"/>
      <c r="X1912" s="14"/>
      <c r="Y1912" s="14"/>
      <c r="Z1912" s="14"/>
      <c r="AA1912" s="14"/>
      <c r="AB1912" s="14"/>
      <c r="AC1912" s="14"/>
      <c r="AD1912" s="14"/>
      <c r="AE1912" s="14"/>
      <c r="AT1912" s="254" t="s">
        <v>247</v>
      </c>
      <c r="AU1912" s="254" t="s">
        <v>82</v>
      </c>
      <c r="AV1912" s="14" t="s">
        <v>82</v>
      </c>
      <c r="AW1912" s="14" t="s">
        <v>33</v>
      </c>
      <c r="AX1912" s="14" t="s">
        <v>73</v>
      </c>
      <c r="AY1912" s="254" t="s">
        <v>236</v>
      </c>
    </row>
    <row r="1913" s="14" customFormat="1">
      <c r="A1913" s="14"/>
      <c r="B1913" s="244"/>
      <c r="C1913" s="245"/>
      <c r="D1913" s="235" t="s">
        <v>247</v>
      </c>
      <c r="E1913" s="246" t="s">
        <v>19</v>
      </c>
      <c r="F1913" s="247" t="s">
        <v>634</v>
      </c>
      <c r="G1913" s="245"/>
      <c r="H1913" s="248">
        <v>-3.1520000000000001</v>
      </c>
      <c r="I1913" s="249"/>
      <c r="J1913" s="245"/>
      <c r="K1913" s="245"/>
      <c r="L1913" s="250"/>
      <c r="M1913" s="251"/>
      <c r="N1913" s="252"/>
      <c r="O1913" s="252"/>
      <c r="P1913" s="252"/>
      <c r="Q1913" s="252"/>
      <c r="R1913" s="252"/>
      <c r="S1913" s="252"/>
      <c r="T1913" s="253"/>
      <c r="U1913" s="14"/>
      <c r="V1913" s="14"/>
      <c r="W1913" s="14"/>
      <c r="X1913" s="14"/>
      <c r="Y1913" s="14"/>
      <c r="Z1913" s="14"/>
      <c r="AA1913" s="14"/>
      <c r="AB1913" s="14"/>
      <c r="AC1913" s="14"/>
      <c r="AD1913" s="14"/>
      <c r="AE1913" s="14"/>
      <c r="AT1913" s="254" t="s">
        <v>247</v>
      </c>
      <c r="AU1913" s="254" t="s">
        <v>82</v>
      </c>
      <c r="AV1913" s="14" t="s">
        <v>82</v>
      </c>
      <c r="AW1913" s="14" t="s">
        <v>33</v>
      </c>
      <c r="AX1913" s="14" t="s">
        <v>73</v>
      </c>
      <c r="AY1913" s="254" t="s">
        <v>236</v>
      </c>
    </row>
    <row r="1914" s="14" customFormat="1">
      <c r="A1914" s="14"/>
      <c r="B1914" s="244"/>
      <c r="C1914" s="245"/>
      <c r="D1914" s="235" t="s">
        <v>247</v>
      </c>
      <c r="E1914" s="246" t="s">
        <v>19</v>
      </c>
      <c r="F1914" s="247" t="s">
        <v>454</v>
      </c>
      <c r="G1914" s="245"/>
      <c r="H1914" s="248">
        <v>4.0700000000000003</v>
      </c>
      <c r="I1914" s="249"/>
      <c r="J1914" s="245"/>
      <c r="K1914" s="245"/>
      <c r="L1914" s="250"/>
      <c r="M1914" s="251"/>
      <c r="N1914" s="252"/>
      <c r="O1914" s="252"/>
      <c r="P1914" s="252"/>
      <c r="Q1914" s="252"/>
      <c r="R1914" s="252"/>
      <c r="S1914" s="252"/>
      <c r="T1914" s="253"/>
      <c r="U1914" s="14"/>
      <c r="V1914" s="14"/>
      <c r="W1914" s="14"/>
      <c r="X1914" s="14"/>
      <c r="Y1914" s="14"/>
      <c r="Z1914" s="14"/>
      <c r="AA1914" s="14"/>
      <c r="AB1914" s="14"/>
      <c r="AC1914" s="14"/>
      <c r="AD1914" s="14"/>
      <c r="AE1914" s="14"/>
      <c r="AT1914" s="254" t="s">
        <v>247</v>
      </c>
      <c r="AU1914" s="254" t="s">
        <v>82</v>
      </c>
      <c r="AV1914" s="14" t="s">
        <v>82</v>
      </c>
      <c r="AW1914" s="14" t="s">
        <v>33</v>
      </c>
      <c r="AX1914" s="14" t="s">
        <v>73</v>
      </c>
      <c r="AY1914" s="254" t="s">
        <v>236</v>
      </c>
    </row>
    <row r="1915" s="14" customFormat="1">
      <c r="A1915" s="14"/>
      <c r="B1915" s="244"/>
      <c r="C1915" s="245"/>
      <c r="D1915" s="235" t="s">
        <v>247</v>
      </c>
      <c r="E1915" s="246" t="s">
        <v>19</v>
      </c>
      <c r="F1915" s="247" t="s">
        <v>1994</v>
      </c>
      <c r="G1915" s="245"/>
      <c r="H1915" s="248">
        <v>28.120999999999999</v>
      </c>
      <c r="I1915" s="249"/>
      <c r="J1915" s="245"/>
      <c r="K1915" s="245"/>
      <c r="L1915" s="250"/>
      <c r="M1915" s="251"/>
      <c r="N1915" s="252"/>
      <c r="O1915" s="252"/>
      <c r="P1915" s="252"/>
      <c r="Q1915" s="252"/>
      <c r="R1915" s="252"/>
      <c r="S1915" s="252"/>
      <c r="T1915" s="253"/>
      <c r="U1915" s="14"/>
      <c r="V1915" s="14"/>
      <c r="W1915" s="14"/>
      <c r="X1915" s="14"/>
      <c r="Y1915" s="14"/>
      <c r="Z1915" s="14"/>
      <c r="AA1915" s="14"/>
      <c r="AB1915" s="14"/>
      <c r="AC1915" s="14"/>
      <c r="AD1915" s="14"/>
      <c r="AE1915" s="14"/>
      <c r="AT1915" s="254" t="s">
        <v>247</v>
      </c>
      <c r="AU1915" s="254" t="s">
        <v>82</v>
      </c>
      <c r="AV1915" s="14" t="s">
        <v>82</v>
      </c>
      <c r="AW1915" s="14" t="s">
        <v>33</v>
      </c>
      <c r="AX1915" s="14" t="s">
        <v>73</v>
      </c>
      <c r="AY1915" s="254" t="s">
        <v>236</v>
      </c>
    </row>
    <row r="1916" s="14" customFormat="1">
      <c r="A1916" s="14"/>
      <c r="B1916" s="244"/>
      <c r="C1916" s="245"/>
      <c r="D1916" s="235" t="s">
        <v>247</v>
      </c>
      <c r="E1916" s="246" t="s">
        <v>19</v>
      </c>
      <c r="F1916" s="247" t="s">
        <v>123</v>
      </c>
      <c r="G1916" s="245"/>
      <c r="H1916" s="248">
        <v>-1.5760000000000001</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247</v>
      </c>
      <c r="AU1916" s="254" t="s">
        <v>82</v>
      </c>
      <c r="AV1916" s="14" t="s">
        <v>82</v>
      </c>
      <c r="AW1916" s="14" t="s">
        <v>33</v>
      </c>
      <c r="AX1916" s="14" t="s">
        <v>73</v>
      </c>
      <c r="AY1916" s="254" t="s">
        <v>236</v>
      </c>
    </row>
    <row r="1917" s="14" customFormat="1">
      <c r="A1917" s="14"/>
      <c r="B1917" s="244"/>
      <c r="C1917" s="245"/>
      <c r="D1917" s="235" t="s">
        <v>247</v>
      </c>
      <c r="E1917" s="246" t="s">
        <v>19</v>
      </c>
      <c r="F1917" s="247" t="s">
        <v>456</v>
      </c>
      <c r="G1917" s="245"/>
      <c r="H1917" s="248">
        <v>4.9500000000000002</v>
      </c>
      <c r="I1917" s="249"/>
      <c r="J1917" s="245"/>
      <c r="K1917" s="245"/>
      <c r="L1917" s="250"/>
      <c r="M1917" s="251"/>
      <c r="N1917" s="252"/>
      <c r="O1917" s="252"/>
      <c r="P1917" s="252"/>
      <c r="Q1917" s="252"/>
      <c r="R1917" s="252"/>
      <c r="S1917" s="252"/>
      <c r="T1917" s="253"/>
      <c r="U1917" s="14"/>
      <c r="V1917" s="14"/>
      <c r="W1917" s="14"/>
      <c r="X1917" s="14"/>
      <c r="Y1917" s="14"/>
      <c r="Z1917" s="14"/>
      <c r="AA1917" s="14"/>
      <c r="AB1917" s="14"/>
      <c r="AC1917" s="14"/>
      <c r="AD1917" s="14"/>
      <c r="AE1917" s="14"/>
      <c r="AT1917" s="254" t="s">
        <v>247</v>
      </c>
      <c r="AU1917" s="254" t="s">
        <v>82</v>
      </c>
      <c r="AV1917" s="14" t="s">
        <v>82</v>
      </c>
      <c r="AW1917" s="14" t="s">
        <v>33</v>
      </c>
      <c r="AX1917" s="14" t="s">
        <v>73</v>
      </c>
      <c r="AY1917" s="254" t="s">
        <v>236</v>
      </c>
    </row>
    <row r="1918" s="14" customFormat="1">
      <c r="A1918" s="14"/>
      <c r="B1918" s="244"/>
      <c r="C1918" s="245"/>
      <c r="D1918" s="235" t="s">
        <v>247</v>
      </c>
      <c r="E1918" s="246" t="s">
        <v>19</v>
      </c>
      <c r="F1918" s="247" t="s">
        <v>1995</v>
      </c>
      <c r="G1918" s="245"/>
      <c r="H1918" s="248">
        <v>15.677</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247</v>
      </c>
      <c r="AU1918" s="254" t="s">
        <v>82</v>
      </c>
      <c r="AV1918" s="14" t="s">
        <v>82</v>
      </c>
      <c r="AW1918" s="14" t="s">
        <v>33</v>
      </c>
      <c r="AX1918" s="14" t="s">
        <v>73</v>
      </c>
      <c r="AY1918" s="254" t="s">
        <v>236</v>
      </c>
    </row>
    <row r="1919" s="14" customFormat="1">
      <c r="A1919" s="14"/>
      <c r="B1919" s="244"/>
      <c r="C1919" s="245"/>
      <c r="D1919" s="235" t="s">
        <v>247</v>
      </c>
      <c r="E1919" s="246" t="s">
        <v>19</v>
      </c>
      <c r="F1919" s="247" t="s">
        <v>116</v>
      </c>
      <c r="G1919" s="245"/>
      <c r="H1919" s="248">
        <v>-1.379</v>
      </c>
      <c r="I1919" s="249"/>
      <c r="J1919" s="245"/>
      <c r="K1919" s="245"/>
      <c r="L1919" s="250"/>
      <c r="M1919" s="251"/>
      <c r="N1919" s="252"/>
      <c r="O1919" s="252"/>
      <c r="P1919" s="252"/>
      <c r="Q1919" s="252"/>
      <c r="R1919" s="252"/>
      <c r="S1919" s="252"/>
      <c r="T1919" s="253"/>
      <c r="U1919" s="14"/>
      <c r="V1919" s="14"/>
      <c r="W1919" s="14"/>
      <c r="X1919" s="14"/>
      <c r="Y1919" s="14"/>
      <c r="Z1919" s="14"/>
      <c r="AA1919" s="14"/>
      <c r="AB1919" s="14"/>
      <c r="AC1919" s="14"/>
      <c r="AD1919" s="14"/>
      <c r="AE1919" s="14"/>
      <c r="AT1919" s="254" t="s">
        <v>247</v>
      </c>
      <c r="AU1919" s="254" t="s">
        <v>82</v>
      </c>
      <c r="AV1919" s="14" t="s">
        <v>82</v>
      </c>
      <c r="AW1919" s="14" t="s">
        <v>33</v>
      </c>
      <c r="AX1919" s="14" t="s">
        <v>73</v>
      </c>
      <c r="AY1919" s="254" t="s">
        <v>236</v>
      </c>
    </row>
    <row r="1920" s="14" customFormat="1">
      <c r="A1920" s="14"/>
      <c r="B1920" s="244"/>
      <c r="C1920" s="245"/>
      <c r="D1920" s="235" t="s">
        <v>247</v>
      </c>
      <c r="E1920" s="246" t="s">
        <v>19</v>
      </c>
      <c r="F1920" s="247" t="s">
        <v>1996</v>
      </c>
      <c r="G1920" s="245"/>
      <c r="H1920" s="248">
        <v>1.51</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247</v>
      </c>
      <c r="AU1920" s="254" t="s">
        <v>82</v>
      </c>
      <c r="AV1920" s="14" t="s">
        <v>82</v>
      </c>
      <c r="AW1920" s="14" t="s">
        <v>33</v>
      </c>
      <c r="AX1920" s="14" t="s">
        <v>73</v>
      </c>
      <c r="AY1920" s="254" t="s">
        <v>236</v>
      </c>
    </row>
    <row r="1921" s="14" customFormat="1">
      <c r="A1921" s="14"/>
      <c r="B1921" s="244"/>
      <c r="C1921" s="245"/>
      <c r="D1921" s="235" t="s">
        <v>247</v>
      </c>
      <c r="E1921" s="246" t="s">
        <v>19</v>
      </c>
      <c r="F1921" s="247" t="s">
        <v>1997</v>
      </c>
      <c r="G1921" s="245"/>
      <c r="H1921" s="248">
        <v>35.746000000000002</v>
      </c>
      <c r="I1921" s="249"/>
      <c r="J1921" s="245"/>
      <c r="K1921" s="245"/>
      <c r="L1921" s="250"/>
      <c r="M1921" s="251"/>
      <c r="N1921" s="252"/>
      <c r="O1921" s="252"/>
      <c r="P1921" s="252"/>
      <c r="Q1921" s="252"/>
      <c r="R1921" s="252"/>
      <c r="S1921" s="252"/>
      <c r="T1921" s="253"/>
      <c r="U1921" s="14"/>
      <c r="V1921" s="14"/>
      <c r="W1921" s="14"/>
      <c r="X1921" s="14"/>
      <c r="Y1921" s="14"/>
      <c r="Z1921" s="14"/>
      <c r="AA1921" s="14"/>
      <c r="AB1921" s="14"/>
      <c r="AC1921" s="14"/>
      <c r="AD1921" s="14"/>
      <c r="AE1921" s="14"/>
      <c r="AT1921" s="254" t="s">
        <v>247</v>
      </c>
      <c r="AU1921" s="254" t="s">
        <v>82</v>
      </c>
      <c r="AV1921" s="14" t="s">
        <v>82</v>
      </c>
      <c r="AW1921" s="14" t="s">
        <v>33</v>
      </c>
      <c r="AX1921" s="14" t="s">
        <v>73</v>
      </c>
      <c r="AY1921" s="254" t="s">
        <v>236</v>
      </c>
    </row>
    <row r="1922" s="14" customFormat="1">
      <c r="A1922" s="14"/>
      <c r="B1922" s="244"/>
      <c r="C1922" s="245"/>
      <c r="D1922" s="235" t="s">
        <v>247</v>
      </c>
      <c r="E1922" s="246" t="s">
        <v>19</v>
      </c>
      <c r="F1922" s="247" t="s">
        <v>604</v>
      </c>
      <c r="G1922" s="245"/>
      <c r="H1922" s="248">
        <v>-2.758</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247</v>
      </c>
      <c r="AU1922" s="254" t="s">
        <v>82</v>
      </c>
      <c r="AV1922" s="14" t="s">
        <v>82</v>
      </c>
      <c r="AW1922" s="14" t="s">
        <v>33</v>
      </c>
      <c r="AX1922" s="14" t="s">
        <v>73</v>
      </c>
      <c r="AY1922" s="254" t="s">
        <v>236</v>
      </c>
    </row>
    <row r="1923" s="14" customFormat="1">
      <c r="A1923" s="14"/>
      <c r="B1923" s="244"/>
      <c r="C1923" s="245"/>
      <c r="D1923" s="235" t="s">
        <v>247</v>
      </c>
      <c r="E1923" s="246" t="s">
        <v>19</v>
      </c>
      <c r="F1923" s="247" t="s">
        <v>1998</v>
      </c>
      <c r="G1923" s="245"/>
      <c r="H1923" s="248">
        <v>7.2300000000000004</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247</v>
      </c>
      <c r="AU1923" s="254" t="s">
        <v>82</v>
      </c>
      <c r="AV1923" s="14" t="s">
        <v>82</v>
      </c>
      <c r="AW1923" s="14" t="s">
        <v>33</v>
      </c>
      <c r="AX1923" s="14" t="s">
        <v>73</v>
      </c>
      <c r="AY1923" s="254" t="s">
        <v>236</v>
      </c>
    </row>
    <row r="1924" s="14" customFormat="1">
      <c r="A1924" s="14"/>
      <c r="B1924" s="244"/>
      <c r="C1924" s="245"/>
      <c r="D1924" s="235" t="s">
        <v>247</v>
      </c>
      <c r="E1924" s="246" t="s">
        <v>19</v>
      </c>
      <c r="F1924" s="247" t="s">
        <v>1999</v>
      </c>
      <c r="G1924" s="245"/>
      <c r="H1924" s="248">
        <v>34.465000000000003</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247</v>
      </c>
      <c r="AU1924" s="254" t="s">
        <v>82</v>
      </c>
      <c r="AV1924" s="14" t="s">
        <v>82</v>
      </c>
      <c r="AW1924" s="14" t="s">
        <v>33</v>
      </c>
      <c r="AX1924" s="14" t="s">
        <v>73</v>
      </c>
      <c r="AY1924" s="254" t="s">
        <v>236</v>
      </c>
    </row>
    <row r="1925" s="14" customFormat="1">
      <c r="A1925" s="14"/>
      <c r="B1925" s="244"/>
      <c r="C1925" s="245"/>
      <c r="D1925" s="235" t="s">
        <v>247</v>
      </c>
      <c r="E1925" s="246" t="s">
        <v>19</v>
      </c>
      <c r="F1925" s="247" t="s">
        <v>116</v>
      </c>
      <c r="G1925" s="245"/>
      <c r="H1925" s="248">
        <v>-1.379</v>
      </c>
      <c r="I1925" s="249"/>
      <c r="J1925" s="245"/>
      <c r="K1925" s="245"/>
      <c r="L1925" s="250"/>
      <c r="M1925" s="251"/>
      <c r="N1925" s="252"/>
      <c r="O1925" s="252"/>
      <c r="P1925" s="252"/>
      <c r="Q1925" s="252"/>
      <c r="R1925" s="252"/>
      <c r="S1925" s="252"/>
      <c r="T1925" s="253"/>
      <c r="U1925" s="14"/>
      <c r="V1925" s="14"/>
      <c r="W1925" s="14"/>
      <c r="X1925" s="14"/>
      <c r="Y1925" s="14"/>
      <c r="Z1925" s="14"/>
      <c r="AA1925" s="14"/>
      <c r="AB1925" s="14"/>
      <c r="AC1925" s="14"/>
      <c r="AD1925" s="14"/>
      <c r="AE1925" s="14"/>
      <c r="AT1925" s="254" t="s">
        <v>247</v>
      </c>
      <c r="AU1925" s="254" t="s">
        <v>82</v>
      </c>
      <c r="AV1925" s="14" t="s">
        <v>82</v>
      </c>
      <c r="AW1925" s="14" t="s">
        <v>33</v>
      </c>
      <c r="AX1925" s="14" t="s">
        <v>73</v>
      </c>
      <c r="AY1925" s="254" t="s">
        <v>236</v>
      </c>
    </row>
    <row r="1926" s="14" customFormat="1">
      <c r="A1926" s="14"/>
      <c r="B1926" s="244"/>
      <c r="C1926" s="245"/>
      <c r="D1926" s="235" t="s">
        <v>247</v>
      </c>
      <c r="E1926" s="246" t="s">
        <v>19</v>
      </c>
      <c r="F1926" s="247" t="s">
        <v>462</v>
      </c>
      <c r="G1926" s="245"/>
      <c r="H1926" s="248">
        <v>8.0899999999999999</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247</v>
      </c>
      <c r="AU1926" s="254" t="s">
        <v>82</v>
      </c>
      <c r="AV1926" s="14" t="s">
        <v>82</v>
      </c>
      <c r="AW1926" s="14" t="s">
        <v>33</v>
      </c>
      <c r="AX1926" s="14" t="s">
        <v>73</v>
      </c>
      <c r="AY1926" s="254" t="s">
        <v>236</v>
      </c>
    </row>
    <row r="1927" s="14" customFormat="1">
      <c r="A1927" s="14"/>
      <c r="B1927" s="244"/>
      <c r="C1927" s="245"/>
      <c r="D1927" s="235" t="s">
        <v>247</v>
      </c>
      <c r="E1927" s="246" t="s">
        <v>19</v>
      </c>
      <c r="F1927" s="247" t="s">
        <v>2000</v>
      </c>
      <c r="G1927" s="245"/>
      <c r="H1927" s="248">
        <v>17.629000000000001</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247</v>
      </c>
      <c r="AU1927" s="254" t="s">
        <v>82</v>
      </c>
      <c r="AV1927" s="14" t="s">
        <v>82</v>
      </c>
      <c r="AW1927" s="14" t="s">
        <v>33</v>
      </c>
      <c r="AX1927" s="14" t="s">
        <v>73</v>
      </c>
      <c r="AY1927" s="254" t="s">
        <v>236</v>
      </c>
    </row>
    <row r="1928" s="14" customFormat="1">
      <c r="A1928" s="14"/>
      <c r="B1928" s="244"/>
      <c r="C1928" s="245"/>
      <c r="D1928" s="235" t="s">
        <v>247</v>
      </c>
      <c r="E1928" s="246" t="s">
        <v>19</v>
      </c>
      <c r="F1928" s="247" t="s">
        <v>634</v>
      </c>
      <c r="G1928" s="245"/>
      <c r="H1928" s="248">
        <v>-3.1520000000000001</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247</v>
      </c>
      <c r="AU1928" s="254" t="s">
        <v>82</v>
      </c>
      <c r="AV1928" s="14" t="s">
        <v>82</v>
      </c>
      <c r="AW1928" s="14" t="s">
        <v>33</v>
      </c>
      <c r="AX1928" s="14" t="s">
        <v>73</v>
      </c>
      <c r="AY1928" s="254" t="s">
        <v>236</v>
      </c>
    </row>
    <row r="1929" s="14" customFormat="1">
      <c r="A1929" s="14"/>
      <c r="B1929" s="244"/>
      <c r="C1929" s="245"/>
      <c r="D1929" s="235" t="s">
        <v>247</v>
      </c>
      <c r="E1929" s="246" t="s">
        <v>19</v>
      </c>
      <c r="F1929" s="247" t="s">
        <v>2001</v>
      </c>
      <c r="G1929" s="245"/>
      <c r="H1929" s="248">
        <v>1.8600000000000001</v>
      </c>
      <c r="I1929" s="249"/>
      <c r="J1929" s="245"/>
      <c r="K1929" s="245"/>
      <c r="L1929" s="250"/>
      <c r="M1929" s="251"/>
      <c r="N1929" s="252"/>
      <c r="O1929" s="252"/>
      <c r="P1929" s="252"/>
      <c r="Q1929" s="252"/>
      <c r="R1929" s="252"/>
      <c r="S1929" s="252"/>
      <c r="T1929" s="253"/>
      <c r="U1929" s="14"/>
      <c r="V1929" s="14"/>
      <c r="W1929" s="14"/>
      <c r="X1929" s="14"/>
      <c r="Y1929" s="14"/>
      <c r="Z1929" s="14"/>
      <c r="AA1929" s="14"/>
      <c r="AB1929" s="14"/>
      <c r="AC1929" s="14"/>
      <c r="AD1929" s="14"/>
      <c r="AE1929" s="14"/>
      <c r="AT1929" s="254" t="s">
        <v>247</v>
      </c>
      <c r="AU1929" s="254" t="s">
        <v>82</v>
      </c>
      <c r="AV1929" s="14" t="s">
        <v>82</v>
      </c>
      <c r="AW1929" s="14" t="s">
        <v>33</v>
      </c>
      <c r="AX1929" s="14" t="s">
        <v>73</v>
      </c>
      <c r="AY1929" s="254" t="s">
        <v>236</v>
      </c>
    </row>
    <row r="1930" s="14" customFormat="1">
      <c r="A1930" s="14"/>
      <c r="B1930" s="244"/>
      <c r="C1930" s="245"/>
      <c r="D1930" s="235" t="s">
        <v>247</v>
      </c>
      <c r="E1930" s="246" t="s">
        <v>19</v>
      </c>
      <c r="F1930" s="247" t="s">
        <v>2002</v>
      </c>
      <c r="G1930" s="245"/>
      <c r="H1930" s="248">
        <v>22.509</v>
      </c>
      <c r="I1930" s="249"/>
      <c r="J1930" s="245"/>
      <c r="K1930" s="245"/>
      <c r="L1930" s="250"/>
      <c r="M1930" s="251"/>
      <c r="N1930" s="252"/>
      <c r="O1930" s="252"/>
      <c r="P1930" s="252"/>
      <c r="Q1930" s="252"/>
      <c r="R1930" s="252"/>
      <c r="S1930" s="252"/>
      <c r="T1930" s="253"/>
      <c r="U1930" s="14"/>
      <c r="V1930" s="14"/>
      <c r="W1930" s="14"/>
      <c r="X1930" s="14"/>
      <c r="Y1930" s="14"/>
      <c r="Z1930" s="14"/>
      <c r="AA1930" s="14"/>
      <c r="AB1930" s="14"/>
      <c r="AC1930" s="14"/>
      <c r="AD1930" s="14"/>
      <c r="AE1930" s="14"/>
      <c r="AT1930" s="254" t="s">
        <v>247</v>
      </c>
      <c r="AU1930" s="254" t="s">
        <v>82</v>
      </c>
      <c r="AV1930" s="14" t="s">
        <v>82</v>
      </c>
      <c r="AW1930" s="14" t="s">
        <v>33</v>
      </c>
      <c r="AX1930" s="14" t="s">
        <v>73</v>
      </c>
      <c r="AY1930" s="254" t="s">
        <v>236</v>
      </c>
    </row>
    <row r="1931" s="14" customFormat="1">
      <c r="A1931" s="14"/>
      <c r="B1931" s="244"/>
      <c r="C1931" s="245"/>
      <c r="D1931" s="235" t="s">
        <v>247</v>
      </c>
      <c r="E1931" s="246" t="s">
        <v>19</v>
      </c>
      <c r="F1931" s="247" t="s">
        <v>604</v>
      </c>
      <c r="G1931" s="245"/>
      <c r="H1931" s="248">
        <v>-2.758</v>
      </c>
      <c r="I1931" s="249"/>
      <c r="J1931" s="245"/>
      <c r="K1931" s="245"/>
      <c r="L1931" s="250"/>
      <c r="M1931" s="251"/>
      <c r="N1931" s="252"/>
      <c r="O1931" s="252"/>
      <c r="P1931" s="252"/>
      <c r="Q1931" s="252"/>
      <c r="R1931" s="252"/>
      <c r="S1931" s="252"/>
      <c r="T1931" s="253"/>
      <c r="U1931" s="14"/>
      <c r="V1931" s="14"/>
      <c r="W1931" s="14"/>
      <c r="X1931" s="14"/>
      <c r="Y1931" s="14"/>
      <c r="Z1931" s="14"/>
      <c r="AA1931" s="14"/>
      <c r="AB1931" s="14"/>
      <c r="AC1931" s="14"/>
      <c r="AD1931" s="14"/>
      <c r="AE1931" s="14"/>
      <c r="AT1931" s="254" t="s">
        <v>247</v>
      </c>
      <c r="AU1931" s="254" t="s">
        <v>82</v>
      </c>
      <c r="AV1931" s="14" t="s">
        <v>82</v>
      </c>
      <c r="AW1931" s="14" t="s">
        <v>33</v>
      </c>
      <c r="AX1931" s="14" t="s">
        <v>73</v>
      </c>
      <c r="AY1931" s="254" t="s">
        <v>236</v>
      </c>
    </row>
    <row r="1932" s="14" customFormat="1">
      <c r="A1932" s="14"/>
      <c r="B1932" s="244"/>
      <c r="C1932" s="245"/>
      <c r="D1932" s="235" t="s">
        <v>247</v>
      </c>
      <c r="E1932" s="246" t="s">
        <v>19</v>
      </c>
      <c r="F1932" s="247" t="s">
        <v>466</v>
      </c>
      <c r="G1932" s="245"/>
      <c r="H1932" s="248">
        <v>3.27</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247</v>
      </c>
      <c r="AU1932" s="254" t="s">
        <v>82</v>
      </c>
      <c r="AV1932" s="14" t="s">
        <v>82</v>
      </c>
      <c r="AW1932" s="14" t="s">
        <v>33</v>
      </c>
      <c r="AX1932" s="14" t="s">
        <v>73</v>
      </c>
      <c r="AY1932" s="254" t="s">
        <v>236</v>
      </c>
    </row>
    <row r="1933" s="14" customFormat="1">
      <c r="A1933" s="14"/>
      <c r="B1933" s="244"/>
      <c r="C1933" s="245"/>
      <c r="D1933" s="235" t="s">
        <v>247</v>
      </c>
      <c r="E1933" s="246" t="s">
        <v>19</v>
      </c>
      <c r="F1933" s="247" t="s">
        <v>2003</v>
      </c>
      <c r="G1933" s="245"/>
      <c r="H1933" s="248">
        <v>22.021000000000001</v>
      </c>
      <c r="I1933" s="249"/>
      <c r="J1933" s="245"/>
      <c r="K1933" s="245"/>
      <c r="L1933" s="250"/>
      <c r="M1933" s="251"/>
      <c r="N1933" s="252"/>
      <c r="O1933" s="252"/>
      <c r="P1933" s="252"/>
      <c r="Q1933" s="252"/>
      <c r="R1933" s="252"/>
      <c r="S1933" s="252"/>
      <c r="T1933" s="253"/>
      <c r="U1933" s="14"/>
      <c r="V1933" s="14"/>
      <c r="W1933" s="14"/>
      <c r="X1933" s="14"/>
      <c r="Y1933" s="14"/>
      <c r="Z1933" s="14"/>
      <c r="AA1933" s="14"/>
      <c r="AB1933" s="14"/>
      <c r="AC1933" s="14"/>
      <c r="AD1933" s="14"/>
      <c r="AE1933" s="14"/>
      <c r="AT1933" s="254" t="s">
        <v>247</v>
      </c>
      <c r="AU1933" s="254" t="s">
        <v>82</v>
      </c>
      <c r="AV1933" s="14" t="s">
        <v>82</v>
      </c>
      <c r="AW1933" s="14" t="s">
        <v>33</v>
      </c>
      <c r="AX1933" s="14" t="s">
        <v>73</v>
      </c>
      <c r="AY1933" s="254" t="s">
        <v>236</v>
      </c>
    </row>
    <row r="1934" s="14" customFormat="1">
      <c r="A1934" s="14"/>
      <c r="B1934" s="244"/>
      <c r="C1934" s="245"/>
      <c r="D1934" s="235" t="s">
        <v>247</v>
      </c>
      <c r="E1934" s="246" t="s">
        <v>19</v>
      </c>
      <c r="F1934" s="247" t="s">
        <v>116</v>
      </c>
      <c r="G1934" s="245"/>
      <c r="H1934" s="248">
        <v>-1.379</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247</v>
      </c>
      <c r="AU1934" s="254" t="s">
        <v>82</v>
      </c>
      <c r="AV1934" s="14" t="s">
        <v>82</v>
      </c>
      <c r="AW1934" s="14" t="s">
        <v>33</v>
      </c>
      <c r="AX1934" s="14" t="s">
        <v>73</v>
      </c>
      <c r="AY1934" s="254" t="s">
        <v>236</v>
      </c>
    </row>
    <row r="1935" s="14" customFormat="1">
      <c r="A1935" s="14"/>
      <c r="B1935" s="244"/>
      <c r="C1935" s="245"/>
      <c r="D1935" s="235" t="s">
        <v>247</v>
      </c>
      <c r="E1935" s="246" t="s">
        <v>19</v>
      </c>
      <c r="F1935" s="247" t="s">
        <v>468</v>
      </c>
      <c r="G1935" s="245"/>
      <c r="H1935" s="248">
        <v>2.23</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247</v>
      </c>
      <c r="AU1935" s="254" t="s">
        <v>82</v>
      </c>
      <c r="AV1935" s="14" t="s">
        <v>82</v>
      </c>
      <c r="AW1935" s="14" t="s">
        <v>33</v>
      </c>
      <c r="AX1935" s="14" t="s">
        <v>73</v>
      </c>
      <c r="AY1935" s="254" t="s">
        <v>236</v>
      </c>
    </row>
    <row r="1936" s="14" customFormat="1">
      <c r="A1936" s="14"/>
      <c r="B1936" s="244"/>
      <c r="C1936" s="245"/>
      <c r="D1936" s="235" t="s">
        <v>247</v>
      </c>
      <c r="E1936" s="246" t="s">
        <v>19</v>
      </c>
      <c r="F1936" s="247" t="s">
        <v>2004</v>
      </c>
      <c r="G1936" s="245"/>
      <c r="H1936" s="248">
        <v>61.823999999999998</v>
      </c>
      <c r="I1936" s="249"/>
      <c r="J1936" s="245"/>
      <c r="K1936" s="245"/>
      <c r="L1936" s="250"/>
      <c r="M1936" s="251"/>
      <c r="N1936" s="252"/>
      <c r="O1936" s="252"/>
      <c r="P1936" s="252"/>
      <c r="Q1936" s="252"/>
      <c r="R1936" s="252"/>
      <c r="S1936" s="252"/>
      <c r="T1936" s="253"/>
      <c r="U1936" s="14"/>
      <c r="V1936" s="14"/>
      <c r="W1936" s="14"/>
      <c r="X1936" s="14"/>
      <c r="Y1936" s="14"/>
      <c r="Z1936" s="14"/>
      <c r="AA1936" s="14"/>
      <c r="AB1936" s="14"/>
      <c r="AC1936" s="14"/>
      <c r="AD1936" s="14"/>
      <c r="AE1936" s="14"/>
      <c r="AT1936" s="254" t="s">
        <v>247</v>
      </c>
      <c r="AU1936" s="254" t="s">
        <v>82</v>
      </c>
      <c r="AV1936" s="14" t="s">
        <v>82</v>
      </c>
      <c r="AW1936" s="14" t="s">
        <v>33</v>
      </c>
      <c r="AX1936" s="14" t="s">
        <v>73</v>
      </c>
      <c r="AY1936" s="254" t="s">
        <v>236</v>
      </c>
    </row>
    <row r="1937" s="14" customFormat="1">
      <c r="A1937" s="14"/>
      <c r="B1937" s="244"/>
      <c r="C1937" s="245"/>
      <c r="D1937" s="235" t="s">
        <v>247</v>
      </c>
      <c r="E1937" s="246" t="s">
        <v>19</v>
      </c>
      <c r="F1937" s="247" t="s">
        <v>2005</v>
      </c>
      <c r="G1937" s="245"/>
      <c r="H1937" s="248">
        <v>25.620000000000001</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247</v>
      </c>
      <c r="AU1937" s="254" t="s">
        <v>82</v>
      </c>
      <c r="AV1937" s="14" t="s">
        <v>82</v>
      </c>
      <c r="AW1937" s="14" t="s">
        <v>33</v>
      </c>
      <c r="AX1937" s="14" t="s">
        <v>73</v>
      </c>
      <c r="AY1937" s="254" t="s">
        <v>236</v>
      </c>
    </row>
    <row r="1938" s="14" customFormat="1">
      <c r="A1938" s="14"/>
      <c r="B1938" s="244"/>
      <c r="C1938" s="245"/>
      <c r="D1938" s="235" t="s">
        <v>247</v>
      </c>
      <c r="E1938" s="246" t="s">
        <v>19</v>
      </c>
      <c r="F1938" s="247" t="s">
        <v>613</v>
      </c>
      <c r="G1938" s="245"/>
      <c r="H1938" s="248">
        <v>45.445</v>
      </c>
      <c r="I1938" s="249"/>
      <c r="J1938" s="245"/>
      <c r="K1938" s="245"/>
      <c r="L1938" s="250"/>
      <c r="M1938" s="251"/>
      <c r="N1938" s="252"/>
      <c r="O1938" s="252"/>
      <c r="P1938" s="252"/>
      <c r="Q1938" s="252"/>
      <c r="R1938" s="252"/>
      <c r="S1938" s="252"/>
      <c r="T1938" s="253"/>
      <c r="U1938" s="14"/>
      <c r="V1938" s="14"/>
      <c r="W1938" s="14"/>
      <c r="X1938" s="14"/>
      <c r="Y1938" s="14"/>
      <c r="Z1938" s="14"/>
      <c r="AA1938" s="14"/>
      <c r="AB1938" s="14"/>
      <c r="AC1938" s="14"/>
      <c r="AD1938" s="14"/>
      <c r="AE1938" s="14"/>
      <c r="AT1938" s="254" t="s">
        <v>247</v>
      </c>
      <c r="AU1938" s="254" t="s">
        <v>82</v>
      </c>
      <c r="AV1938" s="14" t="s">
        <v>82</v>
      </c>
      <c r="AW1938" s="14" t="s">
        <v>33</v>
      </c>
      <c r="AX1938" s="14" t="s">
        <v>73</v>
      </c>
      <c r="AY1938" s="254" t="s">
        <v>236</v>
      </c>
    </row>
    <row r="1939" s="14" customFormat="1">
      <c r="A1939" s="14"/>
      <c r="B1939" s="244"/>
      <c r="C1939" s="245"/>
      <c r="D1939" s="235" t="s">
        <v>247</v>
      </c>
      <c r="E1939" s="246" t="s">
        <v>19</v>
      </c>
      <c r="F1939" s="247" t="s">
        <v>2006</v>
      </c>
      <c r="G1939" s="245"/>
      <c r="H1939" s="248">
        <v>6.2599999999999998</v>
      </c>
      <c r="I1939" s="249"/>
      <c r="J1939" s="245"/>
      <c r="K1939" s="245"/>
      <c r="L1939" s="250"/>
      <c r="M1939" s="251"/>
      <c r="N1939" s="252"/>
      <c r="O1939" s="252"/>
      <c r="P1939" s="252"/>
      <c r="Q1939" s="252"/>
      <c r="R1939" s="252"/>
      <c r="S1939" s="252"/>
      <c r="T1939" s="253"/>
      <c r="U1939" s="14"/>
      <c r="V1939" s="14"/>
      <c r="W1939" s="14"/>
      <c r="X1939" s="14"/>
      <c r="Y1939" s="14"/>
      <c r="Z1939" s="14"/>
      <c r="AA1939" s="14"/>
      <c r="AB1939" s="14"/>
      <c r="AC1939" s="14"/>
      <c r="AD1939" s="14"/>
      <c r="AE1939" s="14"/>
      <c r="AT1939" s="254" t="s">
        <v>247</v>
      </c>
      <c r="AU1939" s="254" t="s">
        <v>82</v>
      </c>
      <c r="AV1939" s="14" t="s">
        <v>82</v>
      </c>
      <c r="AW1939" s="14" t="s">
        <v>33</v>
      </c>
      <c r="AX1939" s="14" t="s">
        <v>73</v>
      </c>
      <c r="AY1939" s="254" t="s">
        <v>236</v>
      </c>
    </row>
    <row r="1940" s="14" customFormat="1">
      <c r="A1940" s="14"/>
      <c r="B1940" s="244"/>
      <c r="C1940" s="245"/>
      <c r="D1940" s="235" t="s">
        <v>247</v>
      </c>
      <c r="E1940" s="246" t="s">
        <v>19</v>
      </c>
      <c r="F1940" s="247" t="s">
        <v>616</v>
      </c>
      <c r="G1940" s="245"/>
      <c r="H1940" s="248">
        <v>58.774000000000001</v>
      </c>
      <c r="I1940" s="249"/>
      <c r="J1940" s="245"/>
      <c r="K1940" s="245"/>
      <c r="L1940" s="250"/>
      <c r="M1940" s="251"/>
      <c r="N1940" s="252"/>
      <c r="O1940" s="252"/>
      <c r="P1940" s="252"/>
      <c r="Q1940" s="252"/>
      <c r="R1940" s="252"/>
      <c r="S1940" s="252"/>
      <c r="T1940" s="253"/>
      <c r="U1940" s="14"/>
      <c r="V1940" s="14"/>
      <c r="W1940" s="14"/>
      <c r="X1940" s="14"/>
      <c r="Y1940" s="14"/>
      <c r="Z1940" s="14"/>
      <c r="AA1940" s="14"/>
      <c r="AB1940" s="14"/>
      <c r="AC1940" s="14"/>
      <c r="AD1940" s="14"/>
      <c r="AE1940" s="14"/>
      <c r="AT1940" s="254" t="s">
        <v>247</v>
      </c>
      <c r="AU1940" s="254" t="s">
        <v>82</v>
      </c>
      <c r="AV1940" s="14" t="s">
        <v>82</v>
      </c>
      <c r="AW1940" s="14" t="s">
        <v>33</v>
      </c>
      <c r="AX1940" s="14" t="s">
        <v>73</v>
      </c>
      <c r="AY1940" s="254" t="s">
        <v>236</v>
      </c>
    </row>
    <row r="1941" s="14" customFormat="1">
      <c r="A1941" s="14"/>
      <c r="B1941" s="244"/>
      <c r="C1941" s="245"/>
      <c r="D1941" s="235" t="s">
        <v>247</v>
      </c>
      <c r="E1941" s="246" t="s">
        <v>19</v>
      </c>
      <c r="F1941" s="247" t="s">
        <v>2007</v>
      </c>
      <c r="G1941" s="245"/>
      <c r="H1941" s="248">
        <v>17.870000000000001</v>
      </c>
      <c r="I1941" s="249"/>
      <c r="J1941" s="245"/>
      <c r="K1941" s="245"/>
      <c r="L1941" s="250"/>
      <c r="M1941" s="251"/>
      <c r="N1941" s="252"/>
      <c r="O1941" s="252"/>
      <c r="P1941" s="252"/>
      <c r="Q1941" s="252"/>
      <c r="R1941" s="252"/>
      <c r="S1941" s="252"/>
      <c r="T1941" s="253"/>
      <c r="U1941" s="14"/>
      <c r="V1941" s="14"/>
      <c r="W1941" s="14"/>
      <c r="X1941" s="14"/>
      <c r="Y1941" s="14"/>
      <c r="Z1941" s="14"/>
      <c r="AA1941" s="14"/>
      <c r="AB1941" s="14"/>
      <c r="AC1941" s="14"/>
      <c r="AD1941" s="14"/>
      <c r="AE1941" s="14"/>
      <c r="AT1941" s="254" t="s">
        <v>247</v>
      </c>
      <c r="AU1941" s="254" t="s">
        <v>82</v>
      </c>
      <c r="AV1941" s="14" t="s">
        <v>82</v>
      </c>
      <c r="AW1941" s="14" t="s">
        <v>33</v>
      </c>
      <c r="AX1941" s="14" t="s">
        <v>73</v>
      </c>
      <c r="AY1941" s="254" t="s">
        <v>236</v>
      </c>
    </row>
    <row r="1942" s="14" customFormat="1">
      <c r="A1942" s="14"/>
      <c r="B1942" s="244"/>
      <c r="C1942" s="245"/>
      <c r="D1942" s="235" t="s">
        <v>247</v>
      </c>
      <c r="E1942" s="246" t="s">
        <v>19</v>
      </c>
      <c r="F1942" s="247" t="s">
        <v>617</v>
      </c>
      <c r="G1942" s="245"/>
      <c r="H1942" s="248">
        <v>53.253</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247</v>
      </c>
      <c r="AU1942" s="254" t="s">
        <v>82</v>
      </c>
      <c r="AV1942" s="14" t="s">
        <v>82</v>
      </c>
      <c r="AW1942" s="14" t="s">
        <v>33</v>
      </c>
      <c r="AX1942" s="14" t="s">
        <v>73</v>
      </c>
      <c r="AY1942" s="254" t="s">
        <v>236</v>
      </c>
    </row>
    <row r="1943" s="14" customFormat="1">
      <c r="A1943" s="14"/>
      <c r="B1943" s="244"/>
      <c r="C1943" s="245"/>
      <c r="D1943" s="235" t="s">
        <v>247</v>
      </c>
      <c r="E1943" s="246" t="s">
        <v>19</v>
      </c>
      <c r="F1943" s="247" t="s">
        <v>2008</v>
      </c>
      <c r="G1943" s="245"/>
      <c r="H1943" s="248">
        <v>16.359999999999999</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247</v>
      </c>
      <c r="AU1943" s="254" t="s">
        <v>82</v>
      </c>
      <c r="AV1943" s="14" t="s">
        <v>82</v>
      </c>
      <c r="AW1943" s="14" t="s">
        <v>33</v>
      </c>
      <c r="AX1943" s="14" t="s">
        <v>73</v>
      </c>
      <c r="AY1943" s="254" t="s">
        <v>236</v>
      </c>
    </row>
    <row r="1944" s="14" customFormat="1">
      <c r="A1944" s="14"/>
      <c r="B1944" s="244"/>
      <c r="C1944" s="245"/>
      <c r="D1944" s="235" t="s">
        <v>247</v>
      </c>
      <c r="E1944" s="246" t="s">
        <v>19</v>
      </c>
      <c r="F1944" s="247" t="s">
        <v>618</v>
      </c>
      <c r="G1944" s="245"/>
      <c r="H1944" s="248">
        <v>77.623000000000005</v>
      </c>
      <c r="I1944" s="249"/>
      <c r="J1944" s="245"/>
      <c r="K1944" s="245"/>
      <c r="L1944" s="250"/>
      <c r="M1944" s="251"/>
      <c r="N1944" s="252"/>
      <c r="O1944" s="252"/>
      <c r="P1944" s="252"/>
      <c r="Q1944" s="252"/>
      <c r="R1944" s="252"/>
      <c r="S1944" s="252"/>
      <c r="T1944" s="253"/>
      <c r="U1944" s="14"/>
      <c r="V1944" s="14"/>
      <c r="W1944" s="14"/>
      <c r="X1944" s="14"/>
      <c r="Y1944" s="14"/>
      <c r="Z1944" s="14"/>
      <c r="AA1944" s="14"/>
      <c r="AB1944" s="14"/>
      <c r="AC1944" s="14"/>
      <c r="AD1944" s="14"/>
      <c r="AE1944" s="14"/>
      <c r="AT1944" s="254" t="s">
        <v>247</v>
      </c>
      <c r="AU1944" s="254" t="s">
        <v>82</v>
      </c>
      <c r="AV1944" s="14" t="s">
        <v>82</v>
      </c>
      <c r="AW1944" s="14" t="s">
        <v>33</v>
      </c>
      <c r="AX1944" s="14" t="s">
        <v>73</v>
      </c>
      <c r="AY1944" s="254" t="s">
        <v>236</v>
      </c>
    </row>
    <row r="1945" s="14" customFormat="1">
      <c r="A1945" s="14"/>
      <c r="B1945" s="244"/>
      <c r="C1945" s="245"/>
      <c r="D1945" s="235" t="s">
        <v>247</v>
      </c>
      <c r="E1945" s="246" t="s">
        <v>19</v>
      </c>
      <c r="F1945" s="247" t="s">
        <v>2009</v>
      </c>
      <c r="G1945" s="245"/>
      <c r="H1945" s="248">
        <v>35.649999999999999</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247</v>
      </c>
      <c r="AU1945" s="254" t="s">
        <v>82</v>
      </c>
      <c r="AV1945" s="14" t="s">
        <v>82</v>
      </c>
      <c r="AW1945" s="14" t="s">
        <v>33</v>
      </c>
      <c r="AX1945" s="14" t="s">
        <v>73</v>
      </c>
      <c r="AY1945" s="254" t="s">
        <v>236</v>
      </c>
    </row>
    <row r="1946" s="14" customFormat="1">
      <c r="A1946" s="14"/>
      <c r="B1946" s="244"/>
      <c r="C1946" s="245"/>
      <c r="D1946" s="235" t="s">
        <v>247</v>
      </c>
      <c r="E1946" s="246" t="s">
        <v>19</v>
      </c>
      <c r="F1946" s="247" t="s">
        <v>619</v>
      </c>
      <c r="G1946" s="245"/>
      <c r="H1946" s="248">
        <v>31.690000000000001</v>
      </c>
      <c r="I1946" s="249"/>
      <c r="J1946" s="245"/>
      <c r="K1946" s="245"/>
      <c r="L1946" s="250"/>
      <c r="M1946" s="251"/>
      <c r="N1946" s="252"/>
      <c r="O1946" s="252"/>
      <c r="P1946" s="252"/>
      <c r="Q1946" s="252"/>
      <c r="R1946" s="252"/>
      <c r="S1946" s="252"/>
      <c r="T1946" s="253"/>
      <c r="U1946" s="14"/>
      <c r="V1946" s="14"/>
      <c r="W1946" s="14"/>
      <c r="X1946" s="14"/>
      <c r="Y1946" s="14"/>
      <c r="Z1946" s="14"/>
      <c r="AA1946" s="14"/>
      <c r="AB1946" s="14"/>
      <c r="AC1946" s="14"/>
      <c r="AD1946" s="14"/>
      <c r="AE1946" s="14"/>
      <c r="AT1946" s="254" t="s">
        <v>247</v>
      </c>
      <c r="AU1946" s="254" t="s">
        <v>82</v>
      </c>
      <c r="AV1946" s="14" t="s">
        <v>82</v>
      </c>
      <c r="AW1946" s="14" t="s">
        <v>33</v>
      </c>
      <c r="AX1946" s="14" t="s">
        <v>73</v>
      </c>
      <c r="AY1946" s="254" t="s">
        <v>236</v>
      </c>
    </row>
    <row r="1947" s="14" customFormat="1">
      <c r="A1947" s="14"/>
      <c r="B1947" s="244"/>
      <c r="C1947" s="245"/>
      <c r="D1947" s="235" t="s">
        <v>247</v>
      </c>
      <c r="E1947" s="246" t="s">
        <v>19</v>
      </c>
      <c r="F1947" s="247" t="s">
        <v>2010</v>
      </c>
      <c r="G1947" s="245"/>
      <c r="H1947" s="248">
        <v>6.8099999999999996</v>
      </c>
      <c r="I1947" s="249"/>
      <c r="J1947" s="245"/>
      <c r="K1947" s="245"/>
      <c r="L1947" s="250"/>
      <c r="M1947" s="251"/>
      <c r="N1947" s="252"/>
      <c r="O1947" s="252"/>
      <c r="P1947" s="252"/>
      <c r="Q1947" s="252"/>
      <c r="R1947" s="252"/>
      <c r="S1947" s="252"/>
      <c r="T1947" s="253"/>
      <c r="U1947" s="14"/>
      <c r="V1947" s="14"/>
      <c r="W1947" s="14"/>
      <c r="X1947" s="14"/>
      <c r="Y1947" s="14"/>
      <c r="Z1947" s="14"/>
      <c r="AA1947" s="14"/>
      <c r="AB1947" s="14"/>
      <c r="AC1947" s="14"/>
      <c r="AD1947" s="14"/>
      <c r="AE1947" s="14"/>
      <c r="AT1947" s="254" t="s">
        <v>247</v>
      </c>
      <c r="AU1947" s="254" t="s">
        <v>82</v>
      </c>
      <c r="AV1947" s="14" t="s">
        <v>82</v>
      </c>
      <c r="AW1947" s="14" t="s">
        <v>33</v>
      </c>
      <c r="AX1947" s="14" t="s">
        <v>73</v>
      </c>
      <c r="AY1947" s="254" t="s">
        <v>236</v>
      </c>
    </row>
    <row r="1948" s="16" customFormat="1">
      <c r="A1948" s="16"/>
      <c r="B1948" s="266"/>
      <c r="C1948" s="267"/>
      <c r="D1948" s="235" t="s">
        <v>247</v>
      </c>
      <c r="E1948" s="268" t="s">
        <v>19</v>
      </c>
      <c r="F1948" s="269" t="s">
        <v>367</v>
      </c>
      <c r="G1948" s="267"/>
      <c r="H1948" s="270">
        <v>1071.971</v>
      </c>
      <c r="I1948" s="271"/>
      <c r="J1948" s="267"/>
      <c r="K1948" s="267"/>
      <c r="L1948" s="272"/>
      <c r="M1948" s="273"/>
      <c r="N1948" s="274"/>
      <c r="O1948" s="274"/>
      <c r="P1948" s="274"/>
      <c r="Q1948" s="274"/>
      <c r="R1948" s="274"/>
      <c r="S1948" s="274"/>
      <c r="T1948" s="275"/>
      <c r="U1948" s="16"/>
      <c r="V1948" s="16"/>
      <c r="W1948" s="16"/>
      <c r="X1948" s="16"/>
      <c r="Y1948" s="16"/>
      <c r="Z1948" s="16"/>
      <c r="AA1948" s="16"/>
      <c r="AB1948" s="16"/>
      <c r="AC1948" s="16"/>
      <c r="AD1948" s="16"/>
      <c r="AE1948" s="16"/>
      <c r="AT1948" s="276" t="s">
        <v>247</v>
      </c>
      <c r="AU1948" s="276" t="s">
        <v>82</v>
      </c>
      <c r="AV1948" s="16" t="s">
        <v>128</v>
      </c>
      <c r="AW1948" s="16" t="s">
        <v>33</v>
      </c>
      <c r="AX1948" s="16" t="s">
        <v>73</v>
      </c>
      <c r="AY1948" s="276" t="s">
        <v>236</v>
      </c>
    </row>
    <row r="1949" s="13" customFormat="1">
      <c r="A1949" s="13"/>
      <c r="B1949" s="233"/>
      <c r="C1949" s="234"/>
      <c r="D1949" s="235" t="s">
        <v>247</v>
      </c>
      <c r="E1949" s="236" t="s">
        <v>19</v>
      </c>
      <c r="F1949" s="237" t="s">
        <v>276</v>
      </c>
      <c r="G1949" s="234"/>
      <c r="H1949" s="236" t="s">
        <v>19</v>
      </c>
      <c r="I1949" s="238"/>
      <c r="J1949" s="234"/>
      <c r="K1949" s="234"/>
      <c r="L1949" s="239"/>
      <c r="M1949" s="240"/>
      <c r="N1949" s="241"/>
      <c r="O1949" s="241"/>
      <c r="P1949" s="241"/>
      <c r="Q1949" s="241"/>
      <c r="R1949" s="241"/>
      <c r="S1949" s="241"/>
      <c r="T1949" s="242"/>
      <c r="U1949" s="13"/>
      <c r="V1949" s="13"/>
      <c r="W1949" s="13"/>
      <c r="X1949" s="13"/>
      <c r="Y1949" s="13"/>
      <c r="Z1949" s="13"/>
      <c r="AA1949" s="13"/>
      <c r="AB1949" s="13"/>
      <c r="AC1949" s="13"/>
      <c r="AD1949" s="13"/>
      <c r="AE1949" s="13"/>
      <c r="AT1949" s="243" t="s">
        <v>247</v>
      </c>
      <c r="AU1949" s="243" t="s">
        <v>82</v>
      </c>
      <c r="AV1949" s="13" t="s">
        <v>80</v>
      </c>
      <c r="AW1949" s="13" t="s">
        <v>33</v>
      </c>
      <c r="AX1949" s="13" t="s">
        <v>73</v>
      </c>
      <c r="AY1949" s="243" t="s">
        <v>236</v>
      </c>
    </row>
    <row r="1950" s="14" customFormat="1">
      <c r="A1950" s="14"/>
      <c r="B1950" s="244"/>
      <c r="C1950" s="245"/>
      <c r="D1950" s="235" t="s">
        <v>247</v>
      </c>
      <c r="E1950" s="246" t="s">
        <v>19</v>
      </c>
      <c r="F1950" s="247" t="s">
        <v>2011</v>
      </c>
      <c r="G1950" s="245"/>
      <c r="H1950" s="248">
        <v>281.25999999999999</v>
      </c>
      <c r="I1950" s="249"/>
      <c r="J1950" s="245"/>
      <c r="K1950" s="245"/>
      <c r="L1950" s="250"/>
      <c r="M1950" s="251"/>
      <c r="N1950" s="252"/>
      <c r="O1950" s="252"/>
      <c r="P1950" s="252"/>
      <c r="Q1950" s="252"/>
      <c r="R1950" s="252"/>
      <c r="S1950" s="252"/>
      <c r="T1950" s="253"/>
      <c r="U1950" s="14"/>
      <c r="V1950" s="14"/>
      <c r="W1950" s="14"/>
      <c r="X1950" s="14"/>
      <c r="Y1950" s="14"/>
      <c r="Z1950" s="14"/>
      <c r="AA1950" s="14"/>
      <c r="AB1950" s="14"/>
      <c r="AC1950" s="14"/>
      <c r="AD1950" s="14"/>
      <c r="AE1950" s="14"/>
      <c r="AT1950" s="254" t="s">
        <v>247</v>
      </c>
      <c r="AU1950" s="254" t="s">
        <v>82</v>
      </c>
      <c r="AV1950" s="14" t="s">
        <v>82</v>
      </c>
      <c r="AW1950" s="14" t="s">
        <v>33</v>
      </c>
      <c r="AX1950" s="14" t="s">
        <v>73</v>
      </c>
      <c r="AY1950" s="254" t="s">
        <v>236</v>
      </c>
    </row>
    <row r="1951" s="14" customFormat="1">
      <c r="A1951" s="14"/>
      <c r="B1951" s="244"/>
      <c r="C1951" s="245"/>
      <c r="D1951" s="235" t="s">
        <v>247</v>
      </c>
      <c r="E1951" s="246" t="s">
        <v>19</v>
      </c>
      <c r="F1951" s="247" t="s">
        <v>2012</v>
      </c>
      <c r="G1951" s="245"/>
      <c r="H1951" s="248">
        <v>-12.6</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247</v>
      </c>
      <c r="AU1951" s="254" t="s">
        <v>82</v>
      </c>
      <c r="AV1951" s="14" t="s">
        <v>82</v>
      </c>
      <c r="AW1951" s="14" t="s">
        <v>33</v>
      </c>
      <c r="AX1951" s="14" t="s">
        <v>73</v>
      </c>
      <c r="AY1951" s="254" t="s">
        <v>236</v>
      </c>
    </row>
    <row r="1952" s="14" customFormat="1">
      <c r="A1952" s="14"/>
      <c r="B1952" s="244"/>
      <c r="C1952" s="245"/>
      <c r="D1952" s="235" t="s">
        <v>247</v>
      </c>
      <c r="E1952" s="246" t="s">
        <v>19</v>
      </c>
      <c r="F1952" s="247" t="s">
        <v>2013</v>
      </c>
      <c r="G1952" s="245"/>
      <c r="H1952" s="248">
        <v>-38.880000000000003</v>
      </c>
      <c r="I1952" s="249"/>
      <c r="J1952" s="245"/>
      <c r="K1952" s="245"/>
      <c r="L1952" s="250"/>
      <c r="M1952" s="251"/>
      <c r="N1952" s="252"/>
      <c r="O1952" s="252"/>
      <c r="P1952" s="252"/>
      <c r="Q1952" s="252"/>
      <c r="R1952" s="252"/>
      <c r="S1952" s="252"/>
      <c r="T1952" s="253"/>
      <c r="U1952" s="14"/>
      <c r="V1952" s="14"/>
      <c r="W1952" s="14"/>
      <c r="X1952" s="14"/>
      <c r="Y1952" s="14"/>
      <c r="Z1952" s="14"/>
      <c r="AA1952" s="14"/>
      <c r="AB1952" s="14"/>
      <c r="AC1952" s="14"/>
      <c r="AD1952" s="14"/>
      <c r="AE1952" s="14"/>
      <c r="AT1952" s="254" t="s">
        <v>247</v>
      </c>
      <c r="AU1952" s="254" t="s">
        <v>82</v>
      </c>
      <c r="AV1952" s="14" t="s">
        <v>82</v>
      </c>
      <c r="AW1952" s="14" t="s">
        <v>33</v>
      </c>
      <c r="AX1952" s="14" t="s">
        <v>73</v>
      </c>
      <c r="AY1952" s="254" t="s">
        <v>236</v>
      </c>
    </row>
    <row r="1953" s="14" customFormat="1">
      <c r="A1953" s="14"/>
      <c r="B1953" s="244"/>
      <c r="C1953" s="245"/>
      <c r="D1953" s="235" t="s">
        <v>247</v>
      </c>
      <c r="E1953" s="246" t="s">
        <v>19</v>
      </c>
      <c r="F1953" s="247" t="s">
        <v>2014</v>
      </c>
      <c r="G1953" s="245"/>
      <c r="H1953" s="248">
        <v>201.61000000000001</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247</v>
      </c>
      <c r="AU1953" s="254" t="s">
        <v>82</v>
      </c>
      <c r="AV1953" s="14" t="s">
        <v>82</v>
      </c>
      <c r="AW1953" s="14" t="s">
        <v>33</v>
      </c>
      <c r="AX1953" s="14" t="s">
        <v>73</v>
      </c>
      <c r="AY1953" s="254" t="s">
        <v>236</v>
      </c>
    </row>
    <row r="1954" s="14" customFormat="1">
      <c r="A1954" s="14"/>
      <c r="B1954" s="244"/>
      <c r="C1954" s="245"/>
      <c r="D1954" s="235" t="s">
        <v>247</v>
      </c>
      <c r="E1954" s="246" t="s">
        <v>19</v>
      </c>
      <c r="F1954" s="247" t="s">
        <v>2015</v>
      </c>
      <c r="G1954" s="245"/>
      <c r="H1954" s="248">
        <v>161.21000000000001</v>
      </c>
      <c r="I1954" s="249"/>
      <c r="J1954" s="245"/>
      <c r="K1954" s="245"/>
      <c r="L1954" s="250"/>
      <c r="M1954" s="251"/>
      <c r="N1954" s="252"/>
      <c r="O1954" s="252"/>
      <c r="P1954" s="252"/>
      <c r="Q1954" s="252"/>
      <c r="R1954" s="252"/>
      <c r="S1954" s="252"/>
      <c r="T1954" s="253"/>
      <c r="U1954" s="14"/>
      <c r="V1954" s="14"/>
      <c r="W1954" s="14"/>
      <c r="X1954" s="14"/>
      <c r="Y1954" s="14"/>
      <c r="Z1954" s="14"/>
      <c r="AA1954" s="14"/>
      <c r="AB1954" s="14"/>
      <c r="AC1954" s="14"/>
      <c r="AD1954" s="14"/>
      <c r="AE1954" s="14"/>
      <c r="AT1954" s="254" t="s">
        <v>247</v>
      </c>
      <c r="AU1954" s="254" t="s">
        <v>82</v>
      </c>
      <c r="AV1954" s="14" t="s">
        <v>82</v>
      </c>
      <c r="AW1954" s="14" t="s">
        <v>33</v>
      </c>
      <c r="AX1954" s="14" t="s">
        <v>73</v>
      </c>
      <c r="AY1954" s="254" t="s">
        <v>236</v>
      </c>
    </row>
    <row r="1955" s="14" customFormat="1">
      <c r="A1955" s="14"/>
      <c r="B1955" s="244"/>
      <c r="C1955" s="245"/>
      <c r="D1955" s="235" t="s">
        <v>247</v>
      </c>
      <c r="E1955" s="246" t="s">
        <v>19</v>
      </c>
      <c r="F1955" s="247" t="s">
        <v>2016</v>
      </c>
      <c r="G1955" s="245"/>
      <c r="H1955" s="248">
        <v>-12.960000000000001</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247</v>
      </c>
      <c r="AU1955" s="254" t="s">
        <v>82</v>
      </c>
      <c r="AV1955" s="14" t="s">
        <v>82</v>
      </c>
      <c r="AW1955" s="14" t="s">
        <v>33</v>
      </c>
      <c r="AX1955" s="14" t="s">
        <v>73</v>
      </c>
      <c r="AY1955" s="254" t="s">
        <v>236</v>
      </c>
    </row>
    <row r="1956" s="14" customFormat="1">
      <c r="A1956" s="14"/>
      <c r="B1956" s="244"/>
      <c r="C1956" s="245"/>
      <c r="D1956" s="235" t="s">
        <v>247</v>
      </c>
      <c r="E1956" s="246" t="s">
        <v>19</v>
      </c>
      <c r="F1956" s="247" t="s">
        <v>2017</v>
      </c>
      <c r="G1956" s="245"/>
      <c r="H1956" s="248">
        <v>57</v>
      </c>
      <c r="I1956" s="249"/>
      <c r="J1956" s="245"/>
      <c r="K1956" s="245"/>
      <c r="L1956" s="250"/>
      <c r="M1956" s="251"/>
      <c r="N1956" s="252"/>
      <c r="O1956" s="252"/>
      <c r="P1956" s="252"/>
      <c r="Q1956" s="252"/>
      <c r="R1956" s="252"/>
      <c r="S1956" s="252"/>
      <c r="T1956" s="253"/>
      <c r="U1956" s="14"/>
      <c r="V1956" s="14"/>
      <c r="W1956" s="14"/>
      <c r="X1956" s="14"/>
      <c r="Y1956" s="14"/>
      <c r="Z1956" s="14"/>
      <c r="AA1956" s="14"/>
      <c r="AB1956" s="14"/>
      <c r="AC1956" s="14"/>
      <c r="AD1956" s="14"/>
      <c r="AE1956" s="14"/>
      <c r="AT1956" s="254" t="s">
        <v>247</v>
      </c>
      <c r="AU1956" s="254" t="s">
        <v>82</v>
      </c>
      <c r="AV1956" s="14" t="s">
        <v>82</v>
      </c>
      <c r="AW1956" s="14" t="s">
        <v>33</v>
      </c>
      <c r="AX1956" s="14" t="s">
        <v>73</v>
      </c>
      <c r="AY1956" s="254" t="s">
        <v>236</v>
      </c>
    </row>
    <row r="1957" s="14" customFormat="1">
      <c r="A1957" s="14"/>
      <c r="B1957" s="244"/>
      <c r="C1957" s="245"/>
      <c r="D1957" s="235" t="s">
        <v>247</v>
      </c>
      <c r="E1957" s="246" t="s">
        <v>19</v>
      </c>
      <c r="F1957" s="247" t="s">
        <v>2018</v>
      </c>
      <c r="G1957" s="245"/>
      <c r="H1957" s="248">
        <v>134.505</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247</v>
      </c>
      <c r="AU1957" s="254" t="s">
        <v>82</v>
      </c>
      <c r="AV1957" s="14" t="s">
        <v>82</v>
      </c>
      <c r="AW1957" s="14" t="s">
        <v>33</v>
      </c>
      <c r="AX1957" s="14" t="s">
        <v>73</v>
      </c>
      <c r="AY1957" s="254" t="s">
        <v>236</v>
      </c>
    </row>
    <row r="1958" s="14" customFormat="1">
      <c r="A1958" s="14"/>
      <c r="B1958" s="244"/>
      <c r="C1958" s="245"/>
      <c r="D1958" s="235" t="s">
        <v>247</v>
      </c>
      <c r="E1958" s="246" t="s">
        <v>19</v>
      </c>
      <c r="F1958" s="247" t="s">
        <v>2012</v>
      </c>
      <c r="G1958" s="245"/>
      <c r="H1958" s="248">
        <v>-12.6</v>
      </c>
      <c r="I1958" s="249"/>
      <c r="J1958" s="245"/>
      <c r="K1958" s="245"/>
      <c r="L1958" s="250"/>
      <c r="M1958" s="251"/>
      <c r="N1958" s="252"/>
      <c r="O1958" s="252"/>
      <c r="P1958" s="252"/>
      <c r="Q1958" s="252"/>
      <c r="R1958" s="252"/>
      <c r="S1958" s="252"/>
      <c r="T1958" s="253"/>
      <c r="U1958" s="14"/>
      <c r="V1958" s="14"/>
      <c r="W1958" s="14"/>
      <c r="X1958" s="14"/>
      <c r="Y1958" s="14"/>
      <c r="Z1958" s="14"/>
      <c r="AA1958" s="14"/>
      <c r="AB1958" s="14"/>
      <c r="AC1958" s="14"/>
      <c r="AD1958" s="14"/>
      <c r="AE1958" s="14"/>
      <c r="AT1958" s="254" t="s">
        <v>247</v>
      </c>
      <c r="AU1958" s="254" t="s">
        <v>82</v>
      </c>
      <c r="AV1958" s="14" t="s">
        <v>82</v>
      </c>
      <c r="AW1958" s="14" t="s">
        <v>33</v>
      </c>
      <c r="AX1958" s="14" t="s">
        <v>73</v>
      </c>
      <c r="AY1958" s="254" t="s">
        <v>236</v>
      </c>
    </row>
    <row r="1959" s="14" customFormat="1">
      <c r="A1959" s="14"/>
      <c r="B1959" s="244"/>
      <c r="C1959" s="245"/>
      <c r="D1959" s="235" t="s">
        <v>247</v>
      </c>
      <c r="E1959" s="246" t="s">
        <v>19</v>
      </c>
      <c r="F1959" s="247" t="s">
        <v>2019</v>
      </c>
      <c r="G1959" s="245"/>
      <c r="H1959" s="248">
        <v>46.799999999999997</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247</v>
      </c>
      <c r="AU1959" s="254" t="s">
        <v>82</v>
      </c>
      <c r="AV1959" s="14" t="s">
        <v>82</v>
      </c>
      <c r="AW1959" s="14" t="s">
        <v>33</v>
      </c>
      <c r="AX1959" s="14" t="s">
        <v>73</v>
      </c>
      <c r="AY1959" s="254" t="s">
        <v>236</v>
      </c>
    </row>
    <row r="1960" s="14" customFormat="1">
      <c r="A1960" s="14"/>
      <c r="B1960" s="244"/>
      <c r="C1960" s="245"/>
      <c r="D1960" s="235" t="s">
        <v>247</v>
      </c>
      <c r="E1960" s="246" t="s">
        <v>19</v>
      </c>
      <c r="F1960" s="247" t="s">
        <v>620</v>
      </c>
      <c r="G1960" s="245"/>
      <c r="H1960" s="248">
        <v>90.405000000000001</v>
      </c>
      <c r="I1960" s="249"/>
      <c r="J1960" s="245"/>
      <c r="K1960" s="245"/>
      <c r="L1960" s="250"/>
      <c r="M1960" s="251"/>
      <c r="N1960" s="252"/>
      <c r="O1960" s="252"/>
      <c r="P1960" s="252"/>
      <c r="Q1960" s="252"/>
      <c r="R1960" s="252"/>
      <c r="S1960" s="252"/>
      <c r="T1960" s="253"/>
      <c r="U1960" s="14"/>
      <c r="V1960" s="14"/>
      <c r="W1960" s="14"/>
      <c r="X1960" s="14"/>
      <c r="Y1960" s="14"/>
      <c r="Z1960" s="14"/>
      <c r="AA1960" s="14"/>
      <c r="AB1960" s="14"/>
      <c r="AC1960" s="14"/>
      <c r="AD1960" s="14"/>
      <c r="AE1960" s="14"/>
      <c r="AT1960" s="254" t="s">
        <v>247</v>
      </c>
      <c r="AU1960" s="254" t="s">
        <v>82</v>
      </c>
      <c r="AV1960" s="14" t="s">
        <v>82</v>
      </c>
      <c r="AW1960" s="14" t="s">
        <v>33</v>
      </c>
      <c r="AX1960" s="14" t="s">
        <v>73</v>
      </c>
      <c r="AY1960" s="254" t="s">
        <v>236</v>
      </c>
    </row>
    <row r="1961" s="14" customFormat="1">
      <c r="A1961" s="14"/>
      <c r="B1961" s="244"/>
      <c r="C1961" s="245"/>
      <c r="D1961" s="235" t="s">
        <v>247</v>
      </c>
      <c r="E1961" s="246" t="s">
        <v>19</v>
      </c>
      <c r="F1961" s="247" t="s">
        <v>490</v>
      </c>
      <c r="G1961" s="245"/>
      <c r="H1961" s="248">
        <v>18.829999999999998</v>
      </c>
      <c r="I1961" s="249"/>
      <c r="J1961" s="245"/>
      <c r="K1961" s="245"/>
      <c r="L1961" s="250"/>
      <c r="M1961" s="251"/>
      <c r="N1961" s="252"/>
      <c r="O1961" s="252"/>
      <c r="P1961" s="252"/>
      <c r="Q1961" s="252"/>
      <c r="R1961" s="252"/>
      <c r="S1961" s="252"/>
      <c r="T1961" s="253"/>
      <c r="U1961" s="14"/>
      <c r="V1961" s="14"/>
      <c r="W1961" s="14"/>
      <c r="X1961" s="14"/>
      <c r="Y1961" s="14"/>
      <c r="Z1961" s="14"/>
      <c r="AA1961" s="14"/>
      <c r="AB1961" s="14"/>
      <c r="AC1961" s="14"/>
      <c r="AD1961" s="14"/>
      <c r="AE1961" s="14"/>
      <c r="AT1961" s="254" t="s">
        <v>247</v>
      </c>
      <c r="AU1961" s="254" t="s">
        <v>82</v>
      </c>
      <c r="AV1961" s="14" t="s">
        <v>82</v>
      </c>
      <c r="AW1961" s="14" t="s">
        <v>33</v>
      </c>
      <c r="AX1961" s="14" t="s">
        <v>73</v>
      </c>
      <c r="AY1961" s="254" t="s">
        <v>236</v>
      </c>
    </row>
    <row r="1962" s="16" customFormat="1">
      <c r="A1962" s="16"/>
      <c r="B1962" s="266"/>
      <c r="C1962" s="267"/>
      <c r="D1962" s="235" t="s">
        <v>247</v>
      </c>
      <c r="E1962" s="268" t="s">
        <v>19</v>
      </c>
      <c r="F1962" s="269" t="s">
        <v>367</v>
      </c>
      <c r="G1962" s="267"/>
      <c r="H1962" s="270">
        <v>914.57999999999993</v>
      </c>
      <c r="I1962" s="271"/>
      <c r="J1962" s="267"/>
      <c r="K1962" s="267"/>
      <c r="L1962" s="272"/>
      <c r="M1962" s="273"/>
      <c r="N1962" s="274"/>
      <c r="O1962" s="274"/>
      <c r="P1962" s="274"/>
      <c r="Q1962" s="274"/>
      <c r="R1962" s="274"/>
      <c r="S1962" s="274"/>
      <c r="T1962" s="275"/>
      <c r="U1962" s="16"/>
      <c r="V1962" s="16"/>
      <c r="W1962" s="16"/>
      <c r="X1962" s="16"/>
      <c r="Y1962" s="16"/>
      <c r="Z1962" s="16"/>
      <c r="AA1962" s="16"/>
      <c r="AB1962" s="16"/>
      <c r="AC1962" s="16"/>
      <c r="AD1962" s="16"/>
      <c r="AE1962" s="16"/>
      <c r="AT1962" s="276" t="s">
        <v>247</v>
      </c>
      <c r="AU1962" s="276" t="s">
        <v>82</v>
      </c>
      <c r="AV1962" s="16" t="s">
        <v>128</v>
      </c>
      <c r="AW1962" s="16" t="s">
        <v>33</v>
      </c>
      <c r="AX1962" s="16" t="s">
        <v>73</v>
      </c>
      <c r="AY1962" s="276" t="s">
        <v>236</v>
      </c>
    </row>
    <row r="1963" s="13" customFormat="1">
      <c r="A1963" s="13"/>
      <c r="B1963" s="233"/>
      <c r="C1963" s="234"/>
      <c r="D1963" s="235" t="s">
        <v>247</v>
      </c>
      <c r="E1963" s="236" t="s">
        <v>19</v>
      </c>
      <c r="F1963" s="237" t="s">
        <v>268</v>
      </c>
      <c r="G1963" s="234"/>
      <c r="H1963" s="236" t="s">
        <v>19</v>
      </c>
      <c r="I1963" s="238"/>
      <c r="J1963" s="234"/>
      <c r="K1963" s="234"/>
      <c r="L1963" s="239"/>
      <c r="M1963" s="240"/>
      <c r="N1963" s="241"/>
      <c r="O1963" s="241"/>
      <c r="P1963" s="241"/>
      <c r="Q1963" s="241"/>
      <c r="R1963" s="241"/>
      <c r="S1963" s="241"/>
      <c r="T1963" s="242"/>
      <c r="U1963" s="13"/>
      <c r="V1963" s="13"/>
      <c r="W1963" s="13"/>
      <c r="X1963" s="13"/>
      <c r="Y1963" s="13"/>
      <c r="Z1963" s="13"/>
      <c r="AA1963" s="13"/>
      <c r="AB1963" s="13"/>
      <c r="AC1963" s="13"/>
      <c r="AD1963" s="13"/>
      <c r="AE1963" s="13"/>
      <c r="AT1963" s="243" t="s">
        <v>247</v>
      </c>
      <c r="AU1963" s="243" t="s">
        <v>82</v>
      </c>
      <c r="AV1963" s="13" t="s">
        <v>80</v>
      </c>
      <c r="AW1963" s="13" t="s">
        <v>33</v>
      </c>
      <c r="AX1963" s="13" t="s">
        <v>73</v>
      </c>
      <c r="AY1963" s="243" t="s">
        <v>236</v>
      </c>
    </row>
    <row r="1964" s="13" customFormat="1">
      <c r="A1964" s="13"/>
      <c r="B1964" s="233"/>
      <c r="C1964" s="234"/>
      <c r="D1964" s="235" t="s">
        <v>247</v>
      </c>
      <c r="E1964" s="236" t="s">
        <v>19</v>
      </c>
      <c r="F1964" s="237" t="s">
        <v>333</v>
      </c>
      <c r="G1964" s="234"/>
      <c r="H1964" s="236" t="s">
        <v>19</v>
      </c>
      <c r="I1964" s="238"/>
      <c r="J1964" s="234"/>
      <c r="K1964" s="234"/>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247</v>
      </c>
      <c r="AU1964" s="243" t="s">
        <v>82</v>
      </c>
      <c r="AV1964" s="13" t="s">
        <v>80</v>
      </c>
      <c r="AW1964" s="13" t="s">
        <v>33</v>
      </c>
      <c r="AX1964" s="13" t="s">
        <v>73</v>
      </c>
      <c r="AY1964" s="243" t="s">
        <v>236</v>
      </c>
    </row>
    <row r="1965" s="14" customFormat="1">
      <c r="A1965" s="14"/>
      <c r="B1965" s="244"/>
      <c r="C1965" s="245"/>
      <c r="D1965" s="235" t="s">
        <v>247</v>
      </c>
      <c r="E1965" s="246" t="s">
        <v>19</v>
      </c>
      <c r="F1965" s="247" t="s">
        <v>621</v>
      </c>
      <c r="G1965" s="245"/>
      <c r="H1965" s="248">
        <v>43.210000000000001</v>
      </c>
      <c r="I1965" s="249"/>
      <c r="J1965" s="245"/>
      <c r="K1965" s="245"/>
      <c r="L1965" s="250"/>
      <c r="M1965" s="251"/>
      <c r="N1965" s="252"/>
      <c r="O1965" s="252"/>
      <c r="P1965" s="252"/>
      <c r="Q1965" s="252"/>
      <c r="R1965" s="252"/>
      <c r="S1965" s="252"/>
      <c r="T1965" s="253"/>
      <c r="U1965" s="14"/>
      <c r="V1965" s="14"/>
      <c r="W1965" s="14"/>
      <c r="X1965" s="14"/>
      <c r="Y1965" s="14"/>
      <c r="Z1965" s="14"/>
      <c r="AA1965" s="14"/>
      <c r="AB1965" s="14"/>
      <c r="AC1965" s="14"/>
      <c r="AD1965" s="14"/>
      <c r="AE1965" s="14"/>
      <c r="AT1965" s="254" t="s">
        <v>247</v>
      </c>
      <c r="AU1965" s="254" t="s">
        <v>82</v>
      </c>
      <c r="AV1965" s="14" t="s">
        <v>82</v>
      </c>
      <c r="AW1965" s="14" t="s">
        <v>33</v>
      </c>
      <c r="AX1965" s="14" t="s">
        <v>73</v>
      </c>
      <c r="AY1965" s="254" t="s">
        <v>236</v>
      </c>
    </row>
    <row r="1966" s="14" customFormat="1">
      <c r="A1966" s="14"/>
      <c r="B1966" s="244"/>
      <c r="C1966" s="245"/>
      <c r="D1966" s="235" t="s">
        <v>247</v>
      </c>
      <c r="E1966" s="246" t="s">
        <v>19</v>
      </c>
      <c r="F1966" s="247" t="s">
        <v>2020</v>
      </c>
      <c r="G1966" s="245"/>
      <c r="H1966" s="248">
        <v>11.369999999999999</v>
      </c>
      <c r="I1966" s="249"/>
      <c r="J1966" s="245"/>
      <c r="K1966" s="245"/>
      <c r="L1966" s="250"/>
      <c r="M1966" s="251"/>
      <c r="N1966" s="252"/>
      <c r="O1966" s="252"/>
      <c r="P1966" s="252"/>
      <c r="Q1966" s="252"/>
      <c r="R1966" s="252"/>
      <c r="S1966" s="252"/>
      <c r="T1966" s="253"/>
      <c r="U1966" s="14"/>
      <c r="V1966" s="14"/>
      <c r="W1966" s="14"/>
      <c r="X1966" s="14"/>
      <c r="Y1966" s="14"/>
      <c r="Z1966" s="14"/>
      <c r="AA1966" s="14"/>
      <c r="AB1966" s="14"/>
      <c r="AC1966" s="14"/>
      <c r="AD1966" s="14"/>
      <c r="AE1966" s="14"/>
      <c r="AT1966" s="254" t="s">
        <v>247</v>
      </c>
      <c r="AU1966" s="254" t="s">
        <v>82</v>
      </c>
      <c r="AV1966" s="14" t="s">
        <v>82</v>
      </c>
      <c r="AW1966" s="14" t="s">
        <v>33</v>
      </c>
      <c r="AX1966" s="14" t="s">
        <v>73</v>
      </c>
      <c r="AY1966" s="254" t="s">
        <v>236</v>
      </c>
    </row>
    <row r="1967" s="14" customFormat="1">
      <c r="A1967" s="14"/>
      <c r="B1967" s="244"/>
      <c r="C1967" s="245"/>
      <c r="D1967" s="235" t="s">
        <v>247</v>
      </c>
      <c r="E1967" s="246" t="s">
        <v>19</v>
      </c>
      <c r="F1967" s="247" t="s">
        <v>622</v>
      </c>
      <c r="G1967" s="245"/>
      <c r="H1967" s="248">
        <v>53.505000000000003</v>
      </c>
      <c r="I1967" s="249"/>
      <c r="J1967" s="245"/>
      <c r="K1967" s="245"/>
      <c r="L1967" s="250"/>
      <c r="M1967" s="251"/>
      <c r="N1967" s="252"/>
      <c r="O1967" s="252"/>
      <c r="P1967" s="252"/>
      <c r="Q1967" s="252"/>
      <c r="R1967" s="252"/>
      <c r="S1967" s="252"/>
      <c r="T1967" s="253"/>
      <c r="U1967" s="14"/>
      <c r="V1967" s="14"/>
      <c r="W1967" s="14"/>
      <c r="X1967" s="14"/>
      <c r="Y1967" s="14"/>
      <c r="Z1967" s="14"/>
      <c r="AA1967" s="14"/>
      <c r="AB1967" s="14"/>
      <c r="AC1967" s="14"/>
      <c r="AD1967" s="14"/>
      <c r="AE1967" s="14"/>
      <c r="AT1967" s="254" t="s">
        <v>247</v>
      </c>
      <c r="AU1967" s="254" t="s">
        <v>82</v>
      </c>
      <c r="AV1967" s="14" t="s">
        <v>82</v>
      </c>
      <c r="AW1967" s="14" t="s">
        <v>33</v>
      </c>
      <c r="AX1967" s="14" t="s">
        <v>73</v>
      </c>
      <c r="AY1967" s="254" t="s">
        <v>236</v>
      </c>
    </row>
    <row r="1968" s="14" customFormat="1">
      <c r="A1968" s="14"/>
      <c r="B1968" s="244"/>
      <c r="C1968" s="245"/>
      <c r="D1968" s="235" t="s">
        <v>247</v>
      </c>
      <c r="E1968" s="246" t="s">
        <v>19</v>
      </c>
      <c r="F1968" s="247" t="s">
        <v>623</v>
      </c>
      <c r="G1968" s="245"/>
      <c r="H1968" s="248">
        <v>-4.7279999999999998</v>
      </c>
      <c r="I1968" s="249"/>
      <c r="J1968" s="245"/>
      <c r="K1968" s="245"/>
      <c r="L1968" s="250"/>
      <c r="M1968" s="251"/>
      <c r="N1968" s="252"/>
      <c r="O1968" s="252"/>
      <c r="P1968" s="252"/>
      <c r="Q1968" s="252"/>
      <c r="R1968" s="252"/>
      <c r="S1968" s="252"/>
      <c r="T1968" s="253"/>
      <c r="U1968" s="14"/>
      <c r="V1968" s="14"/>
      <c r="W1968" s="14"/>
      <c r="X1968" s="14"/>
      <c r="Y1968" s="14"/>
      <c r="Z1968" s="14"/>
      <c r="AA1968" s="14"/>
      <c r="AB1968" s="14"/>
      <c r="AC1968" s="14"/>
      <c r="AD1968" s="14"/>
      <c r="AE1968" s="14"/>
      <c r="AT1968" s="254" t="s">
        <v>247</v>
      </c>
      <c r="AU1968" s="254" t="s">
        <v>82</v>
      </c>
      <c r="AV1968" s="14" t="s">
        <v>82</v>
      </c>
      <c r="AW1968" s="14" t="s">
        <v>33</v>
      </c>
      <c r="AX1968" s="14" t="s">
        <v>73</v>
      </c>
      <c r="AY1968" s="254" t="s">
        <v>236</v>
      </c>
    </row>
    <row r="1969" s="14" customFormat="1">
      <c r="A1969" s="14"/>
      <c r="B1969" s="244"/>
      <c r="C1969" s="245"/>
      <c r="D1969" s="235" t="s">
        <v>247</v>
      </c>
      <c r="E1969" s="246" t="s">
        <v>19</v>
      </c>
      <c r="F1969" s="247" t="s">
        <v>624</v>
      </c>
      <c r="G1969" s="245"/>
      <c r="H1969" s="248">
        <v>-3.4649999999999999</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247</v>
      </c>
      <c r="AU1969" s="254" t="s">
        <v>82</v>
      </c>
      <c r="AV1969" s="14" t="s">
        <v>82</v>
      </c>
      <c r="AW1969" s="14" t="s">
        <v>33</v>
      </c>
      <c r="AX1969" s="14" t="s">
        <v>73</v>
      </c>
      <c r="AY1969" s="254" t="s">
        <v>236</v>
      </c>
    </row>
    <row r="1970" s="14" customFormat="1">
      <c r="A1970" s="14"/>
      <c r="B1970" s="244"/>
      <c r="C1970" s="245"/>
      <c r="D1970" s="235" t="s">
        <v>247</v>
      </c>
      <c r="E1970" s="246" t="s">
        <v>19</v>
      </c>
      <c r="F1970" s="247" t="s">
        <v>2021</v>
      </c>
      <c r="G1970" s="245"/>
      <c r="H1970" s="248">
        <v>15.789999999999999</v>
      </c>
      <c r="I1970" s="249"/>
      <c r="J1970" s="245"/>
      <c r="K1970" s="245"/>
      <c r="L1970" s="250"/>
      <c r="M1970" s="251"/>
      <c r="N1970" s="252"/>
      <c r="O1970" s="252"/>
      <c r="P1970" s="252"/>
      <c r="Q1970" s="252"/>
      <c r="R1970" s="252"/>
      <c r="S1970" s="252"/>
      <c r="T1970" s="253"/>
      <c r="U1970" s="14"/>
      <c r="V1970" s="14"/>
      <c r="W1970" s="14"/>
      <c r="X1970" s="14"/>
      <c r="Y1970" s="14"/>
      <c r="Z1970" s="14"/>
      <c r="AA1970" s="14"/>
      <c r="AB1970" s="14"/>
      <c r="AC1970" s="14"/>
      <c r="AD1970" s="14"/>
      <c r="AE1970" s="14"/>
      <c r="AT1970" s="254" t="s">
        <v>247</v>
      </c>
      <c r="AU1970" s="254" t="s">
        <v>82</v>
      </c>
      <c r="AV1970" s="14" t="s">
        <v>82</v>
      </c>
      <c r="AW1970" s="14" t="s">
        <v>33</v>
      </c>
      <c r="AX1970" s="14" t="s">
        <v>73</v>
      </c>
      <c r="AY1970" s="254" t="s">
        <v>236</v>
      </c>
    </row>
    <row r="1971" s="14" customFormat="1">
      <c r="A1971" s="14"/>
      <c r="B1971" s="244"/>
      <c r="C1971" s="245"/>
      <c r="D1971" s="235" t="s">
        <v>247</v>
      </c>
      <c r="E1971" s="246" t="s">
        <v>19</v>
      </c>
      <c r="F1971" s="247" t="s">
        <v>625</v>
      </c>
      <c r="G1971" s="245"/>
      <c r="H1971" s="248">
        <v>66.613</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247</v>
      </c>
      <c r="AU1971" s="254" t="s">
        <v>82</v>
      </c>
      <c r="AV1971" s="14" t="s">
        <v>82</v>
      </c>
      <c r="AW1971" s="14" t="s">
        <v>33</v>
      </c>
      <c r="AX1971" s="14" t="s">
        <v>73</v>
      </c>
      <c r="AY1971" s="254" t="s">
        <v>236</v>
      </c>
    </row>
    <row r="1972" s="14" customFormat="1">
      <c r="A1972" s="14"/>
      <c r="B1972" s="244"/>
      <c r="C1972" s="245"/>
      <c r="D1972" s="235" t="s">
        <v>247</v>
      </c>
      <c r="E1972" s="246" t="s">
        <v>19</v>
      </c>
      <c r="F1972" s="247" t="s">
        <v>2022</v>
      </c>
      <c r="G1972" s="245"/>
      <c r="H1972" s="248">
        <v>33.869999999999997</v>
      </c>
      <c r="I1972" s="249"/>
      <c r="J1972" s="245"/>
      <c r="K1972" s="245"/>
      <c r="L1972" s="250"/>
      <c r="M1972" s="251"/>
      <c r="N1972" s="252"/>
      <c r="O1972" s="252"/>
      <c r="P1972" s="252"/>
      <c r="Q1972" s="252"/>
      <c r="R1972" s="252"/>
      <c r="S1972" s="252"/>
      <c r="T1972" s="253"/>
      <c r="U1972" s="14"/>
      <c r="V1972" s="14"/>
      <c r="W1972" s="14"/>
      <c r="X1972" s="14"/>
      <c r="Y1972" s="14"/>
      <c r="Z1972" s="14"/>
      <c r="AA1972" s="14"/>
      <c r="AB1972" s="14"/>
      <c r="AC1972" s="14"/>
      <c r="AD1972" s="14"/>
      <c r="AE1972" s="14"/>
      <c r="AT1972" s="254" t="s">
        <v>247</v>
      </c>
      <c r="AU1972" s="254" t="s">
        <v>82</v>
      </c>
      <c r="AV1972" s="14" t="s">
        <v>82</v>
      </c>
      <c r="AW1972" s="14" t="s">
        <v>33</v>
      </c>
      <c r="AX1972" s="14" t="s">
        <v>73</v>
      </c>
      <c r="AY1972" s="254" t="s">
        <v>236</v>
      </c>
    </row>
    <row r="1973" s="14" customFormat="1">
      <c r="A1973" s="14"/>
      <c r="B1973" s="244"/>
      <c r="C1973" s="245"/>
      <c r="D1973" s="235" t="s">
        <v>247</v>
      </c>
      <c r="E1973" s="246" t="s">
        <v>19</v>
      </c>
      <c r="F1973" s="247" t="s">
        <v>626</v>
      </c>
      <c r="G1973" s="245"/>
      <c r="H1973" s="248">
        <v>69.106999999999999</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247</v>
      </c>
      <c r="AU1973" s="254" t="s">
        <v>82</v>
      </c>
      <c r="AV1973" s="14" t="s">
        <v>82</v>
      </c>
      <c r="AW1973" s="14" t="s">
        <v>33</v>
      </c>
      <c r="AX1973" s="14" t="s">
        <v>73</v>
      </c>
      <c r="AY1973" s="254" t="s">
        <v>236</v>
      </c>
    </row>
    <row r="1974" s="14" customFormat="1">
      <c r="A1974" s="14"/>
      <c r="B1974" s="244"/>
      <c r="C1974" s="245"/>
      <c r="D1974" s="235" t="s">
        <v>247</v>
      </c>
      <c r="E1974" s="246" t="s">
        <v>19</v>
      </c>
      <c r="F1974" s="247" t="s">
        <v>623</v>
      </c>
      <c r="G1974" s="245"/>
      <c r="H1974" s="248">
        <v>-4.7279999999999998</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247</v>
      </c>
      <c r="AU1974" s="254" t="s">
        <v>82</v>
      </c>
      <c r="AV1974" s="14" t="s">
        <v>82</v>
      </c>
      <c r="AW1974" s="14" t="s">
        <v>33</v>
      </c>
      <c r="AX1974" s="14" t="s">
        <v>73</v>
      </c>
      <c r="AY1974" s="254" t="s">
        <v>236</v>
      </c>
    </row>
    <row r="1975" s="14" customFormat="1">
      <c r="A1975" s="14"/>
      <c r="B1975" s="244"/>
      <c r="C1975" s="245"/>
      <c r="D1975" s="235" t="s">
        <v>247</v>
      </c>
      <c r="E1975" s="246" t="s">
        <v>19</v>
      </c>
      <c r="F1975" s="247" t="s">
        <v>627</v>
      </c>
      <c r="G1975" s="245"/>
      <c r="H1975" s="248">
        <v>-2.3639999999999999</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247</v>
      </c>
      <c r="AU1975" s="254" t="s">
        <v>82</v>
      </c>
      <c r="AV1975" s="14" t="s">
        <v>82</v>
      </c>
      <c r="AW1975" s="14" t="s">
        <v>33</v>
      </c>
      <c r="AX1975" s="14" t="s">
        <v>73</v>
      </c>
      <c r="AY1975" s="254" t="s">
        <v>236</v>
      </c>
    </row>
    <row r="1976" s="14" customFormat="1">
      <c r="A1976" s="14"/>
      <c r="B1976" s="244"/>
      <c r="C1976" s="245"/>
      <c r="D1976" s="235" t="s">
        <v>247</v>
      </c>
      <c r="E1976" s="246" t="s">
        <v>19</v>
      </c>
      <c r="F1976" s="247" t="s">
        <v>2023</v>
      </c>
      <c r="G1976" s="245"/>
      <c r="H1976" s="248">
        <v>16.350000000000001</v>
      </c>
      <c r="I1976" s="249"/>
      <c r="J1976" s="245"/>
      <c r="K1976" s="245"/>
      <c r="L1976" s="250"/>
      <c r="M1976" s="251"/>
      <c r="N1976" s="252"/>
      <c r="O1976" s="252"/>
      <c r="P1976" s="252"/>
      <c r="Q1976" s="252"/>
      <c r="R1976" s="252"/>
      <c r="S1976" s="252"/>
      <c r="T1976" s="253"/>
      <c r="U1976" s="14"/>
      <c r="V1976" s="14"/>
      <c r="W1976" s="14"/>
      <c r="X1976" s="14"/>
      <c r="Y1976" s="14"/>
      <c r="Z1976" s="14"/>
      <c r="AA1976" s="14"/>
      <c r="AB1976" s="14"/>
      <c r="AC1976" s="14"/>
      <c r="AD1976" s="14"/>
      <c r="AE1976" s="14"/>
      <c r="AT1976" s="254" t="s">
        <v>247</v>
      </c>
      <c r="AU1976" s="254" t="s">
        <v>82</v>
      </c>
      <c r="AV1976" s="14" t="s">
        <v>82</v>
      </c>
      <c r="AW1976" s="14" t="s">
        <v>33</v>
      </c>
      <c r="AX1976" s="14" t="s">
        <v>73</v>
      </c>
      <c r="AY1976" s="254" t="s">
        <v>236</v>
      </c>
    </row>
    <row r="1977" s="14" customFormat="1">
      <c r="A1977" s="14"/>
      <c r="B1977" s="244"/>
      <c r="C1977" s="245"/>
      <c r="D1977" s="235" t="s">
        <v>247</v>
      </c>
      <c r="E1977" s="246" t="s">
        <v>19</v>
      </c>
      <c r="F1977" s="247" t="s">
        <v>628</v>
      </c>
      <c r="G1977" s="245"/>
      <c r="H1977" s="248">
        <v>47.125</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247</v>
      </c>
      <c r="AU1977" s="254" t="s">
        <v>82</v>
      </c>
      <c r="AV1977" s="14" t="s">
        <v>82</v>
      </c>
      <c r="AW1977" s="14" t="s">
        <v>33</v>
      </c>
      <c r="AX1977" s="14" t="s">
        <v>73</v>
      </c>
      <c r="AY1977" s="254" t="s">
        <v>236</v>
      </c>
    </row>
    <row r="1978" s="14" customFormat="1">
      <c r="A1978" s="14"/>
      <c r="B1978" s="244"/>
      <c r="C1978" s="245"/>
      <c r="D1978" s="235" t="s">
        <v>247</v>
      </c>
      <c r="E1978" s="246" t="s">
        <v>19</v>
      </c>
      <c r="F1978" s="247" t="s">
        <v>120</v>
      </c>
      <c r="G1978" s="245"/>
      <c r="H1978" s="248">
        <v>-1.5760000000000001</v>
      </c>
      <c r="I1978" s="249"/>
      <c r="J1978" s="245"/>
      <c r="K1978" s="245"/>
      <c r="L1978" s="250"/>
      <c r="M1978" s="251"/>
      <c r="N1978" s="252"/>
      <c r="O1978" s="252"/>
      <c r="P1978" s="252"/>
      <c r="Q1978" s="252"/>
      <c r="R1978" s="252"/>
      <c r="S1978" s="252"/>
      <c r="T1978" s="253"/>
      <c r="U1978" s="14"/>
      <c r="V1978" s="14"/>
      <c r="W1978" s="14"/>
      <c r="X1978" s="14"/>
      <c r="Y1978" s="14"/>
      <c r="Z1978" s="14"/>
      <c r="AA1978" s="14"/>
      <c r="AB1978" s="14"/>
      <c r="AC1978" s="14"/>
      <c r="AD1978" s="14"/>
      <c r="AE1978" s="14"/>
      <c r="AT1978" s="254" t="s">
        <v>247</v>
      </c>
      <c r="AU1978" s="254" t="s">
        <v>82</v>
      </c>
      <c r="AV1978" s="14" t="s">
        <v>82</v>
      </c>
      <c r="AW1978" s="14" t="s">
        <v>33</v>
      </c>
      <c r="AX1978" s="14" t="s">
        <v>73</v>
      </c>
      <c r="AY1978" s="254" t="s">
        <v>236</v>
      </c>
    </row>
    <row r="1979" s="14" customFormat="1">
      <c r="A1979" s="14"/>
      <c r="B1979" s="244"/>
      <c r="C1979" s="245"/>
      <c r="D1979" s="235" t="s">
        <v>247</v>
      </c>
      <c r="E1979" s="246" t="s">
        <v>19</v>
      </c>
      <c r="F1979" s="247" t="s">
        <v>2024</v>
      </c>
      <c r="G1979" s="245"/>
      <c r="H1979" s="248">
        <v>16.120000000000001</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247</v>
      </c>
      <c r="AU1979" s="254" t="s">
        <v>82</v>
      </c>
      <c r="AV1979" s="14" t="s">
        <v>82</v>
      </c>
      <c r="AW1979" s="14" t="s">
        <v>33</v>
      </c>
      <c r="AX1979" s="14" t="s">
        <v>73</v>
      </c>
      <c r="AY1979" s="254" t="s">
        <v>236</v>
      </c>
    </row>
    <row r="1980" s="14" customFormat="1">
      <c r="A1980" s="14"/>
      <c r="B1980" s="244"/>
      <c r="C1980" s="245"/>
      <c r="D1980" s="235" t="s">
        <v>247</v>
      </c>
      <c r="E1980" s="246" t="s">
        <v>19</v>
      </c>
      <c r="F1980" s="247" t="s">
        <v>629</v>
      </c>
      <c r="G1980" s="245"/>
      <c r="H1980" s="248">
        <v>23.489999999999998</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247</v>
      </c>
      <c r="AU1980" s="254" t="s">
        <v>82</v>
      </c>
      <c r="AV1980" s="14" t="s">
        <v>82</v>
      </c>
      <c r="AW1980" s="14" t="s">
        <v>33</v>
      </c>
      <c r="AX1980" s="14" t="s">
        <v>73</v>
      </c>
      <c r="AY1980" s="254" t="s">
        <v>236</v>
      </c>
    </row>
    <row r="1981" s="14" customFormat="1">
      <c r="A1981" s="14"/>
      <c r="B1981" s="244"/>
      <c r="C1981" s="245"/>
      <c r="D1981" s="235" t="s">
        <v>247</v>
      </c>
      <c r="E1981" s="246" t="s">
        <v>19</v>
      </c>
      <c r="F1981" s="247" t="s">
        <v>112</v>
      </c>
      <c r="G1981" s="245"/>
      <c r="H1981" s="248">
        <v>-1.1819999999999999</v>
      </c>
      <c r="I1981" s="249"/>
      <c r="J1981" s="245"/>
      <c r="K1981" s="245"/>
      <c r="L1981" s="250"/>
      <c r="M1981" s="251"/>
      <c r="N1981" s="252"/>
      <c r="O1981" s="252"/>
      <c r="P1981" s="252"/>
      <c r="Q1981" s="252"/>
      <c r="R1981" s="252"/>
      <c r="S1981" s="252"/>
      <c r="T1981" s="253"/>
      <c r="U1981" s="14"/>
      <c r="V1981" s="14"/>
      <c r="W1981" s="14"/>
      <c r="X1981" s="14"/>
      <c r="Y1981" s="14"/>
      <c r="Z1981" s="14"/>
      <c r="AA1981" s="14"/>
      <c r="AB1981" s="14"/>
      <c r="AC1981" s="14"/>
      <c r="AD1981" s="14"/>
      <c r="AE1981" s="14"/>
      <c r="AT1981" s="254" t="s">
        <v>247</v>
      </c>
      <c r="AU1981" s="254" t="s">
        <v>82</v>
      </c>
      <c r="AV1981" s="14" t="s">
        <v>82</v>
      </c>
      <c r="AW1981" s="14" t="s">
        <v>33</v>
      </c>
      <c r="AX1981" s="14" t="s">
        <v>73</v>
      </c>
      <c r="AY1981" s="254" t="s">
        <v>236</v>
      </c>
    </row>
    <row r="1982" s="14" customFormat="1">
      <c r="A1982" s="14"/>
      <c r="B1982" s="244"/>
      <c r="C1982" s="245"/>
      <c r="D1982" s="235" t="s">
        <v>247</v>
      </c>
      <c r="E1982" s="246" t="s">
        <v>19</v>
      </c>
      <c r="F1982" s="247" t="s">
        <v>2025</v>
      </c>
      <c r="G1982" s="245"/>
      <c r="H1982" s="248">
        <v>3.7000000000000002</v>
      </c>
      <c r="I1982" s="249"/>
      <c r="J1982" s="245"/>
      <c r="K1982" s="245"/>
      <c r="L1982" s="250"/>
      <c r="M1982" s="251"/>
      <c r="N1982" s="252"/>
      <c r="O1982" s="252"/>
      <c r="P1982" s="252"/>
      <c r="Q1982" s="252"/>
      <c r="R1982" s="252"/>
      <c r="S1982" s="252"/>
      <c r="T1982" s="253"/>
      <c r="U1982" s="14"/>
      <c r="V1982" s="14"/>
      <c r="W1982" s="14"/>
      <c r="X1982" s="14"/>
      <c r="Y1982" s="14"/>
      <c r="Z1982" s="14"/>
      <c r="AA1982" s="14"/>
      <c r="AB1982" s="14"/>
      <c r="AC1982" s="14"/>
      <c r="AD1982" s="14"/>
      <c r="AE1982" s="14"/>
      <c r="AT1982" s="254" t="s">
        <v>247</v>
      </c>
      <c r="AU1982" s="254" t="s">
        <v>82</v>
      </c>
      <c r="AV1982" s="14" t="s">
        <v>82</v>
      </c>
      <c r="AW1982" s="14" t="s">
        <v>33</v>
      </c>
      <c r="AX1982" s="14" t="s">
        <v>73</v>
      </c>
      <c r="AY1982" s="254" t="s">
        <v>236</v>
      </c>
    </row>
    <row r="1983" s="14" customFormat="1">
      <c r="A1983" s="14"/>
      <c r="B1983" s="244"/>
      <c r="C1983" s="245"/>
      <c r="D1983" s="235" t="s">
        <v>247</v>
      </c>
      <c r="E1983" s="246" t="s">
        <v>19</v>
      </c>
      <c r="F1983" s="247" t="s">
        <v>630</v>
      </c>
      <c r="G1983" s="245"/>
      <c r="H1983" s="248">
        <v>21.228000000000002</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247</v>
      </c>
      <c r="AU1983" s="254" t="s">
        <v>82</v>
      </c>
      <c r="AV1983" s="14" t="s">
        <v>82</v>
      </c>
      <c r="AW1983" s="14" t="s">
        <v>33</v>
      </c>
      <c r="AX1983" s="14" t="s">
        <v>73</v>
      </c>
      <c r="AY1983" s="254" t="s">
        <v>236</v>
      </c>
    </row>
    <row r="1984" s="14" customFormat="1">
      <c r="A1984" s="14"/>
      <c r="B1984" s="244"/>
      <c r="C1984" s="245"/>
      <c r="D1984" s="235" t="s">
        <v>247</v>
      </c>
      <c r="E1984" s="246" t="s">
        <v>19</v>
      </c>
      <c r="F1984" s="247" t="s">
        <v>112</v>
      </c>
      <c r="G1984" s="245"/>
      <c r="H1984" s="248">
        <v>-1.1819999999999999</v>
      </c>
      <c r="I1984" s="249"/>
      <c r="J1984" s="245"/>
      <c r="K1984" s="245"/>
      <c r="L1984" s="250"/>
      <c r="M1984" s="251"/>
      <c r="N1984" s="252"/>
      <c r="O1984" s="252"/>
      <c r="P1984" s="252"/>
      <c r="Q1984" s="252"/>
      <c r="R1984" s="252"/>
      <c r="S1984" s="252"/>
      <c r="T1984" s="253"/>
      <c r="U1984" s="14"/>
      <c r="V1984" s="14"/>
      <c r="W1984" s="14"/>
      <c r="X1984" s="14"/>
      <c r="Y1984" s="14"/>
      <c r="Z1984" s="14"/>
      <c r="AA1984" s="14"/>
      <c r="AB1984" s="14"/>
      <c r="AC1984" s="14"/>
      <c r="AD1984" s="14"/>
      <c r="AE1984" s="14"/>
      <c r="AT1984" s="254" t="s">
        <v>247</v>
      </c>
      <c r="AU1984" s="254" t="s">
        <v>82</v>
      </c>
      <c r="AV1984" s="14" t="s">
        <v>82</v>
      </c>
      <c r="AW1984" s="14" t="s">
        <v>33</v>
      </c>
      <c r="AX1984" s="14" t="s">
        <v>73</v>
      </c>
      <c r="AY1984" s="254" t="s">
        <v>236</v>
      </c>
    </row>
    <row r="1985" s="14" customFormat="1">
      <c r="A1985" s="14"/>
      <c r="B1985" s="244"/>
      <c r="C1985" s="245"/>
      <c r="D1985" s="235" t="s">
        <v>247</v>
      </c>
      <c r="E1985" s="246" t="s">
        <v>19</v>
      </c>
      <c r="F1985" s="247" t="s">
        <v>504</v>
      </c>
      <c r="G1985" s="245"/>
      <c r="H1985" s="248">
        <v>2.54</v>
      </c>
      <c r="I1985" s="249"/>
      <c r="J1985" s="245"/>
      <c r="K1985" s="245"/>
      <c r="L1985" s="250"/>
      <c r="M1985" s="251"/>
      <c r="N1985" s="252"/>
      <c r="O1985" s="252"/>
      <c r="P1985" s="252"/>
      <c r="Q1985" s="252"/>
      <c r="R1985" s="252"/>
      <c r="S1985" s="252"/>
      <c r="T1985" s="253"/>
      <c r="U1985" s="14"/>
      <c r="V1985" s="14"/>
      <c r="W1985" s="14"/>
      <c r="X1985" s="14"/>
      <c r="Y1985" s="14"/>
      <c r="Z1985" s="14"/>
      <c r="AA1985" s="14"/>
      <c r="AB1985" s="14"/>
      <c r="AC1985" s="14"/>
      <c r="AD1985" s="14"/>
      <c r="AE1985" s="14"/>
      <c r="AT1985" s="254" t="s">
        <v>247</v>
      </c>
      <c r="AU1985" s="254" t="s">
        <v>82</v>
      </c>
      <c r="AV1985" s="14" t="s">
        <v>82</v>
      </c>
      <c r="AW1985" s="14" t="s">
        <v>33</v>
      </c>
      <c r="AX1985" s="14" t="s">
        <v>73</v>
      </c>
      <c r="AY1985" s="254" t="s">
        <v>236</v>
      </c>
    </row>
    <row r="1986" s="14" customFormat="1">
      <c r="A1986" s="14"/>
      <c r="B1986" s="244"/>
      <c r="C1986" s="245"/>
      <c r="D1986" s="235" t="s">
        <v>247</v>
      </c>
      <c r="E1986" s="246" t="s">
        <v>19</v>
      </c>
      <c r="F1986" s="247" t="s">
        <v>631</v>
      </c>
      <c r="G1986" s="245"/>
      <c r="H1986" s="248">
        <v>27.550000000000001</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247</v>
      </c>
      <c r="AU1986" s="254" t="s">
        <v>82</v>
      </c>
      <c r="AV1986" s="14" t="s">
        <v>82</v>
      </c>
      <c r="AW1986" s="14" t="s">
        <v>33</v>
      </c>
      <c r="AX1986" s="14" t="s">
        <v>73</v>
      </c>
      <c r="AY1986" s="254" t="s">
        <v>236</v>
      </c>
    </row>
    <row r="1987" s="14" customFormat="1">
      <c r="A1987" s="14"/>
      <c r="B1987" s="244"/>
      <c r="C1987" s="245"/>
      <c r="D1987" s="235" t="s">
        <v>247</v>
      </c>
      <c r="E1987" s="246" t="s">
        <v>19</v>
      </c>
      <c r="F1987" s="247" t="s">
        <v>112</v>
      </c>
      <c r="G1987" s="245"/>
      <c r="H1987" s="248">
        <v>-1.1819999999999999</v>
      </c>
      <c r="I1987" s="249"/>
      <c r="J1987" s="245"/>
      <c r="K1987" s="245"/>
      <c r="L1987" s="250"/>
      <c r="M1987" s="251"/>
      <c r="N1987" s="252"/>
      <c r="O1987" s="252"/>
      <c r="P1987" s="252"/>
      <c r="Q1987" s="252"/>
      <c r="R1987" s="252"/>
      <c r="S1987" s="252"/>
      <c r="T1987" s="253"/>
      <c r="U1987" s="14"/>
      <c r="V1987" s="14"/>
      <c r="W1987" s="14"/>
      <c r="X1987" s="14"/>
      <c r="Y1987" s="14"/>
      <c r="Z1987" s="14"/>
      <c r="AA1987" s="14"/>
      <c r="AB1987" s="14"/>
      <c r="AC1987" s="14"/>
      <c r="AD1987" s="14"/>
      <c r="AE1987" s="14"/>
      <c r="AT1987" s="254" t="s">
        <v>247</v>
      </c>
      <c r="AU1987" s="254" t="s">
        <v>82</v>
      </c>
      <c r="AV1987" s="14" t="s">
        <v>82</v>
      </c>
      <c r="AW1987" s="14" t="s">
        <v>33</v>
      </c>
      <c r="AX1987" s="14" t="s">
        <v>73</v>
      </c>
      <c r="AY1987" s="254" t="s">
        <v>236</v>
      </c>
    </row>
    <row r="1988" s="14" customFormat="1">
      <c r="A1988" s="14"/>
      <c r="B1988" s="244"/>
      <c r="C1988" s="245"/>
      <c r="D1988" s="235" t="s">
        <v>247</v>
      </c>
      <c r="E1988" s="246" t="s">
        <v>19</v>
      </c>
      <c r="F1988" s="247" t="s">
        <v>506</v>
      </c>
      <c r="G1988" s="245"/>
      <c r="H1988" s="248">
        <v>4.9800000000000004</v>
      </c>
      <c r="I1988" s="249"/>
      <c r="J1988" s="245"/>
      <c r="K1988" s="245"/>
      <c r="L1988" s="250"/>
      <c r="M1988" s="251"/>
      <c r="N1988" s="252"/>
      <c r="O1988" s="252"/>
      <c r="P1988" s="252"/>
      <c r="Q1988" s="252"/>
      <c r="R1988" s="252"/>
      <c r="S1988" s="252"/>
      <c r="T1988" s="253"/>
      <c r="U1988" s="14"/>
      <c r="V1988" s="14"/>
      <c r="W1988" s="14"/>
      <c r="X1988" s="14"/>
      <c r="Y1988" s="14"/>
      <c r="Z1988" s="14"/>
      <c r="AA1988" s="14"/>
      <c r="AB1988" s="14"/>
      <c r="AC1988" s="14"/>
      <c r="AD1988" s="14"/>
      <c r="AE1988" s="14"/>
      <c r="AT1988" s="254" t="s">
        <v>247</v>
      </c>
      <c r="AU1988" s="254" t="s">
        <v>82</v>
      </c>
      <c r="AV1988" s="14" t="s">
        <v>82</v>
      </c>
      <c r="AW1988" s="14" t="s">
        <v>33</v>
      </c>
      <c r="AX1988" s="14" t="s">
        <v>73</v>
      </c>
      <c r="AY1988" s="254" t="s">
        <v>236</v>
      </c>
    </row>
    <row r="1989" s="14" customFormat="1">
      <c r="A1989" s="14"/>
      <c r="B1989" s="244"/>
      <c r="C1989" s="245"/>
      <c r="D1989" s="235" t="s">
        <v>247</v>
      </c>
      <c r="E1989" s="246" t="s">
        <v>19</v>
      </c>
      <c r="F1989" s="247" t="s">
        <v>632</v>
      </c>
      <c r="G1989" s="245"/>
      <c r="H1989" s="248">
        <v>52.142000000000003</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247</v>
      </c>
      <c r="AU1989" s="254" t="s">
        <v>82</v>
      </c>
      <c r="AV1989" s="14" t="s">
        <v>82</v>
      </c>
      <c r="AW1989" s="14" t="s">
        <v>33</v>
      </c>
      <c r="AX1989" s="14" t="s">
        <v>73</v>
      </c>
      <c r="AY1989" s="254" t="s">
        <v>236</v>
      </c>
    </row>
    <row r="1990" s="14" customFormat="1">
      <c r="A1990" s="14"/>
      <c r="B1990" s="244"/>
      <c r="C1990" s="245"/>
      <c r="D1990" s="235" t="s">
        <v>247</v>
      </c>
      <c r="E1990" s="246" t="s">
        <v>19</v>
      </c>
      <c r="F1990" s="247" t="s">
        <v>120</v>
      </c>
      <c r="G1990" s="245"/>
      <c r="H1990" s="248">
        <v>-1.5760000000000001</v>
      </c>
      <c r="I1990" s="249"/>
      <c r="J1990" s="245"/>
      <c r="K1990" s="245"/>
      <c r="L1990" s="250"/>
      <c r="M1990" s="251"/>
      <c r="N1990" s="252"/>
      <c r="O1990" s="252"/>
      <c r="P1990" s="252"/>
      <c r="Q1990" s="252"/>
      <c r="R1990" s="252"/>
      <c r="S1990" s="252"/>
      <c r="T1990" s="253"/>
      <c r="U1990" s="14"/>
      <c r="V1990" s="14"/>
      <c r="W1990" s="14"/>
      <c r="X1990" s="14"/>
      <c r="Y1990" s="14"/>
      <c r="Z1990" s="14"/>
      <c r="AA1990" s="14"/>
      <c r="AB1990" s="14"/>
      <c r="AC1990" s="14"/>
      <c r="AD1990" s="14"/>
      <c r="AE1990" s="14"/>
      <c r="AT1990" s="254" t="s">
        <v>247</v>
      </c>
      <c r="AU1990" s="254" t="s">
        <v>82</v>
      </c>
      <c r="AV1990" s="14" t="s">
        <v>82</v>
      </c>
      <c r="AW1990" s="14" t="s">
        <v>33</v>
      </c>
      <c r="AX1990" s="14" t="s">
        <v>73</v>
      </c>
      <c r="AY1990" s="254" t="s">
        <v>236</v>
      </c>
    </row>
    <row r="1991" s="14" customFormat="1">
      <c r="A1991" s="14"/>
      <c r="B1991" s="244"/>
      <c r="C1991" s="245"/>
      <c r="D1991" s="235" t="s">
        <v>247</v>
      </c>
      <c r="E1991" s="246" t="s">
        <v>19</v>
      </c>
      <c r="F1991" s="247" t="s">
        <v>506</v>
      </c>
      <c r="G1991" s="245"/>
      <c r="H1991" s="248">
        <v>4.9800000000000004</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247</v>
      </c>
      <c r="AU1991" s="254" t="s">
        <v>82</v>
      </c>
      <c r="AV1991" s="14" t="s">
        <v>82</v>
      </c>
      <c r="AW1991" s="14" t="s">
        <v>33</v>
      </c>
      <c r="AX1991" s="14" t="s">
        <v>73</v>
      </c>
      <c r="AY1991" s="254" t="s">
        <v>236</v>
      </c>
    </row>
    <row r="1992" s="14" customFormat="1">
      <c r="A1992" s="14"/>
      <c r="B1992" s="244"/>
      <c r="C1992" s="245"/>
      <c r="D1992" s="235" t="s">
        <v>247</v>
      </c>
      <c r="E1992" s="246" t="s">
        <v>19</v>
      </c>
      <c r="F1992" s="247" t="s">
        <v>633</v>
      </c>
      <c r="G1992" s="245"/>
      <c r="H1992" s="248">
        <v>56.201999999999998</v>
      </c>
      <c r="I1992" s="249"/>
      <c r="J1992" s="245"/>
      <c r="K1992" s="245"/>
      <c r="L1992" s="250"/>
      <c r="M1992" s="251"/>
      <c r="N1992" s="252"/>
      <c r="O1992" s="252"/>
      <c r="P1992" s="252"/>
      <c r="Q1992" s="252"/>
      <c r="R1992" s="252"/>
      <c r="S1992" s="252"/>
      <c r="T1992" s="253"/>
      <c r="U1992" s="14"/>
      <c r="V1992" s="14"/>
      <c r="W1992" s="14"/>
      <c r="X1992" s="14"/>
      <c r="Y1992" s="14"/>
      <c r="Z1992" s="14"/>
      <c r="AA1992" s="14"/>
      <c r="AB1992" s="14"/>
      <c r="AC1992" s="14"/>
      <c r="AD1992" s="14"/>
      <c r="AE1992" s="14"/>
      <c r="AT1992" s="254" t="s">
        <v>247</v>
      </c>
      <c r="AU1992" s="254" t="s">
        <v>82</v>
      </c>
      <c r="AV1992" s="14" t="s">
        <v>82</v>
      </c>
      <c r="AW1992" s="14" t="s">
        <v>33</v>
      </c>
      <c r="AX1992" s="14" t="s">
        <v>73</v>
      </c>
      <c r="AY1992" s="254" t="s">
        <v>236</v>
      </c>
    </row>
    <row r="1993" s="14" customFormat="1">
      <c r="A1993" s="14"/>
      <c r="B1993" s="244"/>
      <c r="C1993" s="245"/>
      <c r="D1993" s="235" t="s">
        <v>247</v>
      </c>
      <c r="E1993" s="246" t="s">
        <v>19</v>
      </c>
      <c r="F1993" s="247" t="s">
        <v>634</v>
      </c>
      <c r="G1993" s="245"/>
      <c r="H1993" s="248">
        <v>-3.1520000000000001</v>
      </c>
      <c r="I1993" s="249"/>
      <c r="J1993" s="245"/>
      <c r="K1993" s="245"/>
      <c r="L1993" s="250"/>
      <c r="M1993" s="251"/>
      <c r="N1993" s="252"/>
      <c r="O1993" s="252"/>
      <c r="P1993" s="252"/>
      <c r="Q1993" s="252"/>
      <c r="R1993" s="252"/>
      <c r="S1993" s="252"/>
      <c r="T1993" s="253"/>
      <c r="U1993" s="14"/>
      <c r="V1993" s="14"/>
      <c r="W1993" s="14"/>
      <c r="X1993" s="14"/>
      <c r="Y1993" s="14"/>
      <c r="Z1993" s="14"/>
      <c r="AA1993" s="14"/>
      <c r="AB1993" s="14"/>
      <c r="AC1993" s="14"/>
      <c r="AD1993" s="14"/>
      <c r="AE1993" s="14"/>
      <c r="AT1993" s="254" t="s">
        <v>247</v>
      </c>
      <c r="AU1993" s="254" t="s">
        <v>82</v>
      </c>
      <c r="AV1993" s="14" t="s">
        <v>82</v>
      </c>
      <c r="AW1993" s="14" t="s">
        <v>33</v>
      </c>
      <c r="AX1993" s="14" t="s">
        <v>73</v>
      </c>
      <c r="AY1993" s="254" t="s">
        <v>236</v>
      </c>
    </row>
    <row r="1994" s="14" customFormat="1">
      <c r="A1994" s="14"/>
      <c r="B1994" s="244"/>
      <c r="C1994" s="245"/>
      <c r="D1994" s="235" t="s">
        <v>247</v>
      </c>
      <c r="E1994" s="246" t="s">
        <v>19</v>
      </c>
      <c r="F1994" s="247" t="s">
        <v>510</v>
      </c>
      <c r="G1994" s="245"/>
      <c r="H1994" s="248">
        <v>23.899999999999999</v>
      </c>
      <c r="I1994" s="249"/>
      <c r="J1994" s="245"/>
      <c r="K1994" s="245"/>
      <c r="L1994" s="250"/>
      <c r="M1994" s="251"/>
      <c r="N1994" s="252"/>
      <c r="O1994" s="252"/>
      <c r="P1994" s="252"/>
      <c r="Q1994" s="252"/>
      <c r="R1994" s="252"/>
      <c r="S1994" s="252"/>
      <c r="T1994" s="253"/>
      <c r="U1994" s="14"/>
      <c r="V1994" s="14"/>
      <c r="W1994" s="14"/>
      <c r="X1994" s="14"/>
      <c r="Y1994" s="14"/>
      <c r="Z1994" s="14"/>
      <c r="AA1994" s="14"/>
      <c r="AB1994" s="14"/>
      <c r="AC1994" s="14"/>
      <c r="AD1994" s="14"/>
      <c r="AE1994" s="14"/>
      <c r="AT1994" s="254" t="s">
        <v>247</v>
      </c>
      <c r="AU1994" s="254" t="s">
        <v>82</v>
      </c>
      <c r="AV1994" s="14" t="s">
        <v>82</v>
      </c>
      <c r="AW1994" s="14" t="s">
        <v>33</v>
      </c>
      <c r="AX1994" s="14" t="s">
        <v>73</v>
      </c>
      <c r="AY1994" s="254" t="s">
        <v>236</v>
      </c>
    </row>
    <row r="1995" s="14" customFormat="1">
      <c r="A1995" s="14"/>
      <c r="B1995" s="244"/>
      <c r="C1995" s="245"/>
      <c r="D1995" s="235" t="s">
        <v>247</v>
      </c>
      <c r="E1995" s="246" t="s">
        <v>19</v>
      </c>
      <c r="F1995" s="247" t="s">
        <v>635</v>
      </c>
      <c r="G1995" s="245"/>
      <c r="H1995" s="248">
        <v>47.502000000000002</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247</v>
      </c>
      <c r="AU1995" s="254" t="s">
        <v>82</v>
      </c>
      <c r="AV1995" s="14" t="s">
        <v>82</v>
      </c>
      <c r="AW1995" s="14" t="s">
        <v>33</v>
      </c>
      <c r="AX1995" s="14" t="s">
        <v>73</v>
      </c>
      <c r="AY1995" s="254" t="s">
        <v>236</v>
      </c>
    </row>
    <row r="1996" s="14" customFormat="1">
      <c r="A1996" s="14"/>
      <c r="B1996" s="244"/>
      <c r="C1996" s="245"/>
      <c r="D1996" s="235" t="s">
        <v>247</v>
      </c>
      <c r="E1996" s="246" t="s">
        <v>19</v>
      </c>
      <c r="F1996" s="247" t="s">
        <v>120</v>
      </c>
      <c r="G1996" s="245"/>
      <c r="H1996" s="248">
        <v>-1.5760000000000001</v>
      </c>
      <c r="I1996" s="249"/>
      <c r="J1996" s="245"/>
      <c r="K1996" s="245"/>
      <c r="L1996" s="250"/>
      <c r="M1996" s="251"/>
      <c r="N1996" s="252"/>
      <c r="O1996" s="252"/>
      <c r="P1996" s="252"/>
      <c r="Q1996" s="252"/>
      <c r="R1996" s="252"/>
      <c r="S1996" s="252"/>
      <c r="T1996" s="253"/>
      <c r="U1996" s="14"/>
      <c r="V1996" s="14"/>
      <c r="W1996" s="14"/>
      <c r="X1996" s="14"/>
      <c r="Y1996" s="14"/>
      <c r="Z1996" s="14"/>
      <c r="AA1996" s="14"/>
      <c r="AB1996" s="14"/>
      <c r="AC1996" s="14"/>
      <c r="AD1996" s="14"/>
      <c r="AE1996" s="14"/>
      <c r="AT1996" s="254" t="s">
        <v>247</v>
      </c>
      <c r="AU1996" s="254" t="s">
        <v>82</v>
      </c>
      <c r="AV1996" s="14" t="s">
        <v>82</v>
      </c>
      <c r="AW1996" s="14" t="s">
        <v>33</v>
      </c>
      <c r="AX1996" s="14" t="s">
        <v>73</v>
      </c>
      <c r="AY1996" s="254" t="s">
        <v>236</v>
      </c>
    </row>
    <row r="1997" s="14" customFormat="1">
      <c r="A1997" s="14"/>
      <c r="B1997" s="244"/>
      <c r="C1997" s="245"/>
      <c r="D1997" s="235" t="s">
        <v>247</v>
      </c>
      <c r="E1997" s="246" t="s">
        <v>19</v>
      </c>
      <c r="F1997" s="247" t="s">
        <v>512</v>
      </c>
      <c r="G1997" s="245"/>
      <c r="H1997" s="248">
        <v>14.58</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247</v>
      </c>
      <c r="AU1997" s="254" t="s">
        <v>82</v>
      </c>
      <c r="AV1997" s="14" t="s">
        <v>82</v>
      </c>
      <c r="AW1997" s="14" t="s">
        <v>33</v>
      </c>
      <c r="AX1997" s="14" t="s">
        <v>73</v>
      </c>
      <c r="AY1997" s="254" t="s">
        <v>236</v>
      </c>
    </row>
    <row r="1998" s="14" customFormat="1">
      <c r="A1998" s="14"/>
      <c r="B1998" s="244"/>
      <c r="C1998" s="245"/>
      <c r="D1998" s="235" t="s">
        <v>247</v>
      </c>
      <c r="E1998" s="246" t="s">
        <v>19</v>
      </c>
      <c r="F1998" s="247" t="s">
        <v>636</v>
      </c>
      <c r="G1998" s="245"/>
      <c r="H1998" s="248">
        <v>50.286000000000001</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247</v>
      </c>
      <c r="AU1998" s="254" t="s">
        <v>82</v>
      </c>
      <c r="AV1998" s="14" t="s">
        <v>82</v>
      </c>
      <c r="AW1998" s="14" t="s">
        <v>33</v>
      </c>
      <c r="AX1998" s="14" t="s">
        <v>73</v>
      </c>
      <c r="AY1998" s="254" t="s">
        <v>236</v>
      </c>
    </row>
    <row r="1999" s="14" customFormat="1">
      <c r="A1999" s="14"/>
      <c r="B1999" s="244"/>
      <c r="C1999" s="245"/>
      <c r="D1999" s="235" t="s">
        <v>247</v>
      </c>
      <c r="E1999" s="246" t="s">
        <v>19</v>
      </c>
      <c r="F1999" s="247" t="s">
        <v>514</v>
      </c>
      <c r="G1999" s="245"/>
      <c r="H1999" s="248">
        <v>18.329999999999998</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247</v>
      </c>
      <c r="AU1999" s="254" t="s">
        <v>82</v>
      </c>
      <c r="AV1999" s="14" t="s">
        <v>82</v>
      </c>
      <c r="AW1999" s="14" t="s">
        <v>33</v>
      </c>
      <c r="AX1999" s="14" t="s">
        <v>73</v>
      </c>
      <c r="AY1999" s="254" t="s">
        <v>236</v>
      </c>
    </row>
    <row r="2000" s="14" customFormat="1">
      <c r="A2000" s="14"/>
      <c r="B2000" s="244"/>
      <c r="C2000" s="245"/>
      <c r="D2000" s="235" t="s">
        <v>247</v>
      </c>
      <c r="E2000" s="246" t="s">
        <v>19</v>
      </c>
      <c r="F2000" s="247" t="s">
        <v>637</v>
      </c>
      <c r="G2000" s="245"/>
      <c r="H2000" s="248">
        <v>59.392000000000003</v>
      </c>
      <c r="I2000" s="249"/>
      <c r="J2000" s="245"/>
      <c r="K2000" s="245"/>
      <c r="L2000" s="250"/>
      <c r="M2000" s="251"/>
      <c r="N2000" s="252"/>
      <c r="O2000" s="252"/>
      <c r="P2000" s="252"/>
      <c r="Q2000" s="252"/>
      <c r="R2000" s="252"/>
      <c r="S2000" s="252"/>
      <c r="T2000" s="253"/>
      <c r="U2000" s="14"/>
      <c r="V2000" s="14"/>
      <c r="W2000" s="14"/>
      <c r="X2000" s="14"/>
      <c r="Y2000" s="14"/>
      <c r="Z2000" s="14"/>
      <c r="AA2000" s="14"/>
      <c r="AB2000" s="14"/>
      <c r="AC2000" s="14"/>
      <c r="AD2000" s="14"/>
      <c r="AE2000" s="14"/>
      <c r="AT2000" s="254" t="s">
        <v>247</v>
      </c>
      <c r="AU2000" s="254" t="s">
        <v>82</v>
      </c>
      <c r="AV2000" s="14" t="s">
        <v>82</v>
      </c>
      <c r="AW2000" s="14" t="s">
        <v>33</v>
      </c>
      <c r="AX2000" s="14" t="s">
        <v>73</v>
      </c>
      <c r="AY2000" s="254" t="s">
        <v>236</v>
      </c>
    </row>
    <row r="2001" s="14" customFormat="1">
      <c r="A2001" s="14"/>
      <c r="B2001" s="244"/>
      <c r="C2001" s="245"/>
      <c r="D2001" s="235" t="s">
        <v>247</v>
      </c>
      <c r="E2001" s="246" t="s">
        <v>19</v>
      </c>
      <c r="F2001" s="247" t="s">
        <v>120</v>
      </c>
      <c r="G2001" s="245"/>
      <c r="H2001" s="248">
        <v>-1.5760000000000001</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247</v>
      </c>
      <c r="AU2001" s="254" t="s">
        <v>82</v>
      </c>
      <c r="AV2001" s="14" t="s">
        <v>82</v>
      </c>
      <c r="AW2001" s="14" t="s">
        <v>33</v>
      </c>
      <c r="AX2001" s="14" t="s">
        <v>73</v>
      </c>
      <c r="AY2001" s="254" t="s">
        <v>236</v>
      </c>
    </row>
    <row r="2002" s="14" customFormat="1">
      <c r="A2002" s="14"/>
      <c r="B2002" s="244"/>
      <c r="C2002" s="245"/>
      <c r="D2002" s="235" t="s">
        <v>247</v>
      </c>
      <c r="E2002" s="246" t="s">
        <v>19</v>
      </c>
      <c r="F2002" s="247" t="s">
        <v>516</v>
      </c>
      <c r="G2002" s="245"/>
      <c r="H2002" s="248">
        <v>23.579999999999998</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247</v>
      </c>
      <c r="AU2002" s="254" t="s">
        <v>82</v>
      </c>
      <c r="AV2002" s="14" t="s">
        <v>82</v>
      </c>
      <c r="AW2002" s="14" t="s">
        <v>33</v>
      </c>
      <c r="AX2002" s="14" t="s">
        <v>73</v>
      </c>
      <c r="AY2002" s="254" t="s">
        <v>236</v>
      </c>
    </row>
    <row r="2003" s="14" customFormat="1">
      <c r="A2003" s="14"/>
      <c r="B2003" s="244"/>
      <c r="C2003" s="245"/>
      <c r="D2003" s="235" t="s">
        <v>247</v>
      </c>
      <c r="E2003" s="246" t="s">
        <v>19</v>
      </c>
      <c r="F2003" s="247" t="s">
        <v>638</v>
      </c>
      <c r="G2003" s="245"/>
      <c r="H2003" s="248">
        <v>48.082000000000001</v>
      </c>
      <c r="I2003" s="249"/>
      <c r="J2003" s="245"/>
      <c r="K2003" s="245"/>
      <c r="L2003" s="250"/>
      <c r="M2003" s="251"/>
      <c r="N2003" s="252"/>
      <c r="O2003" s="252"/>
      <c r="P2003" s="252"/>
      <c r="Q2003" s="252"/>
      <c r="R2003" s="252"/>
      <c r="S2003" s="252"/>
      <c r="T2003" s="253"/>
      <c r="U2003" s="14"/>
      <c r="V2003" s="14"/>
      <c r="W2003" s="14"/>
      <c r="X2003" s="14"/>
      <c r="Y2003" s="14"/>
      <c r="Z2003" s="14"/>
      <c r="AA2003" s="14"/>
      <c r="AB2003" s="14"/>
      <c r="AC2003" s="14"/>
      <c r="AD2003" s="14"/>
      <c r="AE2003" s="14"/>
      <c r="AT2003" s="254" t="s">
        <v>247</v>
      </c>
      <c r="AU2003" s="254" t="s">
        <v>82</v>
      </c>
      <c r="AV2003" s="14" t="s">
        <v>82</v>
      </c>
      <c r="AW2003" s="14" t="s">
        <v>33</v>
      </c>
      <c r="AX2003" s="14" t="s">
        <v>73</v>
      </c>
      <c r="AY2003" s="254" t="s">
        <v>236</v>
      </c>
    </row>
    <row r="2004" s="14" customFormat="1">
      <c r="A2004" s="14"/>
      <c r="B2004" s="244"/>
      <c r="C2004" s="245"/>
      <c r="D2004" s="235" t="s">
        <v>247</v>
      </c>
      <c r="E2004" s="246" t="s">
        <v>19</v>
      </c>
      <c r="F2004" s="247" t="s">
        <v>120</v>
      </c>
      <c r="G2004" s="245"/>
      <c r="H2004" s="248">
        <v>-1.5760000000000001</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247</v>
      </c>
      <c r="AU2004" s="254" t="s">
        <v>82</v>
      </c>
      <c r="AV2004" s="14" t="s">
        <v>82</v>
      </c>
      <c r="AW2004" s="14" t="s">
        <v>33</v>
      </c>
      <c r="AX2004" s="14" t="s">
        <v>73</v>
      </c>
      <c r="AY2004" s="254" t="s">
        <v>236</v>
      </c>
    </row>
    <row r="2005" s="14" customFormat="1">
      <c r="A2005" s="14"/>
      <c r="B2005" s="244"/>
      <c r="C2005" s="245"/>
      <c r="D2005" s="235" t="s">
        <v>247</v>
      </c>
      <c r="E2005" s="246" t="s">
        <v>19</v>
      </c>
      <c r="F2005" s="247" t="s">
        <v>518</v>
      </c>
      <c r="G2005" s="245"/>
      <c r="H2005" s="248">
        <v>13.07</v>
      </c>
      <c r="I2005" s="249"/>
      <c r="J2005" s="245"/>
      <c r="K2005" s="245"/>
      <c r="L2005" s="250"/>
      <c r="M2005" s="251"/>
      <c r="N2005" s="252"/>
      <c r="O2005" s="252"/>
      <c r="P2005" s="252"/>
      <c r="Q2005" s="252"/>
      <c r="R2005" s="252"/>
      <c r="S2005" s="252"/>
      <c r="T2005" s="253"/>
      <c r="U2005" s="14"/>
      <c r="V2005" s="14"/>
      <c r="W2005" s="14"/>
      <c r="X2005" s="14"/>
      <c r="Y2005" s="14"/>
      <c r="Z2005" s="14"/>
      <c r="AA2005" s="14"/>
      <c r="AB2005" s="14"/>
      <c r="AC2005" s="14"/>
      <c r="AD2005" s="14"/>
      <c r="AE2005" s="14"/>
      <c r="AT2005" s="254" t="s">
        <v>247</v>
      </c>
      <c r="AU2005" s="254" t="s">
        <v>82</v>
      </c>
      <c r="AV2005" s="14" t="s">
        <v>82</v>
      </c>
      <c r="AW2005" s="14" t="s">
        <v>33</v>
      </c>
      <c r="AX2005" s="14" t="s">
        <v>73</v>
      </c>
      <c r="AY2005" s="254" t="s">
        <v>236</v>
      </c>
    </row>
    <row r="2006" s="14" customFormat="1">
      <c r="A2006" s="14"/>
      <c r="B2006" s="244"/>
      <c r="C2006" s="245"/>
      <c r="D2006" s="235" t="s">
        <v>247</v>
      </c>
      <c r="E2006" s="246" t="s">
        <v>19</v>
      </c>
      <c r="F2006" s="247" t="s">
        <v>639</v>
      </c>
      <c r="G2006" s="245"/>
      <c r="H2006" s="248">
        <v>18.154</v>
      </c>
      <c r="I2006" s="249"/>
      <c r="J2006" s="245"/>
      <c r="K2006" s="245"/>
      <c r="L2006" s="250"/>
      <c r="M2006" s="251"/>
      <c r="N2006" s="252"/>
      <c r="O2006" s="252"/>
      <c r="P2006" s="252"/>
      <c r="Q2006" s="252"/>
      <c r="R2006" s="252"/>
      <c r="S2006" s="252"/>
      <c r="T2006" s="253"/>
      <c r="U2006" s="14"/>
      <c r="V2006" s="14"/>
      <c r="W2006" s="14"/>
      <c r="X2006" s="14"/>
      <c r="Y2006" s="14"/>
      <c r="Z2006" s="14"/>
      <c r="AA2006" s="14"/>
      <c r="AB2006" s="14"/>
      <c r="AC2006" s="14"/>
      <c r="AD2006" s="14"/>
      <c r="AE2006" s="14"/>
      <c r="AT2006" s="254" t="s">
        <v>247</v>
      </c>
      <c r="AU2006" s="254" t="s">
        <v>82</v>
      </c>
      <c r="AV2006" s="14" t="s">
        <v>82</v>
      </c>
      <c r="AW2006" s="14" t="s">
        <v>33</v>
      </c>
      <c r="AX2006" s="14" t="s">
        <v>73</v>
      </c>
      <c r="AY2006" s="254" t="s">
        <v>236</v>
      </c>
    </row>
    <row r="2007" s="14" customFormat="1">
      <c r="A2007" s="14"/>
      <c r="B2007" s="244"/>
      <c r="C2007" s="245"/>
      <c r="D2007" s="235" t="s">
        <v>247</v>
      </c>
      <c r="E2007" s="246" t="s">
        <v>19</v>
      </c>
      <c r="F2007" s="247" t="s">
        <v>634</v>
      </c>
      <c r="G2007" s="245"/>
      <c r="H2007" s="248">
        <v>-3.1520000000000001</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247</v>
      </c>
      <c r="AU2007" s="254" t="s">
        <v>82</v>
      </c>
      <c r="AV2007" s="14" t="s">
        <v>82</v>
      </c>
      <c r="AW2007" s="14" t="s">
        <v>33</v>
      </c>
      <c r="AX2007" s="14" t="s">
        <v>73</v>
      </c>
      <c r="AY2007" s="254" t="s">
        <v>236</v>
      </c>
    </row>
    <row r="2008" s="14" customFormat="1">
      <c r="A2008" s="14"/>
      <c r="B2008" s="244"/>
      <c r="C2008" s="245"/>
      <c r="D2008" s="235" t="s">
        <v>247</v>
      </c>
      <c r="E2008" s="246" t="s">
        <v>19</v>
      </c>
      <c r="F2008" s="247" t="s">
        <v>520</v>
      </c>
      <c r="G2008" s="245"/>
      <c r="H2008" s="248">
        <v>2.29</v>
      </c>
      <c r="I2008" s="249"/>
      <c r="J2008" s="245"/>
      <c r="K2008" s="245"/>
      <c r="L2008" s="250"/>
      <c r="M2008" s="251"/>
      <c r="N2008" s="252"/>
      <c r="O2008" s="252"/>
      <c r="P2008" s="252"/>
      <c r="Q2008" s="252"/>
      <c r="R2008" s="252"/>
      <c r="S2008" s="252"/>
      <c r="T2008" s="253"/>
      <c r="U2008" s="14"/>
      <c r="V2008" s="14"/>
      <c r="W2008" s="14"/>
      <c r="X2008" s="14"/>
      <c r="Y2008" s="14"/>
      <c r="Z2008" s="14"/>
      <c r="AA2008" s="14"/>
      <c r="AB2008" s="14"/>
      <c r="AC2008" s="14"/>
      <c r="AD2008" s="14"/>
      <c r="AE2008" s="14"/>
      <c r="AT2008" s="254" t="s">
        <v>247</v>
      </c>
      <c r="AU2008" s="254" t="s">
        <v>82</v>
      </c>
      <c r="AV2008" s="14" t="s">
        <v>82</v>
      </c>
      <c r="AW2008" s="14" t="s">
        <v>33</v>
      </c>
      <c r="AX2008" s="14" t="s">
        <v>73</v>
      </c>
      <c r="AY2008" s="254" t="s">
        <v>236</v>
      </c>
    </row>
    <row r="2009" s="14" customFormat="1">
      <c r="A2009" s="14"/>
      <c r="B2009" s="244"/>
      <c r="C2009" s="245"/>
      <c r="D2009" s="235" t="s">
        <v>247</v>
      </c>
      <c r="E2009" s="246" t="s">
        <v>19</v>
      </c>
      <c r="F2009" s="247" t="s">
        <v>640</v>
      </c>
      <c r="G2009" s="245"/>
      <c r="H2009" s="248">
        <v>28.942</v>
      </c>
      <c r="I2009" s="249"/>
      <c r="J2009" s="245"/>
      <c r="K2009" s="245"/>
      <c r="L2009" s="250"/>
      <c r="M2009" s="251"/>
      <c r="N2009" s="252"/>
      <c r="O2009" s="252"/>
      <c r="P2009" s="252"/>
      <c r="Q2009" s="252"/>
      <c r="R2009" s="252"/>
      <c r="S2009" s="252"/>
      <c r="T2009" s="253"/>
      <c r="U2009" s="14"/>
      <c r="V2009" s="14"/>
      <c r="W2009" s="14"/>
      <c r="X2009" s="14"/>
      <c r="Y2009" s="14"/>
      <c r="Z2009" s="14"/>
      <c r="AA2009" s="14"/>
      <c r="AB2009" s="14"/>
      <c r="AC2009" s="14"/>
      <c r="AD2009" s="14"/>
      <c r="AE2009" s="14"/>
      <c r="AT2009" s="254" t="s">
        <v>247</v>
      </c>
      <c r="AU2009" s="254" t="s">
        <v>82</v>
      </c>
      <c r="AV2009" s="14" t="s">
        <v>82</v>
      </c>
      <c r="AW2009" s="14" t="s">
        <v>33</v>
      </c>
      <c r="AX2009" s="14" t="s">
        <v>73</v>
      </c>
      <c r="AY2009" s="254" t="s">
        <v>236</v>
      </c>
    </row>
    <row r="2010" s="14" customFormat="1">
      <c r="A2010" s="14"/>
      <c r="B2010" s="244"/>
      <c r="C2010" s="245"/>
      <c r="D2010" s="235" t="s">
        <v>247</v>
      </c>
      <c r="E2010" s="246" t="s">
        <v>19</v>
      </c>
      <c r="F2010" s="247" t="s">
        <v>641</v>
      </c>
      <c r="G2010" s="245"/>
      <c r="H2010" s="248">
        <v>-2.758</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247</v>
      </c>
      <c r="AU2010" s="254" t="s">
        <v>82</v>
      </c>
      <c r="AV2010" s="14" t="s">
        <v>82</v>
      </c>
      <c r="AW2010" s="14" t="s">
        <v>33</v>
      </c>
      <c r="AX2010" s="14" t="s">
        <v>73</v>
      </c>
      <c r="AY2010" s="254" t="s">
        <v>236</v>
      </c>
    </row>
    <row r="2011" s="14" customFormat="1">
      <c r="A2011" s="14"/>
      <c r="B2011" s="244"/>
      <c r="C2011" s="245"/>
      <c r="D2011" s="235" t="s">
        <v>247</v>
      </c>
      <c r="E2011" s="246" t="s">
        <v>19</v>
      </c>
      <c r="F2011" s="247" t="s">
        <v>522</v>
      </c>
      <c r="G2011" s="245"/>
      <c r="H2011" s="248">
        <v>5.7800000000000002</v>
      </c>
      <c r="I2011" s="249"/>
      <c r="J2011" s="245"/>
      <c r="K2011" s="245"/>
      <c r="L2011" s="250"/>
      <c r="M2011" s="251"/>
      <c r="N2011" s="252"/>
      <c r="O2011" s="252"/>
      <c r="P2011" s="252"/>
      <c r="Q2011" s="252"/>
      <c r="R2011" s="252"/>
      <c r="S2011" s="252"/>
      <c r="T2011" s="253"/>
      <c r="U2011" s="14"/>
      <c r="V2011" s="14"/>
      <c r="W2011" s="14"/>
      <c r="X2011" s="14"/>
      <c r="Y2011" s="14"/>
      <c r="Z2011" s="14"/>
      <c r="AA2011" s="14"/>
      <c r="AB2011" s="14"/>
      <c r="AC2011" s="14"/>
      <c r="AD2011" s="14"/>
      <c r="AE2011" s="14"/>
      <c r="AT2011" s="254" t="s">
        <v>247</v>
      </c>
      <c r="AU2011" s="254" t="s">
        <v>82</v>
      </c>
      <c r="AV2011" s="14" t="s">
        <v>82</v>
      </c>
      <c r="AW2011" s="14" t="s">
        <v>33</v>
      </c>
      <c r="AX2011" s="14" t="s">
        <v>73</v>
      </c>
      <c r="AY2011" s="254" t="s">
        <v>236</v>
      </c>
    </row>
    <row r="2012" s="14" customFormat="1">
      <c r="A2012" s="14"/>
      <c r="B2012" s="244"/>
      <c r="C2012" s="245"/>
      <c r="D2012" s="235" t="s">
        <v>247</v>
      </c>
      <c r="E2012" s="246" t="s">
        <v>19</v>
      </c>
      <c r="F2012" s="247" t="s">
        <v>642</v>
      </c>
      <c r="G2012" s="245"/>
      <c r="H2012" s="248">
        <v>29.638000000000002</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247</v>
      </c>
      <c r="AU2012" s="254" t="s">
        <v>82</v>
      </c>
      <c r="AV2012" s="14" t="s">
        <v>82</v>
      </c>
      <c r="AW2012" s="14" t="s">
        <v>33</v>
      </c>
      <c r="AX2012" s="14" t="s">
        <v>73</v>
      </c>
      <c r="AY2012" s="254" t="s">
        <v>236</v>
      </c>
    </row>
    <row r="2013" s="14" customFormat="1">
      <c r="A2013" s="14"/>
      <c r="B2013" s="244"/>
      <c r="C2013" s="245"/>
      <c r="D2013" s="235" t="s">
        <v>247</v>
      </c>
      <c r="E2013" s="246" t="s">
        <v>19</v>
      </c>
      <c r="F2013" s="247" t="s">
        <v>120</v>
      </c>
      <c r="G2013" s="245"/>
      <c r="H2013" s="248">
        <v>-1.5760000000000001</v>
      </c>
      <c r="I2013" s="249"/>
      <c r="J2013" s="245"/>
      <c r="K2013" s="245"/>
      <c r="L2013" s="250"/>
      <c r="M2013" s="251"/>
      <c r="N2013" s="252"/>
      <c r="O2013" s="252"/>
      <c r="P2013" s="252"/>
      <c r="Q2013" s="252"/>
      <c r="R2013" s="252"/>
      <c r="S2013" s="252"/>
      <c r="T2013" s="253"/>
      <c r="U2013" s="14"/>
      <c r="V2013" s="14"/>
      <c r="W2013" s="14"/>
      <c r="X2013" s="14"/>
      <c r="Y2013" s="14"/>
      <c r="Z2013" s="14"/>
      <c r="AA2013" s="14"/>
      <c r="AB2013" s="14"/>
      <c r="AC2013" s="14"/>
      <c r="AD2013" s="14"/>
      <c r="AE2013" s="14"/>
      <c r="AT2013" s="254" t="s">
        <v>247</v>
      </c>
      <c r="AU2013" s="254" t="s">
        <v>82</v>
      </c>
      <c r="AV2013" s="14" t="s">
        <v>82</v>
      </c>
      <c r="AW2013" s="14" t="s">
        <v>33</v>
      </c>
      <c r="AX2013" s="14" t="s">
        <v>73</v>
      </c>
      <c r="AY2013" s="254" t="s">
        <v>236</v>
      </c>
    </row>
    <row r="2014" s="14" customFormat="1">
      <c r="A2014" s="14"/>
      <c r="B2014" s="244"/>
      <c r="C2014" s="245"/>
      <c r="D2014" s="235" t="s">
        <v>247</v>
      </c>
      <c r="E2014" s="246" t="s">
        <v>19</v>
      </c>
      <c r="F2014" s="247" t="s">
        <v>524</v>
      </c>
      <c r="G2014" s="245"/>
      <c r="H2014" s="248">
        <v>4.4500000000000002</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247</v>
      </c>
      <c r="AU2014" s="254" t="s">
        <v>82</v>
      </c>
      <c r="AV2014" s="14" t="s">
        <v>82</v>
      </c>
      <c r="AW2014" s="14" t="s">
        <v>33</v>
      </c>
      <c r="AX2014" s="14" t="s">
        <v>73</v>
      </c>
      <c r="AY2014" s="254" t="s">
        <v>236</v>
      </c>
    </row>
    <row r="2015" s="14" customFormat="1">
      <c r="A2015" s="14"/>
      <c r="B2015" s="244"/>
      <c r="C2015" s="245"/>
      <c r="D2015" s="235" t="s">
        <v>247</v>
      </c>
      <c r="E2015" s="246" t="s">
        <v>19</v>
      </c>
      <c r="F2015" s="247" t="s">
        <v>643</v>
      </c>
      <c r="G2015" s="245"/>
      <c r="H2015" s="248">
        <v>45.240000000000002</v>
      </c>
      <c r="I2015" s="249"/>
      <c r="J2015" s="245"/>
      <c r="K2015" s="245"/>
      <c r="L2015" s="250"/>
      <c r="M2015" s="251"/>
      <c r="N2015" s="252"/>
      <c r="O2015" s="252"/>
      <c r="P2015" s="252"/>
      <c r="Q2015" s="252"/>
      <c r="R2015" s="252"/>
      <c r="S2015" s="252"/>
      <c r="T2015" s="253"/>
      <c r="U2015" s="14"/>
      <c r="V2015" s="14"/>
      <c r="W2015" s="14"/>
      <c r="X2015" s="14"/>
      <c r="Y2015" s="14"/>
      <c r="Z2015" s="14"/>
      <c r="AA2015" s="14"/>
      <c r="AB2015" s="14"/>
      <c r="AC2015" s="14"/>
      <c r="AD2015" s="14"/>
      <c r="AE2015" s="14"/>
      <c r="AT2015" s="254" t="s">
        <v>247</v>
      </c>
      <c r="AU2015" s="254" t="s">
        <v>82</v>
      </c>
      <c r="AV2015" s="14" t="s">
        <v>82</v>
      </c>
      <c r="AW2015" s="14" t="s">
        <v>33</v>
      </c>
      <c r="AX2015" s="14" t="s">
        <v>73</v>
      </c>
      <c r="AY2015" s="254" t="s">
        <v>236</v>
      </c>
    </row>
    <row r="2016" s="14" customFormat="1">
      <c r="A2016" s="14"/>
      <c r="B2016" s="244"/>
      <c r="C2016" s="245"/>
      <c r="D2016" s="235" t="s">
        <v>247</v>
      </c>
      <c r="E2016" s="246" t="s">
        <v>19</v>
      </c>
      <c r="F2016" s="247" t="s">
        <v>120</v>
      </c>
      <c r="G2016" s="245"/>
      <c r="H2016" s="248">
        <v>-1.5760000000000001</v>
      </c>
      <c r="I2016" s="249"/>
      <c r="J2016" s="245"/>
      <c r="K2016" s="245"/>
      <c r="L2016" s="250"/>
      <c r="M2016" s="251"/>
      <c r="N2016" s="252"/>
      <c r="O2016" s="252"/>
      <c r="P2016" s="252"/>
      <c r="Q2016" s="252"/>
      <c r="R2016" s="252"/>
      <c r="S2016" s="252"/>
      <c r="T2016" s="253"/>
      <c r="U2016" s="14"/>
      <c r="V2016" s="14"/>
      <c r="W2016" s="14"/>
      <c r="X2016" s="14"/>
      <c r="Y2016" s="14"/>
      <c r="Z2016" s="14"/>
      <c r="AA2016" s="14"/>
      <c r="AB2016" s="14"/>
      <c r="AC2016" s="14"/>
      <c r="AD2016" s="14"/>
      <c r="AE2016" s="14"/>
      <c r="AT2016" s="254" t="s">
        <v>247</v>
      </c>
      <c r="AU2016" s="254" t="s">
        <v>82</v>
      </c>
      <c r="AV2016" s="14" t="s">
        <v>82</v>
      </c>
      <c r="AW2016" s="14" t="s">
        <v>33</v>
      </c>
      <c r="AX2016" s="14" t="s">
        <v>73</v>
      </c>
      <c r="AY2016" s="254" t="s">
        <v>236</v>
      </c>
    </row>
    <row r="2017" s="14" customFormat="1">
      <c r="A2017" s="14"/>
      <c r="B2017" s="244"/>
      <c r="C2017" s="245"/>
      <c r="D2017" s="235" t="s">
        <v>247</v>
      </c>
      <c r="E2017" s="246" t="s">
        <v>19</v>
      </c>
      <c r="F2017" s="247" t="s">
        <v>526</v>
      </c>
      <c r="G2017" s="245"/>
      <c r="H2017" s="248">
        <v>15</v>
      </c>
      <c r="I2017" s="249"/>
      <c r="J2017" s="245"/>
      <c r="K2017" s="245"/>
      <c r="L2017" s="250"/>
      <c r="M2017" s="251"/>
      <c r="N2017" s="252"/>
      <c r="O2017" s="252"/>
      <c r="P2017" s="252"/>
      <c r="Q2017" s="252"/>
      <c r="R2017" s="252"/>
      <c r="S2017" s="252"/>
      <c r="T2017" s="253"/>
      <c r="U2017" s="14"/>
      <c r="V2017" s="14"/>
      <c r="W2017" s="14"/>
      <c r="X2017" s="14"/>
      <c r="Y2017" s="14"/>
      <c r="Z2017" s="14"/>
      <c r="AA2017" s="14"/>
      <c r="AB2017" s="14"/>
      <c r="AC2017" s="14"/>
      <c r="AD2017" s="14"/>
      <c r="AE2017" s="14"/>
      <c r="AT2017" s="254" t="s">
        <v>247</v>
      </c>
      <c r="AU2017" s="254" t="s">
        <v>82</v>
      </c>
      <c r="AV2017" s="14" t="s">
        <v>82</v>
      </c>
      <c r="AW2017" s="14" t="s">
        <v>33</v>
      </c>
      <c r="AX2017" s="14" t="s">
        <v>73</v>
      </c>
      <c r="AY2017" s="254" t="s">
        <v>236</v>
      </c>
    </row>
    <row r="2018" s="14" customFormat="1">
      <c r="A2018" s="14"/>
      <c r="B2018" s="244"/>
      <c r="C2018" s="245"/>
      <c r="D2018" s="235" t="s">
        <v>247</v>
      </c>
      <c r="E2018" s="246" t="s">
        <v>19</v>
      </c>
      <c r="F2018" s="247" t="s">
        <v>644</v>
      </c>
      <c r="G2018" s="245"/>
      <c r="H2018" s="248">
        <v>24.824000000000002</v>
      </c>
      <c r="I2018" s="249"/>
      <c r="J2018" s="245"/>
      <c r="K2018" s="245"/>
      <c r="L2018" s="250"/>
      <c r="M2018" s="251"/>
      <c r="N2018" s="252"/>
      <c r="O2018" s="252"/>
      <c r="P2018" s="252"/>
      <c r="Q2018" s="252"/>
      <c r="R2018" s="252"/>
      <c r="S2018" s="252"/>
      <c r="T2018" s="253"/>
      <c r="U2018" s="14"/>
      <c r="V2018" s="14"/>
      <c r="W2018" s="14"/>
      <c r="X2018" s="14"/>
      <c r="Y2018" s="14"/>
      <c r="Z2018" s="14"/>
      <c r="AA2018" s="14"/>
      <c r="AB2018" s="14"/>
      <c r="AC2018" s="14"/>
      <c r="AD2018" s="14"/>
      <c r="AE2018" s="14"/>
      <c r="AT2018" s="254" t="s">
        <v>247</v>
      </c>
      <c r="AU2018" s="254" t="s">
        <v>82</v>
      </c>
      <c r="AV2018" s="14" t="s">
        <v>82</v>
      </c>
      <c r="AW2018" s="14" t="s">
        <v>33</v>
      </c>
      <c r="AX2018" s="14" t="s">
        <v>73</v>
      </c>
      <c r="AY2018" s="254" t="s">
        <v>236</v>
      </c>
    </row>
    <row r="2019" s="14" customFormat="1">
      <c r="A2019" s="14"/>
      <c r="B2019" s="244"/>
      <c r="C2019" s="245"/>
      <c r="D2019" s="235" t="s">
        <v>247</v>
      </c>
      <c r="E2019" s="246" t="s">
        <v>19</v>
      </c>
      <c r="F2019" s="247" t="s">
        <v>120</v>
      </c>
      <c r="G2019" s="245"/>
      <c r="H2019" s="248">
        <v>-1.5760000000000001</v>
      </c>
      <c r="I2019" s="249"/>
      <c r="J2019" s="245"/>
      <c r="K2019" s="245"/>
      <c r="L2019" s="250"/>
      <c r="M2019" s="251"/>
      <c r="N2019" s="252"/>
      <c r="O2019" s="252"/>
      <c r="P2019" s="252"/>
      <c r="Q2019" s="252"/>
      <c r="R2019" s="252"/>
      <c r="S2019" s="252"/>
      <c r="T2019" s="253"/>
      <c r="U2019" s="14"/>
      <c r="V2019" s="14"/>
      <c r="W2019" s="14"/>
      <c r="X2019" s="14"/>
      <c r="Y2019" s="14"/>
      <c r="Z2019" s="14"/>
      <c r="AA2019" s="14"/>
      <c r="AB2019" s="14"/>
      <c r="AC2019" s="14"/>
      <c r="AD2019" s="14"/>
      <c r="AE2019" s="14"/>
      <c r="AT2019" s="254" t="s">
        <v>247</v>
      </c>
      <c r="AU2019" s="254" t="s">
        <v>82</v>
      </c>
      <c r="AV2019" s="14" t="s">
        <v>82</v>
      </c>
      <c r="AW2019" s="14" t="s">
        <v>33</v>
      </c>
      <c r="AX2019" s="14" t="s">
        <v>73</v>
      </c>
      <c r="AY2019" s="254" t="s">
        <v>236</v>
      </c>
    </row>
    <row r="2020" s="14" customFormat="1">
      <c r="A2020" s="14"/>
      <c r="B2020" s="244"/>
      <c r="C2020" s="245"/>
      <c r="D2020" s="235" t="s">
        <v>247</v>
      </c>
      <c r="E2020" s="246" t="s">
        <v>19</v>
      </c>
      <c r="F2020" s="247" t="s">
        <v>528</v>
      </c>
      <c r="G2020" s="245"/>
      <c r="H2020" s="248">
        <v>4.6600000000000001</v>
      </c>
      <c r="I2020" s="249"/>
      <c r="J2020" s="245"/>
      <c r="K2020" s="245"/>
      <c r="L2020" s="250"/>
      <c r="M2020" s="251"/>
      <c r="N2020" s="252"/>
      <c r="O2020" s="252"/>
      <c r="P2020" s="252"/>
      <c r="Q2020" s="252"/>
      <c r="R2020" s="252"/>
      <c r="S2020" s="252"/>
      <c r="T2020" s="253"/>
      <c r="U2020" s="14"/>
      <c r="V2020" s="14"/>
      <c r="W2020" s="14"/>
      <c r="X2020" s="14"/>
      <c r="Y2020" s="14"/>
      <c r="Z2020" s="14"/>
      <c r="AA2020" s="14"/>
      <c r="AB2020" s="14"/>
      <c r="AC2020" s="14"/>
      <c r="AD2020" s="14"/>
      <c r="AE2020" s="14"/>
      <c r="AT2020" s="254" t="s">
        <v>247</v>
      </c>
      <c r="AU2020" s="254" t="s">
        <v>82</v>
      </c>
      <c r="AV2020" s="14" t="s">
        <v>82</v>
      </c>
      <c r="AW2020" s="14" t="s">
        <v>33</v>
      </c>
      <c r="AX2020" s="14" t="s">
        <v>73</v>
      </c>
      <c r="AY2020" s="254" t="s">
        <v>236</v>
      </c>
    </row>
    <row r="2021" s="14" customFormat="1">
      <c r="A2021" s="14"/>
      <c r="B2021" s="244"/>
      <c r="C2021" s="245"/>
      <c r="D2021" s="235" t="s">
        <v>247</v>
      </c>
      <c r="E2021" s="246" t="s">
        <v>19</v>
      </c>
      <c r="F2021" s="247" t="s">
        <v>645</v>
      </c>
      <c r="G2021" s="245"/>
      <c r="H2021" s="248">
        <v>53.128</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247</v>
      </c>
      <c r="AU2021" s="254" t="s">
        <v>82</v>
      </c>
      <c r="AV2021" s="14" t="s">
        <v>82</v>
      </c>
      <c r="AW2021" s="14" t="s">
        <v>33</v>
      </c>
      <c r="AX2021" s="14" t="s">
        <v>73</v>
      </c>
      <c r="AY2021" s="254" t="s">
        <v>236</v>
      </c>
    </row>
    <row r="2022" s="14" customFormat="1">
      <c r="A2022" s="14"/>
      <c r="B2022" s="244"/>
      <c r="C2022" s="245"/>
      <c r="D2022" s="235" t="s">
        <v>247</v>
      </c>
      <c r="E2022" s="246" t="s">
        <v>19</v>
      </c>
      <c r="F2022" s="247" t="s">
        <v>646</v>
      </c>
      <c r="G2022" s="245"/>
      <c r="H2022" s="248">
        <v>-7.8799999999999999</v>
      </c>
      <c r="I2022" s="249"/>
      <c r="J2022" s="245"/>
      <c r="K2022" s="245"/>
      <c r="L2022" s="250"/>
      <c r="M2022" s="251"/>
      <c r="N2022" s="252"/>
      <c r="O2022" s="252"/>
      <c r="P2022" s="252"/>
      <c r="Q2022" s="252"/>
      <c r="R2022" s="252"/>
      <c r="S2022" s="252"/>
      <c r="T2022" s="253"/>
      <c r="U2022" s="14"/>
      <c r="V2022" s="14"/>
      <c r="W2022" s="14"/>
      <c r="X2022" s="14"/>
      <c r="Y2022" s="14"/>
      <c r="Z2022" s="14"/>
      <c r="AA2022" s="14"/>
      <c r="AB2022" s="14"/>
      <c r="AC2022" s="14"/>
      <c r="AD2022" s="14"/>
      <c r="AE2022" s="14"/>
      <c r="AT2022" s="254" t="s">
        <v>247</v>
      </c>
      <c r="AU2022" s="254" t="s">
        <v>82</v>
      </c>
      <c r="AV2022" s="14" t="s">
        <v>82</v>
      </c>
      <c r="AW2022" s="14" t="s">
        <v>33</v>
      </c>
      <c r="AX2022" s="14" t="s">
        <v>73</v>
      </c>
      <c r="AY2022" s="254" t="s">
        <v>236</v>
      </c>
    </row>
    <row r="2023" s="14" customFormat="1">
      <c r="A2023" s="14"/>
      <c r="B2023" s="244"/>
      <c r="C2023" s="245"/>
      <c r="D2023" s="235" t="s">
        <v>247</v>
      </c>
      <c r="E2023" s="246" t="s">
        <v>19</v>
      </c>
      <c r="F2023" s="247" t="s">
        <v>624</v>
      </c>
      <c r="G2023" s="245"/>
      <c r="H2023" s="248">
        <v>-3.4649999999999999</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247</v>
      </c>
      <c r="AU2023" s="254" t="s">
        <v>82</v>
      </c>
      <c r="AV2023" s="14" t="s">
        <v>82</v>
      </c>
      <c r="AW2023" s="14" t="s">
        <v>33</v>
      </c>
      <c r="AX2023" s="14" t="s">
        <v>73</v>
      </c>
      <c r="AY2023" s="254" t="s">
        <v>236</v>
      </c>
    </row>
    <row r="2024" s="14" customFormat="1">
      <c r="A2024" s="14"/>
      <c r="B2024" s="244"/>
      <c r="C2024" s="245"/>
      <c r="D2024" s="235" t="s">
        <v>247</v>
      </c>
      <c r="E2024" s="246" t="s">
        <v>19</v>
      </c>
      <c r="F2024" s="247" t="s">
        <v>530</v>
      </c>
      <c r="G2024" s="245"/>
      <c r="H2024" s="248">
        <v>14.17</v>
      </c>
      <c r="I2024" s="249"/>
      <c r="J2024" s="245"/>
      <c r="K2024" s="245"/>
      <c r="L2024" s="250"/>
      <c r="M2024" s="251"/>
      <c r="N2024" s="252"/>
      <c r="O2024" s="252"/>
      <c r="P2024" s="252"/>
      <c r="Q2024" s="252"/>
      <c r="R2024" s="252"/>
      <c r="S2024" s="252"/>
      <c r="T2024" s="253"/>
      <c r="U2024" s="14"/>
      <c r="V2024" s="14"/>
      <c r="W2024" s="14"/>
      <c r="X2024" s="14"/>
      <c r="Y2024" s="14"/>
      <c r="Z2024" s="14"/>
      <c r="AA2024" s="14"/>
      <c r="AB2024" s="14"/>
      <c r="AC2024" s="14"/>
      <c r="AD2024" s="14"/>
      <c r="AE2024" s="14"/>
      <c r="AT2024" s="254" t="s">
        <v>247</v>
      </c>
      <c r="AU2024" s="254" t="s">
        <v>82</v>
      </c>
      <c r="AV2024" s="14" t="s">
        <v>82</v>
      </c>
      <c r="AW2024" s="14" t="s">
        <v>33</v>
      </c>
      <c r="AX2024" s="14" t="s">
        <v>73</v>
      </c>
      <c r="AY2024" s="254" t="s">
        <v>236</v>
      </c>
    </row>
    <row r="2025" s="16" customFormat="1">
      <c r="A2025" s="16"/>
      <c r="B2025" s="266"/>
      <c r="C2025" s="267"/>
      <c r="D2025" s="235" t="s">
        <v>247</v>
      </c>
      <c r="E2025" s="268" t="s">
        <v>19</v>
      </c>
      <c r="F2025" s="269" t="s">
        <v>367</v>
      </c>
      <c r="G2025" s="267"/>
      <c r="H2025" s="270">
        <v>1063.0240000000001</v>
      </c>
      <c r="I2025" s="271"/>
      <c r="J2025" s="267"/>
      <c r="K2025" s="267"/>
      <c r="L2025" s="272"/>
      <c r="M2025" s="273"/>
      <c r="N2025" s="274"/>
      <c r="O2025" s="274"/>
      <c r="P2025" s="274"/>
      <c r="Q2025" s="274"/>
      <c r="R2025" s="274"/>
      <c r="S2025" s="274"/>
      <c r="T2025" s="275"/>
      <c r="U2025" s="16"/>
      <c r="V2025" s="16"/>
      <c r="W2025" s="16"/>
      <c r="X2025" s="16"/>
      <c r="Y2025" s="16"/>
      <c r="Z2025" s="16"/>
      <c r="AA2025" s="16"/>
      <c r="AB2025" s="16"/>
      <c r="AC2025" s="16"/>
      <c r="AD2025" s="16"/>
      <c r="AE2025" s="16"/>
      <c r="AT2025" s="276" t="s">
        <v>247</v>
      </c>
      <c r="AU2025" s="276" t="s">
        <v>82</v>
      </c>
      <c r="AV2025" s="16" t="s">
        <v>128</v>
      </c>
      <c r="AW2025" s="16" t="s">
        <v>33</v>
      </c>
      <c r="AX2025" s="16" t="s">
        <v>73</v>
      </c>
      <c r="AY2025" s="276" t="s">
        <v>236</v>
      </c>
    </row>
    <row r="2026" s="13" customFormat="1">
      <c r="A2026" s="13"/>
      <c r="B2026" s="233"/>
      <c r="C2026" s="234"/>
      <c r="D2026" s="235" t="s">
        <v>247</v>
      </c>
      <c r="E2026" s="236" t="s">
        <v>19</v>
      </c>
      <c r="F2026" s="237" t="s">
        <v>2026</v>
      </c>
      <c r="G2026" s="234"/>
      <c r="H2026" s="236" t="s">
        <v>19</v>
      </c>
      <c r="I2026" s="238"/>
      <c r="J2026" s="234"/>
      <c r="K2026" s="234"/>
      <c r="L2026" s="239"/>
      <c r="M2026" s="240"/>
      <c r="N2026" s="241"/>
      <c r="O2026" s="241"/>
      <c r="P2026" s="241"/>
      <c r="Q2026" s="241"/>
      <c r="R2026" s="241"/>
      <c r="S2026" s="241"/>
      <c r="T2026" s="242"/>
      <c r="U2026" s="13"/>
      <c r="V2026" s="13"/>
      <c r="W2026" s="13"/>
      <c r="X2026" s="13"/>
      <c r="Y2026" s="13"/>
      <c r="Z2026" s="13"/>
      <c r="AA2026" s="13"/>
      <c r="AB2026" s="13"/>
      <c r="AC2026" s="13"/>
      <c r="AD2026" s="13"/>
      <c r="AE2026" s="13"/>
      <c r="AT2026" s="243" t="s">
        <v>247</v>
      </c>
      <c r="AU2026" s="243" t="s">
        <v>82</v>
      </c>
      <c r="AV2026" s="13" t="s">
        <v>80</v>
      </c>
      <c r="AW2026" s="13" t="s">
        <v>33</v>
      </c>
      <c r="AX2026" s="13" t="s">
        <v>73</v>
      </c>
      <c r="AY2026" s="243" t="s">
        <v>236</v>
      </c>
    </row>
    <row r="2027" s="14" customFormat="1">
      <c r="A2027" s="14"/>
      <c r="B2027" s="244"/>
      <c r="C2027" s="245"/>
      <c r="D2027" s="235" t="s">
        <v>247</v>
      </c>
      <c r="E2027" s="246" t="s">
        <v>19</v>
      </c>
      <c r="F2027" s="247" t="s">
        <v>2027</v>
      </c>
      <c r="G2027" s="245"/>
      <c r="H2027" s="248">
        <v>-80.670000000000002</v>
      </c>
      <c r="I2027" s="249"/>
      <c r="J2027" s="245"/>
      <c r="K2027" s="245"/>
      <c r="L2027" s="250"/>
      <c r="M2027" s="251"/>
      <c r="N2027" s="252"/>
      <c r="O2027" s="252"/>
      <c r="P2027" s="252"/>
      <c r="Q2027" s="252"/>
      <c r="R2027" s="252"/>
      <c r="S2027" s="252"/>
      <c r="T2027" s="253"/>
      <c r="U2027" s="14"/>
      <c r="V2027" s="14"/>
      <c r="W2027" s="14"/>
      <c r="X2027" s="14"/>
      <c r="Y2027" s="14"/>
      <c r="Z2027" s="14"/>
      <c r="AA2027" s="14"/>
      <c r="AB2027" s="14"/>
      <c r="AC2027" s="14"/>
      <c r="AD2027" s="14"/>
      <c r="AE2027" s="14"/>
      <c r="AT2027" s="254" t="s">
        <v>247</v>
      </c>
      <c r="AU2027" s="254" t="s">
        <v>82</v>
      </c>
      <c r="AV2027" s="14" t="s">
        <v>82</v>
      </c>
      <c r="AW2027" s="14" t="s">
        <v>33</v>
      </c>
      <c r="AX2027" s="14" t="s">
        <v>73</v>
      </c>
      <c r="AY2027" s="254" t="s">
        <v>236</v>
      </c>
    </row>
    <row r="2028" s="15" customFormat="1">
      <c r="A2028" s="15"/>
      <c r="B2028" s="255"/>
      <c r="C2028" s="256"/>
      <c r="D2028" s="235" t="s">
        <v>247</v>
      </c>
      <c r="E2028" s="257" t="s">
        <v>19</v>
      </c>
      <c r="F2028" s="258" t="s">
        <v>254</v>
      </c>
      <c r="G2028" s="256"/>
      <c r="H2028" s="259">
        <v>2968.9049999999988</v>
      </c>
      <c r="I2028" s="260"/>
      <c r="J2028" s="256"/>
      <c r="K2028" s="256"/>
      <c r="L2028" s="261"/>
      <c r="M2028" s="287"/>
      <c r="N2028" s="288"/>
      <c r="O2028" s="288"/>
      <c r="P2028" s="288"/>
      <c r="Q2028" s="288"/>
      <c r="R2028" s="288"/>
      <c r="S2028" s="288"/>
      <c r="T2028" s="289"/>
      <c r="U2028" s="15"/>
      <c r="V2028" s="15"/>
      <c r="W2028" s="15"/>
      <c r="X2028" s="15"/>
      <c r="Y2028" s="15"/>
      <c r="Z2028" s="15"/>
      <c r="AA2028" s="15"/>
      <c r="AB2028" s="15"/>
      <c r="AC2028" s="15"/>
      <c r="AD2028" s="15"/>
      <c r="AE2028" s="15"/>
      <c r="AT2028" s="265" t="s">
        <v>247</v>
      </c>
      <c r="AU2028" s="265" t="s">
        <v>82</v>
      </c>
      <c r="AV2028" s="15" t="s">
        <v>243</v>
      </c>
      <c r="AW2028" s="15" t="s">
        <v>33</v>
      </c>
      <c r="AX2028" s="15" t="s">
        <v>80</v>
      </c>
      <c r="AY2028" s="265" t="s">
        <v>236</v>
      </c>
    </row>
    <row r="2029" s="2" customFormat="1" ht="6.96" customHeight="1">
      <c r="A2029" s="40"/>
      <c r="B2029" s="61"/>
      <c r="C2029" s="62"/>
      <c r="D2029" s="62"/>
      <c r="E2029" s="62"/>
      <c r="F2029" s="62"/>
      <c r="G2029" s="62"/>
      <c r="H2029" s="62"/>
      <c r="I2029" s="62"/>
      <c r="J2029" s="62"/>
      <c r="K2029" s="62"/>
      <c r="L2029" s="46"/>
      <c r="M2029" s="40"/>
      <c r="O2029" s="40"/>
      <c r="P2029" s="40"/>
      <c r="Q2029" s="40"/>
      <c r="R2029" s="40"/>
      <c r="S2029" s="40"/>
      <c r="T2029" s="40"/>
      <c r="U2029" s="40"/>
      <c r="V2029" s="40"/>
      <c r="W2029" s="40"/>
      <c r="X2029" s="40"/>
      <c r="Y2029" s="40"/>
      <c r="Z2029" s="40"/>
      <c r="AA2029" s="40"/>
      <c r="AB2029" s="40"/>
      <c r="AC2029" s="40"/>
      <c r="AD2029" s="40"/>
      <c r="AE2029" s="40"/>
    </row>
  </sheetData>
  <sheetProtection sheet="1" autoFilter="0" formatColumns="0" formatRows="0" objects="1" scenarios="1" spinCount="100000" saltValue="BO9NYje2oYQT8asrSxICP61xEXaRi7NyhQwYeHy87xD+MWQvy8O09pJCf9AOlU8sR6Ql+07MdzP+nvFJeWSEFQ==" hashValue="/XPzh5YbiSMkYpx+tfMuoH9xNdySMuDgyvxAFUdNpliDxej2LHjZxNEJreHJqtaMVQCWxV6QN9ehumnfYmnkug==" algorithmName="SHA-512" password="CC35"/>
  <autoFilter ref="C108:K2028"/>
  <mergeCells count="12">
    <mergeCell ref="E7:H7"/>
    <mergeCell ref="E9:H9"/>
    <mergeCell ref="E11:H11"/>
    <mergeCell ref="E20:H20"/>
    <mergeCell ref="E29:H29"/>
    <mergeCell ref="E50:H50"/>
    <mergeCell ref="E52:H52"/>
    <mergeCell ref="E54:H54"/>
    <mergeCell ref="E97:H97"/>
    <mergeCell ref="E99:H99"/>
    <mergeCell ref="E101:H101"/>
    <mergeCell ref="L2:V2"/>
  </mergeCells>
  <hyperlinks>
    <hyperlink ref="F113" r:id="rId1" display="https://podminky.urs.cz/item/CS_URS_2023_01/122211101"/>
    <hyperlink ref="F122" r:id="rId2" display="https://podminky.urs.cz/item/CS_URS_2023_01/162251102"/>
    <hyperlink ref="F124" r:id="rId3" display="https://podminky.urs.cz/item/CS_URS_2023_01/174101101"/>
    <hyperlink ref="F127" r:id="rId4" display="https://podminky.urs.cz/item/CS_URS_2023_01/310231031"/>
    <hyperlink ref="F142" r:id="rId5" display="https://podminky.urs.cz/item/CS_URS_2023_01/311272031"/>
    <hyperlink ref="F153" r:id="rId6" display="https://podminky.urs.cz/item/CS_URS_2023_01/317141445"/>
    <hyperlink ref="F158" r:id="rId7" display="https://podminky.urs.cz/item/CS_URS_2023_01/317142422"/>
    <hyperlink ref="F163" r:id="rId8" display="https://podminky.urs.cz/item/CS_URS_2023_01/317143432"/>
    <hyperlink ref="F168" r:id="rId9" display="https://podminky.urs.cz/item/CS_URS_2023_01/317234410"/>
    <hyperlink ref="F177" r:id="rId10" display="https://podminky.urs.cz/item/CS_URS_2023_01/317944321"/>
    <hyperlink ref="F185" r:id="rId11" display="https://podminky.urs.cz/item/CS_URS_2023_01/317944323"/>
    <hyperlink ref="F193" r:id="rId12" display="https://podminky.urs.cz/item/CS_URS_2023_01/340231011"/>
    <hyperlink ref="F198" r:id="rId13" display="https://podminky.urs.cz/item/CS_URS_2023_01/342272215"/>
    <hyperlink ref="F205" r:id="rId14" display="https://podminky.urs.cz/item/CS_URS_2023_01/342272225"/>
    <hyperlink ref="F219" r:id="rId15" display="https://podminky.urs.cz/item/CS_URS_2023_01/342272235"/>
    <hyperlink ref="F228" r:id="rId16" display="https://podminky.urs.cz/item/CS_URS_2023_01/342272245"/>
    <hyperlink ref="F237" r:id="rId17" display="https://podminky.urs.cz/item/CS_URS_2023_01/346244371"/>
    <hyperlink ref="F241" r:id="rId18" display="https://podminky.urs.cz/item/CS_URS_2023_01/346244381"/>
    <hyperlink ref="F253" r:id="rId19" display="https://podminky.urs.cz/item/CS_URS_2023_01/346272226"/>
    <hyperlink ref="F258" r:id="rId20" display="https://podminky.urs.cz/item/CS_URS_2023_01/346272236"/>
    <hyperlink ref="F266" r:id="rId21" display="https://podminky.urs.cz/item/CS_URS_2023_01/346272256"/>
    <hyperlink ref="F274" r:id="rId22" display="https://podminky.urs.cz/item/CS_URS_2023_01/611135101"/>
    <hyperlink ref="F286" r:id="rId23" display="https://podminky.urs.cz/item/CS_URS_2023_01/611325121"/>
    <hyperlink ref="F301" r:id="rId24" display="https://podminky.urs.cz/item/CS_URS_2023_01/611325421"/>
    <hyperlink ref="F397" r:id="rId25" display="https://podminky.urs.cz/item/CS_URS_2023_01/612135101"/>
    <hyperlink ref="F413" r:id="rId26" display="https://podminky.urs.cz/item/CS_URS_2023_01/612142001"/>
    <hyperlink ref="F424" r:id="rId27" display="https://podminky.urs.cz/item/CS_URS_2023_01/612321141"/>
    <hyperlink ref="F453" r:id="rId28" display="https://podminky.urs.cz/item/CS_URS_2023_01/612325121"/>
    <hyperlink ref="F469" r:id="rId29" display="https://podminky.urs.cz/item/CS_URS_2023_01/612325205"/>
    <hyperlink ref="F474" r:id="rId30" display="https://podminky.urs.cz/item/CS_URS_2023_01/612325421"/>
    <hyperlink ref="F568" r:id="rId31" display="https://podminky.urs.cz/item/CS_URS_2023_01/619995001"/>
    <hyperlink ref="F596" r:id="rId32" display="https://podminky.urs.cz/item/CS_URS_2023_01/622131121"/>
    <hyperlink ref="F604" r:id="rId33" display="https://podminky.urs.cz/item/CS_URS_2023_01/622142001"/>
    <hyperlink ref="F612" r:id="rId34" display="https://podminky.urs.cz/item/CS_URS_2023_01/622151001"/>
    <hyperlink ref="F622" r:id="rId35" display="https://podminky.urs.cz/item/CS_URS_2023_01/622211031"/>
    <hyperlink ref="F630" r:id="rId36" display="https://podminky.urs.cz/item/CS_URS_2023_01/622331121"/>
    <hyperlink ref="F638" r:id="rId37" display="https://podminky.urs.cz/item/CS_URS_2023_01/622332111"/>
    <hyperlink ref="F646" r:id="rId38" display="https://podminky.urs.cz/item/CS_URS_2023_01/622511102"/>
    <hyperlink ref="F656" r:id="rId39" display="https://podminky.urs.cz/item/CS_URS_2023_01/631311112"/>
    <hyperlink ref="F659" r:id="rId40" display="https://podminky.urs.cz/item/CS_URS_2023_01/631311113"/>
    <hyperlink ref="F664" r:id="rId41" display="https://podminky.urs.cz/item/CS_URS_2023_01/631311114"/>
    <hyperlink ref="F676" r:id="rId42" display="https://podminky.urs.cz/item/CS_URS_2023_01/631319011"/>
    <hyperlink ref="F687" r:id="rId43" display="https://podminky.urs.cz/item/CS_URS_2023_01/631319195"/>
    <hyperlink ref="F692" r:id="rId44" display="https://podminky.urs.cz/item/CS_URS_2023_01/631362021"/>
    <hyperlink ref="F706" r:id="rId45" display="https://podminky.urs.cz/item/CS_URS_2023_01/632450124"/>
    <hyperlink ref="F709" r:id="rId46" display="https://podminky.urs.cz/item/CS_URS_2023_01/632481213"/>
    <hyperlink ref="F717" r:id="rId47" display="https://podminky.urs.cz/item/CS_URS_2023_01/642942611"/>
    <hyperlink ref="F740" r:id="rId48" display="https://podminky.urs.cz/item/CS_URS_2023_01/941111111"/>
    <hyperlink ref="F750" r:id="rId49" display="https://podminky.urs.cz/item/CS_URS_2023_01/941111211"/>
    <hyperlink ref="F753" r:id="rId50" display="https://podminky.urs.cz/item/CS_URS_2023_01/941111811"/>
    <hyperlink ref="F755" r:id="rId51" display="https://podminky.urs.cz/item/CS_URS_2023_01/949101112"/>
    <hyperlink ref="F769" r:id="rId52" display="https://podminky.urs.cz/item/CS_URS_2023_01/952901111"/>
    <hyperlink ref="F771" r:id="rId53" display="https://podminky.urs.cz/item/CS_URS_2023_01/962031132"/>
    <hyperlink ref="F785" r:id="rId54" display="https://podminky.urs.cz/item/CS_URS_2023_01/962031133"/>
    <hyperlink ref="F789" r:id="rId55" display="https://podminky.urs.cz/item/CS_URS_2023_01/962032231"/>
    <hyperlink ref="F795" r:id="rId56" display="https://podminky.urs.cz/item/CS_URS_2023_01/962081141"/>
    <hyperlink ref="F818" r:id="rId57" display="https://podminky.urs.cz/item/CS_URS_2023_01/965043321"/>
    <hyperlink ref="F832" r:id="rId58" display="https://podminky.urs.cz/item/CS_URS_2023_01/965043331"/>
    <hyperlink ref="F838" r:id="rId59" display="https://podminky.urs.cz/item/CS_URS_2023_01/965043341"/>
    <hyperlink ref="F858" r:id="rId60" display="https://podminky.urs.cz/item/CS_URS_2023_01/965043431"/>
    <hyperlink ref="F863" r:id="rId61" display="https://podminky.urs.cz/item/CS_URS_2023_01/965049112"/>
    <hyperlink ref="F868" r:id="rId62" display="https://podminky.urs.cz/item/CS_URS_2023_01/965081213"/>
    <hyperlink ref="F891" r:id="rId63" display="https://podminky.urs.cz/item/CS_URS_2023_01/965081611"/>
    <hyperlink ref="F899" r:id="rId64" display="https://podminky.urs.cz/item/CS_URS_2023_01/966015121"/>
    <hyperlink ref="F906" r:id="rId65" display="https://podminky.urs.cz/item/CS_URS_2023_01/968062456"/>
    <hyperlink ref="F924" r:id="rId66" display="https://podminky.urs.cz/item/CS_URS_2023_01/968072455"/>
    <hyperlink ref="F937" r:id="rId67" display="https://podminky.urs.cz/item/CS_URS_2023_01/971033651"/>
    <hyperlink ref="F946" r:id="rId68" display="https://podminky.urs.cz/item/CS_URS_2023_01/973031842"/>
    <hyperlink ref="F951" r:id="rId69" display="https://podminky.urs.cz/item/CS_URS_2023_01/973031843"/>
    <hyperlink ref="F956" r:id="rId70" display="https://podminky.urs.cz/item/CS_URS_2023_01/974031122"/>
    <hyperlink ref="F961" r:id="rId71" display="https://podminky.urs.cz/item/CS_URS_2023_01/974031664"/>
    <hyperlink ref="F970" r:id="rId72" display="https://podminky.urs.cz/item/CS_URS_2023_01/977151123"/>
    <hyperlink ref="F975" r:id="rId73" display="https://podminky.urs.cz/item/CS_URS_2023_01/977311112"/>
    <hyperlink ref="F990" r:id="rId74" display="https://podminky.urs.cz/item/CS_URS_2023_01/978011121"/>
    <hyperlink ref="F996" r:id="rId75" display="https://podminky.urs.cz/item/CS_URS_2023_01/978013141"/>
    <hyperlink ref="F1002" r:id="rId76" display="https://podminky.urs.cz/item/CS_URS_2023_01/978013191"/>
    <hyperlink ref="F1029" r:id="rId77" display="https://podminky.urs.cz/item/CS_URS_2023_01/978015391"/>
    <hyperlink ref="F1039" r:id="rId78" display="https://podminky.urs.cz/item/CS_URS_2023_01/978036191"/>
    <hyperlink ref="F1051" r:id="rId79" display="https://podminky.urs.cz/item/CS_URS_2023_01/997013501"/>
    <hyperlink ref="F1053" r:id="rId80" display="https://podminky.urs.cz/item/CS_URS_2023_01/997013509"/>
    <hyperlink ref="F1056" r:id="rId81" display="https://podminky.urs.cz/item/CS_URS_2023_01/997013631"/>
    <hyperlink ref="F1059" r:id="rId82" display="https://podminky.urs.cz/item/CS_URS_2023_01/998011002"/>
    <hyperlink ref="F1063" r:id="rId83" display="https://podminky.urs.cz/item/CS_URS_2023_01/711113117"/>
    <hyperlink ref="F1071" r:id="rId84" display="https://podminky.urs.cz/item/CS_URS_2023_01/711113127"/>
    <hyperlink ref="F1095" r:id="rId85" display="https://podminky.urs.cz/item/CS_URS_2023_01/711131811"/>
    <hyperlink ref="F1099" r:id="rId86" display="https://podminky.urs.cz/item/CS_URS_2023_01/711161112"/>
    <hyperlink ref="F1110" r:id="rId87" display="https://podminky.urs.cz/item/CS_URS_2023_01/711193121"/>
    <hyperlink ref="F1115" r:id="rId88" display="https://podminky.urs.cz/item/CS_URS_2023_01/711193131"/>
    <hyperlink ref="F1120" r:id="rId89" display="https://podminky.urs.cz/item/CS_URS_2023_01/711493112"/>
    <hyperlink ref="F1125" r:id="rId90" display="https://podminky.urs.cz/item/CS_URS_2023_01/711493122"/>
    <hyperlink ref="F1132" r:id="rId91" display="https://podminky.urs.cz/item/CS_URS_2023_01/998711102"/>
    <hyperlink ref="F1135" r:id="rId92" display="https://podminky.urs.cz/item/CS_URS_2023_01/712311111"/>
    <hyperlink ref="F1153" r:id="rId93" display="https://podminky.urs.cz/item/CS_URS_2023_01/712331111"/>
    <hyperlink ref="F1162" r:id="rId94" display="https://podminky.urs.cz/item/CS_URS_2023_01/712363357"/>
    <hyperlink ref="F1165" r:id="rId95" display="https://podminky.urs.cz/item/CS_URS_2023_01/712400841"/>
    <hyperlink ref="F1168" r:id="rId96" display="https://podminky.urs.cz/item/CS_URS_2023_01/712400843"/>
    <hyperlink ref="F1179" r:id="rId97" display="https://podminky.urs.cz/item/CS_URS_2023_01/712341559"/>
    <hyperlink ref="F1195" r:id="rId98" display="https://podminky.urs.cz/item/CS_URS_2023_01/712341659"/>
    <hyperlink ref="F1211" r:id="rId99" display="https://podminky.urs.cz/item/CS_URS_2023_01/998712102"/>
    <hyperlink ref="F1214" r:id="rId100" display="https://podminky.urs.cz/item/CS_URS_2023_01/713121111"/>
    <hyperlink ref="F1249" r:id="rId101" display="https://podminky.urs.cz/item/CS_URS_2023_01/713131135"/>
    <hyperlink ref="F1256" r:id="rId102" display="https://podminky.urs.cz/item/CS_URS_2023_01/713141135"/>
    <hyperlink ref="F1285" r:id="rId103" display="https://podminky.urs.cz/item/CS_URS_2023_01/998713102"/>
    <hyperlink ref="F1288" r:id="rId104" display="https://podminky.urs.cz/item/CS_URS_2023_01/725240811"/>
    <hyperlink ref="F1290" r:id="rId105" display="https://podminky.urs.cz/item/CS_URS_2023_01/725240812"/>
    <hyperlink ref="F1303" r:id="rId106" display="https://podminky.urs.cz/item/CS_URS_2023_01/763135102"/>
    <hyperlink ref="F1319" r:id="rId107" display="https://podminky.urs.cz/item/CS_URS_2023_01/998763302"/>
    <hyperlink ref="F1322" r:id="rId108" display="https://podminky.urs.cz/item/CS_URS_2023_01/764001821"/>
    <hyperlink ref="F1325" r:id="rId109" display="https://podminky.urs.cz/item/CS_URS_2023_01/764002841"/>
    <hyperlink ref="F1330" r:id="rId110" display="https://podminky.urs.cz/item/CS_URS_2023_01/764002861"/>
    <hyperlink ref="F1334" r:id="rId111" display="https://podminky.urs.cz/item/CS_URS_2023_01/764002871"/>
    <hyperlink ref="F1338" r:id="rId112" display="https://podminky.urs.cz/item/CS_URS_2023_01/764004801"/>
    <hyperlink ref="F1341" r:id="rId113" display="https://podminky.urs.cz/item/CS_URS_2023_01/764004861"/>
    <hyperlink ref="F1351" r:id="rId114" display="https://podminky.urs.cz/item/CS_URS_2023_01/764011611"/>
    <hyperlink ref="F1357" r:id="rId115" display="https://podminky.urs.cz/item/CS_URS_2023_01/764011623"/>
    <hyperlink ref="F1360" r:id="rId116" display="https://podminky.urs.cz/item/CS_URS_2023_01/764214604"/>
    <hyperlink ref="F1364" r:id="rId117" display="https://podminky.urs.cz/item/CS_URS_2023_01/764214605"/>
    <hyperlink ref="F1367" r:id="rId118" display="https://podminky.urs.cz/item/CS_URS_2023_01/764214606"/>
    <hyperlink ref="F1370" r:id="rId119" display="https://podminky.urs.cz/item/CS_URS_2023_01/764218607"/>
    <hyperlink ref="F1375" r:id="rId120" display="https://podminky.urs.cz/item/CS_URS_2023_01/764511603"/>
    <hyperlink ref="F1378" r:id="rId121" display="https://podminky.urs.cz/item/CS_URS_2023_01/764511643"/>
    <hyperlink ref="F1381" r:id="rId122" display="https://podminky.urs.cz/item/CS_URS_2023_01/764518623"/>
    <hyperlink ref="F1384" r:id="rId123" display="https://podminky.urs.cz/item/CS_URS_2023_01/998764102"/>
    <hyperlink ref="F1387" r:id="rId124" display="https://podminky.urs.cz/item/CS_URS_2023_01/766111820"/>
    <hyperlink ref="F1396" r:id="rId125" display="https://podminky.urs.cz/item/CS_URS_2023_01/766411821"/>
    <hyperlink ref="F1405" r:id="rId126" display="https://podminky.urs.cz/item/CS_URS_2023_01/766411822"/>
    <hyperlink ref="F1414" r:id="rId127" display="https://podminky.urs.cz/item/CS_URS_2023_01/766622131"/>
    <hyperlink ref="F1419" r:id="rId128" display="https://podminky.urs.cz/item/CS_URS_2023_01/766622132"/>
    <hyperlink ref="F1424" r:id="rId129" display="https://podminky.urs.cz/item/CS_URS_2023_01/766622133"/>
    <hyperlink ref="F1444" r:id="rId130" display="https://podminky.urs.cz/item/CS_URS_2023_01/766622212"/>
    <hyperlink ref="F1449" r:id="rId131" display="https://podminky.urs.cz/item/CS_URS_2023_01/766622216"/>
    <hyperlink ref="F1454" r:id="rId132" display="https://podminky.urs.cz/item/CS_URS_2023_01/766660001"/>
    <hyperlink ref="F1465" r:id="rId133" display="https://podminky.urs.cz/item/CS_URS_2023_01/766660012"/>
    <hyperlink ref="F1490" r:id="rId134" display="https://podminky.urs.cz/item/CS_URS_2023_01/766660451"/>
    <hyperlink ref="F1508" r:id="rId135" display="https://podminky.urs.cz/item/CS_URS_2023_01/766691915"/>
    <hyperlink ref="F1513" r:id="rId136" display="https://podminky.urs.cz/item/CS_URS_2023_01/766694116"/>
    <hyperlink ref="F1534" r:id="rId137" display="https://podminky.urs.cz/item/CS_URS_2023_01/998766102"/>
    <hyperlink ref="F1537" r:id="rId138" display="https://podminky.urs.cz/item/CS_URS_2023_01/767531121"/>
    <hyperlink ref="F1546" r:id="rId139" display="https://podminky.urs.cz/item/CS_URS_2023_01/767640311"/>
    <hyperlink ref="F1561" r:id="rId140" display="https://podminky.urs.cz/item/CS_URS_2023_01/767996802"/>
    <hyperlink ref="F1565" r:id="rId141" display="https://podminky.urs.cz/item/CS_URS_2023_01/998767102"/>
    <hyperlink ref="F1568" r:id="rId142" display="https://podminky.urs.cz/item/CS_URS_2023_01/771121011"/>
    <hyperlink ref="F1571" r:id="rId143" display="https://podminky.urs.cz/item/CS_URS_2023_01/771574116"/>
    <hyperlink ref="F1612" r:id="rId144" display="https://podminky.urs.cz/item/CS_URS_2023_01/998771102"/>
    <hyperlink ref="F1615" r:id="rId145" display="https://podminky.urs.cz/item/CS_URS_2023_01/775511820"/>
    <hyperlink ref="F1622" r:id="rId146" display="https://podminky.urs.cz/item/CS_URS_2023_01/776121511"/>
    <hyperlink ref="F1625" r:id="rId147" display="https://podminky.urs.cz/item/CS_URS_2023_01/776201812"/>
    <hyperlink ref="F1648" r:id="rId148" display="https://podminky.urs.cz/item/CS_URS_2023_01/776221111"/>
    <hyperlink ref="F1671" r:id="rId149" display="https://podminky.urs.cz/item/CS_URS_2023_01/998776102"/>
    <hyperlink ref="F1674" r:id="rId150" display="https://podminky.urs.cz/item/CS_URS_2023_01/777131101"/>
    <hyperlink ref="F1687" r:id="rId151" display="https://podminky.urs.cz/item/CS_URS_2023_01/777131105"/>
    <hyperlink ref="F1695" r:id="rId152" display="https://podminky.urs.cz/item/CS_URS_2023_01/777131111"/>
    <hyperlink ref="F1698" r:id="rId153" display="https://podminky.urs.cz/item/CS_URS_2023_01/777131123"/>
    <hyperlink ref="F1708" r:id="rId154" display="https://podminky.urs.cz/item/CS_URS_2023_01/777211011"/>
    <hyperlink ref="F1718" r:id="rId155" display="https://podminky.urs.cz/item/CS_URS_2023_01/777211713"/>
    <hyperlink ref="F1728" r:id="rId156" display="https://podminky.urs.cz/item/CS_URS_2023_01/777611101"/>
    <hyperlink ref="F1731" r:id="rId157" display="https://podminky.urs.cz/item/CS_URS_2023_01/777611161"/>
    <hyperlink ref="F1734" r:id="rId158" display="https://podminky.urs.cz/item/CS_URS_2023_01/777612101"/>
    <hyperlink ref="F1737" r:id="rId159" display="https://podminky.urs.cz/item/CS_URS_2023_01/777612105"/>
    <hyperlink ref="F1740" r:id="rId160" display="https://podminky.urs.cz/item/CS_URS_2023_01/777612109"/>
    <hyperlink ref="F1750" r:id="rId161" display="https://podminky.urs.cz/item/CS_URS_2023_01/777612151"/>
    <hyperlink ref="F1753" r:id="rId162" display="https://podminky.urs.cz/item/CS_URS_2023_01/998777102"/>
    <hyperlink ref="F1756" r:id="rId163" display="https://podminky.urs.cz/item/CS_URS_2023_01/781471810"/>
    <hyperlink ref="F1770" r:id="rId164" display="https://podminky.urs.cz/item/CS_URS_2023_01/781474115"/>
    <hyperlink ref="F1818" r:id="rId165" display="https://podminky.urs.cz/item/CS_URS_2023_01/998781102"/>
    <hyperlink ref="F1821" r:id="rId166" display="https://podminky.urs.cz/item/CS_URS_2023_01/783101203"/>
    <hyperlink ref="F1826" r:id="rId167" display="https://podminky.urs.cz/item/CS_URS_2023_01/783101401"/>
    <hyperlink ref="F1831" r:id="rId168" display="https://podminky.urs.cz/item/CS_URS_2023_01/783113111"/>
    <hyperlink ref="F1836" r:id="rId169" display="https://podminky.urs.cz/item/CS_URS_2023_01/783114101"/>
    <hyperlink ref="F1841" r:id="rId170" display="https://podminky.urs.cz/item/CS_URS_2023_01/783118101"/>
    <hyperlink ref="F1846" r:id="rId171" display="https://podminky.urs.cz/item/CS_URS_2023_01/783801503"/>
    <hyperlink ref="F1866" r:id="rId172" display="https://podminky.urs.cz/item/CS_URS_2023_01/783827101"/>
    <hyperlink ref="F1887" r:id="rId173" display="https://podminky.urs.cz/item/CS_URS_2023_01/784211001"/>
  </hyperlinks>
  <pageMargins left="0.39375" right="0.39375" top="0.39375" bottom="0.39375" header="0" footer="0"/>
  <pageSetup paperSize="9" orientation="landscape" blackAndWhite="1" fitToHeight="100"/>
  <headerFooter>
    <oddFooter>&amp;CStrana &amp;P z &amp;N</oddFooter>
  </headerFooter>
  <drawing r:id="rId17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1" customFormat="1" ht="12" customHeight="1">
      <c r="B8" s="22"/>
      <c r="D8" s="145" t="s">
        <v>132</v>
      </c>
      <c r="L8" s="22"/>
    </row>
    <row r="9" s="2" customFormat="1" ht="16.5" customHeight="1">
      <c r="A9" s="40"/>
      <c r="B9" s="46"/>
      <c r="C9" s="40"/>
      <c r="D9" s="40"/>
      <c r="E9" s="146" t="s">
        <v>136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140</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2028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21. 3. 2023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65564618</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Ing. Miloš Valíček</v>
      </c>
      <c r="F23" s="40"/>
      <c r="G23" s="40"/>
      <c r="H23" s="40"/>
      <c r="I23" s="145" t="s">
        <v>27</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2029</v>
      </c>
      <c r="F26" s="40"/>
      <c r="G26" s="40"/>
      <c r="H26" s="40"/>
      <c r="I26" s="145" t="s">
        <v>27</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2030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ROUND((SUM(BE88:BE173)),  2)</f>
        <v>0</v>
      </c>
      <c r="G35" s="40"/>
      <c r="H35" s="40"/>
      <c r="I35" s="160">
        <v>0.20999999999999999</v>
      </c>
      <c r="J35" s="159">
        <f>ROUND(((SUM(BE88:BE173))*I35),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ROUND((SUM(BF88:BF173)),  2)</f>
        <v>0</v>
      </c>
      <c r="G36" s="40"/>
      <c r="H36" s="40"/>
      <c r="I36" s="160">
        <v>0.14999999999999999</v>
      </c>
      <c r="J36" s="159">
        <f>ROUND(((SUM(BF88:BF173))*I36),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ROUND((SUM(BG88:BG173)),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ROUND((SUM(BH88:BH173)),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ROUND((SUM(BI88:BI173)),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č.p. 1533, Hornická, Tachov</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136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140</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02 - Elektro</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21. 3. 2023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Ing. Miloš Valíček</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Ing.M. Křístek</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194</v>
      </c>
      <c r="D61" s="174"/>
      <c r="E61" s="174"/>
      <c r="F61" s="174"/>
      <c r="G61" s="174"/>
      <c r="H61" s="174"/>
      <c r="I61" s="174"/>
      <c r="J61" s="175" t="s">
        <v>195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196</v>
      </c>
    </row>
    <row r="64" s="9" customFormat="1" ht="24.96" customHeight="1">
      <c r="A64" s="9"/>
      <c r="B64" s="177"/>
      <c r="C64" s="178"/>
      <c r="D64" s="179" t="s">
        <v>2031</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2032</v>
      </c>
      <c r="E65" s="180"/>
      <c r="F65" s="180"/>
      <c r="G65" s="180"/>
      <c r="H65" s="180"/>
      <c r="I65" s="180"/>
      <c r="J65" s="181">
        <f>J141</f>
        <v>0</v>
      </c>
      <c r="K65" s="178"/>
      <c r="L65" s="182"/>
      <c r="S65" s="9"/>
      <c r="T65" s="9"/>
      <c r="U65" s="9"/>
      <c r="V65" s="9"/>
      <c r="W65" s="9"/>
      <c r="X65" s="9"/>
      <c r="Y65" s="9"/>
      <c r="Z65" s="9"/>
      <c r="AA65" s="9"/>
      <c r="AB65" s="9"/>
      <c r="AC65" s="9"/>
      <c r="AD65" s="9"/>
      <c r="AE65" s="9"/>
    </row>
    <row r="66" s="9" customFormat="1" ht="24.96" customHeight="1">
      <c r="A66" s="9"/>
      <c r="B66" s="177"/>
      <c r="C66" s="178"/>
      <c r="D66" s="179" t="s">
        <v>2033</v>
      </c>
      <c r="E66" s="180"/>
      <c r="F66" s="180"/>
      <c r="G66" s="180"/>
      <c r="H66" s="180"/>
      <c r="I66" s="180"/>
      <c r="J66" s="181">
        <f>J167</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221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Stavební úpravy č.p. 1533, Hornická, Tachov</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132</v>
      </c>
      <c r="D77" s="24"/>
      <c r="E77" s="24"/>
      <c r="F77" s="24"/>
      <c r="G77" s="24"/>
      <c r="H77" s="24"/>
      <c r="I77" s="24"/>
      <c r="J77" s="24"/>
      <c r="K77" s="24"/>
      <c r="L77" s="22"/>
    </row>
    <row r="78" s="2" customFormat="1" ht="16.5" customHeight="1">
      <c r="A78" s="40"/>
      <c r="B78" s="41"/>
      <c r="C78" s="42"/>
      <c r="D78" s="42"/>
      <c r="E78" s="172" t="s">
        <v>136</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140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02 - Elektro</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21. 3. 2023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xml:space="preserve"> </v>
      </c>
      <c r="G84" s="42"/>
      <c r="H84" s="42"/>
      <c r="I84" s="34" t="s">
        <v>30</v>
      </c>
      <c r="J84" s="38" t="str">
        <f>E23</f>
        <v>Ing. Miloš Valíček</v>
      </c>
      <c r="K84" s="42"/>
      <c r="L84" s="147"/>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IF(E20="","",E20)</f>
        <v>Vyplň údaj</v>
      </c>
      <c r="G85" s="42"/>
      <c r="H85" s="42"/>
      <c r="I85" s="34" t="s">
        <v>34</v>
      </c>
      <c r="J85" s="38" t="str">
        <f>E26</f>
        <v xml:space="preserve"> Ing.M. Křístek</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222</v>
      </c>
      <c r="D87" s="191" t="s">
        <v>58</v>
      </c>
      <c r="E87" s="191" t="s">
        <v>54</v>
      </c>
      <c r="F87" s="191" t="s">
        <v>55</v>
      </c>
      <c r="G87" s="191" t="s">
        <v>223</v>
      </c>
      <c r="H87" s="191" t="s">
        <v>224</v>
      </c>
      <c r="I87" s="191" t="s">
        <v>225</v>
      </c>
      <c r="J87" s="191" t="s">
        <v>195</v>
      </c>
      <c r="K87" s="192" t="s">
        <v>226</v>
      </c>
      <c r="L87" s="193"/>
      <c r="M87" s="94" t="s">
        <v>19</v>
      </c>
      <c r="N87" s="95" t="s">
        <v>43</v>
      </c>
      <c r="O87" s="95" t="s">
        <v>227</v>
      </c>
      <c r="P87" s="95" t="s">
        <v>228</v>
      </c>
      <c r="Q87" s="95" t="s">
        <v>229</v>
      </c>
      <c r="R87" s="95" t="s">
        <v>230</v>
      </c>
      <c r="S87" s="95" t="s">
        <v>231</v>
      </c>
      <c r="T87" s="96" t="s">
        <v>232</v>
      </c>
      <c r="U87" s="188"/>
      <c r="V87" s="188"/>
      <c r="W87" s="188"/>
      <c r="X87" s="188"/>
      <c r="Y87" s="188"/>
      <c r="Z87" s="188"/>
      <c r="AA87" s="188"/>
      <c r="AB87" s="188"/>
      <c r="AC87" s="188"/>
      <c r="AD87" s="188"/>
      <c r="AE87" s="188"/>
    </row>
    <row r="88" s="2" customFormat="1" ht="22.8" customHeight="1">
      <c r="A88" s="40"/>
      <c r="B88" s="41"/>
      <c r="C88" s="101" t="s">
        <v>233</v>
      </c>
      <c r="D88" s="42"/>
      <c r="E88" s="42"/>
      <c r="F88" s="42"/>
      <c r="G88" s="42"/>
      <c r="H88" s="42"/>
      <c r="I88" s="42"/>
      <c r="J88" s="194">
        <f>BK88</f>
        <v>0</v>
      </c>
      <c r="K88" s="42"/>
      <c r="L88" s="46"/>
      <c r="M88" s="97"/>
      <c r="N88" s="195"/>
      <c r="O88" s="98"/>
      <c r="P88" s="196">
        <f>P89+P141+P167</f>
        <v>0</v>
      </c>
      <c r="Q88" s="98"/>
      <c r="R88" s="196">
        <f>R89+R141+R167</f>
        <v>0</v>
      </c>
      <c r="S88" s="98"/>
      <c r="T88" s="197">
        <f>T89+T141+T167</f>
        <v>0</v>
      </c>
      <c r="U88" s="40"/>
      <c r="V88" s="40"/>
      <c r="W88" s="40"/>
      <c r="X88" s="40"/>
      <c r="Y88" s="40"/>
      <c r="Z88" s="40"/>
      <c r="AA88" s="40"/>
      <c r="AB88" s="40"/>
      <c r="AC88" s="40"/>
      <c r="AD88" s="40"/>
      <c r="AE88" s="40"/>
      <c r="AT88" s="19" t="s">
        <v>72</v>
      </c>
      <c r="AU88" s="19" t="s">
        <v>196</v>
      </c>
      <c r="BK88" s="198">
        <f>BK89+BK141+BK167</f>
        <v>0</v>
      </c>
    </row>
    <row r="89" s="12" customFormat="1" ht="25.92" customHeight="1">
      <c r="A89" s="12"/>
      <c r="B89" s="199"/>
      <c r="C89" s="200"/>
      <c r="D89" s="201" t="s">
        <v>72</v>
      </c>
      <c r="E89" s="202" t="s">
        <v>2034</v>
      </c>
      <c r="F89" s="202" t="s">
        <v>2035</v>
      </c>
      <c r="G89" s="200"/>
      <c r="H89" s="200"/>
      <c r="I89" s="203"/>
      <c r="J89" s="204">
        <f>BK89</f>
        <v>0</v>
      </c>
      <c r="K89" s="200"/>
      <c r="L89" s="205"/>
      <c r="M89" s="206"/>
      <c r="N89" s="207"/>
      <c r="O89" s="207"/>
      <c r="P89" s="208">
        <f>SUM(P90:P140)</f>
        <v>0</v>
      </c>
      <c r="Q89" s="207"/>
      <c r="R89" s="208">
        <f>SUM(R90:R140)</f>
        <v>0</v>
      </c>
      <c r="S89" s="207"/>
      <c r="T89" s="209">
        <f>SUM(T90:T140)</f>
        <v>0</v>
      </c>
      <c r="U89" s="12"/>
      <c r="V89" s="12"/>
      <c r="W89" s="12"/>
      <c r="X89" s="12"/>
      <c r="Y89" s="12"/>
      <c r="Z89" s="12"/>
      <c r="AA89" s="12"/>
      <c r="AB89" s="12"/>
      <c r="AC89" s="12"/>
      <c r="AD89" s="12"/>
      <c r="AE89" s="12"/>
      <c r="AR89" s="210" t="s">
        <v>80</v>
      </c>
      <c r="AT89" s="211" t="s">
        <v>72</v>
      </c>
      <c r="AU89" s="211" t="s">
        <v>73</v>
      </c>
      <c r="AY89" s="210" t="s">
        <v>236</v>
      </c>
      <c r="BK89" s="212">
        <f>SUM(BK90:BK140)</f>
        <v>0</v>
      </c>
    </row>
    <row r="90" s="2" customFormat="1" ht="16.5" customHeight="1">
      <c r="A90" s="40"/>
      <c r="B90" s="41"/>
      <c r="C90" s="215" t="s">
        <v>73</v>
      </c>
      <c r="D90" s="215" t="s">
        <v>238</v>
      </c>
      <c r="E90" s="216" t="s">
        <v>2036</v>
      </c>
      <c r="F90" s="217" t="s">
        <v>2037</v>
      </c>
      <c r="G90" s="218" t="s">
        <v>179</v>
      </c>
      <c r="H90" s="219">
        <v>20</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243</v>
      </c>
      <c r="AT90" s="226" t="s">
        <v>238</v>
      </c>
      <c r="AU90" s="226" t="s">
        <v>80</v>
      </c>
      <c r="AY90" s="19" t="s">
        <v>236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243</v>
      </c>
      <c r="BM90" s="226" t="s">
        <v>82</v>
      </c>
    </row>
    <row r="91" s="2" customFormat="1" ht="16.5" customHeight="1">
      <c r="A91" s="40"/>
      <c r="B91" s="41"/>
      <c r="C91" s="215" t="s">
        <v>73</v>
      </c>
      <c r="D91" s="215" t="s">
        <v>238</v>
      </c>
      <c r="E91" s="216" t="s">
        <v>2038</v>
      </c>
      <c r="F91" s="217" t="s">
        <v>2039</v>
      </c>
      <c r="G91" s="218" t="s">
        <v>179</v>
      </c>
      <c r="H91" s="219">
        <v>200</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243</v>
      </c>
      <c r="AT91" s="226" t="s">
        <v>238</v>
      </c>
      <c r="AU91" s="226" t="s">
        <v>80</v>
      </c>
      <c r="AY91" s="19" t="s">
        <v>236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243</v>
      </c>
      <c r="BM91" s="226" t="s">
        <v>243</v>
      </c>
    </row>
    <row r="92" s="2" customFormat="1" ht="16.5" customHeight="1">
      <c r="A92" s="40"/>
      <c r="B92" s="41"/>
      <c r="C92" s="215" t="s">
        <v>73</v>
      </c>
      <c r="D92" s="215" t="s">
        <v>238</v>
      </c>
      <c r="E92" s="216" t="s">
        <v>2040</v>
      </c>
      <c r="F92" s="217" t="s">
        <v>2041</v>
      </c>
      <c r="G92" s="218" t="s">
        <v>179</v>
      </c>
      <c r="H92" s="219">
        <v>200</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243</v>
      </c>
      <c r="AT92" s="226" t="s">
        <v>238</v>
      </c>
      <c r="AU92" s="226" t="s">
        <v>80</v>
      </c>
      <c r="AY92" s="19" t="s">
        <v>236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243</v>
      </c>
      <c r="BM92" s="226" t="s">
        <v>278</v>
      </c>
    </row>
    <row r="93" s="2" customFormat="1" ht="16.5" customHeight="1">
      <c r="A93" s="40"/>
      <c r="B93" s="41"/>
      <c r="C93" s="215" t="s">
        <v>73</v>
      </c>
      <c r="D93" s="215" t="s">
        <v>238</v>
      </c>
      <c r="E93" s="216" t="s">
        <v>2042</v>
      </c>
      <c r="F93" s="217" t="s">
        <v>2043</v>
      </c>
      <c r="G93" s="218" t="s">
        <v>179</v>
      </c>
      <c r="H93" s="219">
        <v>50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243</v>
      </c>
      <c r="AT93" s="226" t="s">
        <v>238</v>
      </c>
      <c r="AU93" s="226" t="s">
        <v>80</v>
      </c>
      <c r="AY93" s="19" t="s">
        <v>236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243</v>
      </c>
      <c r="BM93" s="226" t="s">
        <v>292</v>
      </c>
    </row>
    <row r="94" s="2" customFormat="1" ht="16.5" customHeight="1">
      <c r="A94" s="40"/>
      <c r="B94" s="41"/>
      <c r="C94" s="215" t="s">
        <v>73</v>
      </c>
      <c r="D94" s="215" t="s">
        <v>238</v>
      </c>
      <c r="E94" s="216" t="s">
        <v>2044</v>
      </c>
      <c r="F94" s="217" t="s">
        <v>2045</v>
      </c>
      <c r="G94" s="218" t="s">
        <v>179</v>
      </c>
      <c r="H94" s="219">
        <v>70</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243</v>
      </c>
      <c r="AT94" s="226" t="s">
        <v>238</v>
      </c>
      <c r="AU94" s="226" t="s">
        <v>80</v>
      </c>
      <c r="AY94" s="19" t="s">
        <v>236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243</v>
      </c>
      <c r="BM94" s="226" t="s">
        <v>305</v>
      </c>
    </row>
    <row r="95" s="2" customFormat="1" ht="16.5" customHeight="1">
      <c r="A95" s="40"/>
      <c r="B95" s="41"/>
      <c r="C95" s="215" t="s">
        <v>73</v>
      </c>
      <c r="D95" s="215" t="s">
        <v>238</v>
      </c>
      <c r="E95" s="216" t="s">
        <v>2046</v>
      </c>
      <c r="F95" s="217" t="s">
        <v>2047</v>
      </c>
      <c r="G95" s="218" t="s">
        <v>179</v>
      </c>
      <c r="H95" s="219">
        <v>200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243</v>
      </c>
      <c r="AT95" s="226" t="s">
        <v>238</v>
      </c>
      <c r="AU95" s="226" t="s">
        <v>80</v>
      </c>
      <c r="AY95" s="19" t="s">
        <v>236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243</v>
      </c>
      <c r="BM95" s="226" t="s">
        <v>317</v>
      </c>
    </row>
    <row r="96" s="2" customFormat="1" ht="16.5" customHeight="1">
      <c r="A96" s="40"/>
      <c r="B96" s="41"/>
      <c r="C96" s="215" t="s">
        <v>73</v>
      </c>
      <c r="D96" s="215" t="s">
        <v>238</v>
      </c>
      <c r="E96" s="216" t="s">
        <v>2048</v>
      </c>
      <c r="F96" s="217" t="s">
        <v>2049</v>
      </c>
      <c r="G96" s="218" t="s">
        <v>179</v>
      </c>
      <c r="H96" s="219">
        <v>30</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243</v>
      </c>
      <c r="AT96" s="226" t="s">
        <v>238</v>
      </c>
      <c r="AU96" s="226" t="s">
        <v>80</v>
      </c>
      <c r="AY96" s="19" t="s">
        <v>236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243</v>
      </c>
      <c r="BM96" s="226" t="s">
        <v>335</v>
      </c>
    </row>
    <row r="97" s="2" customFormat="1" ht="16.5" customHeight="1">
      <c r="A97" s="40"/>
      <c r="B97" s="41"/>
      <c r="C97" s="215" t="s">
        <v>73</v>
      </c>
      <c r="D97" s="215" t="s">
        <v>238</v>
      </c>
      <c r="E97" s="216" t="s">
        <v>2050</v>
      </c>
      <c r="F97" s="217" t="s">
        <v>2051</v>
      </c>
      <c r="G97" s="218" t="s">
        <v>1398</v>
      </c>
      <c r="H97" s="219">
        <v>280</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243</v>
      </c>
      <c r="AT97" s="226" t="s">
        <v>238</v>
      </c>
      <c r="AU97" s="226" t="s">
        <v>80</v>
      </c>
      <c r="AY97" s="19" t="s">
        <v>236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243</v>
      </c>
      <c r="BM97" s="226" t="s">
        <v>348</v>
      </c>
    </row>
    <row r="98" s="2" customFormat="1" ht="16.5" customHeight="1">
      <c r="A98" s="40"/>
      <c r="B98" s="41"/>
      <c r="C98" s="215" t="s">
        <v>73</v>
      </c>
      <c r="D98" s="215" t="s">
        <v>238</v>
      </c>
      <c r="E98" s="216" t="s">
        <v>2052</v>
      </c>
      <c r="F98" s="217" t="s">
        <v>2053</v>
      </c>
      <c r="G98" s="218" t="s">
        <v>1398</v>
      </c>
      <c r="H98" s="219">
        <v>100</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243</v>
      </c>
      <c r="AT98" s="226" t="s">
        <v>238</v>
      </c>
      <c r="AU98" s="226" t="s">
        <v>80</v>
      </c>
      <c r="AY98" s="19" t="s">
        <v>236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243</v>
      </c>
      <c r="BM98" s="226" t="s">
        <v>369</v>
      </c>
    </row>
    <row r="99" s="2" customFormat="1" ht="16.5" customHeight="1">
      <c r="A99" s="40"/>
      <c r="B99" s="41"/>
      <c r="C99" s="215" t="s">
        <v>73</v>
      </c>
      <c r="D99" s="215" t="s">
        <v>238</v>
      </c>
      <c r="E99" s="216" t="s">
        <v>2054</v>
      </c>
      <c r="F99" s="217" t="s">
        <v>2055</v>
      </c>
      <c r="G99" s="218" t="s">
        <v>179</v>
      </c>
      <c r="H99" s="219">
        <v>22</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243</v>
      </c>
      <c r="AT99" s="226" t="s">
        <v>238</v>
      </c>
      <c r="AU99" s="226" t="s">
        <v>80</v>
      </c>
      <c r="AY99" s="19" t="s">
        <v>236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243</v>
      </c>
      <c r="BM99" s="226" t="s">
        <v>387</v>
      </c>
    </row>
    <row r="100" s="2" customFormat="1">
      <c r="A100" s="40"/>
      <c r="B100" s="41"/>
      <c r="C100" s="42"/>
      <c r="D100" s="235" t="s">
        <v>2056</v>
      </c>
      <c r="E100" s="42"/>
      <c r="F100" s="290" t="s">
        <v>2057</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2056</v>
      </c>
      <c r="AU100" s="19" t="s">
        <v>80</v>
      </c>
    </row>
    <row r="101" s="2" customFormat="1" ht="16.5" customHeight="1">
      <c r="A101" s="40"/>
      <c r="B101" s="41"/>
      <c r="C101" s="215" t="s">
        <v>73</v>
      </c>
      <c r="D101" s="215" t="s">
        <v>238</v>
      </c>
      <c r="E101" s="216" t="s">
        <v>2058</v>
      </c>
      <c r="F101" s="217" t="s">
        <v>2059</v>
      </c>
      <c r="G101" s="218" t="s">
        <v>1398</v>
      </c>
      <c r="H101" s="219">
        <v>32</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243</v>
      </c>
      <c r="AT101" s="226" t="s">
        <v>238</v>
      </c>
      <c r="AU101" s="226" t="s">
        <v>80</v>
      </c>
      <c r="AY101" s="19" t="s">
        <v>236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243</v>
      </c>
      <c r="BM101" s="226" t="s">
        <v>402</v>
      </c>
    </row>
    <row r="102" s="2" customFormat="1" ht="16.5" customHeight="1">
      <c r="A102" s="40"/>
      <c r="B102" s="41"/>
      <c r="C102" s="215" t="s">
        <v>73</v>
      </c>
      <c r="D102" s="215" t="s">
        <v>238</v>
      </c>
      <c r="E102" s="216" t="s">
        <v>2060</v>
      </c>
      <c r="F102" s="217" t="s">
        <v>2061</v>
      </c>
      <c r="G102" s="218" t="s">
        <v>179</v>
      </c>
      <c r="H102" s="219">
        <v>10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243</v>
      </c>
      <c r="AT102" s="226" t="s">
        <v>238</v>
      </c>
      <c r="AU102" s="226" t="s">
        <v>80</v>
      </c>
      <c r="AY102" s="19" t="s">
        <v>236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243</v>
      </c>
      <c r="BM102" s="226" t="s">
        <v>415</v>
      </c>
    </row>
    <row r="103" s="2" customFormat="1" ht="16.5" customHeight="1">
      <c r="A103" s="40"/>
      <c r="B103" s="41"/>
      <c r="C103" s="215" t="s">
        <v>73</v>
      </c>
      <c r="D103" s="215" t="s">
        <v>238</v>
      </c>
      <c r="E103" s="216" t="s">
        <v>2062</v>
      </c>
      <c r="F103" s="217" t="s">
        <v>2063</v>
      </c>
      <c r="G103" s="218" t="s">
        <v>179</v>
      </c>
      <c r="H103" s="219">
        <v>100</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243</v>
      </c>
      <c r="AT103" s="226" t="s">
        <v>238</v>
      </c>
      <c r="AU103" s="226" t="s">
        <v>80</v>
      </c>
      <c r="AY103" s="19" t="s">
        <v>236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243</v>
      </c>
      <c r="BM103" s="226" t="s">
        <v>435</v>
      </c>
    </row>
    <row r="104" s="2" customFormat="1" ht="16.5" customHeight="1">
      <c r="A104" s="40"/>
      <c r="B104" s="41"/>
      <c r="C104" s="215" t="s">
        <v>73</v>
      </c>
      <c r="D104" s="215" t="s">
        <v>238</v>
      </c>
      <c r="E104" s="216" t="s">
        <v>2064</v>
      </c>
      <c r="F104" s="217" t="s">
        <v>2065</v>
      </c>
      <c r="G104" s="218" t="s">
        <v>179</v>
      </c>
      <c r="H104" s="219">
        <v>320</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243</v>
      </c>
      <c r="AT104" s="226" t="s">
        <v>238</v>
      </c>
      <c r="AU104" s="226" t="s">
        <v>80</v>
      </c>
      <c r="AY104" s="19" t="s">
        <v>236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243</v>
      </c>
      <c r="BM104" s="226" t="s">
        <v>531</v>
      </c>
    </row>
    <row r="105" s="2" customFormat="1" ht="16.5" customHeight="1">
      <c r="A105" s="40"/>
      <c r="B105" s="41"/>
      <c r="C105" s="215" t="s">
        <v>73</v>
      </c>
      <c r="D105" s="215" t="s">
        <v>238</v>
      </c>
      <c r="E105" s="216" t="s">
        <v>2066</v>
      </c>
      <c r="F105" s="217" t="s">
        <v>2067</v>
      </c>
      <c r="G105" s="218" t="s">
        <v>179</v>
      </c>
      <c r="H105" s="219">
        <v>30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243</v>
      </c>
      <c r="AT105" s="226" t="s">
        <v>238</v>
      </c>
      <c r="AU105" s="226" t="s">
        <v>80</v>
      </c>
      <c r="AY105" s="19" t="s">
        <v>236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243</v>
      </c>
      <c r="BM105" s="226" t="s">
        <v>550</v>
      </c>
    </row>
    <row r="106" s="2" customFormat="1" ht="16.5" customHeight="1">
      <c r="A106" s="40"/>
      <c r="B106" s="41"/>
      <c r="C106" s="215" t="s">
        <v>73</v>
      </c>
      <c r="D106" s="215" t="s">
        <v>238</v>
      </c>
      <c r="E106" s="216" t="s">
        <v>2068</v>
      </c>
      <c r="F106" s="217" t="s">
        <v>2069</v>
      </c>
      <c r="G106" s="218" t="s">
        <v>179</v>
      </c>
      <c r="H106" s="219">
        <v>2598</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243</v>
      </c>
      <c r="AT106" s="226" t="s">
        <v>238</v>
      </c>
      <c r="AU106" s="226" t="s">
        <v>80</v>
      </c>
      <c r="AY106" s="19" t="s">
        <v>236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243</v>
      </c>
      <c r="BM106" s="226" t="s">
        <v>577</v>
      </c>
    </row>
    <row r="107" s="2" customFormat="1" ht="16.5" customHeight="1">
      <c r="A107" s="40"/>
      <c r="B107" s="41"/>
      <c r="C107" s="215" t="s">
        <v>73</v>
      </c>
      <c r="D107" s="215" t="s">
        <v>238</v>
      </c>
      <c r="E107" s="216" t="s">
        <v>2070</v>
      </c>
      <c r="F107" s="217" t="s">
        <v>2071</v>
      </c>
      <c r="G107" s="218" t="s">
        <v>179</v>
      </c>
      <c r="H107" s="219">
        <v>2215</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243</v>
      </c>
      <c r="AT107" s="226" t="s">
        <v>238</v>
      </c>
      <c r="AU107" s="226" t="s">
        <v>80</v>
      </c>
      <c r="AY107" s="19" t="s">
        <v>236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243</v>
      </c>
      <c r="BM107" s="226" t="s">
        <v>647</v>
      </c>
    </row>
    <row r="108" s="2" customFormat="1" ht="16.5" customHeight="1">
      <c r="A108" s="40"/>
      <c r="B108" s="41"/>
      <c r="C108" s="215" t="s">
        <v>73</v>
      </c>
      <c r="D108" s="215" t="s">
        <v>238</v>
      </c>
      <c r="E108" s="216" t="s">
        <v>2072</v>
      </c>
      <c r="F108" s="217" t="s">
        <v>2073</v>
      </c>
      <c r="G108" s="218" t="s">
        <v>179</v>
      </c>
      <c r="H108" s="219">
        <v>450</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243</v>
      </c>
      <c r="AT108" s="226" t="s">
        <v>238</v>
      </c>
      <c r="AU108" s="226" t="s">
        <v>80</v>
      </c>
      <c r="AY108" s="19" t="s">
        <v>236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243</v>
      </c>
      <c r="BM108" s="226" t="s">
        <v>677</v>
      </c>
    </row>
    <row r="109" s="2" customFormat="1" ht="16.5" customHeight="1">
      <c r="A109" s="40"/>
      <c r="B109" s="41"/>
      <c r="C109" s="215" t="s">
        <v>73</v>
      </c>
      <c r="D109" s="215" t="s">
        <v>238</v>
      </c>
      <c r="E109" s="216" t="s">
        <v>2074</v>
      </c>
      <c r="F109" s="217" t="s">
        <v>2075</v>
      </c>
      <c r="G109" s="218" t="s">
        <v>179</v>
      </c>
      <c r="H109" s="219">
        <v>200</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243</v>
      </c>
      <c r="AT109" s="226" t="s">
        <v>238</v>
      </c>
      <c r="AU109" s="226" t="s">
        <v>80</v>
      </c>
      <c r="AY109" s="19" t="s">
        <v>236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243</v>
      </c>
      <c r="BM109" s="226" t="s">
        <v>694</v>
      </c>
    </row>
    <row r="110" s="2" customFormat="1" ht="16.5" customHeight="1">
      <c r="A110" s="40"/>
      <c r="B110" s="41"/>
      <c r="C110" s="215" t="s">
        <v>73</v>
      </c>
      <c r="D110" s="215" t="s">
        <v>238</v>
      </c>
      <c r="E110" s="216" t="s">
        <v>2076</v>
      </c>
      <c r="F110" s="217" t="s">
        <v>2077</v>
      </c>
      <c r="G110" s="218" t="s">
        <v>179</v>
      </c>
      <c r="H110" s="219">
        <v>100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243</v>
      </c>
      <c r="AT110" s="226" t="s">
        <v>238</v>
      </c>
      <c r="AU110" s="226" t="s">
        <v>80</v>
      </c>
      <c r="AY110" s="19" t="s">
        <v>236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243</v>
      </c>
      <c r="BM110" s="226" t="s">
        <v>706</v>
      </c>
    </row>
    <row r="111" s="2" customFormat="1" ht="16.5" customHeight="1">
      <c r="A111" s="40"/>
      <c r="B111" s="41"/>
      <c r="C111" s="215" t="s">
        <v>73</v>
      </c>
      <c r="D111" s="215" t="s">
        <v>238</v>
      </c>
      <c r="E111" s="216" t="s">
        <v>2078</v>
      </c>
      <c r="F111" s="217" t="s">
        <v>2079</v>
      </c>
      <c r="G111" s="218" t="s">
        <v>1398</v>
      </c>
      <c r="H111" s="219">
        <v>24</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243</v>
      </c>
      <c r="AT111" s="226" t="s">
        <v>238</v>
      </c>
      <c r="AU111" s="226" t="s">
        <v>80</v>
      </c>
      <c r="AY111" s="19" t="s">
        <v>236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243</v>
      </c>
      <c r="BM111" s="226" t="s">
        <v>717</v>
      </c>
    </row>
    <row r="112" s="2" customFormat="1" ht="16.5" customHeight="1">
      <c r="A112" s="40"/>
      <c r="B112" s="41"/>
      <c r="C112" s="215" t="s">
        <v>73</v>
      </c>
      <c r="D112" s="215" t="s">
        <v>238</v>
      </c>
      <c r="E112" s="216" t="s">
        <v>2080</v>
      </c>
      <c r="F112" s="217" t="s">
        <v>2081</v>
      </c>
      <c r="G112" s="218" t="s">
        <v>1398</v>
      </c>
      <c r="H112" s="219">
        <v>2</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243</v>
      </c>
      <c r="AT112" s="226" t="s">
        <v>238</v>
      </c>
      <c r="AU112" s="226" t="s">
        <v>80</v>
      </c>
      <c r="AY112" s="19" t="s">
        <v>236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243</v>
      </c>
      <c r="BM112" s="226" t="s">
        <v>728</v>
      </c>
    </row>
    <row r="113" s="2" customFormat="1" ht="16.5" customHeight="1">
      <c r="A113" s="40"/>
      <c r="B113" s="41"/>
      <c r="C113" s="215" t="s">
        <v>73</v>
      </c>
      <c r="D113" s="215" t="s">
        <v>238</v>
      </c>
      <c r="E113" s="216" t="s">
        <v>2082</v>
      </c>
      <c r="F113" s="217" t="s">
        <v>2083</v>
      </c>
      <c r="G113" s="218" t="s">
        <v>1398</v>
      </c>
      <c r="H113" s="219">
        <v>9</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243</v>
      </c>
      <c r="AT113" s="226" t="s">
        <v>238</v>
      </c>
      <c r="AU113" s="226" t="s">
        <v>80</v>
      </c>
      <c r="AY113" s="19" t="s">
        <v>236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243</v>
      </c>
      <c r="BM113" s="226" t="s">
        <v>745</v>
      </c>
    </row>
    <row r="114" s="2" customFormat="1" ht="16.5" customHeight="1">
      <c r="A114" s="40"/>
      <c r="B114" s="41"/>
      <c r="C114" s="215" t="s">
        <v>73</v>
      </c>
      <c r="D114" s="215" t="s">
        <v>238</v>
      </c>
      <c r="E114" s="216" t="s">
        <v>2084</v>
      </c>
      <c r="F114" s="217" t="s">
        <v>2085</v>
      </c>
      <c r="G114" s="218" t="s">
        <v>1398</v>
      </c>
      <c r="H114" s="219">
        <v>7</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243</v>
      </c>
      <c r="AT114" s="226" t="s">
        <v>238</v>
      </c>
      <c r="AU114" s="226" t="s">
        <v>80</v>
      </c>
      <c r="AY114" s="19" t="s">
        <v>236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243</v>
      </c>
      <c r="BM114" s="226" t="s">
        <v>755</v>
      </c>
    </row>
    <row r="115" s="2" customFormat="1" ht="16.5" customHeight="1">
      <c r="A115" s="40"/>
      <c r="B115" s="41"/>
      <c r="C115" s="215" t="s">
        <v>73</v>
      </c>
      <c r="D115" s="215" t="s">
        <v>238</v>
      </c>
      <c r="E115" s="216" t="s">
        <v>2086</v>
      </c>
      <c r="F115" s="217" t="s">
        <v>2087</v>
      </c>
      <c r="G115" s="218" t="s">
        <v>1398</v>
      </c>
      <c r="H115" s="219">
        <v>15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243</v>
      </c>
      <c r="AT115" s="226" t="s">
        <v>238</v>
      </c>
      <c r="AU115" s="226" t="s">
        <v>80</v>
      </c>
      <c r="AY115" s="19" t="s">
        <v>236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243</v>
      </c>
      <c r="BM115" s="226" t="s">
        <v>772</v>
      </c>
    </row>
    <row r="116" s="2" customFormat="1" ht="16.5" customHeight="1">
      <c r="A116" s="40"/>
      <c r="B116" s="41"/>
      <c r="C116" s="215" t="s">
        <v>73</v>
      </c>
      <c r="D116" s="215" t="s">
        <v>238</v>
      </c>
      <c r="E116" s="216" t="s">
        <v>2088</v>
      </c>
      <c r="F116" s="217" t="s">
        <v>2089</v>
      </c>
      <c r="G116" s="218" t="s">
        <v>1398</v>
      </c>
      <c r="H116" s="219">
        <v>5</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243</v>
      </c>
      <c r="AT116" s="226" t="s">
        <v>238</v>
      </c>
      <c r="AU116" s="226" t="s">
        <v>80</v>
      </c>
      <c r="AY116" s="19" t="s">
        <v>236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243</v>
      </c>
      <c r="BM116" s="226" t="s">
        <v>788</v>
      </c>
    </row>
    <row r="117" s="2" customFormat="1" ht="16.5" customHeight="1">
      <c r="A117" s="40"/>
      <c r="B117" s="41"/>
      <c r="C117" s="215" t="s">
        <v>73</v>
      </c>
      <c r="D117" s="215" t="s">
        <v>238</v>
      </c>
      <c r="E117" s="216" t="s">
        <v>2090</v>
      </c>
      <c r="F117" s="217" t="s">
        <v>2091</v>
      </c>
      <c r="G117" s="218" t="s">
        <v>1398</v>
      </c>
      <c r="H117" s="219">
        <v>28</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243</v>
      </c>
      <c r="AT117" s="226" t="s">
        <v>238</v>
      </c>
      <c r="AU117" s="226" t="s">
        <v>80</v>
      </c>
      <c r="AY117" s="19" t="s">
        <v>236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243</v>
      </c>
      <c r="BM117" s="226" t="s">
        <v>797</v>
      </c>
    </row>
    <row r="118" s="2" customFormat="1" ht="16.5" customHeight="1">
      <c r="A118" s="40"/>
      <c r="B118" s="41"/>
      <c r="C118" s="215" t="s">
        <v>73</v>
      </c>
      <c r="D118" s="215" t="s">
        <v>238</v>
      </c>
      <c r="E118" s="216" t="s">
        <v>2092</v>
      </c>
      <c r="F118" s="217" t="s">
        <v>2093</v>
      </c>
      <c r="G118" s="218" t="s">
        <v>1398</v>
      </c>
      <c r="H118" s="219">
        <v>192</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243</v>
      </c>
      <c r="AT118" s="226" t="s">
        <v>238</v>
      </c>
      <c r="AU118" s="226" t="s">
        <v>80</v>
      </c>
      <c r="AY118" s="19" t="s">
        <v>236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243</v>
      </c>
      <c r="BM118" s="226" t="s">
        <v>809</v>
      </c>
    </row>
    <row r="119" s="2" customFormat="1" ht="16.5" customHeight="1">
      <c r="A119" s="40"/>
      <c r="B119" s="41"/>
      <c r="C119" s="215" t="s">
        <v>73</v>
      </c>
      <c r="D119" s="215" t="s">
        <v>238</v>
      </c>
      <c r="E119" s="216" t="s">
        <v>2094</v>
      </c>
      <c r="F119" s="217" t="s">
        <v>2095</v>
      </c>
      <c r="G119" s="218" t="s">
        <v>1398</v>
      </c>
      <c r="H119" s="219">
        <v>12</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243</v>
      </c>
      <c r="AT119" s="226" t="s">
        <v>238</v>
      </c>
      <c r="AU119" s="226" t="s">
        <v>80</v>
      </c>
      <c r="AY119" s="19" t="s">
        <v>236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243</v>
      </c>
      <c r="BM119" s="226" t="s">
        <v>826</v>
      </c>
    </row>
    <row r="120" s="2" customFormat="1" ht="16.5" customHeight="1">
      <c r="A120" s="40"/>
      <c r="B120" s="41"/>
      <c r="C120" s="215" t="s">
        <v>73</v>
      </c>
      <c r="D120" s="215" t="s">
        <v>238</v>
      </c>
      <c r="E120" s="216" t="s">
        <v>2096</v>
      </c>
      <c r="F120" s="217" t="s">
        <v>2097</v>
      </c>
      <c r="G120" s="218" t="s">
        <v>1398</v>
      </c>
      <c r="H120" s="219">
        <v>2</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243</v>
      </c>
      <c r="AT120" s="226" t="s">
        <v>238</v>
      </c>
      <c r="AU120" s="226" t="s">
        <v>80</v>
      </c>
      <c r="AY120" s="19" t="s">
        <v>236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243</v>
      </c>
      <c r="BM120" s="226" t="s">
        <v>837</v>
      </c>
    </row>
    <row r="121" s="2" customFormat="1" ht="16.5" customHeight="1">
      <c r="A121" s="40"/>
      <c r="B121" s="41"/>
      <c r="C121" s="215" t="s">
        <v>73</v>
      </c>
      <c r="D121" s="215" t="s">
        <v>238</v>
      </c>
      <c r="E121" s="216" t="s">
        <v>2098</v>
      </c>
      <c r="F121" s="217" t="s">
        <v>2099</v>
      </c>
      <c r="G121" s="218" t="s">
        <v>1398</v>
      </c>
      <c r="H121" s="219">
        <v>5</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243</v>
      </c>
      <c r="AT121" s="226" t="s">
        <v>238</v>
      </c>
      <c r="AU121" s="226" t="s">
        <v>80</v>
      </c>
      <c r="AY121" s="19" t="s">
        <v>236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243</v>
      </c>
      <c r="BM121" s="226" t="s">
        <v>856</v>
      </c>
    </row>
    <row r="122" s="2" customFormat="1" ht="16.5" customHeight="1">
      <c r="A122" s="40"/>
      <c r="B122" s="41"/>
      <c r="C122" s="215" t="s">
        <v>73</v>
      </c>
      <c r="D122" s="215" t="s">
        <v>238</v>
      </c>
      <c r="E122" s="216" t="s">
        <v>2100</v>
      </c>
      <c r="F122" s="217" t="s">
        <v>2101</v>
      </c>
      <c r="G122" s="218" t="s">
        <v>1398</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243</v>
      </c>
      <c r="AT122" s="226" t="s">
        <v>238</v>
      </c>
      <c r="AU122" s="226" t="s">
        <v>80</v>
      </c>
      <c r="AY122" s="19" t="s">
        <v>236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243</v>
      </c>
      <c r="BM122" s="226" t="s">
        <v>869</v>
      </c>
    </row>
    <row r="123" s="2" customFormat="1" ht="16.5" customHeight="1">
      <c r="A123" s="40"/>
      <c r="B123" s="41"/>
      <c r="C123" s="215" t="s">
        <v>73</v>
      </c>
      <c r="D123" s="215" t="s">
        <v>238</v>
      </c>
      <c r="E123" s="216" t="s">
        <v>2102</v>
      </c>
      <c r="F123" s="217" t="s">
        <v>2103</v>
      </c>
      <c r="G123" s="218" t="s">
        <v>1398</v>
      </c>
      <c r="H123" s="219">
        <v>37</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243</v>
      </c>
      <c r="AT123" s="226" t="s">
        <v>238</v>
      </c>
      <c r="AU123" s="226" t="s">
        <v>80</v>
      </c>
      <c r="AY123" s="19" t="s">
        <v>236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243</v>
      </c>
      <c r="BM123" s="226" t="s">
        <v>897</v>
      </c>
    </row>
    <row r="124" s="2" customFormat="1">
      <c r="A124" s="40"/>
      <c r="B124" s="41"/>
      <c r="C124" s="42"/>
      <c r="D124" s="235" t="s">
        <v>2056</v>
      </c>
      <c r="E124" s="42"/>
      <c r="F124" s="290" t="s">
        <v>2104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2056</v>
      </c>
      <c r="AU124" s="19" t="s">
        <v>80</v>
      </c>
    </row>
    <row r="125" s="2" customFormat="1" ht="16.5" customHeight="1">
      <c r="A125" s="40"/>
      <c r="B125" s="41"/>
      <c r="C125" s="215" t="s">
        <v>73</v>
      </c>
      <c r="D125" s="215" t="s">
        <v>238</v>
      </c>
      <c r="E125" s="216" t="s">
        <v>2105</v>
      </c>
      <c r="F125" s="217" t="s">
        <v>2106</v>
      </c>
      <c r="G125" s="218" t="s">
        <v>1398</v>
      </c>
      <c r="H125" s="219">
        <v>10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243</v>
      </c>
      <c r="AT125" s="226" t="s">
        <v>238</v>
      </c>
      <c r="AU125" s="226" t="s">
        <v>80</v>
      </c>
      <c r="AY125" s="19" t="s">
        <v>236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243</v>
      </c>
      <c r="BM125" s="226" t="s">
        <v>918</v>
      </c>
    </row>
    <row r="126" s="2" customFormat="1">
      <c r="A126" s="40"/>
      <c r="B126" s="41"/>
      <c r="C126" s="42"/>
      <c r="D126" s="235" t="s">
        <v>2056</v>
      </c>
      <c r="E126" s="42"/>
      <c r="F126" s="290" t="s">
        <v>2104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2056</v>
      </c>
      <c r="AU126" s="19" t="s">
        <v>80</v>
      </c>
    </row>
    <row r="127" s="2" customFormat="1" ht="16.5" customHeight="1">
      <c r="A127" s="40"/>
      <c r="B127" s="41"/>
      <c r="C127" s="215" t="s">
        <v>73</v>
      </c>
      <c r="D127" s="215" t="s">
        <v>238</v>
      </c>
      <c r="E127" s="216" t="s">
        <v>2107</v>
      </c>
      <c r="F127" s="217" t="s">
        <v>2108</v>
      </c>
      <c r="G127" s="218" t="s">
        <v>1398</v>
      </c>
      <c r="H127" s="219">
        <v>46</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243</v>
      </c>
      <c r="AT127" s="226" t="s">
        <v>238</v>
      </c>
      <c r="AU127" s="226" t="s">
        <v>80</v>
      </c>
      <c r="AY127" s="19" t="s">
        <v>236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243</v>
      </c>
      <c r="BM127" s="226" t="s">
        <v>929</v>
      </c>
    </row>
    <row r="128" s="2" customFormat="1">
      <c r="A128" s="40"/>
      <c r="B128" s="41"/>
      <c r="C128" s="42"/>
      <c r="D128" s="235" t="s">
        <v>2056</v>
      </c>
      <c r="E128" s="42"/>
      <c r="F128" s="290" t="s">
        <v>2104</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2056</v>
      </c>
      <c r="AU128" s="19" t="s">
        <v>80</v>
      </c>
    </row>
    <row r="129" s="2" customFormat="1" ht="16.5" customHeight="1">
      <c r="A129" s="40"/>
      <c r="B129" s="41"/>
      <c r="C129" s="215" t="s">
        <v>73</v>
      </c>
      <c r="D129" s="215" t="s">
        <v>238</v>
      </c>
      <c r="E129" s="216" t="s">
        <v>2109</v>
      </c>
      <c r="F129" s="217" t="s">
        <v>2110</v>
      </c>
      <c r="G129" s="218" t="s">
        <v>1398</v>
      </c>
      <c r="H129" s="219">
        <v>22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243</v>
      </c>
      <c r="AT129" s="226" t="s">
        <v>238</v>
      </c>
      <c r="AU129" s="226" t="s">
        <v>80</v>
      </c>
      <c r="AY129" s="19" t="s">
        <v>236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243</v>
      </c>
      <c r="BM129" s="226" t="s">
        <v>950</v>
      </c>
    </row>
    <row r="130" s="2" customFormat="1">
      <c r="A130" s="40"/>
      <c r="B130" s="41"/>
      <c r="C130" s="42"/>
      <c r="D130" s="235" t="s">
        <v>2056</v>
      </c>
      <c r="E130" s="42"/>
      <c r="F130" s="290" t="s">
        <v>2104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2056</v>
      </c>
      <c r="AU130" s="19" t="s">
        <v>80</v>
      </c>
    </row>
    <row r="131" s="2" customFormat="1" ht="16.5" customHeight="1">
      <c r="A131" s="40"/>
      <c r="B131" s="41"/>
      <c r="C131" s="215" t="s">
        <v>73</v>
      </c>
      <c r="D131" s="215" t="s">
        <v>238</v>
      </c>
      <c r="E131" s="216" t="s">
        <v>2111</v>
      </c>
      <c r="F131" s="217" t="s">
        <v>2112</v>
      </c>
      <c r="G131" s="218" t="s">
        <v>1398</v>
      </c>
      <c r="H131" s="219">
        <v>10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243</v>
      </c>
      <c r="AT131" s="226" t="s">
        <v>238</v>
      </c>
      <c r="AU131" s="226" t="s">
        <v>80</v>
      </c>
      <c r="AY131" s="19" t="s">
        <v>236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243</v>
      </c>
      <c r="BM131" s="226" t="s">
        <v>971</v>
      </c>
    </row>
    <row r="132" s="2" customFormat="1">
      <c r="A132" s="40"/>
      <c r="B132" s="41"/>
      <c r="C132" s="42"/>
      <c r="D132" s="235" t="s">
        <v>2056</v>
      </c>
      <c r="E132" s="42"/>
      <c r="F132" s="290" t="s">
        <v>2104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2056</v>
      </c>
      <c r="AU132" s="19" t="s">
        <v>80</v>
      </c>
    </row>
    <row r="133" s="2" customFormat="1" ht="16.5" customHeight="1">
      <c r="A133" s="40"/>
      <c r="B133" s="41"/>
      <c r="C133" s="215" t="s">
        <v>73</v>
      </c>
      <c r="D133" s="215" t="s">
        <v>238</v>
      </c>
      <c r="E133" s="216" t="s">
        <v>2113</v>
      </c>
      <c r="F133" s="217" t="s">
        <v>2114</v>
      </c>
      <c r="G133" s="218" t="s">
        <v>1398</v>
      </c>
      <c r="H133" s="219">
        <v>19</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243</v>
      </c>
      <c r="AT133" s="226" t="s">
        <v>238</v>
      </c>
      <c r="AU133" s="226" t="s">
        <v>80</v>
      </c>
      <c r="AY133" s="19" t="s">
        <v>236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243</v>
      </c>
      <c r="BM133" s="226" t="s">
        <v>989</v>
      </c>
    </row>
    <row r="134" s="2" customFormat="1">
      <c r="A134" s="40"/>
      <c r="B134" s="41"/>
      <c r="C134" s="42"/>
      <c r="D134" s="235" t="s">
        <v>2056</v>
      </c>
      <c r="E134" s="42"/>
      <c r="F134" s="290" t="s">
        <v>2104</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2056</v>
      </c>
      <c r="AU134" s="19" t="s">
        <v>80</v>
      </c>
    </row>
    <row r="135" s="2" customFormat="1" ht="16.5" customHeight="1">
      <c r="A135" s="40"/>
      <c r="B135" s="41"/>
      <c r="C135" s="215" t="s">
        <v>73</v>
      </c>
      <c r="D135" s="215" t="s">
        <v>238</v>
      </c>
      <c r="E135" s="216" t="s">
        <v>2115</v>
      </c>
      <c r="F135" s="217" t="s">
        <v>2116</v>
      </c>
      <c r="G135" s="218" t="s">
        <v>1398</v>
      </c>
      <c r="H135" s="219">
        <v>11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243</v>
      </c>
      <c r="AT135" s="226" t="s">
        <v>238</v>
      </c>
      <c r="AU135" s="226" t="s">
        <v>80</v>
      </c>
      <c r="AY135" s="19" t="s">
        <v>236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243</v>
      </c>
      <c r="BM135" s="226" t="s">
        <v>1001</v>
      </c>
    </row>
    <row r="136" s="2" customFormat="1">
      <c r="A136" s="40"/>
      <c r="B136" s="41"/>
      <c r="C136" s="42"/>
      <c r="D136" s="235" t="s">
        <v>2056</v>
      </c>
      <c r="E136" s="42"/>
      <c r="F136" s="290" t="s">
        <v>2104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2056</v>
      </c>
      <c r="AU136" s="19" t="s">
        <v>80</v>
      </c>
    </row>
    <row r="137" s="2" customFormat="1" ht="16.5" customHeight="1">
      <c r="A137" s="40"/>
      <c r="B137" s="41"/>
      <c r="C137" s="215" t="s">
        <v>73</v>
      </c>
      <c r="D137" s="215" t="s">
        <v>238</v>
      </c>
      <c r="E137" s="216" t="s">
        <v>2117</v>
      </c>
      <c r="F137" s="217" t="s">
        <v>2118</v>
      </c>
      <c r="G137" s="218" t="s">
        <v>1398</v>
      </c>
      <c r="H137" s="219">
        <v>6</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243</v>
      </c>
      <c r="AT137" s="226" t="s">
        <v>238</v>
      </c>
      <c r="AU137" s="226" t="s">
        <v>80</v>
      </c>
      <c r="AY137" s="19" t="s">
        <v>236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243</v>
      </c>
      <c r="BM137" s="226" t="s">
        <v>1016</v>
      </c>
    </row>
    <row r="138" s="2" customFormat="1">
      <c r="A138" s="40"/>
      <c r="B138" s="41"/>
      <c r="C138" s="42"/>
      <c r="D138" s="235" t="s">
        <v>2056</v>
      </c>
      <c r="E138" s="42"/>
      <c r="F138" s="290" t="s">
        <v>2104</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2056</v>
      </c>
      <c r="AU138" s="19" t="s">
        <v>80</v>
      </c>
    </row>
    <row r="139" s="2" customFormat="1" ht="16.5" customHeight="1">
      <c r="A139" s="40"/>
      <c r="B139" s="41"/>
      <c r="C139" s="215" t="s">
        <v>73</v>
      </c>
      <c r="D139" s="215" t="s">
        <v>238</v>
      </c>
      <c r="E139" s="216" t="s">
        <v>2119</v>
      </c>
      <c r="F139" s="217" t="s">
        <v>2120</v>
      </c>
      <c r="G139" s="218" t="s">
        <v>1398</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243</v>
      </c>
      <c r="AT139" s="226" t="s">
        <v>238</v>
      </c>
      <c r="AU139" s="226" t="s">
        <v>80</v>
      </c>
      <c r="AY139" s="19" t="s">
        <v>236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243</v>
      </c>
      <c r="BM139" s="226" t="s">
        <v>1034</v>
      </c>
    </row>
    <row r="140" s="2" customFormat="1">
      <c r="A140" s="40"/>
      <c r="B140" s="41"/>
      <c r="C140" s="42"/>
      <c r="D140" s="235" t="s">
        <v>2056</v>
      </c>
      <c r="E140" s="42"/>
      <c r="F140" s="290" t="s">
        <v>2104</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2056</v>
      </c>
      <c r="AU140" s="19" t="s">
        <v>80</v>
      </c>
    </row>
    <row r="141" s="12" customFormat="1" ht="25.92" customHeight="1">
      <c r="A141" s="12"/>
      <c r="B141" s="199"/>
      <c r="C141" s="200"/>
      <c r="D141" s="201" t="s">
        <v>72</v>
      </c>
      <c r="E141" s="202" t="s">
        <v>2121</v>
      </c>
      <c r="F141" s="202" t="s">
        <v>2122</v>
      </c>
      <c r="G141" s="200"/>
      <c r="H141" s="200"/>
      <c r="I141" s="203"/>
      <c r="J141" s="204">
        <f>BK141</f>
        <v>0</v>
      </c>
      <c r="K141" s="200"/>
      <c r="L141" s="205"/>
      <c r="M141" s="206"/>
      <c r="N141" s="207"/>
      <c r="O141" s="207"/>
      <c r="P141" s="208">
        <f>SUM(P142:P166)</f>
        <v>0</v>
      </c>
      <c r="Q141" s="207"/>
      <c r="R141" s="208">
        <f>SUM(R142:R166)</f>
        <v>0</v>
      </c>
      <c r="S141" s="207"/>
      <c r="T141" s="209">
        <f>SUM(T142:T166)</f>
        <v>0</v>
      </c>
      <c r="U141" s="12"/>
      <c r="V141" s="12"/>
      <c r="W141" s="12"/>
      <c r="X141" s="12"/>
      <c r="Y141" s="12"/>
      <c r="Z141" s="12"/>
      <c r="AA141" s="12"/>
      <c r="AB141" s="12"/>
      <c r="AC141" s="12"/>
      <c r="AD141" s="12"/>
      <c r="AE141" s="12"/>
      <c r="AR141" s="210" t="s">
        <v>80</v>
      </c>
      <c r="AT141" s="211" t="s">
        <v>72</v>
      </c>
      <c r="AU141" s="211" t="s">
        <v>73</v>
      </c>
      <c r="AY141" s="210" t="s">
        <v>236</v>
      </c>
      <c r="BK141" s="212">
        <f>SUM(BK142:BK166)</f>
        <v>0</v>
      </c>
    </row>
    <row r="142" s="2" customFormat="1" ht="16.5" customHeight="1">
      <c r="A142" s="40"/>
      <c r="B142" s="41"/>
      <c r="C142" s="215" t="s">
        <v>73</v>
      </c>
      <c r="D142" s="215" t="s">
        <v>238</v>
      </c>
      <c r="E142" s="216" t="s">
        <v>2123</v>
      </c>
      <c r="F142" s="217" t="s">
        <v>2124</v>
      </c>
      <c r="G142" s="218" t="s">
        <v>179</v>
      </c>
      <c r="H142" s="219">
        <v>90</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243</v>
      </c>
      <c r="AT142" s="226" t="s">
        <v>238</v>
      </c>
      <c r="AU142" s="226" t="s">
        <v>80</v>
      </c>
      <c r="AY142" s="19" t="s">
        <v>236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243</v>
      </c>
      <c r="BM142" s="226" t="s">
        <v>1047</v>
      </c>
    </row>
    <row r="143" s="2" customFormat="1" ht="16.5" customHeight="1">
      <c r="A143" s="40"/>
      <c r="B143" s="41"/>
      <c r="C143" s="215" t="s">
        <v>73</v>
      </c>
      <c r="D143" s="215" t="s">
        <v>238</v>
      </c>
      <c r="E143" s="216" t="s">
        <v>2125</v>
      </c>
      <c r="F143" s="217" t="s">
        <v>2126</v>
      </c>
      <c r="G143" s="218" t="s">
        <v>179</v>
      </c>
      <c r="H143" s="219">
        <v>24</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243</v>
      </c>
      <c r="AT143" s="226" t="s">
        <v>238</v>
      </c>
      <c r="AU143" s="226" t="s">
        <v>80</v>
      </c>
      <c r="AY143" s="19" t="s">
        <v>236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243</v>
      </c>
      <c r="BM143" s="226" t="s">
        <v>1071</v>
      </c>
    </row>
    <row r="144" s="2" customFormat="1" ht="16.5" customHeight="1">
      <c r="A144" s="40"/>
      <c r="B144" s="41"/>
      <c r="C144" s="215" t="s">
        <v>73</v>
      </c>
      <c r="D144" s="215" t="s">
        <v>238</v>
      </c>
      <c r="E144" s="216" t="s">
        <v>2127</v>
      </c>
      <c r="F144" s="217" t="s">
        <v>2128</v>
      </c>
      <c r="G144" s="218" t="s">
        <v>179</v>
      </c>
      <c r="H144" s="219">
        <v>300</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243</v>
      </c>
      <c r="AT144" s="226" t="s">
        <v>238</v>
      </c>
      <c r="AU144" s="226" t="s">
        <v>80</v>
      </c>
      <c r="AY144" s="19" t="s">
        <v>236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243</v>
      </c>
      <c r="BM144" s="226" t="s">
        <v>1082</v>
      </c>
    </row>
    <row r="145" s="2" customFormat="1" ht="16.5" customHeight="1">
      <c r="A145" s="40"/>
      <c r="B145" s="41"/>
      <c r="C145" s="215" t="s">
        <v>73</v>
      </c>
      <c r="D145" s="215" t="s">
        <v>238</v>
      </c>
      <c r="E145" s="216" t="s">
        <v>2129</v>
      </c>
      <c r="F145" s="217" t="s">
        <v>2130</v>
      </c>
      <c r="G145" s="218" t="s">
        <v>1398</v>
      </c>
      <c r="H145" s="219">
        <v>100</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243</v>
      </c>
      <c r="AT145" s="226" t="s">
        <v>238</v>
      </c>
      <c r="AU145" s="226" t="s">
        <v>80</v>
      </c>
      <c r="AY145" s="19" t="s">
        <v>236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243</v>
      </c>
      <c r="BM145" s="226" t="s">
        <v>1093</v>
      </c>
    </row>
    <row r="146" s="2" customFormat="1" ht="16.5" customHeight="1">
      <c r="A146" s="40"/>
      <c r="B146" s="41"/>
      <c r="C146" s="215" t="s">
        <v>73</v>
      </c>
      <c r="D146" s="215" t="s">
        <v>238</v>
      </c>
      <c r="E146" s="216" t="s">
        <v>2131</v>
      </c>
      <c r="F146" s="217" t="s">
        <v>2132</v>
      </c>
      <c r="G146" s="218" t="s">
        <v>1398</v>
      </c>
      <c r="H146" s="219">
        <v>16</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243</v>
      </c>
      <c r="AT146" s="226" t="s">
        <v>238</v>
      </c>
      <c r="AU146" s="226" t="s">
        <v>80</v>
      </c>
      <c r="AY146" s="19" t="s">
        <v>236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243</v>
      </c>
      <c r="BM146" s="226" t="s">
        <v>1106</v>
      </c>
    </row>
    <row r="147" s="2" customFormat="1" ht="16.5" customHeight="1">
      <c r="A147" s="40"/>
      <c r="B147" s="41"/>
      <c r="C147" s="215" t="s">
        <v>73</v>
      </c>
      <c r="D147" s="215" t="s">
        <v>238</v>
      </c>
      <c r="E147" s="216" t="s">
        <v>2133</v>
      </c>
      <c r="F147" s="217" t="s">
        <v>2134</v>
      </c>
      <c r="G147" s="218" t="s">
        <v>1398</v>
      </c>
      <c r="H147" s="219">
        <v>20</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243</v>
      </c>
      <c r="AT147" s="226" t="s">
        <v>238</v>
      </c>
      <c r="AU147" s="226" t="s">
        <v>80</v>
      </c>
      <c r="AY147" s="19" t="s">
        <v>236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243</v>
      </c>
      <c r="BM147" s="226" t="s">
        <v>1122</v>
      </c>
    </row>
    <row r="148" s="2" customFormat="1" ht="16.5" customHeight="1">
      <c r="A148" s="40"/>
      <c r="B148" s="41"/>
      <c r="C148" s="215" t="s">
        <v>73</v>
      </c>
      <c r="D148" s="215" t="s">
        <v>238</v>
      </c>
      <c r="E148" s="216" t="s">
        <v>2135</v>
      </c>
      <c r="F148" s="217" t="s">
        <v>2136</v>
      </c>
      <c r="G148" s="218" t="s">
        <v>1398</v>
      </c>
      <c r="H148" s="219">
        <v>38</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243</v>
      </c>
      <c r="AT148" s="226" t="s">
        <v>238</v>
      </c>
      <c r="AU148" s="226" t="s">
        <v>80</v>
      </c>
      <c r="AY148" s="19" t="s">
        <v>236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243</v>
      </c>
      <c r="BM148" s="226" t="s">
        <v>1142</v>
      </c>
    </row>
    <row r="149" s="2" customFormat="1" ht="16.5" customHeight="1">
      <c r="A149" s="40"/>
      <c r="B149" s="41"/>
      <c r="C149" s="215" t="s">
        <v>73</v>
      </c>
      <c r="D149" s="215" t="s">
        <v>238</v>
      </c>
      <c r="E149" s="216" t="s">
        <v>2137</v>
      </c>
      <c r="F149" s="217" t="s">
        <v>2138</v>
      </c>
      <c r="G149" s="218" t="s">
        <v>1398</v>
      </c>
      <c r="H149" s="219">
        <v>150</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243</v>
      </c>
      <c r="AT149" s="226" t="s">
        <v>238</v>
      </c>
      <c r="AU149" s="226" t="s">
        <v>80</v>
      </c>
      <c r="AY149" s="19" t="s">
        <v>236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243</v>
      </c>
      <c r="BM149" s="226" t="s">
        <v>1154</v>
      </c>
    </row>
    <row r="150" s="2" customFormat="1" ht="16.5" customHeight="1">
      <c r="A150" s="40"/>
      <c r="B150" s="41"/>
      <c r="C150" s="215" t="s">
        <v>73</v>
      </c>
      <c r="D150" s="215" t="s">
        <v>238</v>
      </c>
      <c r="E150" s="216" t="s">
        <v>2139</v>
      </c>
      <c r="F150" s="217" t="s">
        <v>2140</v>
      </c>
      <c r="G150" s="218" t="s">
        <v>1398</v>
      </c>
      <c r="H150" s="219">
        <v>12</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243</v>
      </c>
      <c r="AT150" s="226" t="s">
        <v>238</v>
      </c>
      <c r="AU150" s="226" t="s">
        <v>80</v>
      </c>
      <c r="AY150" s="19" t="s">
        <v>236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243</v>
      </c>
      <c r="BM150" s="226" t="s">
        <v>1165</v>
      </c>
    </row>
    <row r="151" s="2" customFormat="1" ht="16.5" customHeight="1">
      <c r="A151" s="40"/>
      <c r="B151" s="41"/>
      <c r="C151" s="215" t="s">
        <v>73</v>
      </c>
      <c r="D151" s="215" t="s">
        <v>238</v>
      </c>
      <c r="E151" s="216" t="s">
        <v>2141</v>
      </c>
      <c r="F151" s="217" t="s">
        <v>2142</v>
      </c>
      <c r="G151" s="218" t="s">
        <v>179</v>
      </c>
      <c r="H151" s="219">
        <v>300</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243</v>
      </c>
      <c r="AT151" s="226" t="s">
        <v>238</v>
      </c>
      <c r="AU151" s="226" t="s">
        <v>80</v>
      </c>
      <c r="AY151" s="19" t="s">
        <v>236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243</v>
      </c>
      <c r="BM151" s="226" t="s">
        <v>1179</v>
      </c>
    </row>
    <row r="152" s="2" customFormat="1" ht="16.5" customHeight="1">
      <c r="A152" s="40"/>
      <c r="B152" s="41"/>
      <c r="C152" s="215" t="s">
        <v>73</v>
      </c>
      <c r="D152" s="215" t="s">
        <v>238</v>
      </c>
      <c r="E152" s="216" t="s">
        <v>2143</v>
      </c>
      <c r="F152" s="217" t="s">
        <v>2144</v>
      </c>
      <c r="G152" s="218" t="s">
        <v>179</v>
      </c>
      <c r="H152" s="219">
        <v>90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243</v>
      </c>
      <c r="AT152" s="226" t="s">
        <v>238</v>
      </c>
      <c r="AU152" s="226" t="s">
        <v>80</v>
      </c>
      <c r="AY152" s="19" t="s">
        <v>236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243</v>
      </c>
      <c r="BM152" s="226" t="s">
        <v>1192</v>
      </c>
    </row>
    <row r="153" s="2" customFormat="1" ht="16.5" customHeight="1">
      <c r="A153" s="40"/>
      <c r="B153" s="41"/>
      <c r="C153" s="215" t="s">
        <v>73</v>
      </c>
      <c r="D153" s="215" t="s">
        <v>238</v>
      </c>
      <c r="E153" s="216" t="s">
        <v>2145</v>
      </c>
      <c r="F153" s="217" t="s">
        <v>2126</v>
      </c>
      <c r="G153" s="218" t="s">
        <v>179</v>
      </c>
      <c r="H153" s="219">
        <v>24</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243</v>
      </c>
      <c r="AT153" s="226" t="s">
        <v>238</v>
      </c>
      <c r="AU153" s="226" t="s">
        <v>80</v>
      </c>
      <c r="AY153" s="19" t="s">
        <v>236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243</v>
      </c>
      <c r="BM153" s="226" t="s">
        <v>1203</v>
      </c>
    </row>
    <row r="154" s="2" customFormat="1" ht="16.5" customHeight="1">
      <c r="A154" s="40"/>
      <c r="B154" s="41"/>
      <c r="C154" s="215" t="s">
        <v>73</v>
      </c>
      <c r="D154" s="215" t="s">
        <v>238</v>
      </c>
      <c r="E154" s="216" t="s">
        <v>2146</v>
      </c>
      <c r="F154" s="217" t="s">
        <v>2136</v>
      </c>
      <c r="G154" s="218" t="s">
        <v>1398</v>
      </c>
      <c r="H154" s="219">
        <v>38</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243</v>
      </c>
      <c r="AT154" s="226" t="s">
        <v>238</v>
      </c>
      <c r="AU154" s="226" t="s">
        <v>80</v>
      </c>
      <c r="AY154" s="19" t="s">
        <v>236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243</v>
      </c>
      <c r="BM154" s="226" t="s">
        <v>1214</v>
      </c>
    </row>
    <row r="155" s="2" customFormat="1" ht="16.5" customHeight="1">
      <c r="A155" s="40"/>
      <c r="B155" s="41"/>
      <c r="C155" s="215" t="s">
        <v>73</v>
      </c>
      <c r="D155" s="215" t="s">
        <v>238</v>
      </c>
      <c r="E155" s="216" t="s">
        <v>2147</v>
      </c>
      <c r="F155" s="217" t="s">
        <v>2138</v>
      </c>
      <c r="G155" s="218" t="s">
        <v>1398</v>
      </c>
      <c r="H155" s="219">
        <v>150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243</v>
      </c>
      <c r="AT155" s="226" t="s">
        <v>238</v>
      </c>
      <c r="AU155" s="226" t="s">
        <v>80</v>
      </c>
      <c r="AY155" s="19" t="s">
        <v>236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243</v>
      </c>
      <c r="BM155" s="226" t="s">
        <v>1224</v>
      </c>
    </row>
    <row r="156" s="2" customFormat="1" ht="16.5" customHeight="1">
      <c r="A156" s="40"/>
      <c r="B156" s="41"/>
      <c r="C156" s="215" t="s">
        <v>73</v>
      </c>
      <c r="D156" s="215" t="s">
        <v>238</v>
      </c>
      <c r="E156" s="216" t="s">
        <v>2148</v>
      </c>
      <c r="F156" s="217" t="s">
        <v>2149</v>
      </c>
      <c r="G156" s="218" t="s">
        <v>1398</v>
      </c>
      <c r="H156" s="219">
        <v>8</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243</v>
      </c>
      <c r="AT156" s="226" t="s">
        <v>238</v>
      </c>
      <c r="AU156" s="226" t="s">
        <v>80</v>
      </c>
      <c r="AY156" s="19" t="s">
        <v>236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243</v>
      </c>
      <c r="BM156" s="226" t="s">
        <v>1233</v>
      </c>
    </row>
    <row r="157" s="2" customFormat="1" ht="16.5" customHeight="1">
      <c r="A157" s="40"/>
      <c r="B157" s="41"/>
      <c r="C157" s="215" t="s">
        <v>73</v>
      </c>
      <c r="D157" s="215" t="s">
        <v>238</v>
      </c>
      <c r="E157" s="216" t="s">
        <v>2150</v>
      </c>
      <c r="F157" s="217" t="s">
        <v>2151</v>
      </c>
      <c r="G157" s="218" t="s">
        <v>1398</v>
      </c>
      <c r="H157" s="219">
        <v>8</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243</v>
      </c>
      <c r="AT157" s="226" t="s">
        <v>238</v>
      </c>
      <c r="AU157" s="226" t="s">
        <v>80</v>
      </c>
      <c r="AY157" s="19" t="s">
        <v>236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243</v>
      </c>
      <c r="BM157" s="226" t="s">
        <v>1244</v>
      </c>
    </row>
    <row r="158" s="2" customFormat="1" ht="16.5" customHeight="1">
      <c r="A158" s="40"/>
      <c r="B158" s="41"/>
      <c r="C158" s="215" t="s">
        <v>73</v>
      </c>
      <c r="D158" s="215" t="s">
        <v>238</v>
      </c>
      <c r="E158" s="216" t="s">
        <v>2152</v>
      </c>
      <c r="F158" s="217" t="s">
        <v>2153</v>
      </c>
      <c r="G158" s="218" t="s">
        <v>1398</v>
      </c>
      <c r="H158" s="219">
        <v>100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243</v>
      </c>
      <c r="AT158" s="226" t="s">
        <v>238</v>
      </c>
      <c r="AU158" s="226" t="s">
        <v>80</v>
      </c>
      <c r="AY158" s="19" t="s">
        <v>236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243</v>
      </c>
      <c r="BM158" s="226" t="s">
        <v>1256</v>
      </c>
    </row>
    <row r="159" s="2" customFormat="1" ht="16.5" customHeight="1">
      <c r="A159" s="40"/>
      <c r="B159" s="41"/>
      <c r="C159" s="215" t="s">
        <v>73</v>
      </c>
      <c r="D159" s="215" t="s">
        <v>238</v>
      </c>
      <c r="E159" s="216" t="s">
        <v>2154</v>
      </c>
      <c r="F159" s="217" t="s">
        <v>2155</v>
      </c>
      <c r="G159" s="218" t="s">
        <v>1398</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243</v>
      </c>
      <c r="AT159" s="226" t="s">
        <v>238</v>
      </c>
      <c r="AU159" s="226" t="s">
        <v>80</v>
      </c>
      <c r="AY159" s="19" t="s">
        <v>236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243</v>
      </c>
      <c r="BM159" s="226" t="s">
        <v>1266</v>
      </c>
    </row>
    <row r="160" s="2" customFormat="1" ht="16.5" customHeight="1">
      <c r="A160" s="40"/>
      <c r="B160" s="41"/>
      <c r="C160" s="215" t="s">
        <v>73</v>
      </c>
      <c r="D160" s="215" t="s">
        <v>238</v>
      </c>
      <c r="E160" s="216" t="s">
        <v>2156</v>
      </c>
      <c r="F160" s="217" t="s">
        <v>2157</v>
      </c>
      <c r="G160" s="218" t="s">
        <v>1398</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243</v>
      </c>
      <c r="AT160" s="226" t="s">
        <v>238</v>
      </c>
      <c r="AU160" s="226" t="s">
        <v>80</v>
      </c>
      <c r="AY160" s="19" t="s">
        <v>236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243</v>
      </c>
      <c r="BM160" s="226" t="s">
        <v>1279</v>
      </c>
    </row>
    <row r="161" s="2" customFormat="1" ht="16.5" customHeight="1">
      <c r="A161" s="40"/>
      <c r="B161" s="41"/>
      <c r="C161" s="215" t="s">
        <v>73</v>
      </c>
      <c r="D161" s="215" t="s">
        <v>238</v>
      </c>
      <c r="E161" s="216" t="s">
        <v>2158</v>
      </c>
      <c r="F161" s="217" t="s">
        <v>2159</v>
      </c>
      <c r="G161" s="218" t="s">
        <v>1398</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243</v>
      </c>
      <c r="AT161" s="226" t="s">
        <v>238</v>
      </c>
      <c r="AU161" s="226" t="s">
        <v>80</v>
      </c>
      <c r="AY161" s="19" t="s">
        <v>236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243</v>
      </c>
      <c r="BM161" s="226" t="s">
        <v>1290</v>
      </c>
    </row>
    <row r="162" s="2" customFormat="1" ht="16.5" customHeight="1">
      <c r="A162" s="40"/>
      <c r="B162" s="41"/>
      <c r="C162" s="215" t="s">
        <v>73</v>
      </c>
      <c r="D162" s="215" t="s">
        <v>238</v>
      </c>
      <c r="E162" s="216" t="s">
        <v>2160</v>
      </c>
      <c r="F162" s="217" t="s">
        <v>2161</v>
      </c>
      <c r="G162" s="218" t="s">
        <v>1398</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243</v>
      </c>
      <c r="AT162" s="226" t="s">
        <v>238</v>
      </c>
      <c r="AU162" s="226" t="s">
        <v>80</v>
      </c>
      <c r="AY162" s="19" t="s">
        <v>236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243</v>
      </c>
      <c r="BM162" s="226" t="s">
        <v>1300</v>
      </c>
    </row>
    <row r="163" s="2" customFormat="1" ht="16.5" customHeight="1">
      <c r="A163" s="40"/>
      <c r="B163" s="41"/>
      <c r="C163" s="215" t="s">
        <v>73</v>
      </c>
      <c r="D163" s="215" t="s">
        <v>238</v>
      </c>
      <c r="E163" s="216" t="s">
        <v>2162</v>
      </c>
      <c r="F163" s="217" t="s">
        <v>2163</v>
      </c>
      <c r="G163" s="218" t="s">
        <v>1398</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243</v>
      </c>
      <c r="AT163" s="226" t="s">
        <v>238</v>
      </c>
      <c r="AU163" s="226" t="s">
        <v>80</v>
      </c>
      <c r="AY163" s="19" t="s">
        <v>236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243</v>
      </c>
      <c r="BM163" s="226" t="s">
        <v>1313</v>
      </c>
    </row>
    <row r="164" s="2" customFormat="1" ht="16.5" customHeight="1">
      <c r="A164" s="40"/>
      <c r="B164" s="41"/>
      <c r="C164" s="215" t="s">
        <v>73</v>
      </c>
      <c r="D164" s="215" t="s">
        <v>238</v>
      </c>
      <c r="E164" s="216" t="s">
        <v>2164</v>
      </c>
      <c r="F164" s="217" t="s">
        <v>2165</v>
      </c>
      <c r="G164" s="218" t="s">
        <v>1398</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243</v>
      </c>
      <c r="AT164" s="226" t="s">
        <v>238</v>
      </c>
      <c r="AU164" s="226" t="s">
        <v>80</v>
      </c>
      <c r="AY164" s="19" t="s">
        <v>236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243</v>
      </c>
      <c r="BM164" s="226" t="s">
        <v>1325</v>
      </c>
    </row>
    <row r="165" s="2" customFormat="1" ht="16.5" customHeight="1">
      <c r="A165" s="40"/>
      <c r="B165" s="41"/>
      <c r="C165" s="215" t="s">
        <v>73</v>
      </c>
      <c r="D165" s="215" t="s">
        <v>238</v>
      </c>
      <c r="E165" s="216" t="s">
        <v>2166</v>
      </c>
      <c r="F165" s="217" t="s">
        <v>2167</v>
      </c>
      <c r="G165" s="218" t="s">
        <v>2168</v>
      </c>
      <c r="H165" s="219">
        <v>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243</v>
      </c>
      <c r="AT165" s="226" t="s">
        <v>238</v>
      </c>
      <c r="AU165" s="226" t="s">
        <v>80</v>
      </c>
      <c r="AY165" s="19" t="s">
        <v>236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243</v>
      </c>
      <c r="BM165" s="226" t="s">
        <v>1336</v>
      </c>
    </row>
    <row r="166" s="2" customFormat="1" ht="16.5" customHeight="1">
      <c r="A166" s="40"/>
      <c r="B166" s="41"/>
      <c r="C166" s="215" t="s">
        <v>73</v>
      </c>
      <c r="D166" s="215" t="s">
        <v>238</v>
      </c>
      <c r="E166" s="216" t="s">
        <v>2169</v>
      </c>
      <c r="F166" s="217" t="s">
        <v>2170</v>
      </c>
      <c r="G166" s="218" t="s">
        <v>2168</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243</v>
      </c>
      <c r="AT166" s="226" t="s">
        <v>238</v>
      </c>
      <c r="AU166" s="226" t="s">
        <v>80</v>
      </c>
      <c r="AY166" s="19" t="s">
        <v>236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243</v>
      </c>
      <c r="BM166" s="226" t="s">
        <v>1349</v>
      </c>
    </row>
    <row r="167" s="12" customFormat="1" ht="25.92" customHeight="1">
      <c r="A167" s="12"/>
      <c r="B167" s="199"/>
      <c r="C167" s="200"/>
      <c r="D167" s="201" t="s">
        <v>72</v>
      </c>
      <c r="E167" s="202" t="s">
        <v>2171</v>
      </c>
      <c r="F167" s="202" t="s">
        <v>2172</v>
      </c>
      <c r="G167" s="200"/>
      <c r="H167" s="200"/>
      <c r="I167" s="203"/>
      <c r="J167" s="204">
        <f>BK167</f>
        <v>0</v>
      </c>
      <c r="K167" s="200"/>
      <c r="L167" s="205"/>
      <c r="M167" s="206"/>
      <c r="N167" s="207"/>
      <c r="O167" s="207"/>
      <c r="P167" s="208">
        <f>SUM(P168:P173)</f>
        <v>0</v>
      </c>
      <c r="Q167" s="207"/>
      <c r="R167" s="208">
        <f>SUM(R168:R173)</f>
        <v>0</v>
      </c>
      <c r="S167" s="207"/>
      <c r="T167" s="209">
        <f>SUM(T168:T173)</f>
        <v>0</v>
      </c>
      <c r="U167" s="12"/>
      <c r="V167" s="12"/>
      <c r="W167" s="12"/>
      <c r="X167" s="12"/>
      <c r="Y167" s="12"/>
      <c r="Z167" s="12"/>
      <c r="AA167" s="12"/>
      <c r="AB167" s="12"/>
      <c r="AC167" s="12"/>
      <c r="AD167" s="12"/>
      <c r="AE167" s="12"/>
      <c r="AR167" s="210" t="s">
        <v>80</v>
      </c>
      <c r="AT167" s="211" t="s">
        <v>72</v>
      </c>
      <c r="AU167" s="211" t="s">
        <v>73</v>
      </c>
      <c r="AY167" s="210" t="s">
        <v>236</v>
      </c>
      <c r="BK167" s="212">
        <f>SUM(BK168:BK173)</f>
        <v>0</v>
      </c>
    </row>
    <row r="168" s="2" customFormat="1" ht="16.5" customHeight="1">
      <c r="A168" s="40"/>
      <c r="B168" s="41"/>
      <c r="C168" s="215" t="s">
        <v>73</v>
      </c>
      <c r="D168" s="215" t="s">
        <v>238</v>
      </c>
      <c r="E168" s="216" t="s">
        <v>2173</v>
      </c>
      <c r="F168" s="217" t="s">
        <v>2174</v>
      </c>
      <c r="G168" s="218" t="s">
        <v>2175</v>
      </c>
      <c r="H168" s="219">
        <v>150</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243</v>
      </c>
      <c r="AT168" s="226" t="s">
        <v>238</v>
      </c>
      <c r="AU168" s="226" t="s">
        <v>80</v>
      </c>
      <c r="AY168" s="19" t="s">
        <v>236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243</v>
      </c>
      <c r="BM168" s="226" t="s">
        <v>1362</v>
      </c>
    </row>
    <row r="169" s="2" customFormat="1" ht="16.5" customHeight="1">
      <c r="A169" s="40"/>
      <c r="B169" s="41"/>
      <c r="C169" s="215" t="s">
        <v>73</v>
      </c>
      <c r="D169" s="215" t="s">
        <v>238</v>
      </c>
      <c r="E169" s="216" t="s">
        <v>2176</v>
      </c>
      <c r="F169" s="217" t="s">
        <v>2177</v>
      </c>
      <c r="G169" s="218" t="s">
        <v>2175</v>
      </c>
      <c r="H169" s="219">
        <v>40</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243</v>
      </c>
      <c r="AT169" s="226" t="s">
        <v>238</v>
      </c>
      <c r="AU169" s="226" t="s">
        <v>80</v>
      </c>
      <c r="AY169" s="19" t="s">
        <v>236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243</v>
      </c>
      <c r="BM169" s="226" t="s">
        <v>1375</v>
      </c>
    </row>
    <row r="170" s="2" customFormat="1" ht="16.5" customHeight="1">
      <c r="A170" s="40"/>
      <c r="B170" s="41"/>
      <c r="C170" s="215" t="s">
        <v>73</v>
      </c>
      <c r="D170" s="215" t="s">
        <v>238</v>
      </c>
      <c r="E170" s="216" t="s">
        <v>2178</v>
      </c>
      <c r="F170" s="217" t="s">
        <v>2179</v>
      </c>
      <c r="G170" s="218" t="s">
        <v>1398</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243</v>
      </c>
      <c r="AT170" s="226" t="s">
        <v>238</v>
      </c>
      <c r="AU170" s="226" t="s">
        <v>80</v>
      </c>
      <c r="AY170" s="19" t="s">
        <v>236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243</v>
      </c>
      <c r="BM170" s="226" t="s">
        <v>1387</v>
      </c>
    </row>
    <row r="171" s="2" customFormat="1" ht="16.5" customHeight="1">
      <c r="A171" s="40"/>
      <c r="B171" s="41"/>
      <c r="C171" s="215" t="s">
        <v>73</v>
      </c>
      <c r="D171" s="215" t="s">
        <v>238</v>
      </c>
      <c r="E171" s="216" t="s">
        <v>2180</v>
      </c>
      <c r="F171" s="217" t="s">
        <v>2181</v>
      </c>
      <c r="G171" s="218" t="s">
        <v>2182</v>
      </c>
      <c r="H171" s="291"/>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243</v>
      </c>
      <c r="AT171" s="226" t="s">
        <v>238</v>
      </c>
      <c r="AU171" s="226" t="s">
        <v>80</v>
      </c>
      <c r="AY171" s="19" t="s">
        <v>236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243</v>
      </c>
      <c r="BM171" s="226" t="s">
        <v>1400</v>
      </c>
    </row>
    <row r="172" s="2" customFormat="1" ht="16.5" customHeight="1">
      <c r="A172" s="40"/>
      <c r="B172" s="41"/>
      <c r="C172" s="215" t="s">
        <v>73</v>
      </c>
      <c r="D172" s="215" t="s">
        <v>238</v>
      </c>
      <c r="E172" s="216" t="s">
        <v>2183</v>
      </c>
      <c r="F172" s="217" t="s">
        <v>2184</v>
      </c>
      <c r="G172" s="218" t="s">
        <v>2175</v>
      </c>
      <c r="H172" s="219">
        <v>75</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243</v>
      </c>
      <c r="AT172" s="226" t="s">
        <v>238</v>
      </c>
      <c r="AU172" s="226" t="s">
        <v>80</v>
      </c>
      <c r="AY172" s="19" t="s">
        <v>236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243</v>
      </c>
      <c r="BM172" s="226" t="s">
        <v>1414</v>
      </c>
    </row>
    <row r="173" s="2" customFormat="1">
      <c r="A173" s="40"/>
      <c r="B173" s="41"/>
      <c r="C173" s="42"/>
      <c r="D173" s="235" t="s">
        <v>2056</v>
      </c>
      <c r="E173" s="42"/>
      <c r="F173" s="290" t="s">
        <v>2185</v>
      </c>
      <c r="G173" s="42"/>
      <c r="H173" s="42"/>
      <c r="I173" s="230"/>
      <c r="J173" s="42"/>
      <c r="K173" s="42"/>
      <c r="L173" s="46"/>
      <c r="M173" s="292"/>
      <c r="N173" s="293"/>
      <c r="O173" s="294"/>
      <c r="P173" s="294"/>
      <c r="Q173" s="294"/>
      <c r="R173" s="294"/>
      <c r="S173" s="294"/>
      <c r="T173" s="295"/>
      <c r="U173" s="40"/>
      <c r="V173" s="40"/>
      <c r="W173" s="40"/>
      <c r="X173" s="40"/>
      <c r="Y173" s="40"/>
      <c r="Z173" s="40"/>
      <c r="AA173" s="40"/>
      <c r="AB173" s="40"/>
      <c r="AC173" s="40"/>
      <c r="AD173" s="40"/>
      <c r="AE173" s="40"/>
      <c r="AT173" s="19" t="s">
        <v>2056</v>
      </c>
      <c r="AU173" s="19" t="s">
        <v>80</v>
      </c>
    </row>
    <row r="174" s="2" customFormat="1" ht="6.96" customHeight="1">
      <c r="A174" s="40"/>
      <c r="B174" s="61"/>
      <c r="C174" s="62"/>
      <c r="D174" s="62"/>
      <c r="E174" s="62"/>
      <c r="F174" s="62"/>
      <c r="G174" s="62"/>
      <c r="H174" s="62"/>
      <c r="I174" s="62"/>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2VoN8U+Nd5Ew+MxEfQOqbCmk95Qk2WRI04s+CBye8ti51NhBUBC1zVa94T5ZYMYXEffHzTcyN9VafmBR1SxI8A==" hashValue="eY0rdKEklNCe4G1VXGcwTAHPXEa9Ga1pGd6X742kpxqKeU7kU1l2vrJiJefoRbKuR0JHZQm4kZLAV6i+SFmBKw==" algorithmName="SHA-512" password="CC35"/>
  <autoFilter ref="C87:K173"/>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1" customFormat="1" ht="12" customHeight="1">
      <c r="B8" s="22"/>
      <c r="D8" s="145" t="s">
        <v>132</v>
      </c>
      <c r="L8" s="22"/>
    </row>
    <row r="9" s="2" customFormat="1" ht="16.5" customHeight="1">
      <c r="A9" s="40"/>
      <c r="B9" s="46"/>
      <c r="C9" s="40"/>
      <c r="D9" s="40"/>
      <c r="E9" s="146" t="s">
        <v>136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140</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2186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21. 3. 2023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65564618</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Ing. Miloš Valíček</v>
      </c>
      <c r="F23" s="40"/>
      <c r="G23" s="40"/>
      <c r="H23" s="40"/>
      <c r="I23" s="145" t="s">
        <v>27</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47747528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2187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ROUND((SUM(BE89:BE130)),  2)</f>
        <v>0</v>
      </c>
      <c r="G35" s="40"/>
      <c r="H35" s="40"/>
      <c r="I35" s="160">
        <v>0.20999999999999999</v>
      </c>
      <c r="J35" s="159">
        <f>ROUND(((SUM(BE89:BE130))*I35),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ROUND((SUM(BF89:BF130)),  2)</f>
        <v>0</v>
      </c>
      <c r="G36" s="40"/>
      <c r="H36" s="40"/>
      <c r="I36" s="160">
        <v>0.14999999999999999</v>
      </c>
      <c r="J36" s="159">
        <f>ROUND(((SUM(BF89:BF130))*I36),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ROUND((SUM(BG89:BG130)),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ROUND((SUM(BH89:BH130)),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ROUND((SUM(BI89:BI130)),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č.p. 1533, Hornická, Tachov</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136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140</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03 - Plyn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21. 3. 2023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Ing. Miloš Valíček</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Veronika Šoulová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194</v>
      </c>
      <c r="D61" s="174"/>
      <c r="E61" s="174"/>
      <c r="F61" s="174"/>
      <c r="G61" s="174"/>
      <c r="H61" s="174"/>
      <c r="I61" s="174"/>
      <c r="J61" s="175" t="s">
        <v>195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196</v>
      </c>
    </row>
    <row r="64" s="9" customFormat="1" ht="24.96" customHeight="1">
      <c r="A64" s="9"/>
      <c r="B64" s="177"/>
      <c r="C64" s="178"/>
      <c r="D64" s="179" t="s">
        <v>2188</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2189</v>
      </c>
      <c r="E65" s="180"/>
      <c r="F65" s="180"/>
      <c r="G65" s="180"/>
      <c r="H65" s="180"/>
      <c r="I65" s="180"/>
      <c r="J65" s="181">
        <f>J99</f>
        <v>0</v>
      </c>
      <c r="K65" s="178"/>
      <c r="L65" s="182"/>
      <c r="S65" s="9"/>
      <c r="T65" s="9"/>
      <c r="U65" s="9"/>
      <c r="V65" s="9"/>
      <c r="W65" s="9"/>
      <c r="X65" s="9"/>
      <c r="Y65" s="9"/>
      <c r="Z65" s="9"/>
      <c r="AA65" s="9"/>
      <c r="AB65" s="9"/>
      <c r="AC65" s="9"/>
      <c r="AD65" s="9"/>
      <c r="AE65" s="9"/>
    </row>
    <row r="66" s="9" customFormat="1" ht="24.96" customHeight="1">
      <c r="A66" s="9"/>
      <c r="B66" s="177"/>
      <c r="C66" s="178"/>
      <c r="D66" s="179" t="s">
        <v>2190</v>
      </c>
      <c r="E66" s="180"/>
      <c r="F66" s="180"/>
      <c r="G66" s="180"/>
      <c r="H66" s="180"/>
      <c r="I66" s="180"/>
      <c r="J66" s="181">
        <f>J115</f>
        <v>0</v>
      </c>
      <c r="K66" s="178"/>
      <c r="L66" s="182"/>
      <c r="S66" s="9"/>
      <c r="T66" s="9"/>
      <c r="U66" s="9"/>
      <c r="V66" s="9"/>
      <c r="W66" s="9"/>
      <c r="X66" s="9"/>
      <c r="Y66" s="9"/>
      <c r="Z66" s="9"/>
      <c r="AA66" s="9"/>
      <c r="AB66" s="9"/>
      <c r="AC66" s="9"/>
      <c r="AD66" s="9"/>
      <c r="AE66" s="9"/>
    </row>
    <row r="67" s="9" customFormat="1" ht="24.96" customHeight="1">
      <c r="A67" s="9"/>
      <c r="B67" s="177"/>
      <c r="C67" s="178"/>
      <c r="D67" s="179" t="s">
        <v>2191</v>
      </c>
      <c r="E67" s="180"/>
      <c r="F67" s="180"/>
      <c r="G67" s="180"/>
      <c r="H67" s="180"/>
      <c r="I67" s="180"/>
      <c r="J67" s="181">
        <f>J119</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221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č.p. 1533, Hornická, Tachov</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132</v>
      </c>
      <c r="D78" s="24"/>
      <c r="E78" s="24"/>
      <c r="F78" s="24"/>
      <c r="G78" s="24"/>
      <c r="H78" s="24"/>
      <c r="I78" s="24"/>
      <c r="J78" s="24"/>
      <c r="K78" s="24"/>
      <c r="L78" s="22"/>
    </row>
    <row r="79" s="2" customFormat="1" ht="16.5" customHeight="1">
      <c r="A79" s="40"/>
      <c r="B79" s="41"/>
      <c r="C79" s="42"/>
      <c r="D79" s="42"/>
      <c r="E79" s="172" t="s">
        <v>136</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140</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03 - Plyn</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21. 3. 2023</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 xml:space="preserve"> </v>
      </c>
      <c r="G85" s="42"/>
      <c r="H85" s="42"/>
      <c r="I85" s="34" t="s">
        <v>30</v>
      </c>
      <c r="J85" s="38" t="str">
        <f>E23</f>
        <v>Ing. Miloš Valíček</v>
      </c>
      <c r="K85" s="42"/>
      <c r="L85" s="147"/>
      <c r="S85" s="40"/>
      <c r="T85" s="40"/>
      <c r="U85" s="40"/>
      <c r="V85" s="40"/>
      <c r="W85" s="40"/>
      <c r="X85" s="40"/>
      <c r="Y85" s="40"/>
      <c r="Z85" s="40"/>
      <c r="AA85" s="40"/>
      <c r="AB85" s="40"/>
      <c r="AC85" s="40"/>
      <c r="AD85" s="40"/>
      <c r="AE85" s="40"/>
    </row>
    <row r="86" s="2" customFormat="1" ht="15.15" customHeight="1">
      <c r="A86" s="40"/>
      <c r="B86" s="41"/>
      <c r="C86" s="34" t="s">
        <v>28</v>
      </c>
      <c r="D86" s="42"/>
      <c r="E86" s="42"/>
      <c r="F86" s="29" t="str">
        <f>IF(E20="","",E20)</f>
        <v>Vyplň údaj</v>
      </c>
      <c r="G86" s="42"/>
      <c r="H86" s="42"/>
      <c r="I86" s="34" t="s">
        <v>34</v>
      </c>
      <c r="J86" s="38" t="str">
        <f>E26</f>
        <v>Veronika Šoulová</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222</v>
      </c>
      <c r="D88" s="191" t="s">
        <v>58</v>
      </c>
      <c r="E88" s="191" t="s">
        <v>54</v>
      </c>
      <c r="F88" s="191" t="s">
        <v>55</v>
      </c>
      <c r="G88" s="191" t="s">
        <v>223</v>
      </c>
      <c r="H88" s="191" t="s">
        <v>224</v>
      </c>
      <c r="I88" s="191" t="s">
        <v>225</v>
      </c>
      <c r="J88" s="191" t="s">
        <v>195</v>
      </c>
      <c r="K88" s="192" t="s">
        <v>226</v>
      </c>
      <c r="L88" s="193"/>
      <c r="M88" s="94" t="s">
        <v>19</v>
      </c>
      <c r="N88" s="95" t="s">
        <v>43</v>
      </c>
      <c r="O88" s="95" t="s">
        <v>227</v>
      </c>
      <c r="P88" s="95" t="s">
        <v>228</v>
      </c>
      <c r="Q88" s="95" t="s">
        <v>229</v>
      </c>
      <c r="R88" s="95" t="s">
        <v>230</v>
      </c>
      <c r="S88" s="95" t="s">
        <v>231</v>
      </c>
      <c r="T88" s="96" t="s">
        <v>232</v>
      </c>
      <c r="U88" s="188"/>
      <c r="V88" s="188"/>
      <c r="W88" s="188"/>
      <c r="X88" s="188"/>
      <c r="Y88" s="188"/>
      <c r="Z88" s="188"/>
      <c r="AA88" s="188"/>
      <c r="AB88" s="188"/>
      <c r="AC88" s="188"/>
      <c r="AD88" s="188"/>
      <c r="AE88" s="188"/>
    </row>
    <row r="89" s="2" customFormat="1" ht="22.8" customHeight="1">
      <c r="A89" s="40"/>
      <c r="B89" s="41"/>
      <c r="C89" s="101" t="s">
        <v>233</v>
      </c>
      <c r="D89" s="42"/>
      <c r="E89" s="42"/>
      <c r="F89" s="42"/>
      <c r="G89" s="42"/>
      <c r="H89" s="42"/>
      <c r="I89" s="42"/>
      <c r="J89" s="194">
        <f>BK89</f>
        <v>0</v>
      </c>
      <c r="K89" s="42"/>
      <c r="L89" s="46"/>
      <c r="M89" s="97"/>
      <c r="N89" s="195"/>
      <c r="O89" s="98"/>
      <c r="P89" s="196">
        <f>P90+P99+P115+P119</f>
        <v>0</v>
      </c>
      <c r="Q89" s="98"/>
      <c r="R89" s="196">
        <f>R90+R99+R115+R119</f>
        <v>0</v>
      </c>
      <c r="S89" s="98"/>
      <c r="T89" s="197">
        <f>T90+T99+T115+T119</f>
        <v>0</v>
      </c>
      <c r="U89" s="40"/>
      <c r="V89" s="40"/>
      <c r="W89" s="40"/>
      <c r="X89" s="40"/>
      <c r="Y89" s="40"/>
      <c r="Z89" s="40"/>
      <c r="AA89" s="40"/>
      <c r="AB89" s="40"/>
      <c r="AC89" s="40"/>
      <c r="AD89" s="40"/>
      <c r="AE89" s="40"/>
      <c r="AT89" s="19" t="s">
        <v>72</v>
      </c>
      <c r="AU89" s="19" t="s">
        <v>196</v>
      </c>
      <c r="BK89" s="198">
        <f>BK90+BK99+BK115+BK119</f>
        <v>0</v>
      </c>
    </row>
    <row r="90" s="12" customFormat="1" ht="25.92" customHeight="1">
      <c r="A90" s="12"/>
      <c r="B90" s="199"/>
      <c r="C90" s="200"/>
      <c r="D90" s="201" t="s">
        <v>72</v>
      </c>
      <c r="E90" s="202" t="s">
        <v>2034</v>
      </c>
      <c r="F90" s="202" t="s">
        <v>2192</v>
      </c>
      <c r="G90" s="200"/>
      <c r="H90" s="200"/>
      <c r="I90" s="203"/>
      <c r="J90" s="204">
        <f>BK90</f>
        <v>0</v>
      </c>
      <c r="K90" s="200"/>
      <c r="L90" s="205"/>
      <c r="M90" s="206"/>
      <c r="N90" s="207"/>
      <c r="O90" s="207"/>
      <c r="P90" s="208">
        <f>SUM(P91:P98)</f>
        <v>0</v>
      </c>
      <c r="Q90" s="207"/>
      <c r="R90" s="208">
        <f>SUM(R91:R98)</f>
        <v>0</v>
      </c>
      <c r="S90" s="207"/>
      <c r="T90" s="209">
        <f>SUM(T91:T98)</f>
        <v>0</v>
      </c>
      <c r="U90" s="12"/>
      <c r="V90" s="12"/>
      <c r="W90" s="12"/>
      <c r="X90" s="12"/>
      <c r="Y90" s="12"/>
      <c r="Z90" s="12"/>
      <c r="AA90" s="12"/>
      <c r="AB90" s="12"/>
      <c r="AC90" s="12"/>
      <c r="AD90" s="12"/>
      <c r="AE90" s="12"/>
      <c r="AR90" s="210" t="s">
        <v>80</v>
      </c>
      <c r="AT90" s="211" t="s">
        <v>72</v>
      </c>
      <c r="AU90" s="211" t="s">
        <v>73</v>
      </c>
      <c r="AY90" s="210" t="s">
        <v>236</v>
      </c>
      <c r="BK90" s="212">
        <f>SUM(BK91:BK98)</f>
        <v>0</v>
      </c>
    </row>
    <row r="91" s="2" customFormat="1" ht="16.5" customHeight="1">
      <c r="A91" s="40"/>
      <c r="B91" s="41"/>
      <c r="C91" s="215" t="s">
        <v>2193</v>
      </c>
      <c r="D91" s="215" t="s">
        <v>238</v>
      </c>
      <c r="E91" s="216" t="s">
        <v>2194</v>
      </c>
      <c r="F91" s="217" t="s">
        <v>2195</v>
      </c>
      <c r="G91" s="218" t="s">
        <v>179</v>
      </c>
      <c r="H91" s="219">
        <v>45</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243</v>
      </c>
      <c r="AT91" s="226" t="s">
        <v>238</v>
      </c>
      <c r="AU91" s="226" t="s">
        <v>80</v>
      </c>
      <c r="AY91" s="19" t="s">
        <v>236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243</v>
      </c>
      <c r="BM91" s="226" t="s">
        <v>82</v>
      </c>
    </row>
    <row r="92" s="2" customFormat="1" ht="16.5" customHeight="1">
      <c r="A92" s="40"/>
      <c r="B92" s="41"/>
      <c r="C92" s="215" t="s">
        <v>2196</v>
      </c>
      <c r="D92" s="215" t="s">
        <v>238</v>
      </c>
      <c r="E92" s="216" t="s">
        <v>2197</v>
      </c>
      <c r="F92" s="217" t="s">
        <v>2198</v>
      </c>
      <c r="G92" s="218" t="s">
        <v>179</v>
      </c>
      <c r="H92" s="219">
        <v>10</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243</v>
      </c>
      <c r="AT92" s="226" t="s">
        <v>238</v>
      </c>
      <c r="AU92" s="226" t="s">
        <v>80</v>
      </c>
      <c r="AY92" s="19" t="s">
        <v>236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243</v>
      </c>
      <c r="BM92" s="226" t="s">
        <v>243</v>
      </c>
    </row>
    <row r="93" s="2" customFormat="1" ht="16.5" customHeight="1">
      <c r="A93" s="40"/>
      <c r="B93" s="41"/>
      <c r="C93" s="215" t="s">
        <v>2199</v>
      </c>
      <c r="D93" s="215" t="s">
        <v>238</v>
      </c>
      <c r="E93" s="216" t="s">
        <v>2200</v>
      </c>
      <c r="F93" s="217" t="s">
        <v>2201</v>
      </c>
      <c r="G93" s="218" t="s">
        <v>1398</v>
      </c>
      <c r="H93" s="219">
        <v>1</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243</v>
      </c>
      <c r="AT93" s="226" t="s">
        <v>238</v>
      </c>
      <c r="AU93" s="226" t="s">
        <v>80</v>
      </c>
      <c r="AY93" s="19" t="s">
        <v>236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243</v>
      </c>
      <c r="BM93" s="226" t="s">
        <v>278</v>
      </c>
    </row>
    <row r="94" s="2" customFormat="1" ht="16.5" customHeight="1">
      <c r="A94" s="40"/>
      <c r="B94" s="41"/>
      <c r="C94" s="215" t="s">
        <v>2202</v>
      </c>
      <c r="D94" s="215" t="s">
        <v>238</v>
      </c>
      <c r="E94" s="216" t="s">
        <v>2203</v>
      </c>
      <c r="F94" s="217" t="s">
        <v>2204</v>
      </c>
      <c r="G94" s="218" t="s">
        <v>1398</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243</v>
      </c>
      <c r="AT94" s="226" t="s">
        <v>238</v>
      </c>
      <c r="AU94" s="226" t="s">
        <v>80</v>
      </c>
      <c r="AY94" s="19" t="s">
        <v>236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243</v>
      </c>
      <c r="BM94" s="226" t="s">
        <v>292</v>
      </c>
    </row>
    <row r="95" s="2" customFormat="1" ht="16.5" customHeight="1">
      <c r="A95" s="40"/>
      <c r="B95" s="41"/>
      <c r="C95" s="215" t="s">
        <v>2205</v>
      </c>
      <c r="D95" s="215" t="s">
        <v>238</v>
      </c>
      <c r="E95" s="216" t="s">
        <v>2206</v>
      </c>
      <c r="F95" s="217" t="s">
        <v>2207</v>
      </c>
      <c r="G95" s="218" t="s">
        <v>1398</v>
      </c>
      <c r="H95" s="219">
        <v>6</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243</v>
      </c>
      <c r="AT95" s="226" t="s">
        <v>238</v>
      </c>
      <c r="AU95" s="226" t="s">
        <v>80</v>
      </c>
      <c r="AY95" s="19" t="s">
        <v>236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243</v>
      </c>
      <c r="BM95" s="226" t="s">
        <v>305</v>
      </c>
    </row>
    <row r="96" s="2" customFormat="1" ht="16.5" customHeight="1">
      <c r="A96" s="40"/>
      <c r="B96" s="41"/>
      <c r="C96" s="215" t="s">
        <v>2208</v>
      </c>
      <c r="D96" s="215" t="s">
        <v>238</v>
      </c>
      <c r="E96" s="216" t="s">
        <v>2209</v>
      </c>
      <c r="F96" s="217" t="s">
        <v>2210</v>
      </c>
      <c r="G96" s="218" t="s">
        <v>329</v>
      </c>
      <c r="H96" s="219">
        <v>0.13700000000000001</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243</v>
      </c>
      <c r="AT96" s="226" t="s">
        <v>238</v>
      </c>
      <c r="AU96" s="226" t="s">
        <v>80</v>
      </c>
      <c r="AY96" s="19" t="s">
        <v>236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243</v>
      </c>
      <c r="BM96" s="226" t="s">
        <v>317</v>
      </c>
    </row>
    <row r="97" s="2" customFormat="1" ht="24.15" customHeight="1">
      <c r="A97" s="40"/>
      <c r="B97" s="41"/>
      <c r="C97" s="215" t="s">
        <v>2211</v>
      </c>
      <c r="D97" s="215" t="s">
        <v>238</v>
      </c>
      <c r="E97" s="216" t="s">
        <v>2212</v>
      </c>
      <c r="F97" s="217" t="s">
        <v>2213</v>
      </c>
      <c r="G97" s="218" t="s">
        <v>329</v>
      </c>
      <c r="H97" s="219">
        <v>6.8499999999999996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243</v>
      </c>
      <c r="AT97" s="226" t="s">
        <v>238</v>
      </c>
      <c r="AU97" s="226" t="s">
        <v>80</v>
      </c>
      <c r="AY97" s="19" t="s">
        <v>236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243</v>
      </c>
      <c r="BM97" s="226" t="s">
        <v>335</v>
      </c>
    </row>
    <row r="98" s="2" customFormat="1" ht="24.15" customHeight="1">
      <c r="A98" s="40"/>
      <c r="B98" s="41"/>
      <c r="C98" s="215" t="s">
        <v>2214</v>
      </c>
      <c r="D98" s="215" t="s">
        <v>238</v>
      </c>
      <c r="E98" s="216" t="s">
        <v>2215</v>
      </c>
      <c r="F98" s="217" t="s">
        <v>2216</v>
      </c>
      <c r="G98" s="218" t="s">
        <v>329</v>
      </c>
      <c r="H98" s="219">
        <v>0.14000000000000001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243</v>
      </c>
      <c r="AT98" s="226" t="s">
        <v>238</v>
      </c>
      <c r="AU98" s="226" t="s">
        <v>80</v>
      </c>
      <c r="AY98" s="19" t="s">
        <v>236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243</v>
      </c>
      <c r="BM98" s="226" t="s">
        <v>348</v>
      </c>
    </row>
    <row r="99" s="12" customFormat="1" ht="25.92" customHeight="1">
      <c r="A99" s="12"/>
      <c r="B99" s="199"/>
      <c r="C99" s="200"/>
      <c r="D99" s="201" t="s">
        <v>72</v>
      </c>
      <c r="E99" s="202" t="s">
        <v>2121</v>
      </c>
      <c r="F99" s="202" t="s">
        <v>2217</v>
      </c>
      <c r="G99" s="200"/>
      <c r="H99" s="200"/>
      <c r="I99" s="203"/>
      <c r="J99" s="204">
        <f>BK99</f>
        <v>0</v>
      </c>
      <c r="K99" s="200"/>
      <c r="L99" s="205"/>
      <c r="M99" s="206"/>
      <c r="N99" s="207"/>
      <c r="O99" s="207"/>
      <c r="P99" s="208">
        <f>SUM(P100:P114)</f>
        <v>0</v>
      </c>
      <c r="Q99" s="207"/>
      <c r="R99" s="208">
        <f>SUM(R100:R114)</f>
        <v>0</v>
      </c>
      <c r="S99" s="207"/>
      <c r="T99" s="209">
        <f>SUM(T100:T114)</f>
        <v>0</v>
      </c>
      <c r="U99" s="12"/>
      <c r="V99" s="12"/>
      <c r="W99" s="12"/>
      <c r="X99" s="12"/>
      <c r="Y99" s="12"/>
      <c r="Z99" s="12"/>
      <c r="AA99" s="12"/>
      <c r="AB99" s="12"/>
      <c r="AC99" s="12"/>
      <c r="AD99" s="12"/>
      <c r="AE99" s="12"/>
      <c r="AR99" s="210" t="s">
        <v>80</v>
      </c>
      <c r="AT99" s="211" t="s">
        <v>72</v>
      </c>
      <c r="AU99" s="211" t="s">
        <v>73</v>
      </c>
      <c r="AY99" s="210" t="s">
        <v>236</v>
      </c>
      <c r="BK99" s="212">
        <f>SUM(BK100:BK114)</f>
        <v>0</v>
      </c>
    </row>
    <row r="100" s="2" customFormat="1" ht="16.5" customHeight="1">
      <c r="A100" s="40"/>
      <c r="B100" s="41"/>
      <c r="C100" s="215" t="s">
        <v>2218</v>
      </c>
      <c r="D100" s="215" t="s">
        <v>238</v>
      </c>
      <c r="E100" s="216" t="s">
        <v>2219</v>
      </c>
      <c r="F100" s="217" t="s">
        <v>2220</v>
      </c>
      <c r="G100" s="218" t="s">
        <v>179</v>
      </c>
      <c r="H100" s="219">
        <v>6</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243</v>
      </c>
      <c r="AT100" s="226" t="s">
        <v>238</v>
      </c>
      <c r="AU100" s="226" t="s">
        <v>80</v>
      </c>
      <c r="AY100" s="19" t="s">
        <v>236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243</v>
      </c>
      <c r="BM100" s="226" t="s">
        <v>369</v>
      </c>
    </row>
    <row r="101" s="2" customFormat="1" ht="16.5" customHeight="1">
      <c r="A101" s="40"/>
      <c r="B101" s="41"/>
      <c r="C101" s="215" t="s">
        <v>2221</v>
      </c>
      <c r="D101" s="215" t="s">
        <v>238</v>
      </c>
      <c r="E101" s="216" t="s">
        <v>2222</v>
      </c>
      <c r="F101" s="217" t="s">
        <v>2223</v>
      </c>
      <c r="G101" s="218" t="s">
        <v>179</v>
      </c>
      <c r="H101" s="219">
        <v>8.5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243</v>
      </c>
      <c r="AT101" s="226" t="s">
        <v>238</v>
      </c>
      <c r="AU101" s="226" t="s">
        <v>80</v>
      </c>
      <c r="AY101" s="19" t="s">
        <v>236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243</v>
      </c>
      <c r="BM101" s="226" t="s">
        <v>387</v>
      </c>
    </row>
    <row r="102" s="2" customFormat="1" ht="16.5" customHeight="1">
      <c r="A102" s="40"/>
      <c r="B102" s="41"/>
      <c r="C102" s="215" t="s">
        <v>2224</v>
      </c>
      <c r="D102" s="215" t="s">
        <v>238</v>
      </c>
      <c r="E102" s="216" t="s">
        <v>2225</v>
      </c>
      <c r="F102" s="217" t="s">
        <v>2226</v>
      </c>
      <c r="G102" s="218" t="s">
        <v>179</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243</v>
      </c>
      <c r="AT102" s="226" t="s">
        <v>238</v>
      </c>
      <c r="AU102" s="226" t="s">
        <v>80</v>
      </c>
      <c r="AY102" s="19" t="s">
        <v>236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243</v>
      </c>
      <c r="BM102" s="226" t="s">
        <v>402</v>
      </c>
    </row>
    <row r="103" s="2" customFormat="1" ht="16.5" customHeight="1">
      <c r="A103" s="40"/>
      <c r="B103" s="41"/>
      <c r="C103" s="215" t="s">
        <v>2227</v>
      </c>
      <c r="D103" s="215" t="s">
        <v>238</v>
      </c>
      <c r="E103" s="216" t="s">
        <v>2228</v>
      </c>
      <c r="F103" s="217" t="s">
        <v>2229</v>
      </c>
      <c r="G103" s="218" t="s">
        <v>179</v>
      </c>
      <c r="H103" s="219">
        <v>13</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243</v>
      </c>
      <c r="AT103" s="226" t="s">
        <v>238</v>
      </c>
      <c r="AU103" s="226" t="s">
        <v>80</v>
      </c>
      <c r="AY103" s="19" t="s">
        <v>236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243</v>
      </c>
      <c r="BM103" s="226" t="s">
        <v>415</v>
      </c>
    </row>
    <row r="104" s="2" customFormat="1" ht="16.5" customHeight="1">
      <c r="A104" s="40"/>
      <c r="B104" s="41"/>
      <c r="C104" s="215" t="s">
        <v>2230</v>
      </c>
      <c r="D104" s="215" t="s">
        <v>238</v>
      </c>
      <c r="E104" s="216" t="s">
        <v>2231</v>
      </c>
      <c r="F104" s="217" t="s">
        <v>2232</v>
      </c>
      <c r="G104" s="218" t="s">
        <v>179</v>
      </c>
      <c r="H104" s="219">
        <v>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243</v>
      </c>
      <c r="AT104" s="226" t="s">
        <v>238</v>
      </c>
      <c r="AU104" s="226" t="s">
        <v>80</v>
      </c>
      <c r="AY104" s="19" t="s">
        <v>236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243</v>
      </c>
      <c r="BM104" s="226" t="s">
        <v>435</v>
      </c>
    </row>
    <row r="105" s="2" customFormat="1" ht="16.5" customHeight="1">
      <c r="A105" s="40"/>
      <c r="B105" s="41"/>
      <c r="C105" s="215" t="s">
        <v>2233</v>
      </c>
      <c r="D105" s="215" t="s">
        <v>238</v>
      </c>
      <c r="E105" s="216" t="s">
        <v>2234</v>
      </c>
      <c r="F105" s="217" t="s">
        <v>2235</v>
      </c>
      <c r="G105" s="218" t="s">
        <v>179</v>
      </c>
      <c r="H105" s="219">
        <v>1.5</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243</v>
      </c>
      <c r="AT105" s="226" t="s">
        <v>238</v>
      </c>
      <c r="AU105" s="226" t="s">
        <v>80</v>
      </c>
      <c r="AY105" s="19" t="s">
        <v>236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243</v>
      </c>
      <c r="BM105" s="226" t="s">
        <v>531</v>
      </c>
    </row>
    <row r="106" s="2" customFormat="1" ht="16.5" customHeight="1">
      <c r="A106" s="40"/>
      <c r="B106" s="41"/>
      <c r="C106" s="215" t="s">
        <v>2236</v>
      </c>
      <c r="D106" s="215" t="s">
        <v>238</v>
      </c>
      <c r="E106" s="216" t="s">
        <v>2237</v>
      </c>
      <c r="F106" s="217" t="s">
        <v>2238</v>
      </c>
      <c r="G106" s="218" t="s">
        <v>2239</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243</v>
      </c>
      <c r="AT106" s="226" t="s">
        <v>238</v>
      </c>
      <c r="AU106" s="226" t="s">
        <v>80</v>
      </c>
      <c r="AY106" s="19" t="s">
        <v>236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243</v>
      </c>
      <c r="BM106" s="226" t="s">
        <v>550</v>
      </c>
    </row>
    <row r="107" s="2" customFormat="1" ht="16.5" customHeight="1">
      <c r="A107" s="40"/>
      <c r="B107" s="41"/>
      <c r="C107" s="215" t="s">
        <v>2240</v>
      </c>
      <c r="D107" s="215" t="s">
        <v>238</v>
      </c>
      <c r="E107" s="216" t="s">
        <v>2241</v>
      </c>
      <c r="F107" s="217" t="s">
        <v>2242</v>
      </c>
      <c r="G107" s="218" t="s">
        <v>1398</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243</v>
      </c>
      <c r="AT107" s="226" t="s">
        <v>238</v>
      </c>
      <c r="AU107" s="226" t="s">
        <v>80</v>
      </c>
      <c r="AY107" s="19" t="s">
        <v>236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243</v>
      </c>
      <c r="BM107" s="226" t="s">
        <v>577</v>
      </c>
    </row>
    <row r="108" s="2" customFormat="1" ht="16.5" customHeight="1">
      <c r="A108" s="40"/>
      <c r="B108" s="41"/>
      <c r="C108" s="215" t="s">
        <v>2243</v>
      </c>
      <c r="D108" s="215" t="s">
        <v>238</v>
      </c>
      <c r="E108" s="216" t="s">
        <v>2244</v>
      </c>
      <c r="F108" s="217" t="s">
        <v>2245</v>
      </c>
      <c r="G108" s="218" t="s">
        <v>2239</v>
      </c>
      <c r="H108" s="219">
        <v>2</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243</v>
      </c>
      <c r="AT108" s="226" t="s">
        <v>238</v>
      </c>
      <c r="AU108" s="226" t="s">
        <v>80</v>
      </c>
      <c r="AY108" s="19" t="s">
        <v>236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243</v>
      </c>
      <c r="BM108" s="226" t="s">
        <v>647</v>
      </c>
    </row>
    <row r="109" s="2" customFormat="1" ht="16.5" customHeight="1">
      <c r="A109" s="40"/>
      <c r="B109" s="41"/>
      <c r="C109" s="215" t="s">
        <v>2246</v>
      </c>
      <c r="D109" s="215" t="s">
        <v>238</v>
      </c>
      <c r="E109" s="216" t="s">
        <v>2247</v>
      </c>
      <c r="F109" s="217" t="s">
        <v>2248</v>
      </c>
      <c r="G109" s="218" t="s">
        <v>1398</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243</v>
      </c>
      <c r="AT109" s="226" t="s">
        <v>238</v>
      </c>
      <c r="AU109" s="226" t="s">
        <v>80</v>
      </c>
      <c r="AY109" s="19" t="s">
        <v>236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243</v>
      </c>
      <c r="BM109" s="226" t="s">
        <v>677</v>
      </c>
    </row>
    <row r="110" s="2" customFormat="1" ht="16.5" customHeight="1">
      <c r="A110" s="40"/>
      <c r="B110" s="41"/>
      <c r="C110" s="215" t="s">
        <v>2249</v>
      </c>
      <c r="D110" s="215" t="s">
        <v>238</v>
      </c>
      <c r="E110" s="216" t="s">
        <v>2250</v>
      </c>
      <c r="F110" s="217" t="s">
        <v>2251</v>
      </c>
      <c r="G110" s="218" t="s">
        <v>1398</v>
      </c>
      <c r="H110" s="219">
        <v>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243</v>
      </c>
      <c r="AT110" s="226" t="s">
        <v>238</v>
      </c>
      <c r="AU110" s="226" t="s">
        <v>80</v>
      </c>
      <c r="AY110" s="19" t="s">
        <v>236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243</v>
      </c>
      <c r="BM110" s="226" t="s">
        <v>694</v>
      </c>
    </row>
    <row r="111" s="2" customFormat="1" ht="16.5" customHeight="1">
      <c r="A111" s="40"/>
      <c r="B111" s="41"/>
      <c r="C111" s="215" t="s">
        <v>2252</v>
      </c>
      <c r="D111" s="215" t="s">
        <v>238</v>
      </c>
      <c r="E111" s="216" t="s">
        <v>2253</v>
      </c>
      <c r="F111" s="217" t="s">
        <v>2254</v>
      </c>
      <c r="G111" s="218" t="s">
        <v>1398</v>
      </c>
      <c r="H111" s="219">
        <v>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243</v>
      </c>
      <c r="AT111" s="226" t="s">
        <v>238</v>
      </c>
      <c r="AU111" s="226" t="s">
        <v>80</v>
      </c>
      <c r="AY111" s="19" t="s">
        <v>236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243</v>
      </c>
      <c r="BM111" s="226" t="s">
        <v>706</v>
      </c>
    </row>
    <row r="112" s="2" customFormat="1" ht="16.5" customHeight="1">
      <c r="A112" s="40"/>
      <c r="B112" s="41"/>
      <c r="C112" s="215" t="s">
        <v>2255</v>
      </c>
      <c r="D112" s="215" t="s">
        <v>238</v>
      </c>
      <c r="E112" s="216" t="s">
        <v>2256</v>
      </c>
      <c r="F112" s="217" t="s">
        <v>2257</v>
      </c>
      <c r="G112" s="218" t="s">
        <v>1398</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243</v>
      </c>
      <c r="AT112" s="226" t="s">
        <v>238</v>
      </c>
      <c r="AU112" s="226" t="s">
        <v>80</v>
      </c>
      <c r="AY112" s="19" t="s">
        <v>236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243</v>
      </c>
      <c r="BM112" s="226" t="s">
        <v>717</v>
      </c>
    </row>
    <row r="113" s="2" customFormat="1" ht="16.5" customHeight="1">
      <c r="A113" s="40"/>
      <c r="B113" s="41"/>
      <c r="C113" s="215" t="s">
        <v>2258</v>
      </c>
      <c r="D113" s="215" t="s">
        <v>238</v>
      </c>
      <c r="E113" s="216" t="s">
        <v>2259</v>
      </c>
      <c r="F113" s="217" t="s">
        <v>2260</v>
      </c>
      <c r="G113" s="218" t="s">
        <v>179</v>
      </c>
      <c r="H113" s="219">
        <v>28.5</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243</v>
      </c>
      <c r="AT113" s="226" t="s">
        <v>238</v>
      </c>
      <c r="AU113" s="226" t="s">
        <v>80</v>
      </c>
      <c r="AY113" s="19" t="s">
        <v>236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243</v>
      </c>
      <c r="BM113" s="226" t="s">
        <v>728</v>
      </c>
    </row>
    <row r="114" s="2" customFormat="1" ht="16.5" customHeight="1">
      <c r="A114" s="40"/>
      <c r="B114" s="41"/>
      <c r="C114" s="215" t="s">
        <v>2261</v>
      </c>
      <c r="D114" s="215" t="s">
        <v>238</v>
      </c>
      <c r="E114" s="216" t="s">
        <v>2262</v>
      </c>
      <c r="F114" s="217" t="s">
        <v>2263</v>
      </c>
      <c r="G114" s="218" t="s">
        <v>2182</v>
      </c>
      <c r="H114" s="291"/>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243</v>
      </c>
      <c r="AT114" s="226" t="s">
        <v>238</v>
      </c>
      <c r="AU114" s="226" t="s">
        <v>80</v>
      </c>
      <c r="AY114" s="19" t="s">
        <v>236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243</v>
      </c>
      <c r="BM114" s="226" t="s">
        <v>745</v>
      </c>
    </row>
    <row r="115" s="12" customFormat="1" ht="25.92" customHeight="1">
      <c r="A115" s="12"/>
      <c r="B115" s="199"/>
      <c r="C115" s="200"/>
      <c r="D115" s="201" t="s">
        <v>72</v>
      </c>
      <c r="E115" s="202" t="s">
        <v>2171</v>
      </c>
      <c r="F115" s="202" t="s">
        <v>2264</v>
      </c>
      <c r="G115" s="200"/>
      <c r="H115" s="200"/>
      <c r="I115" s="203"/>
      <c r="J115" s="204">
        <f>BK115</f>
        <v>0</v>
      </c>
      <c r="K115" s="200"/>
      <c r="L115" s="205"/>
      <c r="M115" s="206"/>
      <c r="N115" s="207"/>
      <c r="O115" s="207"/>
      <c r="P115" s="208">
        <f>SUM(P116:P118)</f>
        <v>0</v>
      </c>
      <c r="Q115" s="207"/>
      <c r="R115" s="208">
        <f>SUM(R116:R118)</f>
        <v>0</v>
      </c>
      <c r="S115" s="207"/>
      <c r="T115" s="209">
        <f>SUM(T116:T118)</f>
        <v>0</v>
      </c>
      <c r="U115" s="12"/>
      <c r="V115" s="12"/>
      <c r="W115" s="12"/>
      <c r="X115" s="12"/>
      <c r="Y115" s="12"/>
      <c r="Z115" s="12"/>
      <c r="AA115" s="12"/>
      <c r="AB115" s="12"/>
      <c r="AC115" s="12"/>
      <c r="AD115" s="12"/>
      <c r="AE115" s="12"/>
      <c r="AR115" s="210" t="s">
        <v>80</v>
      </c>
      <c r="AT115" s="211" t="s">
        <v>72</v>
      </c>
      <c r="AU115" s="211" t="s">
        <v>73</v>
      </c>
      <c r="AY115" s="210" t="s">
        <v>236</v>
      </c>
      <c r="BK115" s="212">
        <f>SUM(BK116:BK118)</f>
        <v>0</v>
      </c>
    </row>
    <row r="116" s="2" customFormat="1" ht="16.5" customHeight="1">
      <c r="A116" s="40"/>
      <c r="B116" s="41"/>
      <c r="C116" s="215" t="s">
        <v>2265</v>
      </c>
      <c r="D116" s="215" t="s">
        <v>238</v>
      </c>
      <c r="E116" s="216" t="s">
        <v>2266</v>
      </c>
      <c r="F116" s="217" t="s">
        <v>2267</v>
      </c>
      <c r="G116" s="218" t="s">
        <v>2239</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243</v>
      </c>
      <c r="AT116" s="226" t="s">
        <v>238</v>
      </c>
      <c r="AU116" s="226" t="s">
        <v>80</v>
      </c>
      <c r="AY116" s="19" t="s">
        <v>236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243</v>
      </c>
      <c r="BM116" s="226" t="s">
        <v>755</v>
      </c>
    </row>
    <row r="117" s="2" customFormat="1" ht="16.5" customHeight="1">
      <c r="A117" s="40"/>
      <c r="B117" s="41"/>
      <c r="C117" s="215" t="s">
        <v>73</v>
      </c>
      <c r="D117" s="215" t="s">
        <v>238</v>
      </c>
      <c r="E117" s="216" t="s">
        <v>2268</v>
      </c>
      <c r="F117" s="217" t="s">
        <v>2269</v>
      </c>
      <c r="G117" s="218" t="s">
        <v>1398</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243</v>
      </c>
      <c r="AT117" s="226" t="s">
        <v>238</v>
      </c>
      <c r="AU117" s="226" t="s">
        <v>80</v>
      </c>
      <c r="AY117" s="19" t="s">
        <v>236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243</v>
      </c>
      <c r="BM117" s="226" t="s">
        <v>772</v>
      </c>
    </row>
    <row r="118" s="2" customFormat="1" ht="16.5" customHeight="1">
      <c r="A118" s="40"/>
      <c r="B118" s="41"/>
      <c r="C118" s="215" t="s">
        <v>2270</v>
      </c>
      <c r="D118" s="215" t="s">
        <v>238</v>
      </c>
      <c r="E118" s="216" t="s">
        <v>2271</v>
      </c>
      <c r="F118" s="217" t="s">
        <v>2272</v>
      </c>
      <c r="G118" s="218" t="s">
        <v>2182</v>
      </c>
      <c r="H118" s="291"/>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243</v>
      </c>
      <c r="AT118" s="226" t="s">
        <v>238</v>
      </c>
      <c r="AU118" s="226" t="s">
        <v>80</v>
      </c>
      <c r="AY118" s="19" t="s">
        <v>236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243</v>
      </c>
      <c r="BM118" s="226" t="s">
        <v>788</v>
      </c>
    </row>
    <row r="119" s="12" customFormat="1" ht="25.92" customHeight="1">
      <c r="A119" s="12"/>
      <c r="B119" s="199"/>
      <c r="C119" s="200"/>
      <c r="D119" s="201" t="s">
        <v>72</v>
      </c>
      <c r="E119" s="202" t="s">
        <v>2273</v>
      </c>
      <c r="F119" s="202" t="s">
        <v>2274</v>
      </c>
      <c r="G119" s="200"/>
      <c r="H119" s="200"/>
      <c r="I119" s="203"/>
      <c r="J119" s="204">
        <f>BK119</f>
        <v>0</v>
      </c>
      <c r="K119" s="200"/>
      <c r="L119" s="205"/>
      <c r="M119" s="206"/>
      <c r="N119" s="207"/>
      <c r="O119" s="207"/>
      <c r="P119" s="208">
        <f>SUM(P120:P130)</f>
        <v>0</v>
      </c>
      <c r="Q119" s="207"/>
      <c r="R119" s="208">
        <f>SUM(R120:R130)</f>
        <v>0</v>
      </c>
      <c r="S119" s="207"/>
      <c r="T119" s="209">
        <f>SUM(T120:T130)</f>
        <v>0</v>
      </c>
      <c r="U119" s="12"/>
      <c r="V119" s="12"/>
      <c r="W119" s="12"/>
      <c r="X119" s="12"/>
      <c r="Y119" s="12"/>
      <c r="Z119" s="12"/>
      <c r="AA119" s="12"/>
      <c r="AB119" s="12"/>
      <c r="AC119" s="12"/>
      <c r="AD119" s="12"/>
      <c r="AE119" s="12"/>
      <c r="AR119" s="210" t="s">
        <v>80</v>
      </c>
      <c r="AT119" s="211" t="s">
        <v>72</v>
      </c>
      <c r="AU119" s="211" t="s">
        <v>73</v>
      </c>
      <c r="AY119" s="210" t="s">
        <v>236</v>
      </c>
      <c r="BK119" s="212">
        <f>SUM(BK120:BK130)</f>
        <v>0</v>
      </c>
    </row>
    <row r="120" s="2" customFormat="1" ht="21.75" customHeight="1">
      <c r="A120" s="40"/>
      <c r="B120" s="41"/>
      <c r="C120" s="215" t="s">
        <v>2275</v>
      </c>
      <c r="D120" s="215" t="s">
        <v>238</v>
      </c>
      <c r="E120" s="216" t="s">
        <v>2276</v>
      </c>
      <c r="F120" s="217" t="s">
        <v>2277</v>
      </c>
      <c r="G120" s="218" t="s">
        <v>2278</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243</v>
      </c>
      <c r="AT120" s="226" t="s">
        <v>238</v>
      </c>
      <c r="AU120" s="226" t="s">
        <v>80</v>
      </c>
      <c r="AY120" s="19" t="s">
        <v>236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243</v>
      </c>
      <c r="BM120" s="226" t="s">
        <v>797</v>
      </c>
    </row>
    <row r="121" s="2" customFormat="1" ht="16.5" customHeight="1">
      <c r="A121" s="40"/>
      <c r="B121" s="41"/>
      <c r="C121" s="215" t="s">
        <v>2279</v>
      </c>
      <c r="D121" s="215" t="s">
        <v>238</v>
      </c>
      <c r="E121" s="216" t="s">
        <v>2280</v>
      </c>
      <c r="F121" s="217" t="s">
        <v>2281</v>
      </c>
      <c r="G121" s="218" t="s">
        <v>1398</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243</v>
      </c>
      <c r="AT121" s="226" t="s">
        <v>238</v>
      </c>
      <c r="AU121" s="226" t="s">
        <v>80</v>
      </c>
      <c r="AY121" s="19" t="s">
        <v>236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243</v>
      </c>
      <c r="BM121" s="226" t="s">
        <v>809</v>
      </c>
    </row>
    <row r="122" s="2" customFormat="1" ht="16.5" customHeight="1">
      <c r="A122" s="40"/>
      <c r="B122" s="41"/>
      <c r="C122" s="215" t="s">
        <v>2282</v>
      </c>
      <c r="D122" s="215" t="s">
        <v>238</v>
      </c>
      <c r="E122" s="216" t="s">
        <v>2283</v>
      </c>
      <c r="F122" s="217" t="s">
        <v>2284</v>
      </c>
      <c r="G122" s="218" t="s">
        <v>2175</v>
      </c>
      <c r="H122" s="219">
        <v>10</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243</v>
      </c>
      <c r="AT122" s="226" t="s">
        <v>238</v>
      </c>
      <c r="AU122" s="226" t="s">
        <v>80</v>
      </c>
      <c r="AY122" s="19" t="s">
        <v>236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243</v>
      </c>
      <c r="BM122" s="226" t="s">
        <v>826</v>
      </c>
    </row>
    <row r="123" s="2" customFormat="1" ht="16.5" customHeight="1">
      <c r="A123" s="40"/>
      <c r="B123" s="41"/>
      <c r="C123" s="215" t="s">
        <v>2285</v>
      </c>
      <c r="D123" s="215" t="s">
        <v>238</v>
      </c>
      <c r="E123" s="216" t="s">
        <v>2286</v>
      </c>
      <c r="F123" s="217" t="s">
        <v>2287</v>
      </c>
      <c r="G123" s="218" t="s">
        <v>1398</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243</v>
      </c>
      <c r="AT123" s="226" t="s">
        <v>238</v>
      </c>
      <c r="AU123" s="226" t="s">
        <v>80</v>
      </c>
      <c r="AY123" s="19" t="s">
        <v>236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243</v>
      </c>
      <c r="BM123" s="226" t="s">
        <v>837</v>
      </c>
    </row>
    <row r="124" s="2" customFormat="1" ht="16.5" customHeight="1">
      <c r="A124" s="40"/>
      <c r="B124" s="41"/>
      <c r="C124" s="215" t="s">
        <v>2288</v>
      </c>
      <c r="D124" s="215" t="s">
        <v>238</v>
      </c>
      <c r="E124" s="216" t="s">
        <v>2289</v>
      </c>
      <c r="F124" s="217" t="s">
        <v>2290</v>
      </c>
      <c r="G124" s="218" t="s">
        <v>1398</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243</v>
      </c>
      <c r="AT124" s="226" t="s">
        <v>238</v>
      </c>
      <c r="AU124" s="226" t="s">
        <v>80</v>
      </c>
      <c r="AY124" s="19" t="s">
        <v>236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243</v>
      </c>
      <c r="BM124" s="226" t="s">
        <v>856</v>
      </c>
    </row>
    <row r="125" s="2" customFormat="1" ht="16.5" customHeight="1">
      <c r="A125" s="40"/>
      <c r="B125" s="41"/>
      <c r="C125" s="215" t="s">
        <v>2291</v>
      </c>
      <c r="D125" s="215" t="s">
        <v>238</v>
      </c>
      <c r="E125" s="216" t="s">
        <v>2292</v>
      </c>
      <c r="F125" s="217" t="s">
        <v>2293</v>
      </c>
      <c r="G125" s="218" t="s">
        <v>1398</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243</v>
      </c>
      <c r="AT125" s="226" t="s">
        <v>238</v>
      </c>
      <c r="AU125" s="226" t="s">
        <v>80</v>
      </c>
      <c r="AY125" s="19" t="s">
        <v>236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243</v>
      </c>
      <c r="BM125" s="226" t="s">
        <v>869</v>
      </c>
    </row>
    <row r="126" s="2" customFormat="1" ht="16.5" customHeight="1">
      <c r="A126" s="40"/>
      <c r="B126" s="41"/>
      <c r="C126" s="215" t="s">
        <v>2294</v>
      </c>
      <c r="D126" s="215" t="s">
        <v>238</v>
      </c>
      <c r="E126" s="216" t="s">
        <v>2295</v>
      </c>
      <c r="F126" s="217" t="s">
        <v>2296</v>
      </c>
      <c r="G126" s="218" t="s">
        <v>1398</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243</v>
      </c>
      <c r="AT126" s="226" t="s">
        <v>238</v>
      </c>
      <c r="AU126" s="226" t="s">
        <v>80</v>
      </c>
      <c r="AY126" s="19" t="s">
        <v>236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243</v>
      </c>
      <c r="BM126" s="226" t="s">
        <v>897</v>
      </c>
    </row>
    <row r="127" s="2" customFormat="1" ht="16.5" customHeight="1">
      <c r="A127" s="40"/>
      <c r="B127" s="41"/>
      <c r="C127" s="215" t="s">
        <v>2297</v>
      </c>
      <c r="D127" s="215" t="s">
        <v>238</v>
      </c>
      <c r="E127" s="216" t="s">
        <v>2298</v>
      </c>
      <c r="F127" s="217" t="s">
        <v>2299</v>
      </c>
      <c r="G127" s="218" t="s">
        <v>1398</v>
      </c>
      <c r="H127" s="219">
        <v>4</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243</v>
      </c>
      <c r="AT127" s="226" t="s">
        <v>238</v>
      </c>
      <c r="AU127" s="226" t="s">
        <v>80</v>
      </c>
      <c r="AY127" s="19" t="s">
        <v>236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243</v>
      </c>
      <c r="BM127" s="226" t="s">
        <v>918</v>
      </c>
    </row>
    <row r="128" s="2" customFormat="1" ht="24.15" customHeight="1">
      <c r="A128" s="40"/>
      <c r="B128" s="41"/>
      <c r="C128" s="215" t="s">
        <v>73</v>
      </c>
      <c r="D128" s="215" t="s">
        <v>238</v>
      </c>
      <c r="E128" s="216" t="s">
        <v>2300</v>
      </c>
      <c r="F128" s="217" t="s">
        <v>2301</v>
      </c>
      <c r="G128" s="218" t="s">
        <v>2175</v>
      </c>
      <c r="H128" s="219">
        <v>16</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243</v>
      </c>
      <c r="AT128" s="226" t="s">
        <v>238</v>
      </c>
      <c r="AU128" s="226" t="s">
        <v>80</v>
      </c>
      <c r="AY128" s="19" t="s">
        <v>236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243</v>
      </c>
      <c r="BM128" s="226" t="s">
        <v>929</v>
      </c>
    </row>
    <row r="129" s="2" customFormat="1" ht="16.5" customHeight="1">
      <c r="A129" s="40"/>
      <c r="B129" s="41"/>
      <c r="C129" s="215" t="s">
        <v>73</v>
      </c>
      <c r="D129" s="215" t="s">
        <v>238</v>
      </c>
      <c r="E129" s="216" t="s">
        <v>2302</v>
      </c>
      <c r="F129" s="217" t="s">
        <v>2303</v>
      </c>
      <c r="G129" s="218" t="s">
        <v>2175</v>
      </c>
      <c r="H129" s="219">
        <v>16</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243</v>
      </c>
      <c r="AT129" s="226" t="s">
        <v>238</v>
      </c>
      <c r="AU129" s="226" t="s">
        <v>80</v>
      </c>
      <c r="AY129" s="19" t="s">
        <v>236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243</v>
      </c>
      <c r="BM129" s="226" t="s">
        <v>950</v>
      </c>
    </row>
    <row r="130" s="2" customFormat="1" ht="16.5" customHeight="1">
      <c r="A130" s="40"/>
      <c r="B130" s="41"/>
      <c r="C130" s="215" t="s">
        <v>2304</v>
      </c>
      <c r="D130" s="215" t="s">
        <v>238</v>
      </c>
      <c r="E130" s="216" t="s">
        <v>2305</v>
      </c>
      <c r="F130" s="217" t="s">
        <v>2306</v>
      </c>
      <c r="G130" s="218" t="s">
        <v>1398</v>
      </c>
      <c r="H130" s="219">
        <v>1</v>
      </c>
      <c r="I130" s="220"/>
      <c r="J130" s="221">
        <f>ROUND(I130*H130,2)</f>
        <v>0</v>
      </c>
      <c r="K130" s="217" t="s">
        <v>19</v>
      </c>
      <c r="L130" s="46"/>
      <c r="M130" s="296" t="s">
        <v>19</v>
      </c>
      <c r="N130" s="297" t="s">
        <v>44</v>
      </c>
      <c r="O130" s="294"/>
      <c r="P130" s="298">
        <f>O130*H130</f>
        <v>0</v>
      </c>
      <c r="Q130" s="298">
        <v>0</v>
      </c>
      <c r="R130" s="298">
        <f>Q130*H130</f>
        <v>0</v>
      </c>
      <c r="S130" s="298">
        <v>0</v>
      </c>
      <c r="T130" s="299">
        <f>S130*H130</f>
        <v>0</v>
      </c>
      <c r="U130" s="40"/>
      <c r="V130" s="40"/>
      <c r="W130" s="40"/>
      <c r="X130" s="40"/>
      <c r="Y130" s="40"/>
      <c r="Z130" s="40"/>
      <c r="AA130" s="40"/>
      <c r="AB130" s="40"/>
      <c r="AC130" s="40"/>
      <c r="AD130" s="40"/>
      <c r="AE130" s="40"/>
      <c r="AR130" s="226" t="s">
        <v>243</v>
      </c>
      <c r="AT130" s="226" t="s">
        <v>238</v>
      </c>
      <c r="AU130" s="226" t="s">
        <v>80</v>
      </c>
      <c r="AY130" s="19" t="s">
        <v>236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243</v>
      </c>
      <c r="BM130" s="226" t="s">
        <v>971</v>
      </c>
    </row>
    <row r="131" s="2" customFormat="1" ht="6.96" customHeight="1">
      <c r="A131" s="40"/>
      <c r="B131" s="61"/>
      <c r="C131" s="62"/>
      <c r="D131" s="62"/>
      <c r="E131" s="62"/>
      <c r="F131" s="62"/>
      <c r="G131" s="62"/>
      <c r="H131" s="62"/>
      <c r="I131" s="62"/>
      <c r="J131" s="62"/>
      <c r="K131" s="62"/>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ijPT3Qjkz9cGeJVUCCjYlqmvLkKHUoSd93A99vDTD0D8cTrzODIF3RI/8ur/7EGyvHTUr2HD3nxvhrAndXjHqQ==" hashValue="JqqcdRLg+wwAqHOLqCjMxt0c6L+5m1qp3x/AbKE36eYBR2owVjdC9o+D1D5srf+UYmLaY7MWdAuuSjwf5IEwCw==" algorithmName="SHA-512" password="CC35"/>
  <autoFilter ref="C88:K13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1" customFormat="1" ht="12" customHeight="1">
      <c r="B8" s="22"/>
      <c r="D8" s="145" t="s">
        <v>132</v>
      </c>
      <c r="L8" s="22"/>
    </row>
    <row r="9" s="2" customFormat="1" ht="16.5" customHeight="1">
      <c r="A9" s="40"/>
      <c r="B9" s="46"/>
      <c r="C9" s="40"/>
      <c r="D9" s="40"/>
      <c r="E9" s="146" t="s">
        <v>136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140</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2307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21. 3. 2023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65564618</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Ing. Miloš Valíček</v>
      </c>
      <c r="F23" s="40"/>
      <c r="G23" s="40"/>
      <c r="H23" s="40"/>
      <c r="I23" s="145" t="s">
        <v>27</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47747528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ROUND((SUM(BE97:BE192)),  2)</f>
        <v>0</v>
      </c>
      <c r="G35" s="40"/>
      <c r="H35" s="40"/>
      <c r="I35" s="160">
        <v>0.20999999999999999</v>
      </c>
      <c r="J35" s="159">
        <f>ROUND(((SUM(BE97:BE192))*I35),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ROUND((SUM(BF97:BF192)),  2)</f>
        <v>0</v>
      </c>
      <c r="G36" s="40"/>
      <c r="H36" s="40"/>
      <c r="I36" s="160">
        <v>0.14999999999999999</v>
      </c>
      <c r="J36" s="159">
        <f>ROUND(((SUM(BF97:BF192))*I36),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ROUND((SUM(BG97:BG192)),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ROUND((SUM(BH97:BH192)),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ROUND((SUM(BI97:BI192)),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č.p. 1533, Hornická, Tachov</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136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140</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04 - ZTI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21. 3. 2023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Ing. Miloš Valíček</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Veronika Šoulová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194</v>
      </c>
      <c r="D61" s="174"/>
      <c r="E61" s="174"/>
      <c r="F61" s="174"/>
      <c r="G61" s="174"/>
      <c r="H61" s="174"/>
      <c r="I61" s="174"/>
      <c r="J61" s="175" t="s">
        <v>195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J97</f>
        <v>0</v>
      </c>
      <c r="K63" s="42"/>
      <c r="L63" s="147"/>
      <c r="S63" s="40"/>
      <c r="T63" s="40"/>
      <c r="U63" s="40"/>
      <c r="V63" s="40"/>
      <c r="W63" s="40"/>
      <c r="X63" s="40"/>
      <c r="Y63" s="40"/>
      <c r="Z63" s="40"/>
      <c r="AA63" s="40"/>
      <c r="AB63" s="40"/>
      <c r="AC63" s="40"/>
      <c r="AD63" s="40"/>
      <c r="AE63" s="40"/>
      <c r="AU63" s="19" t="s">
        <v>196</v>
      </c>
    </row>
    <row r="64" s="9" customFormat="1" ht="24.96" customHeight="1">
      <c r="A64" s="9"/>
      <c r="B64" s="177"/>
      <c r="C64" s="178"/>
      <c r="D64" s="179" t="s">
        <v>2308</v>
      </c>
      <c r="E64" s="180"/>
      <c r="F64" s="180"/>
      <c r="G64" s="180"/>
      <c r="H64" s="180"/>
      <c r="I64" s="180"/>
      <c r="J64" s="181">
        <f>J98</f>
        <v>0</v>
      </c>
      <c r="K64" s="178"/>
      <c r="L64" s="182"/>
      <c r="S64" s="9"/>
      <c r="T64" s="9"/>
      <c r="U64" s="9"/>
      <c r="V64" s="9"/>
      <c r="W64" s="9"/>
      <c r="X64" s="9"/>
      <c r="Y64" s="9"/>
      <c r="Z64" s="9"/>
      <c r="AA64" s="9"/>
      <c r="AB64" s="9"/>
      <c r="AC64" s="9"/>
      <c r="AD64" s="9"/>
      <c r="AE64" s="9"/>
    </row>
    <row r="65" s="9" customFormat="1" ht="24.96" customHeight="1">
      <c r="A65" s="9"/>
      <c r="B65" s="177"/>
      <c r="C65" s="178"/>
      <c r="D65" s="179" t="s">
        <v>2309</v>
      </c>
      <c r="E65" s="180"/>
      <c r="F65" s="180"/>
      <c r="G65" s="180"/>
      <c r="H65" s="180"/>
      <c r="I65" s="180"/>
      <c r="J65" s="181">
        <f>J120</f>
        <v>0</v>
      </c>
      <c r="K65" s="178"/>
      <c r="L65" s="182"/>
      <c r="S65" s="9"/>
      <c r="T65" s="9"/>
      <c r="U65" s="9"/>
      <c r="V65" s="9"/>
      <c r="W65" s="9"/>
      <c r="X65" s="9"/>
      <c r="Y65" s="9"/>
      <c r="Z65" s="9"/>
      <c r="AA65" s="9"/>
      <c r="AB65" s="9"/>
      <c r="AC65" s="9"/>
      <c r="AD65" s="9"/>
      <c r="AE65" s="9"/>
    </row>
    <row r="66" s="9" customFormat="1" ht="24.96" customHeight="1">
      <c r="A66" s="9"/>
      <c r="B66" s="177"/>
      <c r="C66" s="178"/>
      <c r="D66" s="179" t="s">
        <v>2310</v>
      </c>
      <c r="E66" s="180"/>
      <c r="F66" s="180"/>
      <c r="G66" s="180"/>
      <c r="H66" s="180"/>
      <c r="I66" s="180"/>
      <c r="J66" s="181">
        <f>J139</f>
        <v>0</v>
      </c>
      <c r="K66" s="178"/>
      <c r="L66" s="182"/>
      <c r="S66" s="9"/>
      <c r="T66" s="9"/>
      <c r="U66" s="9"/>
      <c r="V66" s="9"/>
      <c r="W66" s="9"/>
      <c r="X66" s="9"/>
      <c r="Y66" s="9"/>
      <c r="Z66" s="9"/>
      <c r="AA66" s="9"/>
      <c r="AB66" s="9"/>
      <c r="AC66" s="9"/>
      <c r="AD66" s="9"/>
      <c r="AE66" s="9"/>
    </row>
    <row r="67" s="9" customFormat="1" ht="24.96" customHeight="1">
      <c r="A67" s="9"/>
      <c r="B67" s="177"/>
      <c r="C67" s="178"/>
      <c r="D67" s="179" t="s">
        <v>2311</v>
      </c>
      <c r="E67" s="180"/>
      <c r="F67" s="180"/>
      <c r="G67" s="180"/>
      <c r="H67" s="180"/>
      <c r="I67" s="180"/>
      <c r="J67" s="181">
        <f>J170</f>
        <v>0</v>
      </c>
      <c r="K67" s="178"/>
      <c r="L67" s="182"/>
      <c r="S67" s="9"/>
      <c r="T67" s="9"/>
      <c r="U67" s="9"/>
      <c r="V67" s="9"/>
      <c r="W67" s="9"/>
      <c r="X67" s="9"/>
      <c r="Y67" s="9"/>
      <c r="Z67" s="9"/>
      <c r="AA67" s="9"/>
      <c r="AB67" s="9"/>
      <c r="AC67" s="9"/>
      <c r="AD67" s="9"/>
      <c r="AE67" s="9"/>
    </row>
    <row r="68" s="9" customFormat="1" ht="24.96" customHeight="1">
      <c r="A68" s="9"/>
      <c r="B68" s="177"/>
      <c r="C68" s="178"/>
      <c r="D68" s="179" t="s">
        <v>2312</v>
      </c>
      <c r="E68" s="180"/>
      <c r="F68" s="180"/>
      <c r="G68" s="180"/>
      <c r="H68" s="180"/>
      <c r="I68" s="180"/>
      <c r="J68" s="181">
        <f>J172</f>
        <v>0</v>
      </c>
      <c r="K68" s="178"/>
      <c r="L68" s="182"/>
      <c r="S68" s="9"/>
      <c r="T68" s="9"/>
      <c r="U68" s="9"/>
      <c r="V68" s="9"/>
      <c r="W68" s="9"/>
      <c r="X68" s="9"/>
      <c r="Y68" s="9"/>
      <c r="Z68" s="9"/>
      <c r="AA68" s="9"/>
      <c r="AB68" s="9"/>
      <c r="AC68" s="9"/>
      <c r="AD68" s="9"/>
      <c r="AE68" s="9"/>
    </row>
    <row r="69" s="9" customFormat="1" ht="24.96" customHeight="1">
      <c r="A69" s="9"/>
      <c r="B69" s="177"/>
      <c r="C69" s="178"/>
      <c r="D69" s="179" t="s">
        <v>2313</v>
      </c>
      <c r="E69" s="180"/>
      <c r="F69" s="180"/>
      <c r="G69" s="180"/>
      <c r="H69" s="180"/>
      <c r="I69" s="180"/>
      <c r="J69" s="181">
        <f>J174</f>
        <v>0</v>
      </c>
      <c r="K69" s="178"/>
      <c r="L69" s="182"/>
      <c r="S69" s="9"/>
      <c r="T69" s="9"/>
      <c r="U69" s="9"/>
      <c r="V69" s="9"/>
      <c r="W69" s="9"/>
      <c r="X69" s="9"/>
      <c r="Y69" s="9"/>
      <c r="Z69" s="9"/>
      <c r="AA69" s="9"/>
      <c r="AB69" s="9"/>
      <c r="AC69" s="9"/>
      <c r="AD69" s="9"/>
      <c r="AE69" s="9"/>
    </row>
    <row r="70" s="9" customFormat="1" ht="24.96" customHeight="1">
      <c r="A70" s="9"/>
      <c r="B70" s="177"/>
      <c r="C70" s="178"/>
      <c r="D70" s="179" t="s">
        <v>2314</v>
      </c>
      <c r="E70" s="180"/>
      <c r="F70" s="180"/>
      <c r="G70" s="180"/>
      <c r="H70" s="180"/>
      <c r="I70" s="180"/>
      <c r="J70" s="181">
        <f>J178</f>
        <v>0</v>
      </c>
      <c r="K70" s="178"/>
      <c r="L70" s="182"/>
      <c r="S70" s="9"/>
      <c r="T70" s="9"/>
      <c r="U70" s="9"/>
      <c r="V70" s="9"/>
      <c r="W70" s="9"/>
      <c r="X70" s="9"/>
      <c r="Y70" s="9"/>
      <c r="Z70" s="9"/>
      <c r="AA70" s="9"/>
      <c r="AB70" s="9"/>
      <c r="AC70" s="9"/>
      <c r="AD70" s="9"/>
      <c r="AE70" s="9"/>
    </row>
    <row r="71" s="9" customFormat="1" ht="24.96" customHeight="1">
      <c r="A71" s="9"/>
      <c r="B71" s="177"/>
      <c r="C71" s="178"/>
      <c r="D71" s="179" t="s">
        <v>2315</v>
      </c>
      <c r="E71" s="180"/>
      <c r="F71" s="180"/>
      <c r="G71" s="180"/>
      <c r="H71" s="180"/>
      <c r="I71" s="180"/>
      <c r="J71" s="181">
        <f>J180</f>
        <v>0</v>
      </c>
      <c r="K71" s="178"/>
      <c r="L71" s="182"/>
      <c r="S71" s="9"/>
      <c r="T71" s="9"/>
      <c r="U71" s="9"/>
      <c r="V71" s="9"/>
      <c r="W71" s="9"/>
      <c r="X71" s="9"/>
      <c r="Y71" s="9"/>
      <c r="Z71" s="9"/>
      <c r="AA71" s="9"/>
      <c r="AB71" s="9"/>
      <c r="AC71" s="9"/>
      <c r="AD71" s="9"/>
      <c r="AE71" s="9"/>
    </row>
    <row r="72" s="9" customFormat="1" ht="24.96" customHeight="1">
      <c r="A72" s="9"/>
      <c r="B72" s="177"/>
      <c r="C72" s="178"/>
      <c r="D72" s="179" t="s">
        <v>2316</v>
      </c>
      <c r="E72" s="180"/>
      <c r="F72" s="180"/>
      <c r="G72" s="180"/>
      <c r="H72" s="180"/>
      <c r="I72" s="180"/>
      <c r="J72" s="181">
        <f>J182</f>
        <v>0</v>
      </c>
      <c r="K72" s="178"/>
      <c r="L72" s="182"/>
      <c r="S72" s="9"/>
      <c r="T72" s="9"/>
      <c r="U72" s="9"/>
      <c r="V72" s="9"/>
      <c r="W72" s="9"/>
      <c r="X72" s="9"/>
      <c r="Y72" s="9"/>
      <c r="Z72" s="9"/>
      <c r="AA72" s="9"/>
      <c r="AB72" s="9"/>
      <c r="AC72" s="9"/>
      <c r="AD72" s="9"/>
      <c r="AE72" s="9"/>
    </row>
    <row r="73" s="9" customFormat="1" ht="24.96" customHeight="1">
      <c r="A73" s="9"/>
      <c r="B73" s="177"/>
      <c r="C73" s="178"/>
      <c r="D73" s="179" t="s">
        <v>2317</v>
      </c>
      <c r="E73" s="180"/>
      <c r="F73" s="180"/>
      <c r="G73" s="180"/>
      <c r="H73" s="180"/>
      <c r="I73" s="180"/>
      <c r="J73" s="181">
        <f>J184</f>
        <v>0</v>
      </c>
      <c r="K73" s="178"/>
      <c r="L73" s="182"/>
      <c r="S73" s="9"/>
      <c r="T73" s="9"/>
      <c r="U73" s="9"/>
      <c r="V73" s="9"/>
      <c r="W73" s="9"/>
      <c r="X73" s="9"/>
      <c r="Y73" s="9"/>
      <c r="Z73" s="9"/>
      <c r="AA73" s="9"/>
      <c r="AB73" s="9"/>
      <c r="AC73" s="9"/>
      <c r="AD73" s="9"/>
      <c r="AE73" s="9"/>
    </row>
    <row r="74" s="9" customFormat="1" ht="24.96" customHeight="1">
      <c r="A74" s="9"/>
      <c r="B74" s="177"/>
      <c r="C74" s="178"/>
      <c r="D74" s="179" t="s">
        <v>2318</v>
      </c>
      <c r="E74" s="180"/>
      <c r="F74" s="180"/>
      <c r="G74" s="180"/>
      <c r="H74" s="180"/>
      <c r="I74" s="180"/>
      <c r="J74" s="181">
        <f>J186</f>
        <v>0</v>
      </c>
      <c r="K74" s="178"/>
      <c r="L74" s="182"/>
      <c r="S74" s="9"/>
      <c r="T74" s="9"/>
      <c r="U74" s="9"/>
      <c r="V74" s="9"/>
      <c r="W74" s="9"/>
      <c r="X74" s="9"/>
      <c r="Y74" s="9"/>
      <c r="Z74" s="9"/>
      <c r="AA74" s="9"/>
      <c r="AB74" s="9"/>
      <c r="AC74" s="9"/>
      <c r="AD74" s="9"/>
      <c r="AE74" s="9"/>
    </row>
    <row r="75" s="9" customFormat="1" ht="24.96" customHeight="1">
      <c r="A75" s="9"/>
      <c r="B75" s="177"/>
      <c r="C75" s="178"/>
      <c r="D75" s="179" t="s">
        <v>2319</v>
      </c>
      <c r="E75" s="180"/>
      <c r="F75" s="180"/>
      <c r="G75" s="180"/>
      <c r="H75" s="180"/>
      <c r="I75" s="180"/>
      <c r="J75" s="181">
        <f>J188</f>
        <v>0</v>
      </c>
      <c r="K75" s="178"/>
      <c r="L75" s="182"/>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221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Stavební úpravy č.p. 1533, Hornická, Tachov</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132</v>
      </c>
      <c r="D86" s="24"/>
      <c r="E86" s="24"/>
      <c r="F86" s="24"/>
      <c r="G86" s="24"/>
      <c r="H86" s="24"/>
      <c r="I86" s="24"/>
      <c r="J86" s="24"/>
      <c r="K86" s="24"/>
      <c r="L86" s="22"/>
    </row>
    <row r="87" s="2" customFormat="1" ht="16.5" customHeight="1">
      <c r="A87" s="40"/>
      <c r="B87" s="41"/>
      <c r="C87" s="42"/>
      <c r="D87" s="42"/>
      <c r="E87" s="172" t="s">
        <v>136</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140</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E11</f>
        <v>04 - ZTI</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F14</f>
        <v xml:space="preserve"> </v>
      </c>
      <c r="G91" s="42"/>
      <c r="H91" s="42"/>
      <c r="I91" s="34" t="s">
        <v>23</v>
      </c>
      <c r="J91" s="74" t="str">
        <f>IF(J14="","",J14)</f>
        <v>21. 3. 2023</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E17</f>
        <v xml:space="preserve"> </v>
      </c>
      <c r="G93" s="42"/>
      <c r="H93" s="42"/>
      <c r="I93" s="34" t="s">
        <v>30</v>
      </c>
      <c r="J93" s="38" t="str">
        <f>E23</f>
        <v>Ing. Miloš Valíček</v>
      </c>
      <c r="K93" s="42"/>
      <c r="L93" s="147"/>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34</v>
      </c>
      <c r="J94" s="38" t="str">
        <f>E26</f>
        <v>Veronika Šoulová</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222</v>
      </c>
      <c r="D96" s="191" t="s">
        <v>58</v>
      </c>
      <c r="E96" s="191" t="s">
        <v>54</v>
      </c>
      <c r="F96" s="191" t="s">
        <v>55</v>
      </c>
      <c r="G96" s="191" t="s">
        <v>223</v>
      </c>
      <c r="H96" s="191" t="s">
        <v>224</v>
      </c>
      <c r="I96" s="191" t="s">
        <v>225</v>
      </c>
      <c r="J96" s="191" t="s">
        <v>195</v>
      </c>
      <c r="K96" s="192" t="s">
        <v>226</v>
      </c>
      <c r="L96" s="193"/>
      <c r="M96" s="94" t="s">
        <v>19</v>
      </c>
      <c r="N96" s="95" t="s">
        <v>43</v>
      </c>
      <c r="O96" s="95" t="s">
        <v>227</v>
      </c>
      <c r="P96" s="95" t="s">
        <v>228</v>
      </c>
      <c r="Q96" s="95" t="s">
        <v>229</v>
      </c>
      <c r="R96" s="95" t="s">
        <v>230</v>
      </c>
      <c r="S96" s="95" t="s">
        <v>231</v>
      </c>
      <c r="T96" s="96" t="s">
        <v>232</v>
      </c>
      <c r="U96" s="188"/>
      <c r="V96" s="188"/>
      <c r="W96" s="188"/>
      <c r="X96" s="188"/>
      <c r="Y96" s="188"/>
      <c r="Z96" s="188"/>
      <c r="AA96" s="188"/>
      <c r="AB96" s="188"/>
      <c r="AC96" s="188"/>
      <c r="AD96" s="188"/>
      <c r="AE96" s="188"/>
    </row>
    <row r="97" s="2" customFormat="1" ht="22.8" customHeight="1">
      <c r="A97" s="40"/>
      <c r="B97" s="41"/>
      <c r="C97" s="101" t="s">
        <v>233</v>
      </c>
      <c r="D97" s="42"/>
      <c r="E97" s="42"/>
      <c r="F97" s="42"/>
      <c r="G97" s="42"/>
      <c r="H97" s="42"/>
      <c r="I97" s="42"/>
      <c r="J97" s="194">
        <f>BK97</f>
        <v>0</v>
      </c>
      <c r="K97" s="42"/>
      <c r="L97" s="46"/>
      <c r="M97" s="97"/>
      <c r="N97" s="195"/>
      <c r="O97" s="98"/>
      <c r="P97" s="196">
        <f>P98+P120+P139+P170+P172+P174+P178+P180+P182+P184+P186+P188</f>
        <v>0</v>
      </c>
      <c r="Q97" s="98"/>
      <c r="R97" s="196">
        <f>R98+R120+R139+R170+R172+R174+R178+R180+R182+R184+R186+R188</f>
        <v>0</v>
      </c>
      <c r="S97" s="98"/>
      <c r="T97" s="197">
        <f>T98+T120+T139+T170+T172+T174+T178+T180+T182+T184+T186+T188</f>
        <v>0</v>
      </c>
      <c r="U97" s="40"/>
      <c r="V97" s="40"/>
      <c r="W97" s="40"/>
      <c r="X97" s="40"/>
      <c r="Y97" s="40"/>
      <c r="Z97" s="40"/>
      <c r="AA97" s="40"/>
      <c r="AB97" s="40"/>
      <c r="AC97" s="40"/>
      <c r="AD97" s="40"/>
      <c r="AE97" s="40"/>
      <c r="AT97" s="19" t="s">
        <v>72</v>
      </c>
      <c r="AU97" s="19" t="s">
        <v>196</v>
      </c>
      <c r="BK97" s="198">
        <f>BK98+BK120+BK139+BK170+BK172+BK174+BK178+BK180+BK182+BK184+BK186+BK188</f>
        <v>0</v>
      </c>
    </row>
    <row r="98" s="12" customFormat="1" ht="25.92" customHeight="1">
      <c r="A98" s="12"/>
      <c r="B98" s="199"/>
      <c r="C98" s="200"/>
      <c r="D98" s="201" t="s">
        <v>72</v>
      </c>
      <c r="E98" s="202" t="s">
        <v>2320</v>
      </c>
      <c r="F98" s="202" t="s">
        <v>2321</v>
      </c>
      <c r="G98" s="200"/>
      <c r="H98" s="200"/>
      <c r="I98" s="203"/>
      <c r="J98" s="204">
        <f>BK98</f>
        <v>0</v>
      </c>
      <c r="K98" s="200"/>
      <c r="L98" s="205"/>
      <c r="M98" s="206"/>
      <c r="N98" s="207"/>
      <c r="O98" s="207"/>
      <c r="P98" s="208">
        <f>SUM(P99:P119)</f>
        <v>0</v>
      </c>
      <c r="Q98" s="207"/>
      <c r="R98" s="208">
        <f>SUM(R99:R119)</f>
        <v>0</v>
      </c>
      <c r="S98" s="207"/>
      <c r="T98" s="209">
        <f>SUM(T99:T119)</f>
        <v>0</v>
      </c>
      <c r="U98" s="12"/>
      <c r="V98" s="12"/>
      <c r="W98" s="12"/>
      <c r="X98" s="12"/>
      <c r="Y98" s="12"/>
      <c r="Z98" s="12"/>
      <c r="AA98" s="12"/>
      <c r="AB98" s="12"/>
      <c r="AC98" s="12"/>
      <c r="AD98" s="12"/>
      <c r="AE98" s="12"/>
      <c r="AR98" s="210" t="s">
        <v>82</v>
      </c>
      <c r="AT98" s="211" t="s">
        <v>72</v>
      </c>
      <c r="AU98" s="211" t="s">
        <v>73</v>
      </c>
      <c r="AY98" s="210" t="s">
        <v>236</v>
      </c>
      <c r="BK98" s="212">
        <f>SUM(BK99:BK119)</f>
        <v>0</v>
      </c>
    </row>
    <row r="99" s="2" customFormat="1" ht="16.5" customHeight="1">
      <c r="A99" s="40"/>
      <c r="B99" s="41"/>
      <c r="C99" s="215" t="s">
        <v>73</v>
      </c>
      <c r="D99" s="215" t="s">
        <v>238</v>
      </c>
      <c r="E99" s="216" t="s">
        <v>2322</v>
      </c>
      <c r="F99" s="217" t="s">
        <v>2323</v>
      </c>
      <c r="G99" s="218" t="s">
        <v>179</v>
      </c>
      <c r="H99" s="219">
        <v>4</v>
      </c>
      <c r="I99" s="220"/>
      <c r="J99" s="221">
        <f>ROUND(I99*H99,2)</f>
        <v>0</v>
      </c>
      <c r="K99" s="217" t="s">
        <v>2324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348</v>
      </c>
      <c r="AT99" s="226" t="s">
        <v>238</v>
      </c>
      <c r="AU99" s="226" t="s">
        <v>80</v>
      </c>
      <c r="AY99" s="19" t="s">
        <v>236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348</v>
      </c>
      <c r="BM99" s="226" t="s">
        <v>82</v>
      </c>
    </row>
    <row r="100" s="2" customFormat="1" ht="16.5" customHeight="1">
      <c r="A100" s="40"/>
      <c r="B100" s="41"/>
      <c r="C100" s="215" t="s">
        <v>73</v>
      </c>
      <c r="D100" s="215" t="s">
        <v>238</v>
      </c>
      <c r="E100" s="216" t="s">
        <v>2325</v>
      </c>
      <c r="F100" s="217" t="s">
        <v>2326</v>
      </c>
      <c r="G100" s="218" t="s">
        <v>179</v>
      </c>
      <c r="H100" s="219">
        <v>2.5</v>
      </c>
      <c r="I100" s="220"/>
      <c r="J100" s="221">
        <f>ROUND(I100*H100,2)</f>
        <v>0</v>
      </c>
      <c r="K100" s="217" t="s">
        <v>2324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348</v>
      </c>
      <c r="AT100" s="226" t="s">
        <v>238</v>
      </c>
      <c r="AU100" s="226" t="s">
        <v>80</v>
      </c>
      <c r="AY100" s="19" t="s">
        <v>236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348</v>
      </c>
      <c r="BM100" s="226" t="s">
        <v>243</v>
      </c>
    </row>
    <row r="101" s="2" customFormat="1" ht="16.5" customHeight="1">
      <c r="A101" s="40"/>
      <c r="B101" s="41"/>
      <c r="C101" s="215" t="s">
        <v>73</v>
      </c>
      <c r="D101" s="215" t="s">
        <v>238</v>
      </c>
      <c r="E101" s="216" t="s">
        <v>2327</v>
      </c>
      <c r="F101" s="217" t="s">
        <v>2328</v>
      </c>
      <c r="G101" s="218" t="s">
        <v>179</v>
      </c>
      <c r="H101" s="219">
        <v>21</v>
      </c>
      <c r="I101" s="220"/>
      <c r="J101" s="221">
        <f>ROUND(I101*H101,2)</f>
        <v>0</v>
      </c>
      <c r="K101" s="217" t="s">
        <v>2324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348</v>
      </c>
      <c r="AT101" s="226" t="s">
        <v>238</v>
      </c>
      <c r="AU101" s="226" t="s">
        <v>80</v>
      </c>
      <c r="AY101" s="19" t="s">
        <v>236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348</v>
      </c>
      <c r="BM101" s="226" t="s">
        <v>278</v>
      </c>
    </row>
    <row r="102" s="2" customFormat="1" ht="16.5" customHeight="1">
      <c r="A102" s="40"/>
      <c r="B102" s="41"/>
      <c r="C102" s="215" t="s">
        <v>73</v>
      </c>
      <c r="D102" s="215" t="s">
        <v>238</v>
      </c>
      <c r="E102" s="216" t="s">
        <v>2329</v>
      </c>
      <c r="F102" s="217" t="s">
        <v>2330</v>
      </c>
      <c r="G102" s="218" t="s">
        <v>179</v>
      </c>
      <c r="H102" s="219">
        <v>6</v>
      </c>
      <c r="I102" s="220"/>
      <c r="J102" s="221">
        <f>ROUND(I102*H102,2)</f>
        <v>0</v>
      </c>
      <c r="K102" s="217" t="s">
        <v>2324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348</v>
      </c>
      <c r="AT102" s="226" t="s">
        <v>238</v>
      </c>
      <c r="AU102" s="226" t="s">
        <v>80</v>
      </c>
      <c r="AY102" s="19" t="s">
        <v>236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348</v>
      </c>
      <c r="BM102" s="226" t="s">
        <v>292</v>
      </c>
    </row>
    <row r="103" s="2" customFormat="1" ht="16.5" customHeight="1">
      <c r="A103" s="40"/>
      <c r="B103" s="41"/>
      <c r="C103" s="215" t="s">
        <v>73</v>
      </c>
      <c r="D103" s="215" t="s">
        <v>238</v>
      </c>
      <c r="E103" s="216" t="s">
        <v>2331</v>
      </c>
      <c r="F103" s="217" t="s">
        <v>2332</v>
      </c>
      <c r="G103" s="218" t="s">
        <v>179</v>
      </c>
      <c r="H103" s="219">
        <v>3</v>
      </c>
      <c r="I103" s="220"/>
      <c r="J103" s="221">
        <f>ROUND(I103*H103,2)</f>
        <v>0</v>
      </c>
      <c r="K103" s="217" t="s">
        <v>2324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348</v>
      </c>
      <c r="AT103" s="226" t="s">
        <v>238</v>
      </c>
      <c r="AU103" s="226" t="s">
        <v>80</v>
      </c>
      <c r="AY103" s="19" t="s">
        <v>236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348</v>
      </c>
      <c r="BM103" s="226" t="s">
        <v>305</v>
      </c>
    </row>
    <row r="104" s="2" customFormat="1" ht="16.5" customHeight="1">
      <c r="A104" s="40"/>
      <c r="B104" s="41"/>
      <c r="C104" s="215" t="s">
        <v>73</v>
      </c>
      <c r="D104" s="215" t="s">
        <v>238</v>
      </c>
      <c r="E104" s="216" t="s">
        <v>2333</v>
      </c>
      <c r="F104" s="217" t="s">
        <v>2334</v>
      </c>
      <c r="G104" s="218" t="s">
        <v>179</v>
      </c>
      <c r="H104" s="219">
        <v>26</v>
      </c>
      <c r="I104" s="220"/>
      <c r="J104" s="221">
        <f>ROUND(I104*H104,2)</f>
        <v>0</v>
      </c>
      <c r="K104" s="217" t="s">
        <v>2324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348</v>
      </c>
      <c r="AT104" s="226" t="s">
        <v>238</v>
      </c>
      <c r="AU104" s="226" t="s">
        <v>80</v>
      </c>
      <c r="AY104" s="19" t="s">
        <v>236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348</v>
      </c>
      <c r="BM104" s="226" t="s">
        <v>317</v>
      </c>
    </row>
    <row r="105" s="2" customFormat="1" ht="16.5" customHeight="1">
      <c r="A105" s="40"/>
      <c r="B105" s="41"/>
      <c r="C105" s="215" t="s">
        <v>73</v>
      </c>
      <c r="D105" s="215" t="s">
        <v>238</v>
      </c>
      <c r="E105" s="216" t="s">
        <v>2335</v>
      </c>
      <c r="F105" s="217" t="s">
        <v>2336</v>
      </c>
      <c r="G105" s="218" t="s">
        <v>179</v>
      </c>
      <c r="H105" s="219">
        <v>3</v>
      </c>
      <c r="I105" s="220"/>
      <c r="J105" s="221">
        <f>ROUND(I105*H105,2)</f>
        <v>0</v>
      </c>
      <c r="K105" s="217" t="s">
        <v>2324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348</v>
      </c>
      <c r="AT105" s="226" t="s">
        <v>238</v>
      </c>
      <c r="AU105" s="226" t="s">
        <v>80</v>
      </c>
      <c r="AY105" s="19" t="s">
        <v>236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348</v>
      </c>
      <c r="BM105" s="226" t="s">
        <v>335</v>
      </c>
    </row>
    <row r="106" s="2" customFormat="1" ht="16.5" customHeight="1">
      <c r="A106" s="40"/>
      <c r="B106" s="41"/>
      <c r="C106" s="215" t="s">
        <v>73</v>
      </c>
      <c r="D106" s="215" t="s">
        <v>238</v>
      </c>
      <c r="E106" s="216" t="s">
        <v>2337</v>
      </c>
      <c r="F106" s="217" t="s">
        <v>2338</v>
      </c>
      <c r="G106" s="218" t="s">
        <v>301</v>
      </c>
      <c r="H106" s="219">
        <v>5</v>
      </c>
      <c r="I106" s="220"/>
      <c r="J106" s="221">
        <f>ROUND(I106*H106,2)</f>
        <v>0</v>
      </c>
      <c r="K106" s="217" t="s">
        <v>2324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348</v>
      </c>
      <c r="AT106" s="226" t="s">
        <v>238</v>
      </c>
      <c r="AU106" s="226" t="s">
        <v>80</v>
      </c>
      <c r="AY106" s="19" t="s">
        <v>236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348</v>
      </c>
      <c r="BM106" s="226" t="s">
        <v>348</v>
      </c>
    </row>
    <row r="107" s="2" customFormat="1" ht="16.5" customHeight="1">
      <c r="A107" s="40"/>
      <c r="B107" s="41"/>
      <c r="C107" s="215" t="s">
        <v>73</v>
      </c>
      <c r="D107" s="215" t="s">
        <v>238</v>
      </c>
      <c r="E107" s="216" t="s">
        <v>2339</v>
      </c>
      <c r="F107" s="217" t="s">
        <v>2340</v>
      </c>
      <c r="G107" s="218" t="s">
        <v>301</v>
      </c>
      <c r="H107" s="219">
        <v>7</v>
      </c>
      <c r="I107" s="220"/>
      <c r="J107" s="221">
        <f>ROUND(I107*H107,2)</f>
        <v>0</v>
      </c>
      <c r="K107" s="217" t="s">
        <v>2324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348</v>
      </c>
      <c r="AT107" s="226" t="s">
        <v>238</v>
      </c>
      <c r="AU107" s="226" t="s">
        <v>80</v>
      </c>
      <c r="AY107" s="19" t="s">
        <v>236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348</v>
      </c>
      <c r="BM107" s="226" t="s">
        <v>369</v>
      </c>
    </row>
    <row r="108" s="2" customFormat="1" ht="16.5" customHeight="1">
      <c r="A108" s="40"/>
      <c r="B108" s="41"/>
      <c r="C108" s="215" t="s">
        <v>73</v>
      </c>
      <c r="D108" s="215" t="s">
        <v>238</v>
      </c>
      <c r="E108" s="216" t="s">
        <v>2341</v>
      </c>
      <c r="F108" s="217" t="s">
        <v>2342</v>
      </c>
      <c r="G108" s="218" t="s">
        <v>301</v>
      </c>
      <c r="H108" s="219">
        <v>3</v>
      </c>
      <c r="I108" s="220"/>
      <c r="J108" s="221">
        <f>ROUND(I108*H108,2)</f>
        <v>0</v>
      </c>
      <c r="K108" s="217" t="s">
        <v>2324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348</v>
      </c>
      <c r="AT108" s="226" t="s">
        <v>238</v>
      </c>
      <c r="AU108" s="226" t="s">
        <v>80</v>
      </c>
      <c r="AY108" s="19" t="s">
        <v>236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348</v>
      </c>
      <c r="BM108" s="226" t="s">
        <v>387</v>
      </c>
    </row>
    <row r="109" s="2" customFormat="1" ht="16.5" customHeight="1">
      <c r="A109" s="40"/>
      <c r="B109" s="41"/>
      <c r="C109" s="215" t="s">
        <v>73</v>
      </c>
      <c r="D109" s="215" t="s">
        <v>238</v>
      </c>
      <c r="E109" s="216" t="s">
        <v>2343</v>
      </c>
      <c r="F109" s="217" t="s">
        <v>2344</v>
      </c>
      <c r="G109" s="218" t="s">
        <v>301</v>
      </c>
      <c r="H109" s="219">
        <v>1</v>
      </c>
      <c r="I109" s="220"/>
      <c r="J109" s="221">
        <f>ROUND(I109*H109,2)</f>
        <v>0</v>
      </c>
      <c r="K109" s="217" t="s">
        <v>2345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348</v>
      </c>
      <c r="AT109" s="226" t="s">
        <v>238</v>
      </c>
      <c r="AU109" s="226" t="s">
        <v>80</v>
      </c>
      <c r="AY109" s="19" t="s">
        <v>236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348</v>
      </c>
      <c r="BM109" s="226" t="s">
        <v>402</v>
      </c>
    </row>
    <row r="110" s="2" customFormat="1" ht="16.5" customHeight="1">
      <c r="A110" s="40"/>
      <c r="B110" s="41"/>
      <c r="C110" s="215" t="s">
        <v>73</v>
      </c>
      <c r="D110" s="215" t="s">
        <v>238</v>
      </c>
      <c r="E110" s="216" t="s">
        <v>2346</v>
      </c>
      <c r="F110" s="217" t="s">
        <v>2347</v>
      </c>
      <c r="G110" s="218" t="s">
        <v>301</v>
      </c>
      <c r="H110" s="219">
        <v>3</v>
      </c>
      <c r="I110" s="220"/>
      <c r="J110" s="221">
        <f>ROUND(I110*H110,2)</f>
        <v>0</v>
      </c>
      <c r="K110" s="217" t="s">
        <v>2324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348</v>
      </c>
      <c r="AT110" s="226" t="s">
        <v>238</v>
      </c>
      <c r="AU110" s="226" t="s">
        <v>80</v>
      </c>
      <c r="AY110" s="19" t="s">
        <v>236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348</v>
      </c>
      <c r="BM110" s="226" t="s">
        <v>415</v>
      </c>
    </row>
    <row r="111" s="2" customFormat="1" ht="16.5" customHeight="1">
      <c r="A111" s="40"/>
      <c r="B111" s="41"/>
      <c r="C111" s="215" t="s">
        <v>73</v>
      </c>
      <c r="D111" s="215" t="s">
        <v>238</v>
      </c>
      <c r="E111" s="216" t="s">
        <v>2348</v>
      </c>
      <c r="F111" s="217" t="s">
        <v>2349</v>
      </c>
      <c r="G111" s="218" t="s">
        <v>301</v>
      </c>
      <c r="H111" s="219">
        <v>1</v>
      </c>
      <c r="I111" s="220"/>
      <c r="J111" s="221">
        <f>ROUND(I111*H111,2)</f>
        <v>0</v>
      </c>
      <c r="K111" s="217" t="s">
        <v>2345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348</v>
      </c>
      <c r="AT111" s="226" t="s">
        <v>238</v>
      </c>
      <c r="AU111" s="226" t="s">
        <v>80</v>
      </c>
      <c r="AY111" s="19" t="s">
        <v>236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348</v>
      </c>
      <c r="BM111" s="226" t="s">
        <v>435</v>
      </c>
    </row>
    <row r="112" s="2" customFormat="1" ht="16.5" customHeight="1">
      <c r="A112" s="40"/>
      <c r="B112" s="41"/>
      <c r="C112" s="215" t="s">
        <v>73</v>
      </c>
      <c r="D112" s="215" t="s">
        <v>238</v>
      </c>
      <c r="E112" s="216" t="s">
        <v>2350</v>
      </c>
      <c r="F112" s="217" t="s">
        <v>2351</v>
      </c>
      <c r="G112" s="218" t="s">
        <v>301</v>
      </c>
      <c r="H112" s="219">
        <v>1</v>
      </c>
      <c r="I112" s="220"/>
      <c r="J112" s="221">
        <f>ROUND(I112*H112,2)</f>
        <v>0</v>
      </c>
      <c r="K112" s="217" t="s">
        <v>2345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348</v>
      </c>
      <c r="AT112" s="226" t="s">
        <v>238</v>
      </c>
      <c r="AU112" s="226" t="s">
        <v>80</v>
      </c>
      <c r="AY112" s="19" t="s">
        <v>236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348</v>
      </c>
      <c r="BM112" s="226" t="s">
        <v>531</v>
      </c>
    </row>
    <row r="113" s="2" customFormat="1" ht="16.5" customHeight="1">
      <c r="A113" s="40"/>
      <c r="B113" s="41"/>
      <c r="C113" s="215" t="s">
        <v>73</v>
      </c>
      <c r="D113" s="215" t="s">
        <v>238</v>
      </c>
      <c r="E113" s="216" t="s">
        <v>2352</v>
      </c>
      <c r="F113" s="217" t="s">
        <v>2353</v>
      </c>
      <c r="G113" s="218" t="s">
        <v>301</v>
      </c>
      <c r="H113" s="219">
        <v>2</v>
      </c>
      <c r="I113" s="220"/>
      <c r="J113" s="221">
        <f>ROUND(I113*H113,2)</f>
        <v>0</v>
      </c>
      <c r="K113" s="217" t="s">
        <v>2324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348</v>
      </c>
      <c r="AT113" s="226" t="s">
        <v>238</v>
      </c>
      <c r="AU113" s="226" t="s">
        <v>80</v>
      </c>
      <c r="AY113" s="19" t="s">
        <v>236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348</v>
      </c>
      <c r="BM113" s="226" t="s">
        <v>550</v>
      </c>
    </row>
    <row r="114" s="2" customFormat="1" ht="16.5" customHeight="1">
      <c r="A114" s="40"/>
      <c r="B114" s="41"/>
      <c r="C114" s="215" t="s">
        <v>73</v>
      </c>
      <c r="D114" s="215" t="s">
        <v>238</v>
      </c>
      <c r="E114" s="216" t="s">
        <v>2354</v>
      </c>
      <c r="F114" s="217" t="s">
        <v>2355</v>
      </c>
      <c r="G114" s="218" t="s">
        <v>179</v>
      </c>
      <c r="H114" s="219">
        <v>59.5</v>
      </c>
      <c r="I114" s="220"/>
      <c r="J114" s="221">
        <f>ROUND(I114*H114,2)</f>
        <v>0</v>
      </c>
      <c r="K114" s="217" t="s">
        <v>2324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348</v>
      </c>
      <c r="AT114" s="226" t="s">
        <v>238</v>
      </c>
      <c r="AU114" s="226" t="s">
        <v>80</v>
      </c>
      <c r="AY114" s="19" t="s">
        <v>236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348</v>
      </c>
      <c r="BM114" s="226" t="s">
        <v>577</v>
      </c>
    </row>
    <row r="115" s="2" customFormat="1" ht="16.5" customHeight="1">
      <c r="A115" s="40"/>
      <c r="B115" s="41"/>
      <c r="C115" s="215" t="s">
        <v>73</v>
      </c>
      <c r="D115" s="215" t="s">
        <v>238</v>
      </c>
      <c r="E115" s="216" t="s">
        <v>2356</v>
      </c>
      <c r="F115" s="217" t="s">
        <v>2357</v>
      </c>
      <c r="G115" s="218" t="s">
        <v>301</v>
      </c>
      <c r="H115" s="219">
        <v>4</v>
      </c>
      <c r="I115" s="220"/>
      <c r="J115" s="221">
        <f>ROUND(I115*H115,2)</f>
        <v>0</v>
      </c>
      <c r="K115" s="217" t="s">
        <v>2324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348</v>
      </c>
      <c r="AT115" s="226" t="s">
        <v>238</v>
      </c>
      <c r="AU115" s="226" t="s">
        <v>80</v>
      </c>
      <c r="AY115" s="19" t="s">
        <v>236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348</v>
      </c>
      <c r="BM115" s="226" t="s">
        <v>647</v>
      </c>
    </row>
    <row r="116" s="2" customFormat="1" ht="16.5" customHeight="1">
      <c r="A116" s="40"/>
      <c r="B116" s="41"/>
      <c r="C116" s="215" t="s">
        <v>73</v>
      </c>
      <c r="D116" s="215" t="s">
        <v>238</v>
      </c>
      <c r="E116" s="216" t="s">
        <v>2358</v>
      </c>
      <c r="F116" s="217" t="s">
        <v>2359</v>
      </c>
      <c r="G116" s="218" t="s">
        <v>301</v>
      </c>
      <c r="H116" s="219">
        <v>3</v>
      </c>
      <c r="I116" s="220"/>
      <c r="J116" s="221">
        <f>ROUND(I116*H116,2)</f>
        <v>0</v>
      </c>
      <c r="K116" s="217" t="s">
        <v>2324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348</v>
      </c>
      <c r="AT116" s="226" t="s">
        <v>238</v>
      </c>
      <c r="AU116" s="226" t="s">
        <v>80</v>
      </c>
      <c r="AY116" s="19" t="s">
        <v>236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348</v>
      </c>
      <c r="BM116" s="226" t="s">
        <v>677</v>
      </c>
    </row>
    <row r="117" s="2" customFormat="1" ht="16.5" customHeight="1">
      <c r="A117" s="40"/>
      <c r="B117" s="41"/>
      <c r="C117" s="215" t="s">
        <v>73</v>
      </c>
      <c r="D117" s="215" t="s">
        <v>238</v>
      </c>
      <c r="E117" s="216" t="s">
        <v>2360</v>
      </c>
      <c r="F117" s="217" t="s">
        <v>2361</v>
      </c>
      <c r="G117" s="218" t="s">
        <v>301</v>
      </c>
      <c r="H117" s="219">
        <v>2</v>
      </c>
      <c r="I117" s="220"/>
      <c r="J117" s="221">
        <f>ROUND(I117*H117,2)</f>
        <v>0</v>
      </c>
      <c r="K117" s="217" t="s">
        <v>2324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348</v>
      </c>
      <c r="AT117" s="226" t="s">
        <v>238</v>
      </c>
      <c r="AU117" s="226" t="s">
        <v>80</v>
      </c>
      <c r="AY117" s="19" t="s">
        <v>236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348</v>
      </c>
      <c r="BM117" s="226" t="s">
        <v>694</v>
      </c>
    </row>
    <row r="118" s="2" customFormat="1" ht="16.5" customHeight="1">
      <c r="A118" s="40"/>
      <c r="B118" s="41"/>
      <c r="C118" s="215" t="s">
        <v>73</v>
      </c>
      <c r="D118" s="215" t="s">
        <v>238</v>
      </c>
      <c r="E118" s="216" t="s">
        <v>2362</v>
      </c>
      <c r="F118" s="217" t="s">
        <v>2363</v>
      </c>
      <c r="G118" s="218" t="s">
        <v>301</v>
      </c>
      <c r="H118" s="219">
        <v>5</v>
      </c>
      <c r="I118" s="220"/>
      <c r="J118" s="221">
        <f>ROUND(I118*H118,2)</f>
        <v>0</v>
      </c>
      <c r="K118" s="217" t="s">
        <v>2324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348</v>
      </c>
      <c r="AT118" s="226" t="s">
        <v>238</v>
      </c>
      <c r="AU118" s="226" t="s">
        <v>80</v>
      </c>
      <c r="AY118" s="19" t="s">
        <v>236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348</v>
      </c>
      <c r="BM118" s="226" t="s">
        <v>706</v>
      </c>
    </row>
    <row r="119" s="2" customFormat="1" ht="16.5" customHeight="1">
      <c r="A119" s="40"/>
      <c r="B119" s="41"/>
      <c r="C119" s="215" t="s">
        <v>73</v>
      </c>
      <c r="D119" s="215" t="s">
        <v>238</v>
      </c>
      <c r="E119" s="216" t="s">
        <v>2364</v>
      </c>
      <c r="F119" s="217" t="s">
        <v>2365</v>
      </c>
      <c r="G119" s="218" t="s">
        <v>179</v>
      </c>
      <c r="H119" s="219">
        <v>2</v>
      </c>
      <c r="I119" s="220"/>
      <c r="J119" s="221">
        <f>ROUND(I119*H119,2)</f>
        <v>0</v>
      </c>
      <c r="K119" s="217" t="s">
        <v>2345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348</v>
      </c>
      <c r="AT119" s="226" t="s">
        <v>238</v>
      </c>
      <c r="AU119" s="226" t="s">
        <v>80</v>
      </c>
      <c r="AY119" s="19" t="s">
        <v>236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348</v>
      </c>
      <c r="BM119" s="226" t="s">
        <v>717</v>
      </c>
    </row>
    <row r="120" s="12" customFormat="1" ht="25.92" customHeight="1">
      <c r="A120" s="12"/>
      <c r="B120" s="199"/>
      <c r="C120" s="200"/>
      <c r="D120" s="201" t="s">
        <v>72</v>
      </c>
      <c r="E120" s="202" t="s">
        <v>2366</v>
      </c>
      <c r="F120" s="202" t="s">
        <v>2367</v>
      </c>
      <c r="G120" s="200"/>
      <c r="H120" s="200"/>
      <c r="I120" s="203"/>
      <c r="J120" s="204">
        <f>BK120</f>
        <v>0</v>
      </c>
      <c r="K120" s="200"/>
      <c r="L120" s="205"/>
      <c r="M120" s="206"/>
      <c r="N120" s="207"/>
      <c r="O120" s="207"/>
      <c r="P120" s="208">
        <f>SUM(P121:P138)</f>
        <v>0</v>
      </c>
      <c r="Q120" s="207"/>
      <c r="R120" s="208">
        <f>SUM(R121:R138)</f>
        <v>0</v>
      </c>
      <c r="S120" s="207"/>
      <c r="T120" s="209">
        <f>SUM(T121:T138)</f>
        <v>0</v>
      </c>
      <c r="U120" s="12"/>
      <c r="V120" s="12"/>
      <c r="W120" s="12"/>
      <c r="X120" s="12"/>
      <c r="Y120" s="12"/>
      <c r="Z120" s="12"/>
      <c r="AA120" s="12"/>
      <c r="AB120" s="12"/>
      <c r="AC120" s="12"/>
      <c r="AD120" s="12"/>
      <c r="AE120" s="12"/>
      <c r="AR120" s="210" t="s">
        <v>82</v>
      </c>
      <c r="AT120" s="211" t="s">
        <v>72</v>
      </c>
      <c r="AU120" s="211" t="s">
        <v>73</v>
      </c>
      <c r="AY120" s="210" t="s">
        <v>236</v>
      </c>
      <c r="BK120" s="212">
        <f>SUM(BK121:BK138)</f>
        <v>0</v>
      </c>
    </row>
    <row r="121" s="2" customFormat="1" ht="16.5" customHeight="1">
      <c r="A121" s="40"/>
      <c r="B121" s="41"/>
      <c r="C121" s="215" t="s">
        <v>73</v>
      </c>
      <c r="D121" s="215" t="s">
        <v>238</v>
      </c>
      <c r="E121" s="216" t="s">
        <v>2368</v>
      </c>
      <c r="F121" s="217" t="s">
        <v>2369</v>
      </c>
      <c r="G121" s="218" t="s">
        <v>179</v>
      </c>
      <c r="H121" s="219">
        <v>139.5</v>
      </c>
      <c r="I121" s="220"/>
      <c r="J121" s="221">
        <f>ROUND(I121*H121,2)</f>
        <v>0</v>
      </c>
      <c r="K121" s="217" t="s">
        <v>2324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348</v>
      </c>
      <c r="AT121" s="226" t="s">
        <v>238</v>
      </c>
      <c r="AU121" s="226" t="s">
        <v>80</v>
      </c>
      <c r="AY121" s="19" t="s">
        <v>236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348</v>
      </c>
      <c r="BM121" s="226" t="s">
        <v>728</v>
      </c>
    </row>
    <row r="122" s="2" customFormat="1" ht="16.5" customHeight="1">
      <c r="A122" s="40"/>
      <c r="B122" s="41"/>
      <c r="C122" s="215" t="s">
        <v>73</v>
      </c>
      <c r="D122" s="215" t="s">
        <v>238</v>
      </c>
      <c r="E122" s="216" t="s">
        <v>2370</v>
      </c>
      <c r="F122" s="217" t="s">
        <v>2371</v>
      </c>
      <c r="G122" s="218" t="s">
        <v>179</v>
      </c>
      <c r="H122" s="219">
        <v>139.5</v>
      </c>
      <c r="I122" s="220"/>
      <c r="J122" s="221">
        <f>ROUND(I122*H122,2)</f>
        <v>0</v>
      </c>
      <c r="K122" s="217" t="s">
        <v>2324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348</v>
      </c>
      <c r="AT122" s="226" t="s">
        <v>238</v>
      </c>
      <c r="AU122" s="226" t="s">
        <v>80</v>
      </c>
      <c r="AY122" s="19" t="s">
        <v>236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348</v>
      </c>
      <c r="BM122" s="226" t="s">
        <v>745</v>
      </c>
    </row>
    <row r="123" s="2" customFormat="1" ht="16.5" customHeight="1">
      <c r="A123" s="40"/>
      <c r="B123" s="41"/>
      <c r="C123" s="215" t="s">
        <v>73</v>
      </c>
      <c r="D123" s="215" t="s">
        <v>238</v>
      </c>
      <c r="E123" s="216" t="s">
        <v>2372</v>
      </c>
      <c r="F123" s="217" t="s">
        <v>2373</v>
      </c>
      <c r="G123" s="218" t="s">
        <v>301</v>
      </c>
      <c r="H123" s="219">
        <v>6</v>
      </c>
      <c r="I123" s="220"/>
      <c r="J123" s="221">
        <f>ROUND(I123*H123,2)</f>
        <v>0</v>
      </c>
      <c r="K123" s="217" t="s">
        <v>2324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348</v>
      </c>
      <c r="AT123" s="226" t="s">
        <v>238</v>
      </c>
      <c r="AU123" s="226" t="s">
        <v>80</v>
      </c>
      <c r="AY123" s="19" t="s">
        <v>236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348</v>
      </c>
      <c r="BM123" s="226" t="s">
        <v>755</v>
      </c>
    </row>
    <row r="124" s="2" customFormat="1" ht="16.5" customHeight="1">
      <c r="A124" s="40"/>
      <c r="B124" s="41"/>
      <c r="C124" s="215" t="s">
        <v>73</v>
      </c>
      <c r="D124" s="215" t="s">
        <v>238</v>
      </c>
      <c r="E124" s="216" t="s">
        <v>2374</v>
      </c>
      <c r="F124" s="217" t="s">
        <v>2375</v>
      </c>
      <c r="G124" s="218" t="s">
        <v>2376</v>
      </c>
      <c r="H124" s="219">
        <v>2</v>
      </c>
      <c r="I124" s="220"/>
      <c r="J124" s="221">
        <f>ROUND(I124*H124,2)</f>
        <v>0</v>
      </c>
      <c r="K124" s="217" t="s">
        <v>2324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348</v>
      </c>
      <c r="AT124" s="226" t="s">
        <v>238</v>
      </c>
      <c r="AU124" s="226" t="s">
        <v>80</v>
      </c>
      <c r="AY124" s="19" t="s">
        <v>236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348</v>
      </c>
      <c r="BM124" s="226" t="s">
        <v>772</v>
      </c>
    </row>
    <row r="125" s="2" customFormat="1" ht="16.5" customHeight="1">
      <c r="A125" s="40"/>
      <c r="B125" s="41"/>
      <c r="C125" s="215" t="s">
        <v>73</v>
      </c>
      <c r="D125" s="215" t="s">
        <v>238</v>
      </c>
      <c r="E125" s="216" t="s">
        <v>2377</v>
      </c>
      <c r="F125" s="217" t="s">
        <v>2378</v>
      </c>
      <c r="G125" s="218" t="s">
        <v>179</v>
      </c>
      <c r="H125" s="219">
        <v>12</v>
      </c>
      <c r="I125" s="220"/>
      <c r="J125" s="221">
        <f>ROUND(I125*H125,2)</f>
        <v>0</v>
      </c>
      <c r="K125" s="217" t="s">
        <v>2324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348</v>
      </c>
      <c r="AT125" s="226" t="s">
        <v>238</v>
      </c>
      <c r="AU125" s="226" t="s">
        <v>80</v>
      </c>
      <c r="AY125" s="19" t="s">
        <v>236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348</v>
      </c>
      <c r="BM125" s="226" t="s">
        <v>788</v>
      </c>
    </row>
    <row r="126" s="2" customFormat="1" ht="16.5" customHeight="1">
      <c r="A126" s="40"/>
      <c r="B126" s="41"/>
      <c r="C126" s="215" t="s">
        <v>73</v>
      </c>
      <c r="D126" s="215" t="s">
        <v>238</v>
      </c>
      <c r="E126" s="216" t="s">
        <v>2379</v>
      </c>
      <c r="F126" s="217" t="s">
        <v>2380</v>
      </c>
      <c r="G126" s="218" t="s">
        <v>179</v>
      </c>
      <c r="H126" s="219">
        <v>65.5</v>
      </c>
      <c r="I126" s="220"/>
      <c r="J126" s="221">
        <f>ROUND(I126*H126,2)</f>
        <v>0</v>
      </c>
      <c r="K126" s="217" t="s">
        <v>2324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348</v>
      </c>
      <c r="AT126" s="226" t="s">
        <v>238</v>
      </c>
      <c r="AU126" s="226" t="s">
        <v>80</v>
      </c>
      <c r="AY126" s="19" t="s">
        <v>236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348</v>
      </c>
      <c r="BM126" s="226" t="s">
        <v>797</v>
      </c>
    </row>
    <row r="127" s="2" customFormat="1" ht="16.5" customHeight="1">
      <c r="A127" s="40"/>
      <c r="B127" s="41"/>
      <c r="C127" s="215" t="s">
        <v>73</v>
      </c>
      <c r="D127" s="215" t="s">
        <v>238</v>
      </c>
      <c r="E127" s="216" t="s">
        <v>2381</v>
      </c>
      <c r="F127" s="217" t="s">
        <v>2382</v>
      </c>
      <c r="G127" s="218" t="s">
        <v>179</v>
      </c>
      <c r="H127" s="219">
        <v>28</v>
      </c>
      <c r="I127" s="220"/>
      <c r="J127" s="221">
        <f>ROUND(I127*H127,2)</f>
        <v>0</v>
      </c>
      <c r="K127" s="217" t="s">
        <v>2324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348</v>
      </c>
      <c r="AT127" s="226" t="s">
        <v>238</v>
      </c>
      <c r="AU127" s="226" t="s">
        <v>80</v>
      </c>
      <c r="AY127" s="19" t="s">
        <v>236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348</v>
      </c>
      <c r="BM127" s="226" t="s">
        <v>809</v>
      </c>
    </row>
    <row r="128" s="2" customFormat="1" ht="16.5" customHeight="1">
      <c r="A128" s="40"/>
      <c r="B128" s="41"/>
      <c r="C128" s="215" t="s">
        <v>73</v>
      </c>
      <c r="D128" s="215" t="s">
        <v>238</v>
      </c>
      <c r="E128" s="216" t="s">
        <v>2383</v>
      </c>
      <c r="F128" s="217" t="s">
        <v>2384</v>
      </c>
      <c r="G128" s="218" t="s">
        <v>179</v>
      </c>
      <c r="H128" s="219">
        <v>34</v>
      </c>
      <c r="I128" s="220"/>
      <c r="J128" s="221">
        <f>ROUND(I128*H128,2)</f>
        <v>0</v>
      </c>
      <c r="K128" s="217" t="s">
        <v>2324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348</v>
      </c>
      <c r="AT128" s="226" t="s">
        <v>238</v>
      </c>
      <c r="AU128" s="226" t="s">
        <v>80</v>
      </c>
      <c r="AY128" s="19" t="s">
        <v>236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348</v>
      </c>
      <c r="BM128" s="226" t="s">
        <v>826</v>
      </c>
    </row>
    <row r="129" s="2" customFormat="1" ht="16.5" customHeight="1">
      <c r="A129" s="40"/>
      <c r="B129" s="41"/>
      <c r="C129" s="215" t="s">
        <v>73</v>
      </c>
      <c r="D129" s="215" t="s">
        <v>238</v>
      </c>
      <c r="E129" s="216" t="s">
        <v>2385</v>
      </c>
      <c r="F129" s="217" t="s">
        <v>2386</v>
      </c>
      <c r="G129" s="218" t="s">
        <v>179</v>
      </c>
      <c r="H129" s="219">
        <v>12</v>
      </c>
      <c r="I129" s="220"/>
      <c r="J129" s="221">
        <f>ROUND(I129*H129,2)</f>
        <v>0</v>
      </c>
      <c r="K129" s="217" t="s">
        <v>2324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348</v>
      </c>
      <c r="AT129" s="226" t="s">
        <v>238</v>
      </c>
      <c r="AU129" s="226" t="s">
        <v>80</v>
      </c>
      <c r="AY129" s="19" t="s">
        <v>236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348</v>
      </c>
      <c r="BM129" s="226" t="s">
        <v>837</v>
      </c>
    </row>
    <row r="130" s="2" customFormat="1" ht="16.5" customHeight="1">
      <c r="A130" s="40"/>
      <c r="B130" s="41"/>
      <c r="C130" s="215" t="s">
        <v>73</v>
      </c>
      <c r="D130" s="215" t="s">
        <v>238</v>
      </c>
      <c r="E130" s="216" t="s">
        <v>2387</v>
      </c>
      <c r="F130" s="217" t="s">
        <v>2388</v>
      </c>
      <c r="G130" s="218" t="s">
        <v>179</v>
      </c>
      <c r="H130" s="219">
        <v>65.5</v>
      </c>
      <c r="I130" s="220"/>
      <c r="J130" s="221">
        <f>ROUND(I130*H130,2)</f>
        <v>0</v>
      </c>
      <c r="K130" s="217" t="s">
        <v>2324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348</v>
      </c>
      <c r="AT130" s="226" t="s">
        <v>238</v>
      </c>
      <c r="AU130" s="226" t="s">
        <v>80</v>
      </c>
      <c r="AY130" s="19" t="s">
        <v>236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348</v>
      </c>
      <c r="BM130" s="226" t="s">
        <v>856</v>
      </c>
    </row>
    <row r="131" s="2" customFormat="1" ht="16.5" customHeight="1">
      <c r="A131" s="40"/>
      <c r="B131" s="41"/>
      <c r="C131" s="215" t="s">
        <v>73</v>
      </c>
      <c r="D131" s="215" t="s">
        <v>238</v>
      </c>
      <c r="E131" s="216" t="s">
        <v>2389</v>
      </c>
      <c r="F131" s="217" t="s">
        <v>2390</v>
      </c>
      <c r="G131" s="218" t="s">
        <v>179</v>
      </c>
      <c r="H131" s="219">
        <v>28</v>
      </c>
      <c r="I131" s="220"/>
      <c r="J131" s="221">
        <f>ROUND(I131*H131,2)</f>
        <v>0</v>
      </c>
      <c r="K131" s="217" t="s">
        <v>2324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348</v>
      </c>
      <c r="AT131" s="226" t="s">
        <v>238</v>
      </c>
      <c r="AU131" s="226" t="s">
        <v>80</v>
      </c>
      <c r="AY131" s="19" t="s">
        <v>236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348</v>
      </c>
      <c r="BM131" s="226" t="s">
        <v>869</v>
      </c>
    </row>
    <row r="132" s="2" customFormat="1" ht="16.5" customHeight="1">
      <c r="A132" s="40"/>
      <c r="B132" s="41"/>
      <c r="C132" s="215" t="s">
        <v>73</v>
      </c>
      <c r="D132" s="215" t="s">
        <v>238</v>
      </c>
      <c r="E132" s="216" t="s">
        <v>2391</v>
      </c>
      <c r="F132" s="217" t="s">
        <v>2392</v>
      </c>
      <c r="G132" s="218" t="s">
        <v>179</v>
      </c>
      <c r="H132" s="219">
        <v>34</v>
      </c>
      <c r="I132" s="220"/>
      <c r="J132" s="221">
        <f>ROUND(I132*H132,2)</f>
        <v>0</v>
      </c>
      <c r="K132" s="217" t="s">
        <v>2324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348</v>
      </c>
      <c r="AT132" s="226" t="s">
        <v>238</v>
      </c>
      <c r="AU132" s="226" t="s">
        <v>80</v>
      </c>
      <c r="AY132" s="19" t="s">
        <v>236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348</v>
      </c>
      <c r="BM132" s="226" t="s">
        <v>897</v>
      </c>
    </row>
    <row r="133" s="2" customFormat="1" ht="16.5" customHeight="1">
      <c r="A133" s="40"/>
      <c r="B133" s="41"/>
      <c r="C133" s="215" t="s">
        <v>73</v>
      </c>
      <c r="D133" s="215" t="s">
        <v>238</v>
      </c>
      <c r="E133" s="216" t="s">
        <v>2393</v>
      </c>
      <c r="F133" s="217" t="s">
        <v>2394</v>
      </c>
      <c r="G133" s="218" t="s">
        <v>301</v>
      </c>
      <c r="H133" s="219">
        <v>6</v>
      </c>
      <c r="I133" s="220"/>
      <c r="J133" s="221">
        <f>ROUND(I133*H133,2)</f>
        <v>0</v>
      </c>
      <c r="K133" s="217" t="s">
        <v>2345</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348</v>
      </c>
      <c r="AT133" s="226" t="s">
        <v>238</v>
      </c>
      <c r="AU133" s="226" t="s">
        <v>80</v>
      </c>
      <c r="AY133" s="19" t="s">
        <v>236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348</v>
      </c>
      <c r="BM133" s="226" t="s">
        <v>918</v>
      </c>
    </row>
    <row r="134" s="2" customFormat="1" ht="16.5" customHeight="1">
      <c r="A134" s="40"/>
      <c r="B134" s="41"/>
      <c r="C134" s="215" t="s">
        <v>73</v>
      </c>
      <c r="D134" s="215" t="s">
        <v>238</v>
      </c>
      <c r="E134" s="216" t="s">
        <v>2395</v>
      </c>
      <c r="F134" s="217" t="s">
        <v>2396</v>
      </c>
      <c r="G134" s="218" t="s">
        <v>301</v>
      </c>
      <c r="H134" s="219">
        <v>7</v>
      </c>
      <c r="I134" s="220"/>
      <c r="J134" s="221">
        <f>ROUND(I134*H134,2)</f>
        <v>0</v>
      </c>
      <c r="K134" s="217" t="s">
        <v>2324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348</v>
      </c>
      <c r="AT134" s="226" t="s">
        <v>238</v>
      </c>
      <c r="AU134" s="226" t="s">
        <v>80</v>
      </c>
      <c r="AY134" s="19" t="s">
        <v>236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348</v>
      </c>
      <c r="BM134" s="226" t="s">
        <v>929</v>
      </c>
    </row>
    <row r="135" s="2" customFormat="1" ht="16.5" customHeight="1">
      <c r="A135" s="40"/>
      <c r="B135" s="41"/>
      <c r="C135" s="215" t="s">
        <v>73</v>
      </c>
      <c r="D135" s="215" t="s">
        <v>238</v>
      </c>
      <c r="E135" s="216" t="s">
        <v>2397</v>
      </c>
      <c r="F135" s="217" t="s">
        <v>2398</v>
      </c>
      <c r="G135" s="218" t="s">
        <v>301</v>
      </c>
      <c r="H135" s="219">
        <v>3</v>
      </c>
      <c r="I135" s="220"/>
      <c r="J135" s="221">
        <f>ROUND(I135*H135,2)</f>
        <v>0</v>
      </c>
      <c r="K135" s="217" t="s">
        <v>2324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348</v>
      </c>
      <c r="AT135" s="226" t="s">
        <v>238</v>
      </c>
      <c r="AU135" s="226" t="s">
        <v>80</v>
      </c>
      <c r="AY135" s="19" t="s">
        <v>236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348</v>
      </c>
      <c r="BM135" s="226" t="s">
        <v>950</v>
      </c>
    </row>
    <row r="136" s="2" customFormat="1" ht="16.5" customHeight="1">
      <c r="A136" s="40"/>
      <c r="B136" s="41"/>
      <c r="C136" s="215" t="s">
        <v>73</v>
      </c>
      <c r="D136" s="215" t="s">
        <v>238</v>
      </c>
      <c r="E136" s="216" t="s">
        <v>2399</v>
      </c>
      <c r="F136" s="217" t="s">
        <v>2400</v>
      </c>
      <c r="G136" s="218" t="s">
        <v>301</v>
      </c>
      <c r="H136" s="219">
        <v>1</v>
      </c>
      <c r="I136" s="220"/>
      <c r="J136" s="221">
        <f>ROUND(I136*H136,2)</f>
        <v>0</v>
      </c>
      <c r="K136" s="217" t="s">
        <v>2324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348</v>
      </c>
      <c r="AT136" s="226" t="s">
        <v>238</v>
      </c>
      <c r="AU136" s="226" t="s">
        <v>80</v>
      </c>
      <c r="AY136" s="19" t="s">
        <v>236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348</v>
      </c>
      <c r="BM136" s="226" t="s">
        <v>971</v>
      </c>
    </row>
    <row r="137" s="2" customFormat="1" ht="16.5" customHeight="1">
      <c r="A137" s="40"/>
      <c r="B137" s="41"/>
      <c r="C137" s="215" t="s">
        <v>73</v>
      </c>
      <c r="D137" s="215" t="s">
        <v>238</v>
      </c>
      <c r="E137" s="216" t="s">
        <v>2401</v>
      </c>
      <c r="F137" s="217" t="s">
        <v>2402</v>
      </c>
      <c r="G137" s="218" t="s">
        <v>301</v>
      </c>
      <c r="H137" s="219">
        <v>1</v>
      </c>
      <c r="I137" s="220"/>
      <c r="J137" s="221">
        <f>ROUND(I137*H137,2)</f>
        <v>0</v>
      </c>
      <c r="K137" s="217" t="s">
        <v>2324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348</v>
      </c>
      <c r="AT137" s="226" t="s">
        <v>238</v>
      </c>
      <c r="AU137" s="226" t="s">
        <v>80</v>
      </c>
      <c r="AY137" s="19" t="s">
        <v>236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348</v>
      </c>
      <c r="BM137" s="226" t="s">
        <v>989</v>
      </c>
    </row>
    <row r="138" s="2" customFormat="1" ht="16.5" customHeight="1">
      <c r="A138" s="40"/>
      <c r="B138" s="41"/>
      <c r="C138" s="215" t="s">
        <v>73</v>
      </c>
      <c r="D138" s="215" t="s">
        <v>238</v>
      </c>
      <c r="E138" s="216" t="s">
        <v>2403</v>
      </c>
      <c r="F138" s="217" t="s">
        <v>2404</v>
      </c>
      <c r="G138" s="218" t="s">
        <v>301</v>
      </c>
      <c r="H138" s="219">
        <v>3</v>
      </c>
      <c r="I138" s="220"/>
      <c r="J138" s="221">
        <f>ROUND(I138*H138,2)</f>
        <v>0</v>
      </c>
      <c r="K138" s="217" t="s">
        <v>2324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348</v>
      </c>
      <c r="AT138" s="226" t="s">
        <v>238</v>
      </c>
      <c r="AU138" s="226" t="s">
        <v>80</v>
      </c>
      <c r="AY138" s="19" t="s">
        <v>236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348</v>
      </c>
      <c r="BM138" s="226" t="s">
        <v>1001</v>
      </c>
    </row>
    <row r="139" s="12" customFormat="1" ht="25.92" customHeight="1">
      <c r="A139" s="12"/>
      <c r="B139" s="199"/>
      <c r="C139" s="200"/>
      <c r="D139" s="201" t="s">
        <v>72</v>
      </c>
      <c r="E139" s="202" t="s">
        <v>1305</v>
      </c>
      <c r="F139" s="202" t="s">
        <v>2405</v>
      </c>
      <c r="G139" s="200"/>
      <c r="H139" s="200"/>
      <c r="I139" s="203"/>
      <c r="J139" s="204">
        <f>BK139</f>
        <v>0</v>
      </c>
      <c r="K139" s="200"/>
      <c r="L139" s="205"/>
      <c r="M139" s="206"/>
      <c r="N139" s="207"/>
      <c r="O139" s="207"/>
      <c r="P139" s="208">
        <f>SUM(P140:P169)</f>
        <v>0</v>
      </c>
      <c r="Q139" s="207"/>
      <c r="R139" s="208">
        <f>SUM(R140:R169)</f>
        <v>0</v>
      </c>
      <c r="S139" s="207"/>
      <c r="T139" s="209">
        <f>SUM(T140:T169)</f>
        <v>0</v>
      </c>
      <c r="U139" s="12"/>
      <c r="V139" s="12"/>
      <c r="W139" s="12"/>
      <c r="X139" s="12"/>
      <c r="Y139" s="12"/>
      <c r="Z139" s="12"/>
      <c r="AA139" s="12"/>
      <c r="AB139" s="12"/>
      <c r="AC139" s="12"/>
      <c r="AD139" s="12"/>
      <c r="AE139" s="12"/>
      <c r="AR139" s="210" t="s">
        <v>82</v>
      </c>
      <c r="AT139" s="211" t="s">
        <v>72</v>
      </c>
      <c r="AU139" s="211" t="s">
        <v>73</v>
      </c>
      <c r="AY139" s="210" t="s">
        <v>236</v>
      </c>
      <c r="BK139" s="212">
        <f>SUM(BK140:BK169)</f>
        <v>0</v>
      </c>
    </row>
    <row r="140" s="2" customFormat="1" ht="16.5" customHeight="1">
      <c r="A140" s="40"/>
      <c r="B140" s="41"/>
      <c r="C140" s="215" t="s">
        <v>73</v>
      </c>
      <c r="D140" s="215" t="s">
        <v>238</v>
      </c>
      <c r="E140" s="216" t="s">
        <v>2406</v>
      </c>
      <c r="F140" s="217" t="s">
        <v>2407</v>
      </c>
      <c r="G140" s="218" t="s">
        <v>1310</v>
      </c>
      <c r="H140" s="219">
        <v>1</v>
      </c>
      <c r="I140" s="220"/>
      <c r="J140" s="221">
        <f>ROUND(I140*H140,2)</f>
        <v>0</v>
      </c>
      <c r="K140" s="217" t="s">
        <v>2324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348</v>
      </c>
      <c r="AT140" s="226" t="s">
        <v>238</v>
      </c>
      <c r="AU140" s="226" t="s">
        <v>80</v>
      </c>
      <c r="AY140" s="19" t="s">
        <v>236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348</v>
      </c>
      <c r="BM140" s="226" t="s">
        <v>1016</v>
      </c>
    </row>
    <row r="141" s="2" customFormat="1" ht="16.5" customHeight="1">
      <c r="A141" s="40"/>
      <c r="B141" s="41"/>
      <c r="C141" s="215" t="s">
        <v>73</v>
      </c>
      <c r="D141" s="215" t="s">
        <v>238</v>
      </c>
      <c r="E141" s="216" t="s">
        <v>2408</v>
      </c>
      <c r="F141" s="217" t="s">
        <v>2409</v>
      </c>
      <c r="G141" s="218" t="s">
        <v>1310</v>
      </c>
      <c r="H141" s="219">
        <v>3</v>
      </c>
      <c r="I141" s="220"/>
      <c r="J141" s="221">
        <f>ROUND(I141*H141,2)</f>
        <v>0</v>
      </c>
      <c r="K141" s="217" t="s">
        <v>2324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348</v>
      </c>
      <c r="AT141" s="226" t="s">
        <v>238</v>
      </c>
      <c r="AU141" s="226" t="s">
        <v>80</v>
      </c>
      <c r="AY141" s="19" t="s">
        <v>236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348</v>
      </c>
      <c r="BM141" s="226" t="s">
        <v>1034</v>
      </c>
    </row>
    <row r="142" s="2" customFormat="1" ht="16.5" customHeight="1">
      <c r="A142" s="40"/>
      <c r="B142" s="41"/>
      <c r="C142" s="215" t="s">
        <v>73</v>
      </c>
      <c r="D142" s="215" t="s">
        <v>238</v>
      </c>
      <c r="E142" s="216" t="s">
        <v>2410</v>
      </c>
      <c r="F142" s="217" t="s">
        <v>2411</v>
      </c>
      <c r="G142" s="218" t="s">
        <v>1310</v>
      </c>
      <c r="H142" s="219">
        <v>4</v>
      </c>
      <c r="I142" s="220"/>
      <c r="J142" s="221">
        <f>ROUND(I142*H142,2)</f>
        <v>0</v>
      </c>
      <c r="K142" s="217" t="s">
        <v>2324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348</v>
      </c>
      <c r="AT142" s="226" t="s">
        <v>238</v>
      </c>
      <c r="AU142" s="226" t="s">
        <v>80</v>
      </c>
      <c r="AY142" s="19" t="s">
        <v>236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348</v>
      </c>
      <c r="BM142" s="226" t="s">
        <v>1047</v>
      </c>
    </row>
    <row r="143" s="2" customFormat="1" ht="16.5" customHeight="1">
      <c r="A143" s="40"/>
      <c r="B143" s="41"/>
      <c r="C143" s="215" t="s">
        <v>73</v>
      </c>
      <c r="D143" s="215" t="s">
        <v>238</v>
      </c>
      <c r="E143" s="216" t="s">
        <v>2412</v>
      </c>
      <c r="F143" s="217" t="s">
        <v>2413</v>
      </c>
      <c r="G143" s="218" t="s">
        <v>1310</v>
      </c>
      <c r="H143" s="219">
        <v>13</v>
      </c>
      <c r="I143" s="220"/>
      <c r="J143" s="221">
        <f>ROUND(I143*H143,2)</f>
        <v>0</v>
      </c>
      <c r="K143" s="217" t="s">
        <v>2324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348</v>
      </c>
      <c r="AT143" s="226" t="s">
        <v>238</v>
      </c>
      <c r="AU143" s="226" t="s">
        <v>80</v>
      </c>
      <c r="AY143" s="19" t="s">
        <v>236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348</v>
      </c>
      <c r="BM143" s="226" t="s">
        <v>1071</v>
      </c>
    </row>
    <row r="144" s="2" customFormat="1" ht="16.5" customHeight="1">
      <c r="A144" s="40"/>
      <c r="B144" s="41"/>
      <c r="C144" s="215" t="s">
        <v>73</v>
      </c>
      <c r="D144" s="215" t="s">
        <v>238</v>
      </c>
      <c r="E144" s="216" t="s">
        <v>2414</v>
      </c>
      <c r="F144" s="217" t="s">
        <v>2415</v>
      </c>
      <c r="G144" s="218" t="s">
        <v>301</v>
      </c>
      <c r="H144" s="219">
        <v>4</v>
      </c>
      <c r="I144" s="220"/>
      <c r="J144" s="221">
        <f>ROUND(I144*H144,2)</f>
        <v>0</v>
      </c>
      <c r="K144" s="217" t="s">
        <v>2324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348</v>
      </c>
      <c r="AT144" s="226" t="s">
        <v>238</v>
      </c>
      <c r="AU144" s="226" t="s">
        <v>80</v>
      </c>
      <c r="AY144" s="19" t="s">
        <v>236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348</v>
      </c>
      <c r="BM144" s="226" t="s">
        <v>1082</v>
      </c>
    </row>
    <row r="145" s="2" customFormat="1" ht="16.5" customHeight="1">
      <c r="A145" s="40"/>
      <c r="B145" s="41"/>
      <c r="C145" s="215" t="s">
        <v>73</v>
      </c>
      <c r="D145" s="215" t="s">
        <v>238</v>
      </c>
      <c r="E145" s="216" t="s">
        <v>2416</v>
      </c>
      <c r="F145" s="217" t="s">
        <v>2417</v>
      </c>
      <c r="G145" s="218" t="s">
        <v>301</v>
      </c>
      <c r="H145" s="219">
        <v>1</v>
      </c>
      <c r="I145" s="220"/>
      <c r="J145" s="221">
        <f>ROUND(I145*H145,2)</f>
        <v>0</v>
      </c>
      <c r="K145" s="217" t="s">
        <v>2324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348</v>
      </c>
      <c r="AT145" s="226" t="s">
        <v>238</v>
      </c>
      <c r="AU145" s="226" t="s">
        <v>80</v>
      </c>
      <c r="AY145" s="19" t="s">
        <v>236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348</v>
      </c>
      <c r="BM145" s="226" t="s">
        <v>1093</v>
      </c>
    </row>
    <row r="146" s="2" customFormat="1" ht="16.5" customHeight="1">
      <c r="A146" s="40"/>
      <c r="B146" s="41"/>
      <c r="C146" s="215" t="s">
        <v>73</v>
      </c>
      <c r="D146" s="215" t="s">
        <v>238</v>
      </c>
      <c r="E146" s="216" t="s">
        <v>2418</v>
      </c>
      <c r="F146" s="217" t="s">
        <v>2419</v>
      </c>
      <c r="G146" s="218" t="s">
        <v>301</v>
      </c>
      <c r="H146" s="219">
        <v>4</v>
      </c>
      <c r="I146" s="220"/>
      <c r="J146" s="221">
        <f>ROUND(I146*H146,2)</f>
        <v>0</v>
      </c>
      <c r="K146" s="217" t="s">
        <v>2324</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348</v>
      </c>
      <c r="AT146" s="226" t="s">
        <v>238</v>
      </c>
      <c r="AU146" s="226" t="s">
        <v>80</v>
      </c>
      <c r="AY146" s="19" t="s">
        <v>236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348</v>
      </c>
      <c r="BM146" s="226" t="s">
        <v>1106</v>
      </c>
    </row>
    <row r="147" s="2" customFormat="1" ht="16.5" customHeight="1">
      <c r="A147" s="40"/>
      <c r="B147" s="41"/>
      <c r="C147" s="215" t="s">
        <v>73</v>
      </c>
      <c r="D147" s="215" t="s">
        <v>238</v>
      </c>
      <c r="E147" s="216" t="s">
        <v>2420</v>
      </c>
      <c r="F147" s="217" t="s">
        <v>2421</v>
      </c>
      <c r="G147" s="218" t="s">
        <v>301</v>
      </c>
      <c r="H147" s="219">
        <v>1</v>
      </c>
      <c r="I147" s="220"/>
      <c r="J147" s="221">
        <f>ROUND(I147*H147,2)</f>
        <v>0</v>
      </c>
      <c r="K147" s="217" t="s">
        <v>2324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348</v>
      </c>
      <c r="AT147" s="226" t="s">
        <v>238</v>
      </c>
      <c r="AU147" s="226" t="s">
        <v>80</v>
      </c>
      <c r="AY147" s="19" t="s">
        <v>236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348</v>
      </c>
      <c r="BM147" s="226" t="s">
        <v>1122</v>
      </c>
    </row>
    <row r="148" s="2" customFormat="1" ht="16.5" customHeight="1">
      <c r="A148" s="40"/>
      <c r="B148" s="41"/>
      <c r="C148" s="215" t="s">
        <v>73</v>
      </c>
      <c r="D148" s="215" t="s">
        <v>238</v>
      </c>
      <c r="E148" s="216" t="s">
        <v>2422</v>
      </c>
      <c r="F148" s="217" t="s">
        <v>2423</v>
      </c>
      <c r="G148" s="218" t="s">
        <v>1310</v>
      </c>
      <c r="H148" s="219">
        <v>1</v>
      </c>
      <c r="I148" s="220"/>
      <c r="J148" s="221">
        <f>ROUND(I148*H148,2)</f>
        <v>0</v>
      </c>
      <c r="K148" s="217" t="s">
        <v>2324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348</v>
      </c>
      <c r="AT148" s="226" t="s">
        <v>238</v>
      </c>
      <c r="AU148" s="226" t="s">
        <v>80</v>
      </c>
      <c r="AY148" s="19" t="s">
        <v>236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348</v>
      </c>
      <c r="BM148" s="226" t="s">
        <v>1142</v>
      </c>
    </row>
    <row r="149" s="2" customFormat="1" ht="16.5" customHeight="1">
      <c r="A149" s="40"/>
      <c r="B149" s="41"/>
      <c r="C149" s="215" t="s">
        <v>73</v>
      </c>
      <c r="D149" s="215" t="s">
        <v>238</v>
      </c>
      <c r="E149" s="216" t="s">
        <v>2424</v>
      </c>
      <c r="F149" s="217" t="s">
        <v>2425</v>
      </c>
      <c r="G149" s="218" t="s">
        <v>301</v>
      </c>
      <c r="H149" s="219">
        <v>2</v>
      </c>
      <c r="I149" s="220"/>
      <c r="J149" s="221">
        <f>ROUND(I149*H149,2)</f>
        <v>0</v>
      </c>
      <c r="K149" s="217" t="s">
        <v>2324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348</v>
      </c>
      <c r="AT149" s="226" t="s">
        <v>238</v>
      </c>
      <c r="AU149" s="226" t="s">
        <v>80</v>
      </c>
      <c r="AY149" s="19" t="s">
        <v>236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348</v>
      </c>
      <c r="BM149" s="226" t="s">
        <v>1154</v>
      </c>
    </row>
    <row r="150" s="2" customFormat="1" ht="16.5" customHeight="1">
      <c r="A150" s="40"/>
      <c r="B150" s="41"/>
      <c r="C150" s="215" t="s">
        <v>73</v>
      </c>
      <c r="D150" s="215" t="s">
        <v>238</v>
      </c>
      <c r="E150" s="216" t="s">
        <v>2426</v>
      </c>
      <c r="F150" s="217" t="s">
        <v>2427</v>
      </c>
      <c r="G150" s="218" t="s">
        <v>1310</v>
      </c>
      <c r="H150" s="219">
        <v>3</v>
      </c>
      <c r="I150" s="220"/>
      <c r="J150" s="221">
        <f>ROUND(I150*H150,2)</f>
        <v>0</v>
      </c>
      <c r="K150" s="217" t="s">
        <v>2324</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348</v>
      </c>
      <c r="AT150" s="226" t="s">
        <v>238</v>
      </c>
      <c r="AU150" s="226" t="s">
        <v>80</v>
      </c>
      <c r="AY150" s="19" t="s">
        <v>236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348</v>
      </c>
      <c r="BM150" s="226" t="s">
        <v>1165</v>
      </c>
    </row>
    <row r="151" s="2" customFormat="1" ht="16.5" customHeight="1">
      <c r="A151" s="40"/>
      <c r="B151" s="41"/>
      <c r="C151" s="215" t="s">
        <v>73</v>
      </c>
      <c r="D151" s="215" t="s">
        <v>238</v>
      </c>
      <c r="E151" s="216" t="s">
        <v>2428</v>
      </c>
      <c r="F151" s="217" t="s">
        <v>2429</v>
      </c>
      <c r="G151" s="218" t="s">
        <v>1310</v>
      </c>
      <c r="H151" s="219">
        <v>2</v>
      </c>
      <c r="I151" s="220"/>
      <c r="J151" s="221">
        <f>ROUND(I151*H151,2)</f>
        <v>0</v>
      </c>
      <c r="K151" s="217" t="s">
        <v>2345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348</v>
      </c>
      <c r="AT151" s="226" t="s">
        <v>238</v>
      </c>
      <c r="AU151" s="226" t="s">
        <v>80</v>
      </c>
      <c r="AY151" s="19" t="s">
        <v>236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348</v>
      </c>
      <c r="BM151" s="226" t="s">
        <v>1179</v>
      </c>
    </row>
    <row r="152" s="2" customFormat="1" ht="16.5" customHeight="1">
      <c r="A152" s="40"/>
      <c r="B152" s="41"/>
      <c r="C152" s="215" t="s">
        <v>73</v>
      </c>
      <c r="D152" s="215" t="s">
        <v>238</v>
      </c>
      <c r="E152" s="216" t="s">
        <v>2430</v>
      </c>
      <c r="F152" s="217" t="s">
        <v>2431</v>
      </c>
      <c r="G152" s="218" t="s">
        <v>1310</v>
      </c>
      <c r="H152" s="219">
        <v>1</v>
      </c>
      <c r="I152" s="220"/>
      <c r="J152" s="221">
        <f>ROUND(I152*H152,2)</f>
        <v>0</v>
      </c>
      <c r="K152" s="217" t="s">
        <v>2324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348</v>
      </c>
      <c r="AT152" s="226" t="s">
        <v>238</v>
      </c>
      <c r="AU152" s="226" t="s">
        <v>80</v>
      </c>
      <c r="AY152" s="19" t="s">
        <v>236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348</v>
      </c>
      <c r="BM152" s="226" t="s">
        <v>1192</v>
      </c>
    </row>
    <row r="153" s="2" customFormat="1" ht="16.5" customHeight="1">
      <c r="A153" s="40"/>
      <c r="B153" s="41"/>
      <c r="C153" s="215" t="s">
        <v>73</v>
      </c>
      <c r="D153" s="215" t="s">
        <v>238</v>
      </c>
      <c r="E153" s="216" t="s">
        <v>2432</v>
      </c>
      <c r="F153" s="217" t="s">
        <v>2433</v>
      </c>
      <c r="G153" s="218" t="s">
        <v>1310</v>
      </c>
      <c r="H153" s="219">
        <v>1</v>
      </c>
      <c r="I153" s="220"/>
      <c r="J153" s="221">
        <f>ROUND(I153*H153,2)</f>
        <v>0</v>
      </c>
      <c r="K153" s="217" t="s">
        <v>2324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348</v>
      </c>
      <c r="AT153" s="226" t="s">
        <v>238</v>
      </c>
      <c r="AU153" s="226" t="s">
        <v>80</v>
      </c>
      <c r="AY153" s="19" t="s">
        <v>236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348</v>
      </c>
      <c r="BM153" s="226" t="s">
        <v>1203</v>
      </c>
    </row>
    <row r="154" s="2" customFormat="1" ht="16.5" customHeight="1">
      <c r="A154" s="40"/>
      <c r="B154" s="41"/>
      <c r="C154" s="215" t="s">
        <v>73</v>
      </c>
      <c r="D154" s="215" t="s">
        <v>238</v>
      </c>
      <c r="E154" s="216" t="s">
        <v>2434</v>
      </c>
      <c r="F154" s="217" t="s">
        <v>2435</v>
      </c>
      <c r="G154" s="218" t="s">
        <v>1310</v>
      </c>
      <c r="H154" s="219">
        <v>1</v>
      </c>
      <c r="I154" s="220"/>
      <c r="J154" s="221">
        <f>ROUND(I154*H154,2)</f>
        <v>0</v>
      </c>
      <c r="K154" s="217" t="s">
        <v>2324</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348</v>
      </c>
      <c r="AT154" s="226" t="s">
        <v>238</v>
      </c>
      <c r="AU154" s="226" t="s">
        <v>80</v>
      </c>
      <c r="AY154" s="19" t="s">
        <v>236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348</v>
      </c>
      <c r="BM154" s="226" t="s">
        <v>1214</v>
      </c>
    </row>
    <row r="155" s="2" customFormat="1" ht="16.5" customHeight="1">
      <c r="A155" s="40"/>
      <c r="B155" s="41"/>
      <c r="C155" s="215" t="s">
        <v>73</v>
      </c>
      <c r="D155" s="215" t="s">
        <v>238</v>
      </c>
      <c r="E155" s="216" t="s">
        <v>2436</v>
      </c>
      <c r="F155" s="217" t="s">
        <v>2437</v>
      </c>
      <c r="G155" s="218" t="s">
        <v>1310</v>
      </c>
      <c r="H155" s="219">
        <v>1</v>
      </c>
      <c r="I155" s="220"/>
      <c r="J155" s="221">
        <f>ROUND(I155*H155,2)</f>
        <v>0</v>
      </c>
      <c r="K155" s="217" t="s">
        <v>2324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348</v>
      </c>
      <c r="AT155" s="226" t="s">
        <v>238</v>
      </c>
      <c r="AU155" s="226" t="s">
        <v>80</v>
      </c>
      <c r="AY155" s="19" t="s">
        <v>236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348</v>
      </c>
      <c r="BM155" s="226" t="s">
        <v>1224</v>
      </c>
    </row>
    <row r="156" s="2" customFormat="1" ht="16.5" customHeight="1">
      <c r="A156" s="40"/>
      <c r="B156" s="41"/>
      <c r="C156" s="215" t="s">
        <v>73</v>
      </c>
      <c r="D156" s="215" t="s">
        <v>238</v>
      </c>
      <c r="E156" s="216" t="s">
        <v>2438</v>
      </c>
      <c r="F156" s="217" t="s">
        <v>2439</v>
      </c>
      <c r="G156" s="218" t="s">
        <v>301</v>
      </c>
      <c r="H156" s="219">
        <v>1</v>
      </c>
      <c r="I156" s="220"/>
      <c r="J156" s="221">
        <f>ROUND(I156*H156,2)</f>
        <v>0</v>
      </c>
      <c r="K156" s="217" t="s">
        <v>2324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348</v>
      </c>
      <c r="AT156" s="226" t="s">
        <v>238</v>
      </c>
      <c r="AU156" s="226" t="s">
        <v>80</v>
      </c>
      <c r="AY156" s="19" t="s">
        <v>236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348</v>
      </c>
      <c r="BM156" s="226" t="s">
        <v>1233</v>
      </c>
    </row>
    <row r="157" s="2" customFormat="1" ht="16.5" customHeight="1">
      <c r="A157" s="40"/>
      <c r="B157" s="41"/>
      <c r="C157" s="215" t="s">
        <v>73</v>
      </c>
      <c r="D157" s="215" t="s">
        <v>238</v>
      </c>
      <c r="E157" s="216" t="s">
        <v>2440</v>
      </c>
      <c r="F157" s="217" t="s">
        <v>2441</v>
      </c>
      <c r="G157" s="218" t="s">
        <v>301</v>
      </c>
      <c r="H157" s="219">
        <v>1</v>
      </c>
      <c r="I157" s="220"/>
      <c r="J157" s="221">
        <f>ROUND(I157*H157,2)</f>
        <v>0</v>
      </c>
      <c r="K157" s="217" t="s">
        <v>2324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348</v>
      </c>
      <c r="AT157" s="226" t="s">
        <v>238</v>
      </c>
      <c r="AU157" s="226" t="s">
        <v>80</v>
      </c>
      <c r="AY157" s="19" t="s">
        <v>236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348</v>
      </c>
      <c r="BM157" s="226" t="s">
        <v>1244</v>
      </c>
    </row>
    <row r="158" s="2" customFormat="1" ht="16.5" customHeight="1">
      <c r="A158" s="40"/>
      <c r="B158" s="41"/>
      <c r="C158" s="215" t="s">
        <v>73</v>
      </c>
      <c r="D158" s="215" t="s">
        <v>238</v>
      </c>
      <c r="E158" s="216" t="s">
        <v>2442</v>
      </c>
      <c r="F158" s="217" t="s">
        <v>2443</v>
      </c>
      <c r="G158" s="218" t="s">
        <v>301</v>
      </c>
      <c r="H158" s="219">
        <v>3</v>
      </c>
      <c r="I158" s="220"/>
      <c r="J158" s="221">
        <f>ROUND(I158*H158,2)</f>
        <v>0</v>
      </c>
      <c r="K158" s="217" t="s">
        <v>2324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348</v>
      </c>
      <c r="AT158" s="226" t="s">
        <v>238</v>
      </c>
      <c r="AU158" s="226" t="s">
        <v>80</v>
      </c>
      <c r="AY158" s="19" t="s">
        <v>236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348</v>
      </c>
      <c r="BM158" s="226" t="s">
        <v>1256</v>
      </c>
    </row>
    <row r="159" s="2" customFormat="1" ht="16.5" customHeight="1">
      <c r="A159" s="40"/>
      <c r="B159" s="41"/>
      <c r="C159" s="215" t="s">
        <v>73</v>
      </c>
      <c r="D159" s="215" t="s">
        <v>238</v>
      </c>
      <c r="E159" s="216" t="s">
        <v>2444</v>
      </c>
      <c r="F159" s="217" t="s">
        <v>2445</v>
      </c>
      <c r="G159" s="218" t="s">
        <v>301</v>
      </c>
      <c r="H159" s="219">
        <v>4</v>
      </c>
      <c r="I159" s="220"/>
      <c r="J159" s="221">
        <f>ROUND(I159*H159,2)</f>
        <v>0</v>
      </c>
      <c r="K159" s="217" t="s">
        <v>2324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348</v>
      </c>
      <c r="AT159" s="226" t="s">
        <v>238</v>
      </c>
      <c r="AU159" s="226" t="s">
        <v>80</v>
      </c>
      <c r="AY159" s="19" t="s">
        <v>236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348</v>
      </c>
      <c r="BM159" s="226" t="s">
        <v>1266</v>
      </c>
    </row>
    <row r="160" s="2" customFormat="1" ht="16.5" customHeight="1">
      <c r="A160" s="40"/>
      <c r="B160" s="41"/>
      <c r="C160" s="215" t="s">
        <v>73</v>
      </c>
      <c r="D160" s="215" t="s">
        <v>238</v>
      </c>
      <c r="E160" s="216" t="s">
        <v>2446</v>
      </c>
      <c r="F160" s="217" t="s">
        <v>2447</v>
      </c>
      <c r="G160" s="218" t="s">
        <v>301</v>
      </c>
      <c r="H160" s="219">
        <v>4</v>
      </c>
      <c r="I160" s="220"/>
      <c r="J160" s="221">
        <f>ROUND(I160*H160,2)</f>
        <v>0</v>
      </c>
      <c r="K160" s="217" t="s">
        <v>2324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348</v>
      </c>
      <c r="AT160" s="226" t="s">
        <v>238</v>
      </c>
      <c r="AU160" s="226" t="s">
        <v>80</v>
      </c>
      <c r="AY160" s="19" t="s">
        <v>236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348</v>
      </c>
      <c r="BM160" s="226" t="s">
        <v>1279</v>
      </c>
    </row>
    <row r="161" s="2" customFormat="1" ht="16.5" customHeight="1">
      <c r="A161" s="40"/>
      <c r="B161" s="41"/>
      <c r="C161" s="215" t="s">
        <v>73</v>
      </c>
      <c r="D161" s="215" t="s">
        <v>238</v>
      </c>
      <c r="E161" s="216" t="s">
        <v>2448</v>
      </c>
      <c r="F161" s="217" t="s">
        <v>2449</v>
      </c>
      <c r="G161" s="218" t="s">
        <v>301</v>
      </c>
      <c r="H161" s="219">
        <v>4</v>
      </c>
      <c r="I161" s="220"/>
      <c r="J161" s="221">
        <f>ROUND(I161*H161,2)</f>
        <v>0</v>
      </c>
      <c r="K161" s="217" t="s">
        <v>2324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348</v>
      </c>
      <c r="AT161" s="226" t="s">
        <v>238</v>
      </c>
      <c r="AU161" s="226" t="s">
        <v>80</v>
      </c>
      <c r="AY161" s="19" t="s">
        <v>236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348</v>
      </c>
      <c r="BM161" s="226" t="s">
        <v>1290</v>
      </c>
    </row>
    <row r="162" s="2" customFormat="1" ht="16.5" customHeight="1">
      <c r="A162" s="40"/>
      <c r="B162" s="41"/>
      <c r="C162" s="215" t="s">
        <v>73</v>
      </c>
      <c r="D162" s="215" t="s">
        <v>238</v>
      </c>
      <c r="E162" s="216" t="s">
        <v>2450</v>
      </c>
      <c r="F162" s="217" t="s">
        <v>2451</v>
      </c>
      <c r="G162" s="218" t="s">
        <v>301</v>
      </c>
      <c r="H162" s="219">
        <v>1</v>
      </c>
      <c r="I162" s="220"/>
      <c r="J162" s="221">
        <f>ROUND(I162*H162,2)</f>
        <v>0</v>
      </c>
      <c r="K162" s="217" t="s">
        <v>2324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348</v>
      </c>
      <c r="AT162" s="226" t="s">
        <v>238</v>
      </c>
      <c r="AU162" s="226" t="s">
        <v>80</v>
      </c>
      <c r="AY162" s="19" t="s">
        <v>236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348</v>
      </c>
      <c r="BM162" s="226" t="s">
        <v>1300</v>
      </c>
    </row>
    <row r="163" s="2" customFormat="1" ht="16.5" customHeight="1">
      <c r="A163" s="40"/>
      <c r="B163" s="41"/>
      <c r="C163" s="215" t="s">
        <v>73</v>
      </c>
      <c r="D163" s="215" t="s">
        <v>238</v>
      </c>
      <c r="E163" s="216" t="s">
        <v>2452</v>
      </c>
      <c r="F163" s="217" t="s">
        <v>2453</v>
      </c>
      <c r="G163" s="218" t="s">
        <v>301</v>
      </c>
      <c r="H163" s="219">
        <v>3</v>
      </c>
      <c r="I163" s="220"/>
      <c r="J163" s="221">
        <f>ROUND(I163*H163,2)</f>
        <v>0</v>
      </c>
      <c r="K163" s="217" t="s">
        <v>2324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348</v>
      </c>
      <c r="AT163" s="226" t="s">
        <v>238</v>
      </c>
      <c r="AU163" s="226" t="s">
        <v>80</v>
      </c>
      <c r="AY163" s="19" t="s">
        <v>236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348</v>
      </c>
      <c r="BM163" s="226" t="s">
        <v>1313</v>
      </c>
    </row>
    <row r="164" s="2" customFormat="1" ht="16.5" customHeight="1">
      <c r="A164" s="40"/>
      <c r="B164" s="41"/>
      <c r="C164" s="215" t="s">
        <v>73</v>
      </c>
      <c r="D164" s="215" t="s">
        <v>238</v>
      </c>
      <c r="E164" s="216" t="s">
        <v>2454</v>
      </c>
      <c r="F164" s="217" t="s">
        <v>2455</v>
      </c>
      <c r="G164" s="218" t="s">
        <v>1310</v>
      </c>
      <c r="H164" s="219">
        <v>1</v>
      </c>
      <c r="I164" s="220"/>
      <c r="J164" s="221">
        <f>ROUND(I164*H164,2)</f>
        <v>0</v>
      </c>
      <c r="K164" s="217" t="s">
        <v>2345</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348</v>
      </c>
      <c r="AT164" s="226" t="s">
        <v>238</v>
      </c>
      <c r="AU164" s="226" t="s">
        <v>80</v>
      </c>
      <c r="AY164" s="19" t="s">
        <v>236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348</v>
      </c>
      <c r="BM164" s="226" t="s">
        <v>1325</v>
      </c>
    </row>
    <row r="165" s="2" customFormat="1" ht="16.5" customHeight="1">
      <c r="A165" s="40"/>
      <c r="B165" s="41"/>
      <c r="C165" s="215" t="s">
        <v>73</v>
      </c>
      <c r="D165" s="215" t="s">
        <v>238</v>
      </c>
      <c r="E165" s="216" t="s">
        <v>2456</v>
      </c>
      <c r="F165" s="217" t="s">
        <v>2457</v>
      </c>
      <c r="G165" s="218" t="s">
        <v>1310</v>
      </c>
      <c r="H165" s="219">
        <v>3</v>
      </c>
      <c r="I165" s="220"/>
      <c r="J165" s="221">
        <f>ROUND(I165*H165,2)</f>
        <v>0</v>
      </c>
      <c r="K165" s="217" t="s">
        <v>2324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348</v>
      </c>
      <c r="AT165" s="226" t="s">
        <v>238</v>
      </c>
      <c r="AU165" s="226" t="s">
        <v>80</v>
      </c>
      <c r="AY165" s="19" t="s">
        <v>236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348</v>
      </c>
      <c r="BM165" s="226" t="s">
        <v>1336</v>
      </c>
    </row>
    <row r="166" s="2" customFormat="1" ht="16.5" customHeight="1">
      <c r="A166" s="40"/>
      <c r="B166" s="41"/>
      <c r="C166" s="215" t="s">
        <v>73</v>
      </c>
      <c r="D166" s="215" t="s">
        <v>238</v>
      </c>
      <c r="E166" s="216" t="s">
        <v>2458</v>
      </c>
      <c r="F166" s="217" t="s">
        <v>2459</v>
      </c>
      <c r="G166" s="218" t="s">
        <v>1310</v>
      </c>
      <c r="H166" s="219">
        <v>1</v>
      </c>
      <c r="I166" s="220"/>
      <c r="J166" s="221">
        <f>ROUND(I166*H166,2)</f>
        <v>0</v>
      </c>
      <c r="K166" s="217" t="s">
        <v>2324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348</v>
      </c>
      <c r="AT166" s="226" t="s">
        <v>238</v>
      </c>
      <c r="AU166" s="226" t="s">
        <v>80</v>
      </c>
      <c r="AY166" s="19" t="s">
        <v>236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348</v>
      </c>
      <c r="BM166" s="226" t="s">
        <v>1349</v>
      </c>
    </row>
    <row r="167" s="2" customFormat="1" ht="16.5" customHeight="1">
      <c r="A167" s="40"/>
      <c r="B167" s="41"/>
      <c r="C167" s="215" t="s">
        <v>73</v>
      </c>
      <c r="D167" s="215" t="s">
        <v>238</v>
      </c>
      <c r="E167" s="216" t="s">
        <v>2460</v>
      </c>
      <c r="F167" s="217" t="s">
        <v>2461</v>
      </c>
      <c r="G167" s="218" t="s">
        <v>1310</v>
      </c>
      <c r="H167" s="219">
        <v>2</v>
      </c>
      <c r="I167" s="220"/>
      <c r="J167" s="221">
        <f>ROUND(I167*H167,2)</f>
        <v>0</v>
      </c>
      <c r="K167" s="217" t="s">
        <v>2324</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348</v>
      </c>
      <c r="AT167" s="226" t="s">
        <v>238</v>
      </c>
      <c r="AU167" s="226" t="s">
        <v>80</v>
      </c>
      <c r="AY167" s="19" t="s">
        <v>236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348</v>
      </c>
      <c r="BM167" s="226" t="s">
        <v>1362</v>
      </c>
    </row>
    <row r="168" s="2" customFormat="1" ht="16.5" customHeight="1">
      <c r="A168" s="40"/>
      <c r="B168" s="41"/>
      <c r="C168" s="215" t="s">
        <v>73</v>
      </c>
      <c r="D168" s="215" t="s">
        <v>238</v>
      </c>
      <c r="E168" s="216" t="s">
        <v>2462</v>
      </c>
      <c r="F168" s="217" t="s">
        <v>2463</v>
      </c>
      <c r="G168" s="218" t="s">
        <v>1310</v>
      </c>
      <c r="H168" s="219">
        <v>3</v>
      </c>
      <c r="I168" s="220"/>
      <c r="J168" s="221">
        <f>ROUND(I168*H168,2)</f>
        <v>0</v>
      </c>
      <c r="K168" s="217" t="s">
        <v>2324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348</v>
      </c>
      <c r="AT168" s="226" t="s">
        <v>238</v>
      </c>
      <c r="AU168" s="226" t="s">
        <v>80</v>
      </c>
      <c r="AY168" s="19" t="s">
        <v>236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348</v>
      </c>
      <c r="BM168" s="226" t="s">
        <v>1375</v>
      </c>
    </row>
    <row r="169" s="2" customFormat="1" ht="16.5" customHeight="1">
      <c r="A169" s="40"/>
      <c r="B169" s="41"/>
      <c r="C169" s="215" t="s">
        <v>73</v>
      </c>
      <c r="D169" s="215" t="s">
        <v>238</v>
      </c>
      <c r="E169" s="216" t="s">
        <v>2464</v>
      </c>
      <c r="F169" s="217" t="s">
        <v>2465</v>
      </c>
      <c r="G169" s="218" t="s">
        <v>1310</v>
      </c>
      <c r="H169" s="219">
        <v>4</v>
      </c>
      <c r="I169" s="220"/>
      <c r="J169" s="221">
        <f>ROUND(I169*H169,2)</f>
        <v>0</v>
      </c>
      <c r="K169" s="217" t="s">
        <v>2345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348</v>
      </c>
      <c r="AT169" s="226" t="s">
        <v>238</v>
      </c>
      <c r="AU169" s="226" t="s">
        <v>80</v>
      </c>
      <c r="AY169" s="19" t="s">
        <v>236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348</v>
      </c>
      <c r="BM169" s="226" t="s">
        <v>1387</v>
      </c>
    </row>
    <row r="170" s="12" customFormat="1" ht="25.92" customHeight="1">
      <c r="A170" s="12"/>
      <c r="B170" s="199"/>
      <c r="C170" s="200"/>
      <c r="D170" s="201" t="s">
        <v>72</v>
      </c>
      <c r="E170" s="202" t="s">
        <v>2466</v>
      </c>
      <c r="F170" s="202" t="s">
        <v>2467</v>
      </c>
      <c r="G170" s="200"/>
      <c r="H170" s="200"/>
      <c r="I170" s="203"/>
      <c r="J170" s="204">
        <f>BK170</f>
        <v>0</v>
      </c>
      <c r="K170" s="200"/>
      <c r="L170" s="205"/>
      <c r="M170" s="206"/>
      <c r="N170" s="207"/>
      <c r="O170" s="207"/>
      <c r="P170" s="208">
        <f>P171</f>
        <v>0</v>
      </c>
      <c r="Q170" s="207"/>
      <c r="R170" s="208">
        <f>R171</f>
        <v>0</v>
      </c>
      <c r="S170" s="207"/>
      <c r="T170" s="209">
        <f>T171</f>
        <v>0</v>
      </c>
      <c r="U170" s="12"/>
      <c r="V170" s="12"/>
      <c r="W170" s="12"/>
      <c r="X170" s="12"/>
      <c r="Y170" s="12"/>
      <c r="Z170" s="12"/>
      <c r="AA170" s="12"/>
      <c r="AB170" s="12"/>
      <c r="AC170" s="12"/>
      <c r="AD170" s="12"/>
      <c r="AE170" s="12"/>
      <c r="AR170" s="210" t="s">
        <v>82</v>
      </c>
      <c r="AT170" s="211" t="s">
        <v>72</v>
      </c>
      <c r="AU170" s="211" t="s">
        <v>73</v>
      </c>
      <c r="AY170" s="210" t="s">
        <v>236</v>
      </c>
      <c r="BK170" s="212">
        <f>BK171</f>
        <v>0</v>
      </c>
    </row>
    <row r="171" s="2" customFormat="1" ht="16.5" customHeight="1">
      <c r="A171" s="40"/>
      <c r="B171" s="41"/>
      <c r="C171" s="215" t="s">
        <v>73</v>
      </c>
      <c r="D171" s="215" t="s">
        <v>238</v>
      </c>
      <c r="E171" s="216" t="s">
        <v>2468</v>
      </c>
      <c r="F171" s="217" t="s">
        <v>2469</v>
      </c>
      <c r="G171" s="218" t="s">
        <v>1310</v>
      </c>
      <c r="H171" s="219">
        <v>3</v>
      </c>
      <c r="I171" s="220"/>
      <c r="J171" s="221">
        <f>ROUND(I171*H171,2)</f>
        <v>0</v>
      </c>
      <c r="K171" s="217" t="s">
        <v>2324</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348</v>
      </c>
      <c r="AT171" s="226" t="s">
        <v>238</v>
      </c>
      <c r="AU171" s="226" t="s">
        <v>80</v>
      </c>
      <c r="AY171" s="19" t="s">
        <v>236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348</v>
      </c>
      <c r="BM171" s="226" t="s">
        <v>1400</v>
      </c>
    </row>
    <row r="172" s="12" customFormat="1" ht="25.92" customHeight="1">
      <c r="A172" s="12"/>
      <c r="B172" s="199"/>
      <c r="C172" s="200"/>
      <c r="D172" s="201" t="s">
        <v>72</v>
      </c>
      <c r="E172" s="202" t="s">
        <v>1041</v>
      </c>
      <c r="F172" s="202" t="s">
        <v>2470</v>
      </c>
      <c r="G172" s="200"/>
      <c r="H172" s="200"/>
      <c r="I172" s="203"/>
      <c r="J172" s="204">
        <f>BK172</f>
        <v>0</v>
      </c>
      <c r="K172" s="200"/>
      <c r="L172" s="205"/>
      <c r="M172" s="206"/>
      <c r="N172" s="207"/>
      <c r="O172" s="207"/>
      <c r="P172" s="208">
        <f>P173</f>
        <v>0</v>
      </c>
      <c r="Q172" s="207"/>
      <c r="R172" s="208">
        <f>R173</f>
        <v>0</v>
      </c>
      <c r="S172" s="207"/>
      <c r="T172" s="209">
        <f>T173</f>
        <v>0</v>
      </c>
      <c r="U172" s="12"/>
      <c r="V172" s="12"/>
      <c r="W172" s="12"/>
      <c r="X172" s="12"/>
      <c r="Y172" s="12"/>
      <c r="Z172" s="12"/>
      <c r="AA172" s="12"/>
      <c r="AB172" s="12"/>
      <c r="AC172" s="12"/>
      <c r="AD172" s="12"/>
      <c r="AE172" s="12"/>
      <c r="AR172" s="210" t="s">
        <v>80</v>
      </c>
      <c r="AT172" s="211" t="s">
        <v>72</v>
      </c>
      <c r="AU172" s="211" t="s">
        <v>73</v>
      </c>
      <c r="AY172" s="210" t="s">
        <v>236</v>
      </c>
      <c r="BK172" s="212">
        <f>BK173</f>
        <v>0</v>
      </c>
    </row>
    <row r="173" s="2" customFormat="1" ht="16.5" customHeight="1">
      <c r="A173" s="40"/>
      <c r="B173" s="41"/>
      <c r="C173" s="215" t="s">
        <v>73</v>
      </c>
      <c r="D173" s="215" t="s">
        <v>238</v>
      </c>
      <c r="E173" s="216" t="s">
        <v>2471</v>
      </c>
      <c r="F173" s="217" t="s">
        <v>2472</v>
      </c>
      <c r="G173" s="218" t="s">
        <v>179</v>
      </c>
      <c r="H173" s="219">
        <v>13</v>
      </c>
      <c r="I173" s="220"/>
      <c r="J173" s="221">
        <f>ROUND(I173*H173,2)</f>
        <v>0</v>
      </c>
      <c r="K173" s="217" t="s">
        <v>2324</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243</v>
      </c>
      <c r="AT173" s="226" t="s">
        <v>238</v>
      </c>
      <c r="AU173" s="226" t="s">
        <v>80</v>
      </c>
      <c r="AY173" s="19" t="s">
        <v>236</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243</v>
      </c>
      <c r="BM173" s="226" t="s">
        <v>1414</v>
      </c>
    </row>
    <row r="174" s="12" customFormat="1" ht="25.92" customHeight="1">
      <c r="A174" s="12"/>
      <c r="B174" s="199"/>
      <c r="C174" s="200"/>
      <c r="D174" s="201" t="s">
        <v>72</v>
      </c>
      <c r="E174" s="202" t="s">
        <v>1088</v>
      </c>
      <c r="F174" s="202" t="s">
        <v>2473</v>
      </c>
      <c r="G174" s="200"/>
      <c r="H174" s="200"/>
      <c r="I174" s="203"/>
      <c r="J174" s="204">
        <f>BK174</f>
        <v>0</v>
      </c>
      <c r="K174" s="200"/>
      <c r="L174" s="205"/>
      <c r="M174" s="206"/>
      <c r="N174" s="207"/>
      <c r="O174" s="207"/>
      <c r="P174" s="208">
        <f>SUM(P175:P177)</f>
        <v>0</v>
      </c>
      <c r="Q174" s="207"/>
      <c r="R174" s="208">
        <f>SUM(R175:R177)</f>
        <v>0</v>
      </c>
      <c r="S174" s="207"/>
      <c r="T174" s="209">
        <f>SUM(T175:T177)</f>
        <v>0</v>
      </c>
      <c r="U174" s="12"/>
      <c r="V174" s="12"/>
      <c r="W174" s="12"/>
      <c r="X174" s="12"/>
      <c r="Y174" s="12"/>
      <c r="Z174" s="12"/>
      <c r="AA174" s="12"/>
      <c r="AB174" s="12"/>
      <c r="AC174" s="12"/>
      <c r="AD174" s="12"/>
      <c r="AE174" s="12"/>
      <c r="AR174" s="210" t="s">
        <v>80</v>
      </c>
      <c r="AT174" s="211" t="s">
        <v>72</v>
      </c>
      <c r="AU174" s="211" t="s">
        <v>73</v>
      </c>
      <c r="AY174" s="210" t="s">
        <v>236</v>
      </c>
      <c r="BK174" s="212">
        <f>SUM(BK175:BK177)</f>
        <v>0</v>
      </c>
    </row>
    <row r="175" s="2" customFormat="1" ht="16.5" customHeight="1">
      <c r="A175" s="40"/>
      <c r="B175" s="41"/>
      <c r="C175" s="215" t="s">
        <v>73</v>
      </c>
      <c r="D175" s="215" t="s">
        <v>238</v>
      </c>
      <c r="E175" s="216" t="s">
        <v>2474</v>
      </c>
      <c r="F175" s="217" t="s">
        <v>2475</v>
      </c>
      <c r="G175" s="218" t="s">
        <v>179</v>
      </c>
      <c r="H175" s="219">
        <v>13</v>
      </c>
      <c r="I175" s="220"/>
      <c r="J175" s="221">
        <f>ROUND(I175*H175,2)</f>
        <v>0</v>
      </c>
      <c r="K175" s="217" t="s">
        <v>2324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243</v>
      </c>
      <c r="AT175" s="226" t="s">
        <v>238</v>
      </c>
      <c r="AU175" s="226" t="s">
        <v>80</v>
      </c>
      <c r="AY175" s="19" t="s">
        <v>236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243</v>
      </c>
      <c r="BM175" s="226" t="s">
        <v>1425</v>
      </c>
    </row>
    <row r="176" s="2" customFormat="1" ht="16.5" customHeight="1">
      <c r="A176" s="40"/>
      <c r="B176" s="41"/>
      <c r="C176" s="215" t="s">
        <v>73</v>
      </c>
      <c r="D176" s="215" t="s">
        <v>238</v>
      </c>
      <c r="E176" s="216" t="s">
        <v>2476</v>
      </c>
      <c r="F176" s="217" t="s">
        <v>2477</v>
      </c>
      <c r="G176" s="218" t="s">
        <v>2478</v>
      </c>
      <c r="H176" s="219">
        <v>2</v>
      </c>
      <c r="I176" s="220"/>
      <c r="J176" s="221">
        <f>ROUND(I176*H176,2)</f>
        <v>0</v>
      </c>
      <c r="K176" s="217" t="s">
        <v>2324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243</v>
      </c>
      <c r="AT176" s="226" t="s">
        <v>238</v>
      </c>
      <c r="AU176" s="226" t="s">
        <v>80</v>
      </c>
      <c r="AY176" s="19" t="s">
        <v>236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243</v>
      </c>
      <c r="BM176" s="226" t="s">
        <v>1437</v>
      </c>
    </row>
    <row r="177" s="2" customFormat="1" ht="16.5" customHeight="1">
      <c r="A177" s="40"/>
      <c r="B177" s="41"/>
      <c r="C177" s="215" t="s">
        <v>73</v>
      </c>
      <c r="D177" s="215" t="s">
        <v>238</v>
      </c>
      <c r="E177" s="216" t="s">
        <v>2479</v>
      </c>
      <c r="F177" s="217" t="s">
        <v>2480</v>
      </c>
      <c r="G177" s="218" t="s">
        <v>179</v>
      </c>
      <c r="H177" s="219">
        <v>13</v>
      </c>
      <c r="I177" s="220"/>
      <c r="J177" s="221">
        <f>ROUND(I177*H177,2)</f>
        <v>0</v>
      </c>
      <c r="K177" s="217" t="s">
        <v>2324</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243</v>
      </c>
      <c r="AT177" s="226" t="s">
        <v>238</v>
      </c>
      <c r="AU177" s="226" t="s">
        <v>80</v>
      </c>
      <c r="AY177" s="19" t="s">
        <v>236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243</v>
      </c>
      <c r="BM177" s="226" t="s">
        <v>1448</v>
      </c>
    </row>
    <row r="178" s="12" customFormat="1" ht="25.92" customHeight="1">
      <c r="A178" s="12"/>
      <c r="B178" s="199"/>
      <c r="C178" s="200"/>
      <c r="D178" s="201" t="s">
        <v>72</v>
      </c>
      <c r="E178" s="202" t="s">
        <v>2481</v>
      </c>
      <c r="F178" s="202" t="s">
        <v>2482</v>
      </c>
      <c r="G178" s="200"/>
      <c r="H178" s="200"/>
      <c r="I178" s="203"/>
      <c r="J178" s="204">
        <f>BK178</f>
        <v>0</v>
      </c>
      <c r="K178" s="200"/>
      <c r="L178" s="205"/>
      <c r="M178" s="206"/>
      <c r="N178" s="207"/>
      <c r="O178" s="207"/>
      <c r="P178" s="208">
        <f>P179</f>
        <v>0</v>
      </c>
      <c r="Q178" s="207"/>
      <c r="R178" s="208">
        <f>R179</f>
        <v>0</v>
      </c>
      <c r="S178" s="207"/>
      <c r="T178" s="209">
        <f>T179</f>
        <v>0</v>
      </c>
      <c r="U178" s="12"/>
      <c r="V178" s="12"/>
      <c r="W178" s="12"/>
      <c r="X178" s="12"/>
      <c r="Y178" s="12"/>
      <c r="Z178" s="12"/>
      <c r="AA178" s="12"/>
      <c r="AB178" s="12"/>
      <c r="AC178" s="12"/>
      <c r="AD178" s="12"/>
      <c r="AE178" s="12"/>
      <c r="AR178" s="210" t="s">
        <v>80</v>
      </c>
      <c r="AT178" s="211" t="s">
        <v>72</v>
      </c>
      <c r="AU178" s="211" t="s">
        <v>73</v>
      </c>
      <c r="AY178" s="210" t="s">
        <v>236</v>
      </c>
      <c r="BK178" s="212">
        <f>BK179</f>
        <v>0</v>
      </c>
    </row>
    <row r="179" s="2" customFormat="1" ht="16.5" customHeight="1">
      <c r="A179" s="40"/>
      <c r="B179" s="41"/>
      <c r="C179" s="215" t="s">
        <v>73</v>
      </c>
      <c r="D179" s="215" t="s">
        <v>238</v>
      </c>
      <c r="E179" s="216" t="s">
        <v>2483</v>
      </c>
      <c r="F179" s="217" t="s">
        <v>2484</v>
      </c>
      <c r="G179" s="218" t="s">
        <v>329</v>
      </c>
      <c r="H179" s="219">
        <v>6.0030000000000001</v>
      </c>
      <c r="I179" s="220"/>
      <c r="J179" s="221">
        <f>ROUND(I179*H179,2)</f>
        <v>0</v>
      </c>
      <c r="K179" s="217" t="s">
        <v>2324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243</v>
      </c>
      <c r="AT179" s="226" t="s">
        <v>238</v>
      </c>
      <c r="AU179" s="226" t="s">
        <v>80</v>
      </c>
      <c r="AY179" s="19" t="s">
        <v>236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243</v>
      </c>
      <c r="BM179" s="226" t="s">
        <v>1460</v>
      </c>
    </row>
    <row r="180" s="12" customFormat="1" ht="25.92" customHeight="1">
      <c r="A180" s="12"/>
      <c r="B180" s="199"/>
      <c r="C180" s="200"/>
      <c r="D180" s="201" t="s">
        <v>72</v>
      </c>
      <c r="E180" s="202" t="s">
        <v>2485</v>
      </c>
      <c r="F180" s="202" t="s">
        <v>2367</v>
      </c>
      <c r="G180" s="200"/>
      <c r="H180" s="200"/>
      <c r="I180" s="203"/>
      <c r="J180" s="204">
        <f>BK180</f>
        <v>0</v>
      </c>
      <c r="K180" s="200"/>
      <c r="L180" s="205"/>
      <c r="M180" s="206"/>
      <c r="N180" s="207"/>
      <c r="O180" s="207"/>
      <c r="P180" s="208">
        <f>P181</f>
        <v>0</v>
      </c>
      <c r="Q180" s="207"/>
      <c r="R180" s="208">
        <f>R181</f>
        <v>0</v>
      </c>
      <c r="S180" s="207"/>
      <c r="T180" s="209">
        <f>T181</f>
        <v>0</v>
      </c>
      <c r="U180" s="12"/>
      <c r="V180" s="12"/>
      <c r="W180" s="12"/>
      <c r="X180" s="12"/>
      <c r="Y180" s="12"/>
      <c r="Z180" s="12"/>
      <c r="AA180" s="12"/>
      <c r="AB180" s="12"/>
      <c r="AC180" s="12"/>
      <c r="AD180" s="12"/>
      <c r="AE180" s="12"/>
      <c r="AR180" s="210" t="s">
        <v>80</v>
      </c>
      <c r="AT180" s="211" t="s">
        <v>72</v>
      </c>
      <c r="AU180" s="211" t="s">
        <v>73</v>
      </c>
      <c r="AY180" s="210" t="s">
        <v>236</v>
      </c>
      <c r="BK180" s="212">
        <f>BK181</f>
        <v>0</v>
      </c>
    </row>
    <row r="181" s="2" customFormat="1" ht="16.5" customHeight="1">
      <c r="A181" s="40"/>
      <c r="B181" s="41"/>
      <c r="C181" s="215" t="s">
        <v>73</v>
      </c>
      <c r="D181" s="215" t="s">
        <v>238</v>
      </c>
      <c r="E181" s="216" t="s">
        <v>2486</v>
      </c>
      <c r="F181" s="217" t="s">
        <v>2487</v>
      </c>
      <c r="G181" s="218" t="s">
        <v>329</v>
      </c>
      <c r="H181" s="219">
        <v>6.5670000000000002</v>
      </c>
      <c r="I181" s="220"/>
      <c r="J181" s="221">
        <f>ROUND(I181*H181,2)</f>
        <v>0</v>
      </c>
      <c r="K181" s="217" t="s">
        <v>2324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243</v>
      </c>
      <c r="AT181" s="226" t="s">
        <v>238</v>
      </c>
      <c r="AU181" s="226" t="s">
        <v>80</v>
      </c>
      <c r="AY181" s="19" t="s">
        <v>236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243</v>
      </c>
      <c r="BM181" s="226" t="s">
        <v>1474</v>
      </c>
    </row>
    <row r="182" s="12" customFormat="1" ht="25.92" customHeight="1">
      <c r="A182" s="12"/>
      <c r="B182" s="199"/>
      <c r="C182" s="200"/>
      <c r="D182" s="201" t="s">
        <v>72</v>
      </c>
      <c r="E182" s="202" t="s">
        <v>2488</v>
      </c>
      <c r="F182" s="202" t="s">
        <v>2405</v>
      </c>
      <c r="G182" s="200"/>
      <c r="H182" s="200"/>
      <c r="I182" s="203"/>
      <c r="J182" s="204">
        <f>BK182</f>
        <v>0</v>
      </c>
      <c r="K182" s="200"/>
      <c r="L182" s="205"/>
      <c r="M182" s="206"/>
      <c r="N182" s="207"/>
      <c r="O182" s="207"/>
      <c r="P182" s="208">
        <f>P183</f>
        <v>0</v>
      </c>
      <c r="Q182" s="207"/>
      <c r="R182" s="208">
        <f>R183</f>
        <v>0</v>
      </c>
      <c r="S182" s="207"/>
      <c r="T182" s="209">
        <f>T183</f>
        <v>0</v>
      </c>
      <c r="U182" s="12"/>
      <c r="V182" s="12"/>
      <c r="W182" s="12"/>
      <c r="X182" s="12"/>
      <c r="Y182" s="12"/>
      <c r="Z182" s="12"/>
      <c r="AA182" s="12"/>
      <c r="AB182" s="12"/>
      <c r="AC182" s="12"/>
      <c r="AD182" s="12"/>
      <c r="AE182" s="12"/>
      <c r="AR182" s="210" t="s">
        <v>80</v>
      </c>
      <c r="AT182" s="211" t="s">
        <v>72</v>
      </c>
      <c r="AU182" s="211" t="s">
        <v>73</v>
      </c>
      <c r="AY182" s="210" t="s">
        <v>236</v>
      </c>
      <c r="BK182" s="212">
        <f>BK183</f>
        <v>0</v>
      </c>
    </row>
    <row r="183" s="2" customFormat="1" ht="16.5" customHeight="1">
      <c r="A183" s="40"/>
      <c r="B183" s="41"/>
      <c r="C183" s="215" t="s">
        <v>73</v>
      </c>
      <c r="D183" s="215" t="s">
        <v>238</v>
      </c>
      <c r="E183" s="216" t="s">
        <v>2489</v>
      </c>
      <c r="F183" s="217" t="s">
        <v>2490</v>
      </c>
      <c r="G183" s="218" t="s">
        <v>329</v>
      </c>
      <c r="H183" s="219">
        <v>0.376</v>
      </c>
      <c r="I183" s="220"/>
      <c r="J183" s="221">
        <f>ROUND(I183*H183,2)</f>
        <v>0</v>
      </c>
      <c r="K183" s="217" t="s">
        <v>2324</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243</v>
      </c>
      <c r="AT183" s="226" t="s">
        <v>238</v>
      </c>
      <c r="AU183" s="226" t="s">
        <v>80</v>
      </c>
      <c r="AY183" s="19" t="s">
        <v>236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243</v>
      </c>
      <c r="BM183" s="226" t="s">
        <v>1486</v>
      </c>
    </row>
    <row r="184" s="12" customFormat="1" ht="25.92" customHeight="1">
      <c r="A184" s="12"/>
      <c r="B184" s="199"/>
      <c r="C184" s="200"/>
      <c r="D184" s="201" t="s">
        <v>72</v>
      </c>
      <c r="E184" s="202" t="s">
        <v>2491</v>
      </c>
      <c r="F184" s="202" t="s">
        <v>2467</v>
      </c>
      <c r="G184" s="200"/>
      <c r="H184" s="200"/>
      <c r="I184" s="203"/>
      <c r="J184" s="204">
        <f>BK184</f>
        <v>0</v>
      </c>
      <c r="K184" s="200"/>
      <c r="L184" s="205"/>
      <c r="M184" s="206"/>
      <c r="N184" s="207"/>
      <c r="O184" s="207"/>
      <c r="P184" s="208">
        <f>P185</f>
        <v>0</v>
      </c>
      <c r="Q184" s="207"/>
      <c r="R184" s="208">
        <f>R185</f>
        <v>0</v>
      </c>
      <c r="S184" s="207"/>
      <c r="T184" s="209">
        <f>T185</f>
        <v>0</v>
      </c>
      <c r="U184" s="12"/>
      <c r="V184" s="12"/>
      <c r="W184" s="12"/>
      <c r="X184" s="12"/>
      <c r="Y184" s="12"/>
      <c r="Z184" s="12"/>
      <c r="AA184" s="12"/>
      <c r="AB184" s="12"/>
      <c r="AC184" s="12"/>
      <c r="AD184" s="12"/>
      <c r="AE184" s="12"/>
      <c r="AR184" s="210" t="s">
        <v>80</v>
      </c>
      <c r="AT184" s="211" t="s">
        <v>72</v>
      </c>
      <c r="AU184" s="211" t="s">
        <v>73</v>
      </c>
      <c r="AY184" s="210" t="s">
        <v>236</v>
      </c>
      <c r="BK184" s="212">
        <f>BK185</f>
        <v>0</v>
      </c>
    </row>
    <row r="185" s="2" customFormat="1" ht="16.5" customHeight="1">
      <c r="A185" s="40"/>
      <c r="B185" s="41"/>
      <c r="C185" s="215" t="s">
        <v>73</v>
      </c>
      <c r="D185" s="215" t="s">
        <v>238</v>
      </c>
      <c r="E185" s="216" t="s">
        <v>2492</v>
      </c>
      <c r="F185" s="217" t="s">
        <v>2493</v>
      </c>
      <c r="G185" s="218" t="s">
        <v>329</v>
      </c>
      <c r="H185" s="219">
        <v>0.027</v>
      </c>
      <c r="I185" s="220"/>
      <c r="J185" s="221">
        <f>ROUND(I185*H185,2)</f>
        <v>0</v>
      </c>
      <c r="K185" s="217" t="s">
        <v>2324</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243</v>
      </c>
      <c r="AT185" s="226" t="s">
        <v>238</v>
      </c>
      <c r="AU185" s="226" t="s">
        <v>80</v>
      </c>
      <c r="AY185" s="19" t="s">
        <v>236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243</v>
      </c>
      <c r="BM185" s="226" t="s">
        <v>1500</v>
      </c>
    </row>
    <row r="186" s="12" customFormat="1" ht="25.92" customHeight="1">
      <c r="A186" s="12"/>
      <c r="B186" s="199"/>
      <c r="C186" s="200"/>
      <c r="D186" s="201" t="s">
        <v>72</v>
      </c>
      <c r="E186" s="202" t="s">
        <v>2494</v>
      </c>
      <c r="F186" s="202" t="s">
        <v>2495</v>
      </c>
      <c r="G186" s="200"/>
      <c r="H186" s="200"/>
      <c r="I186" s="203"/>
      <c r="J186" s="204">
        <f>BK186</f>
        <v>0</v>
      </c>
      <c r="K186" s="200"/>
      <c r="L186" s="205"/>
      <c r="M186" s="206"/>
      <c r="N186" s="207"/>
      <c r="O186" s="207"/>
      <c r="P186" s="208">
        <f>P187</f>
        <v>0</v>
      </c>
      <c r="Q186" s="207"/>
      <c r="R186" s="208">
        <f>R187</f>
        <v>0</v>
      </c>
      <c r="S186" s="207"/>
      <c r="T186" s="209">
        <f>T187</f>
        <v>0</v>
      </c>
      <c r="U186" s="12"/>
      <c r="V186" s="12"/>
      <c r="W186" s="12"/>
      <c r="X186" s="12"/>
      <c r="Y186" s="12"/>
      <c r="Z186" s="12"/>
      <c r="AA186" s="12"/>
      <c r="AB186" s="12"/>
      <c r="AC186" s="12"/>
      <c r="AD186" s="12"/>
      <c r="AE186" s="12"/>
      <c r="AR186" s="210" t="s">
        <v>80</v>
      </c>
      <c r="AT186" s="211" t="s">
        <v>72</v>
      </c>
      <c r="AU186" s="211" t="s">
        <v>73</v>
      </c>
      <c r="AY186" s="210" t="s">
        <v>236</v>
      </c>
      <c r="BK186" s="212">
        <f>BK187</f>
        <v>0</v>
      </c>
    </row>
    <row r="187" s="2" customFormat="1" ht="16.5" customHeight="1">
      <c r="A187" s="40"/>
      <c r="B187" s="41"/>
      <c r="C187" s="215" t="s">
        <v>73</v>
      </c>
      <c r="D187" s="215" t="s">
        <v>238</v>
      </c>
      <c r="E187" s="216" t="s">
        <v>2496</v>
      </c>
      <c r="F187" s="217" t="s">
        <v>2497</v>
      </c>
      <c r="G187" s="218" t="s">
        <v>329</v>
      </c>
      <c r="H187" s="219">
        <v>0.72699999999999998</v>
      </c>
      <c r="I187" s="220"/>
      <c r="J187" s="221">
        <f>ROUND(I187*H187,2)</f>
        <v>0</v>
      </c>
      <c r="K187" s="217" t="s">
        <v>2324</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243</v>
      </c>
      <c r="AT187" s="226" t="s">
        <v>238</v>
      </c>
      <c r="AU187" s="226" t="s">
        <v>80</v>
      </c>
      <c r="AY187" s="19" t="s">
        <v>236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243</v>
      </c>
      <c r="BM187" s="226" t="s">
        <v>1513</v>
      </c>
    </row>
    <row r="188" s="12" customFormat="1" ht="25.92" customHeight="1">
      <c r="A188" s="12"/>
      <c r="B188" s="199"/>
      <c r="C188" s="200"/>
      <c r="D188" s="201" t="s">
        <v>72</v>
      </c>
      <c r="E188" s="202" t="s">
        <v>2034</v>
      </c>
      <c r="F188" s="202" t="s">
        <v>2498</v>
      </c>
      <c r="G188" s="200"/>
      <c r="H188" s="200"/>
      <c r="I188" s="203"/>
      <c r="J188" s="204">
        <f>BK188</f>
        <v>0</v>
      </c>
      <c r="K188" s="200"/>
      <c r="L188" s="205"/>
      <c r="M188" s="206"/>
      <c r="N188" s="207"/>
      <c r="O188" s="207"/>
      <c r="P188" s="208">
        <f>SUM(P189:P192)</f>
        <v>0</v>
      </c>
      <c r="Q188" s="207"/>
      <c r="R188" s="208">
        <f>SUM(R189:R192)</f>
        <v>0</v>
      </c>
      <c r="S188" s="207"/>
      <c r="T188" s="209">
        <f>SUM(T189:T192)</f>
        <v>0</v>
      </c>
      <c r="U188" s="12"/>
      <c r="V188" s="12"/>
      <c r="W188" s="12"/>
      <c r="X188" s="12"/>
      <c r="Y188" s="12"/>
      <c r="Z188" s="12"/>
      <c r="AA188" s="12"/>
      <c r="AB188" s="12"/>
      <c r="AC188" s="12"/>
      <c r="AD188" s="12"/>
      <c r="AE188" s="12"/>
      <c r="AR188" s="210" t="s">
        <v>80</v>
      </c>
      <c r="AT188" s="211" t="s">
        <v>72</v>
      </c>
      <c r="AU188" s="211" t="s">
        <v>73</v>
      </c>
      <c r="AY188" s="210" t="s">
        <v>236</v>
      </c>
      <c r="BK188" s="212">
        <f>SUM(BK189:BK192)</f>
        <v>0</v>
      </c>
    </row>
    <row r="189" s="2" customFormat="1" ht="16.5" customHeight="1">
      <c r="A189" s="40"/>
      <c r="B189" s="41"/>
      <c r="C189" s="215" t="s">
        <v>73</v>
      </c>
      <c r="D189" s="215" t="s">
        <v>238</v>
      </c>
      <c r="E189" s="216" t="s">
        <v>2499</v>
      </c>
      <c r="F189" s="217" t="s">
        <v>2500</v>
      </c>
      <c r="G189" s="218" t="s">
        <v>301</v>
      </c>
      <c r="H189" s="219">
        <v>1</v>
      </c>
      <c r="I189" s="220"/>
      <c r="J189" s="221">
        <f>ROUND(I189*H189,2)</f>
        <v>0</v>
      </c>
      <c r="K189" s="217" t="s">
        <v>2324</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243</v>
      </c>
      <c r="AT189" s="226" t="s">
        <v>238</v>
      </c>
      <c r="AU189" s="226" t="s">
        <v>80</v>
      </c>
      <c r="AY189" s="19" t="s">
        <v>236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243</v>
      </c>
      <c r="BM189" s="226" t="s">
        <v>1523</v>
      </c>
    </row>
    <row r="190" s="2" customFormat="1" ht="16.5" customHeight="1">
      <c r="A190" s="40"/>
      <c r="B190" s="41"/>
      <c r="C190" s="215" t="s">
        <v>73</v>
      </c>
      <c r="D190" s="215" t="s">
        <v>238</v>
      </c>
      <c r="E190" s="216" t="s">
        <v>2501</v>
      </c>
      <c r="F190" s="217" t="s">
        <v>2502</v>
      </c>
      <c r="G190" s="218" t="s">
        <v>301</v>
      </c>
      <c r="H190" s="219">
        <v>1</v>
      </c>
      <c r="I190" s="220"/>
      <c r="J190" s="221">
        <f>ROUND(I190*H190,2)</f>
        <v>0</v>
      </c>
      <c r="K190" s="217" t="s">
        <v>2324</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243</v>
      </c>
      <c r="AT190" s="226" t="s">
        <v>238</v>
      </c>
      <c r="AU190" s="226" t="s">
        <v>80</v>
      </c>
      <c r="AY190" s="19" t="s">
        <v>236</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243</v>
      </c>
      <c r="BM190" s="226" t="s">
        <v>1533</v>
      </c>
    </row>
    <row r="191" s="2" customFormat="1" ht="16.5" customHeight="1">
      <c r="A191" s="40"/>
      <c r="B191" s="41"/>
      <c r="C191" s="215" t="s">
        <v>73</v>
      </c>
      <c r="D191" s="215" t="s">
        <v>238</v>
      </c>
      <c r="E191" s="216" t="s">
        <v>2503</v>
      </c>
      <c r="F191" s="217" t="s">
        <v>2504</v>
      </c>
      <c r="G191" s="218" t="s">
        <v>1398</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243</v>
      </c>
      <c r="AT191" s="226" t="s">
        <v>238</v>
      </c>
      <c r="AU191" s="226" t="s">
        <v>80</v>
      </c>
      <c r="AY191" s="19" t="s">
        <v>236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243</v>
      </c>
      <c r="BM191" s="226" t="s">
        <v>1543</v>
      </c>
    </row>
    <row r="192" s="2" customFormat="1" ht="16.5" customHeight="1">
      <c r="A192" s="40"/>
      <c r="B192" s="41"/>
      <c r="C192" s="215" t="s">
        <v>73</v>
      </c>
      <c r="D192" s="215" t="s">
        <v>238</v>
      </c>
      <c r="E192" s="216" t="s">
        <v>2505</v>
      </c>
      <c r="F192" s="217" t="s">
        <v>2506</v>
      </c>
      <c r="G192" s="218" t="s">
        <v>1398</v>
      </c>
      <c r="H192" s="219">
        <v>1</v>
      </c>
      <c r="I192" s="220"/>
      <c r="J192" s="221">
        <f>ROUND(I192*H192,2)</f>
        <v>0</v>
      </c>
      <c r="K192" s="217" t="s">
        <v>19</v>
      </c>
      <c r="L192" s="46"/>
      <c r="M192" s="296" t="s">
        <v>19</v>
      </c>
      <c r="N192" s="297" t="s">
        <v>44</v>
      </c>
      <c r="O192" s="294"/>
      <c r="P192" s="298">
        <f>O192*H192</f>
        <v>0</v>
      </c>
      <c r="Q192" s="298">
        <v>0</v>
      </c>
      <c r="R192" s="298">
        <f>Q192*H192</f>
        <v>0</v>
      </c>
      <c r="S192" s="298">
        <v>0</v>
      </c>
      <c r="T192" s="299">
        <f>S192*H192</f>
        <v>0</v>
      </c>
      <c r="U192" s="40"/>
      <c r="V192" s="40"/>
      <c r="W192" s="40"/>
      <c r="X192" s="40"/>
      <c r="Y192" s="40"/>
      <c r="Z192" s="40"/>
      <c r="AA192" s="40"/>
      <c r="AB192" s="40"/>
      <c r="AC192" s="40"/>
      <c r="AD192" s="40"/>
      <c r="AE192" s="40"/>
      <c r="AR192" s="226" t="s">
        <v>243</v>
      </c>
      <c r="AT192" s="226" t="s">
        <v>238</v>
      </c>
      <c r="AU192" s="226" t="s">
        <v>80</v>
      </c>
      <c r="AY192" s="19" t="s">
        <v>236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243</v>
      </c>
      <c r="BM192" s="226" t="s">
        <v>1553</v>
      </c>
    </row>
    <row r="193" s="2" customFormat="1" ht="6.96" customHeight="1">
      <c r="A193" s="40"/>
      <c r="B193" s="61"/>
      <c r="C193" s="62"/>
      <c r="D193" s="62"/>
      <c r="E193" s="62"/>
      <c r="F193" s="62"/>
      <c r="G193" s="62"/>
      <c r="H193" s="62"/>
      <c r="I193" s="62"/>
      <c r="J193" s="62"/>
      <c r="K193" s="62"/>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UtK3dRNQLVCo/3ODjO2Q1tAPPhZRftwSOpaXgxSKCeRN/2ZoOXVNtMWACC5fCw5aY5vx8E1UJuOQ0IphO1Yn/g==" hashValue="vpYj/MsYyP2nvkoNsl3rZEIgw4qFYS4/V4o3oElvsbec2Are9m58+acSueEEsoeK+H9JQlPozlo44r2wNxAT+A==" algorithmName="SHA-512" password="CC35"/>
  <autoFilter ref="C96:K192"/>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1" customFormat="1" ht="12" customHeight="1">
      <c r="B8" s="22"/>
      <c r="D8" s="145" t="s">
        <v>132</v>
      </c>
      <c r="L8" s="22"/>
    </row>
    <row r="9" s="2" customFormat="1" ht="16.5" customHeight="1">
      <c r="A9" s="40"/>
      <c r="B9" s="46"/>
      <c r="C9" s="40"/>
      <c r="D9" s="40"/>
      <c r="E9" s="146" t="s">
        <v>136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140</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2507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21. 3. 2023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65564618</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Ing. Miloš Valíček</v>
      </c>
      <c r="F23" s="40"/>
      <c r="G23" s="40"/>
      <c r="H23" s="40"/>
      <c r="I23" s="145" t="s">
        <v>27</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47747528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2187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ROUND((SUM(BE92:BE192)),  2)</f>
        <v>0</v>
      </c>
      <c r="G35" s="40"/>
      <c r="H35" s="40"/>
      <c r="I35" s="160">
        <v>0.20999999999999999</v>
      </c>
      <c r="J35" s="159">
        <f>ROUND(((SUM(BE92:BE192))*I35),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ROUND((SUM(BF92:BF192)),  2)</f>
        <v>0</v>
      </c>
      <c r="G36" s="40"/>
      <c r="H36" s="40"/>
      <c r="I36" s="160">
        <v>0.14999999999999999</v>
      </c>
      <c r="J36" s="159">
        <f>ROUND(((SUM(BF92:BF192))*I36),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ROUND((SUM(BG92:BG192)),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ROUND((SUM(BH92:BH192)),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ROUND((SUM(BI92:BI192)),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č.p. 1533, Hornická, Tachov</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136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140</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05 - UT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21. 3. 2023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Ing. Miloš Valíček</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Veronika Šoulová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194</v>
      </c>
      <c r="D61" s="174"/>
      <c r="E61" s="174"/>
      <c r="F61" s="174"/>
      <c r="G61" s="174"/>
      <c r="H61" s="174"/>
      <c r="I61" s="174"/>
      <c r="J61" s="175" t="s">
        <v>195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196</v>
      </c>
    </row>
    <row r="64" s="9" customFormat="1" ht="24.96" customHeight="1">
      <c r="A64" s="9"/>
      <c r="B64" s="177"/>
      <c r="C64" s="178"/>
      <c r="D64" s="179" t="s">
        <v>2508</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2509</v>
      </c>
      <c r="E65" s="180"/>
      <c r="F65" s="180"/>
      <c r="G65" s="180"/>
      <c r="H65" s="180"/>
      <c r="I65" s="180"/>
      <c r="J65" s="181">
        <f>J105</f>
        <v>0</v>
      </c>
      <c r="K65" s="178"/>
      <c r="L65" s="182"/>
      <c r="S65" s="9"/>
      <c r="T65" s="9"/>
      <c r="U65" s="9"/>
      <c r="V65" s="9"/>
      <c r="W65" s="9"/>
      <c r="X65" s="9"/>
      <c r="Y65" s="9"/>
      <c r="Z65" s="9"/>
      <c r="AA65" s="9"/>
      <c r="AB65" s="9"/>
      <c r="AC65" s="9"/>
      <c r="AD65" s="9"/>
      <c r="AE65" s="9"/>
    </row>
    <row r="66" s="9" customFormat="1" ht="24.96" customHeight="1">
      <c r="A66" s="9"/>
      <c r="B66" s="177"/>
      <c r="C66" s="178"/>
      <c r="D66" s="179" t="s">
        <v>2510</v>
      </c>
      <c r="E66" s="180"/>
      <c r="F66" s="180"/>
      <c r="G66" s="180"/>
      <c r="H66" s="180"/>
      <c r="I66" s="180"/>
      <c r="J66" s="181">
        <f>J115</f>
        <v>0</v>
      </c>
      <c r="K66" s="178"/>
      <c r="L66" s="182"/>
      <c r="S66" s="9"/>
      <c r="T66" s="9"/>
      <c r="U66" s="9"/>
      <c r="V66" s="9"/>
      <c r="W66" s="9"/>
      <c r="X66" s="9"/>
      <c r="Y66" s="9"/>
      <c r="Z66" s="9"/>
      <c r="AA66" s="9"/>
      <c r="AB66" s="9"/>
      <c r="AC66" s="9"/>
      <c r="AD66" s="9"/>
      <c r="AE66" s="9"/>
    </row>
    <row r="67" s="9" customFormat="1" ht="24.96" customHeight="1">
      <c r="A67" s="9"/>
      <c r="B67" s="177"/>
      <c r="C67" s="178"/>
      <c r="D67" s="179" t="s">
        <v>2511</v>
      </c>
      <c r="E67" s="180"/>
      <c r="F67" s="180"/>
      <c r="G67" s="180"/>
      <c r="H67" s="180"/>
      <c r="I67" s="180"/>
      <c r="J67" s="181">
        <f>J132</f>
        <v>0</v>
      </c>
      <c r="K67" s="178"/>
      <c r="L67" s="182"/>
      <c r="S67" s="9"/>
      <c r="T67" s="9"/>
      <c r="U67" s="9"/>
      <c r="V67" s="9"/>
      <c r="W67" s="9"/>
      <c r="X67" s="9"/>
      <c r="Y67" s="9"/>
      <c r="Z67" s="9"/>
      <c r="AA67" s="9"/>
      <c r="AB67" s="9"/>
      <c r="AC67" s="9"/>
      <c r="AD67" s="9"/>
      <c r="AE67" s="9"/>
    </row>
    <row r="68" s="9" customFormat="1" ht="24.96" customHeight="1">
      <c r="A68" s="9"/>
      <c r="B68" s="177"/>
      <c r="C68" s="178"/>
      <c r="D68" s="179" t="s">
        <v>2512</v>
      </c>
      <c r="E68" s="180"/>
      <c r="F68" s="180"/>
      <c r="G68" s="180"/>
      <c r="H68" s="180"/>
      <c r="I68" s="180"/>
      <c r="J68" s="181">
        <f>J136</f>
        <v>0</v>
      </c>
      <c r="K68" s="178"/>
      <c r="L68" s="182"/>
      <c r="S68" s="9"/>
      <c r="T68" s="9"/>
      <c r="U68" s="9"/>
      <c r="V68" s="9"/>
      <c r="W68" s="9"/>
      <c r="X68" s="9"/>
      <c r="Y68" s="9"/>
      <c r="Z68" s="9"/>
      <c r="AA68" s="9"/>
      <c r="AB68" s="9"/>
      <c r="AC68" s="9"/>
      <c r="AD68" s="9"/>
      <c r="AE68" s="9"/>
    </row>
    <row r="69" s="9" customFormat="1" ht="24.96" customHeight="1">
      <c r="A69" s="9"/>
      <c r="B69" s="177"/>
      <c r="C69" s="178"/>
      <c r="D69" s="179" t="s">
        <v>2513</v>
      </c>
      <c r="E69" s="180"/>
      <c r="F69" s="180"/>
      <c r="G69" s="180"/>
      <c r="H69" s="180"/>
      <c r="I69" s="180"/>
      <c r="J69" s="181">
        <f>J161</f>
        <v>0</v>
      </c>
      <c r="K69" s="178"/>
      <c r="L69" s="182"/>
      <c r="S69" s="9"/>
      <c r="T69" s="9"/>
      <c r="U69" s="9"/>
      <c r="V69" s="9"/>
      <c r="W69" s="9"/>
      <c r="X69" s="9"/>
      <c r="Y69" s="9"/>
      <c r="Z69" s="9"/>
      <c r="AA69" s="9"/>
      <c r="AB69" s="9"/>
      <c r="AC69" s="9"/>
      <c r="AD69" s="9"/>
      <c r="AE69" s="9"/>
    </row>
    <row r="70" s="9" customFormat="1" ht="24.96" customHeight="1">
      <c r="A70" s="9"/>
      <c r="B70" s="177"/>
      <c r="C70" s="178"/>
      <c r="D70" s="179" t="s">
        <v>2514</v>
      </c>
      <c r="E70" s="180"/>
      <c r="F70" s="180"/>
      <c r="G70" s="180"/>
      <c r="H70" s="180"/>
      <c r="I70" s="180"/>
      <c r="J70" s="181">
        <f>J185</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221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Stavební úpravy č.p. 1533, Hornická, Tachov</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132</v>
      </c>
      <c r="D81" s="24"/>
      <c r="E81" s="24"/>
      <c r="F81" s="24"/>
      <c r="G81" s="24"/>
      <c r="H81" s="24"/>
      <c r="I81" s="24"/>
      <c r="J81" s="24"/>
      <c r="K81" s="24"/>
      <c r="L81" s="22"/>
    </row>
    <row r="82" s="2" customFormat="1" ht="16.5" customHeight="1">
      <c r="A82" s="40"/>
      <c r="B82" s="41"/>
      <c r="C82" s="42"/>
      <c r="D82" s="42"/>
      <c r="E82" s="172" t="s">
        <v>136</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140</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05 - UT</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21. 3. 2023</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30</v>
      </c>
      <c r="J88" s="38" t="str">
        <f>E23</f>
        <v>Ing. Miloš Valíček</v>
      </c>
      <c r="K88" s="42"/>
      <c r="L88" s="147"/>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IF(E20="","",E20)</f>
        <v>Vyplň údaj</v>
      </c>
      <c r="G89" s="42"/>
      <c r="H89" s="42"/>
      <c r="I89" s="34" t="s">
        <v>34</v>
      </c>
      <c r="J89" s="38" t="str">
        <f>E26</f>
        <v>Veronika Šoulová</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222</v>
      </c>
      <c r="D91" s="191" t="s">
        <v>58</v>
      </c>
      <c r="E91" s="191" t="s">
        <v>54</v>
      </c>
      <c r="F91" s="191" t="s">
        <v>55</v>
      </c>
      <c r="G91" s="191" t="s">
        <v>223</v>
      </c>
      <c r="H91" s="191" t="s">
        <v>224</v>
      </c>
      <c r="I91" s="191" t="s">
        <v>225</v>
      </c>
      <c r="J91" s="191" t="s">
        <v>195</v>
      </c>
      <c r="K91" s="192" t="s">
        <v>226</v>
      </c>
      <c r="L91" s="193"/>
      <c r="M91" s="94" t="s">
        <v>19</v>
      </c>
      <c r="N91" s="95" t="s">
        <v>43</v>
      </c>
      <c r="O91" s="95" t="s">
        <v>227</v>
      </c>
      <c r="P91" s="95" t="s">
        <v>228</v>
      </c>
      <c r="Q91" s="95" t="s">
        <v>229</v>
      </c>
      <c r="R91" s="95" t="s">
        <v>230</v>
      </c>
      <c r="S91" s="95" t="s">
        <v>231</v>
      </c>
      <c r="T91" s="96" t="s">
        <v>232</v>
      </c>
      <c r="U91" s="188"/>
      <c r="V91" s="188"/>
      <c r="W91" s="188"/>
      <c r="X91" s="188"/>
      <c r="Y91" s="188"/>
      <c r="Z91" s="188"/>
      <c r="AA91" s="188"/>
      <c r="AB91" s="188"/>
      <c r="AC91" s="188"/>
      <c r="AD91" s="188"/>
      <c r="AE91" s="188"/>
    </row>
    <row r="92" s="2" customFormat="1" ht="22.8" customHeight="1">
      <c r="A92" s="40"/>
      <c r="B92" s="41"/>
      <c r="C92" s="101" t="s">
        <v>233</v>
      </c>
      <c r="D92" s="42"/>
      <c r="E92" s="42"/>
      <c r="F92" s="42"/>
      <c r="G92" s="42"/>
      <c r="H92" s="42"/>
      <c r="I92" s="42"/>
      <c r="J92" s="194">
        <f>BK92</f>
        <v>0</v>
      </c>
      <c r="K92" s="42"/>
      <c r="L92" s="46"/>
      <c r="M92" s="97"/>
      <c r="N92" s="195"/>
      <c r="O92" s="98"/>
      <c r="P92" s="196">
        <f>P93+P105+P115+P132+P136+P161+P185</f>
        <v>0</v>
      </c>
      <c r="Q92" s="98"/>
      <c r="R92" s="196">
        <f>R93+R105+R115+R132+R136+R161+R185</f>
        <v>0</v>
      </c>
      <c r="S92" s="98"/>
      <c r="T92" s="197">
        <f>T93+T105+T115+T132+T136+T161+T185</f>
        <v>0</v>
      </c>
      <c r="U92" s="40"/>
      <c r="V92" s="40"/>
      <c r="W92" s="40"/>
      <c r="X92" s="40"/>
      <c r="Y92" s="40"/>
      <c r="Z92" s="40"/>
      <c r="AA92" s="40"/>
      <c r="AB92" s="40"/>
      <c r="AC92" s="40"/>
      <c r="AD92" s="40"/>
      <c r="AE92" s="40"/>
      <c r="AT92" s="19" t="s">
        <v>72</v>
      </c>
      <c r="AU92" s="19" t="s">
        <v>196</v>
      </c>
      <c r="BK92" s="198">
        <f>BK93+BK105+BK115+BK132+BK136+BK161+BK185</f>
        <v>0</v>
      </c>
    </row>
    <row r="93" s="12" customFormat="1" ht="25.92" customHeight="1">
      <c r="A93" s="12"/>
      <c r="B93" s="199"/>
      <c r="C93" s="200"/>
      <c r="D93" s="201" t="s">
        <v>72</v>
      </c>
      <c r="E93" s="202" t="s">
        <v>2034</v>
      </c>
      <c r="F93" s="202" t="s">
        <v>2515</v>
      </c>
      <c r="G93" s="200"/>
      <c r="H93" s="200"/>
      <c r="I93" s="203"/>
      <c r="J93" s="204">
        <f>BK93</f>
        <v>0</v>
      </c>
      <c r="K93" s="200"/>
      <c r="L93" s="205"/>
      <c r="M93" s="206"/>
      <c r="N93" s="207"/>
      <c r="O93" s="207"/>
      <c r="P93" s="208">
        <f>SUM(P94:P104)</f>
        <v>0</v>
      </c>
      <c r="Q93" s="207"/>
      <c r="R93" s="208">
        <f>SUM(R94:R104)</f>
        <v>0</v>
      </c>
      <c r="S93" s="207"/>
      <c r="T93" s="209">
        <f>SUM(T94:T104)</f>
        <v>0</v>
      </c>
      <c r="U93" s="12"/>
      <c r="V93" s="12"/>
      <c r="W93" s="12"/>
      <c r="X93" s="12"/>
      <c r="Y93" s="12"/>
      <c r="Z93" s="12"/>
      <c r="AA93" s="12"/>
      <c r="AB93" s="12"/>
      <c r="AC93" s="12"/>
      <c r="AD93" s="12"/>
      <c r="AE93" s="12"/>
      <c r="AR93" s="210" t="s">
        <v>80</v>
      </c>
      <c r="AT93" s="211" t="s">
        <v>72</v>
      </c>
      <c r="AU93" s="211" t="s">
        <v>73</v>
      </c>
      <c r="AY93" s="210" t="s">
        <v>236</v>
      </c>
      <c r="BK93" s="212">
        <f>SUM(BK94:BK104)</f>
        <v>0</v>
      </c>
    </row>
    <row r="94" s="2" customFormat="1" ht="16.5" customHeight="1">
      <c r="A94" s="40"/>
      <c r="B94" s="41"/>
      <c r="C94" s="215" t="s">
        <v>2516</v>
      </c>
      <c r="D94" s="215" t="s">
        <v>238</v>
      </c>
      <c r="E94" s="216" t="s">
        <v>2517</v>
      </c>
      <c r="F94" s="217" t="s">
        <v>2518</v>
      </c>
      <c r="G94" s="218" t="s">
        <v>2519</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243</v>
      </c>
      <c r="AT94" s="226" t="s">
        <v>238</v>
      </c>
      <c r="AU94" s="226" t="s">
        <v>80</v>
      </c>
      <c r="AY94" s="19" t="s">
        <v>236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243</v>
      </c>
      <c r="BM94" s="226" t="s">
        <v>82</v>
      </c>
    </row>
    <row r="95" s="2" customFormat="1" ht="16.5" customHeight="1">
      <c r="A95" s="40"/>
      <c r="B95" s="41"/>
      <c r="C95" s="215" t="s">
        <v>2520</v>
      </c>
      <c r="D95" s="215" t="s">
        <v>238</v>
      </c>
      <c r="E95" s="216" t="s">
        <v>2521</v>
      </c>
      <c r="F95" s="217" t="s">
        <v>2522</v>
      </c>
      <c r="G95" s="218" t="s">
        <v>2519</v>
      </c>
      <c r="H95" s="219">
        <v>1</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243</v>
      </c>
      <c r="AT95" s="226" t="s">
        <v>238</v>
      </c>
      <c r="AU95" s="226" t="s">
        <v>80</v>
      </c>
      <c r="AY95" s="19" t="s">
        <v>236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243</v>
      </c>
      <c r="BM95" s="226" t="s">
        <v>243</v>
      </c>
    </row>
    <row r="96" s="2" customFormat="1" ht="21.75" customHeight="1">
      <c r="A96" s="40"/>
      <c r="B96" s="41"/>
      <c r="C96" s="215" t="s">
        <v>2523</v>
      </c>
      <c r="D96" s="215" t="s">
        <v>238</v>
      </c>
      <c r="E96" s="216" t="s">
        <v>2524</v>
      </c>
      <c r="F96" s="217" t="s">
        <v>2525</v>
      </c>
      <c r="G96" s="218" t="s">
        <v>2519</v>
      </c>
      <c r="H96" s="219">
        <v>2</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243</v>
      </c>
      <c r="AT96" s="226" t="s">
        <v>238</v>
      </c>
      <c r="AU96" s="226" t="s">
        <v>80</v>
      </c>
      <c r="AY96" s="19" t="s">
        <v>236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243</v>
      </c>
      <c r="BM96" s="226" t="s">
        <v>278</v>
      </c>
    </row>
    <row r="97" s="2" customFormat="1" ht="21.75" customHeight="1">
      <c r="A97" s="40"/>
      <c r="B97" s="41"/>
      <c r="C97" s="215" t="s">
        <v>2526</v>
      </c>
      <c r="D97" s="215" t="s">
        <v>238</v>
      </c>
      <c r="E97" s="216" t="s">
        <v>2527</v>
      </c>
      <c r="F97" s="217" t="s">
        <v>2528</v>
      </c>
      <c r="G97" s="218" t="s">
        <v>2519</v>
      </c>
      <c r="H97" s="219">
        <v>2</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243</v>
      </c>
      <c r="AT97" s="226" t="s">
        <v>238</v>
      </c>
      <c r="AU97" s="226" t="s">
        <v>80</v>
      </c>
      <c r="AY97" s="19" t="s">
        <v>236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243</v>
      </c>
      <c r="BM97" s="226" t="s">
        <v>292</v>
      </c>
    </row>
    <row r="98" s="2" customFormat="1" ht="16.5" customHeight="1">
      <c r="A98" s="40"/>
      <c r="B98" s="41"/>
      <c r="C98" s="215" t="s">
        <v>2529</v>
      </c>
      <c r="D98" s="215" t="s">
        <v>238</v>
      </c>
      <c r="E98" s="216" t="s">
        <v>2530</v>
      </c>
      <c r="F98" s="217" t="s">
        <v>2531</v>
      </c>
      <c r="G98" s="218" t="s">
        <v>179</v>
      </c>
      <c r="H98" s="219">
        <v>12</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243</v>
      </c>
      <c r="AT98" s="226" t="s">
        <v>238</v>
      </c>
      <c r="AU98" s="226" t="s">
        <v>80</v>
      </c>
      <c r="AY98" s="19" t="s">
        <v>236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243</v>
      </c>
      <c r="BM98" s="226" t="s">
        <v>305</v>
      </c>
    </row>
    <row r="99" s="2" customFormat="1" ht="16.5" customHeight="1">
      <c r="A99" s="40"/>
      <c r="B99" s="41"/>
      <c r="C99" s="215" t="s">
        <v>2532</v>
      </c>
      <c r="D99" s="215" t="s">
        <v>238</v>
      </c>
      <c r="E99" s="216" t="s">
        <v>2533</v>
      </c>
      <c r="F99" s="217" t="s">
        <v>2534</v>
      </c>
      <c r="G99" s="218" t="s">
        <v>179</v>
      </c>
      <c r="H99" s="219">
        <v>6</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243</v>
      </c>
      <c r="AT99" s="226" t="s">
        <v>238</v>
      </c>
      <c r="AU99" s="226" t="s">
        <v>80</v>
      </c>
      <c r="AY99" s="19" t="s">
        <v>236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243</v>
      </c>
      <c r="BM99" s="226" t="s">
        <v>317</v>
      </c>
    </row>
    <row r="100" s="2" customFormat="1" ht="16.5" customHeight="1">
      <c r="A100" s="40"/>
      <c r="B100" s="41"/>
      <c r="C100" s="215" t="s">
        <v>2535</v>
      </c>
      <c r="D100" s="215" t="s">
        <v>238</v>
      </c>
      <c r="E100" s="216" t="s">
        <v>2536</v>
      </c>
      <c r="F100" s="217" t="s">
        <v>2537</v>
      </c>
      <c r="G100" s="218" t="s">
        <v>1398</v>
      </c>
      <c r="H100" s="219">
        <v>4</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243</v>
      </c>
      <c r="AT100" s="226" t="s">
        <v>238</v>
      </c>
      <c r="AU100" s="226" t="s">
        <v>80</v>
      </c>
      <c r="AY100" s="19" t="s">
        <v>236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243</v>
      </c>
      <c r="BM100" s="226" t="s">
        <v>335</v>
      </c>
    </row>
    <row r="101" s="2" customFormat="1" ht="16.5" customHeight="1">
      <c r="A101" s="40"/>
      <c r="B101" s="41"/>
      <c r="C101" s="215" t="s">
        <v>73</v>
      </c>
      <c r="D101" s="215" t="s">
        <v>238</v>
      </c>
      <c r="E101" s="216" t="s">
        <v>2538</v>
      </c>
      <c r="F101" s="217" t="s">
        <v>2539</v>
      </c>
      <c r="G101" s="218" t="s">
        <v>1398</v>
      </c>
      <c r="H101" s="219">
        <v>4</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243</v>
      </c>
      <c r="AT101" s="226" t="s">
        <v>238</v>
      </c>
      <c r="AU101" s="226" t="s">
        <v>80</v>
      </c>
      <c r="AY101" s="19" t="s">
        <v>236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243</v>
      </c>
      <c r="BM101" s="226" t="s">
        <v>348</v>
      </c>
    </row>
    <row r="102" s="2" customFormat="1" ht="16.5" customHeight="1">
      <c r="A102" s="40"/>
      <c r="B102" s="41"/>
      <c r="C102" s="215" t="s">
        <v>2540</v>
      </c>
      <c r="D102" s="215" t="s">
        <v>238</v>
      </c>
      <c r="E102" s="216" t="s">
        <v>2541</v>
      </c>
      <c r="F102" s="217" t="s">
        <v>2542</v>
      </c>
      <c r="G102" s="218" t="s">
        <v>179</v>
      </c>
      <c r="H102" s="219">
        <v>3</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243</v>
      </c>
      <c r="AT102" s="226" t="s">
        <v>238</v>
      </c>
      <c r="AU102" s="226" t="s">
        <v>80</v>
      </c>
      <c r="AY102" s="19" t="s">
        <v>236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243</v>
      </c>
      <c r="BM102" s="226" t="s">
        <v>369</v>
      </c>
    </row>
    <row r="103" s="2" customFormat="1" ht="16.5" customHeight="1">
      <c r="A103" s="40"/>
      <c r="B103" s="41"/>
      <c r="C103" s="215" t="s">
        <v>2543</v>
      </c>
      <c r="D103" s="215" t="s">
        <v>238</v>
      </c>
      <c r="E103" s="216" t="s">
        <v>2544</v>
      </c>
      <c r="F103" s="217" t="s">
        <v>2545</v>
      </c>
      <c r="G103" s="218" t="s">
        <v>2182</v>
      </c>
      <c r="H103" s="291"/>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243</v>
      </c>
      <c r="AT103" s="226" t="s">
        <v>238</v>
      </c>
      <c r="AU103" s="226" t="s">
        <v>80</v>
      </c>
      <c r="AY103" s="19" t="s">
        <v>236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243</v>
      </c>
      <c r="BM103" s="226" t="s">
        <v>387</v>
      </c>
    </row>
    <row r="104" s="2" customFormat="1" ht="16.5" customHeight="1">
      <c r="A104" s="40"/>
      <c r="B104" s="41"/>
      <c r="C104" s="215" t="s">
        <v>73</v>
      </c>
      <c r="D104" s="215" t="s">
        <v>238</v>
      </c>
      <c r="E104" s="216" t="s">
        <v>2546</v>
      </c>
      <c r="F104" s="217" t="s">
        <v>2547</v>
      </c>
      <c r="G104" s="218" t="s">
        <v>2519</v>
      </c>
      <c r="H104" s="219">
        <v>8</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243</v>
      </c>
      <c r="AT104" s="226" t="s">
        <v>238</v>
      </c>
      <c r="AU104" s="226" t="s">
        <v>80</v>
      </c>
      <c r="AY104" s="19" t="s">
        <v>236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243</v>
      </c>
      <c r="BM104" s="226" t="s">
        <v>402</v>
      </c>
    </row>
    <row r="105" s="12" customFormat="1" ht="25.92" customHeight="1">
      <c r="A105" s="12"/>
      <c r="B105" s="199"/>
      <c r="C105" s="200"/>
      <c r="D105" s="201" t="s">
        <v>72</v>
      </c>
      <c r="E105" s="202" t="s">
        <v>2121</v>
      </c>
      <c r="F105" s="202" t="s">
        <v>2548</v>
      </c>
      <c r="G105" s="200"/>
      <c r="H105" s="200"/>
      <c r="I105" s="203"/>
      <c r="J105" s="204">
        <f>BK105</f>
        <v>0</v>
      </c>
      <c r="K105" s="200"/>
      <c r="L105" s="205"/>
      <c r="M105" s="206"/>
      <c r="N105" s="207"/>
      <c r="O105" s="207"/>
      <c r="P105" s="208">
        <f>SUM(P106:P114)</f>
        <v>0</v>
      </c>
      <c r="Q105" s="207"/>
      <c r="R105" s="208">
        <f>SUM(R106:R114)</f>
        <v>0</v>
      </c>
      <c r="S105" s="207"/>
      <c r="T105" s="209">
        <f>SUM(T106:T114)</f>
        <v>0</v>
      </c>
      <c r="U105" s="12"/>
      <c r="V105" s="12"/>
      <c r="W105" s="12"/>
      <c r="X105" s="12"/>
      <c r="Y105" s="12"/>
      <c r="Z105" s="12"/>
      <c r="AA105" s="12"/>
      <c r="AB105" s="12"/>
      <c r="AC105" s="12"/>
      <c r="AD105" s="12"/>
      <c r="AE105" s="12"/>
      <c r="AR105" s="210" t="s">
        <v>80</v>
      </c>
      <c r="AT105" s="211" t="s">
        <v>72</v>
      </c>
      <c r="AU105" s="211" t="s">
        <v>73</v>
      </c>
      <c r="AY105" s="210" t="s">
        <v>236</v>
      </c>
      <c r="BK105" s="212">
        <f>SUM(BK106:BK114)</f>
        <v>0</v>
      </c>
    </row>
    <row r="106" s="2" customFormat="1" ht="21.75" customHeight="1">
      <c r="A106" s="40"/>
      <c r="B106" s="41"/>
      <c r="C106" s="215" t="s">
        <v>2549</v>
      </c>
      <c r="D106" s="215" t="s">
        <v>238</v>
      </c>
      <c r="E106" s="216" t="s">
        <v>2550</v>
      </c>
      <c r="F106" s="217" t="s">
        <v>2551</v>
      </c>
      <c r="G106" s="218" t="s">
        <v>2239</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243</v>
      </c>
      <c r="AT106" s="226" t="s">
        <v>238</v>
      </c>
      <c r="AU106" s="226" t="s">
        <v>80</v>
      </c>
      <c r="AY106" s="19" t="s">
        <v>236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243</v>
      </c>
      <c r="BM106" s="226" t="s">
        <v>415</v>
      </c>
    </row>
    <row r="107" s="2" customFormat="1" ht="21.75" customHeight="1">
      <c r="A107" s="40"/>
      <c r="B107" s="41"/>
      <c r="C107" s="215" t="s">
        <v>2552</v>
      </c>
      <c r="D107" s="215" t="s">
        <v>238</v>
      </c>
      <c r="E107" s="216" t="s">
        <v>2553</v>
      </c>
      <c r="F107" s="217" t="s">
        <v>2554</v>
      </c>
      <c r="G107" s="218" t="s">
        <v>2239</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243</v>
      </c>
      <c r="AT107" s="226" t="s">
        <v>238</v>
      </c>
      <c r="AU107" s="226" t="s">
        <v>80</v>
      </c>
      <c r="AY107" s="19" t="s">
        <v>236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243</v>
      </c>
      <c r="BM107" s="226" t="s">
        <v>435</v>
      </c>
    </row>
    <row r="108" s="2" customFormat="1" ht="21.75" customHeight="1">
      <c r="A108" s="40"/>
      <c r="B108" s="41"/>
      <c r="C108" s="215" t="s">
        <v>2555</v>
      </c>
      <c r="D108" s="215" t="s">
        <v>238</v>
      </c>
      <c r="E108" s="216" t="s">
        <v>2556</v>
      </c>
      <c r="F108" s="217" t="s">
        <v>2557</v>
      </c>
      <c r="G108" s="218" t="s">
        <v>1398</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243</v>
      </c>
      <c r="AT108" s="226" t="s">
        <v>238</v>
      </c>
      <c r="AU108" s="226" t="s">
        <v>80</v>
      </c>
      <c r="AY108" s="19" t="s">
        <v>236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243</v>
      </c>
      <c r="BM108" s="226" t="s">
        <v>531</v>
      </c>
    </row>
    <row r="109" s="2" customFormat="1" ht="16.5" customHeight="1">
      <c r="A109" s="40"/>
      <c r="B109" s="41"/>
      <c r="C109" s="215" t="s">
        <v>2558</v>
      </c>
      <c r="D109" s="215" t="s">
        <v>238</v>
      </c>
      <c r="E109" s="216" t="s">
        <v>2559</v>
      </c>
      <c r="F109" s="217" t="s">
        <v>2560</v>
      </c>
      <c r="G109" s="218" t="s">
        <v>1398</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243</v>
      </c>
      <c r="AT109" s="226" t="s">
        <v>238</v>
      </c>
      <c r="AU109" s="226" t="s">
        <v>80</v>
      </c>
      <c r="AY109" s="19" t="s">
        <v>236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243</v>
      </c>
      <c r="BM109" s="226" t="s">
        <v>550</v>
      </c>
    </row>
    <row r="110" s="2" customFormat="1" ht="16.5" customHeight="1">
      <c r="A110" s="40"/>
      <c r="B110" s="41"/>
      <c r="C110" s="215" t="s">
        <v>2561</v>
      </c>
      <c r="D110" s="215" t="s">
        <v>238</v>
      </c>
      <c r="E110" s="216" t="s">
        <v>2562</v>
      </c>
      <c r="F110" s="217" t="s">
        <v>2563</v>
      </c>
      <c r="G110" s="218" t="s">
        <v>2239</v>
      </c>
      <c r="H110" s="219">
        <v>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243</v>
      </c>
      <c r="AT110" s="226" t="s">
        <v>238</v>
      </c>
      <c r="AU110" s="226" t="s">
        <v>80</v>
      </c>
      <c r="AY110" s="19" t="s">
        <v>236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243</v>
      </c>
      <c r="BM110" s="226" t="s">
        <v>577</v>
      </c>
    </row>
    <row r="111" s="2" customFormat="1" ht="16.5" customHeight="1">
      <c r="A111" s="40"/>
      <c r="B111" s="41"/>
      <c r="C111" s="215" t="s">
        <v>2564</v>
      </c>
      <c r="D111" s="215" t="s">
        <v>238</v>
      </c>
      <c r="E111" s="216" t="s">
        <v>2565</v>
      </c>
      <c r="F111" s="217" t="s">
        <v>2566</v>
      </c>
      <c r="G111" s="218" t="s">
        <v>1398</v>
      </c>
      <c r="H111" s="219">
        <v>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243</v>
      </c>
      <c r="AT111" s="226" t="s">
        <v>238</v>
      </c>
      <c r="AU111" s="226" t="s">
        <v>80</v>
      </c>
      <c r="AY111" s="19" t="s">
        <v>236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243</v>
      </c>
      <c r="BM111" s="226" t="s">
        <v>647</v>
      </c>
    </row>
    <row r="112" s="2" customFormat="1" ht="16.5" customHeight="1">
      <c r="A112" s="40"/>
      <c r="B112" s="41"/>
      <c r="C112" s="215" t="s">
        <v>2567</v>
      </c>
      <c r="D112" s="215" t="s">
        <v>238</v>
      </c>
      <c r="E112" s="216" t="s">
        <v>2568</v>
      </c>
      <c r="F112" s="217" t="s">
        <v>2569</v>
      </c>
      <c r="G112" s="218" t="s">
        <v>19</v>
      </c>
      <c r="H112" s="219">
        <v>2</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243</v>
      </c>
      <c r="AT112" s="226" t="s">
        <v>238</v>
      </c>
      <c r="AU112" s="226" t="s">
        <v>80</v>
      </c>
      <c r="AY112" s="19" t="s">
        <v>236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243</v>
      </c>
      <c r="BM112" s="226" t="s">
        <v>677</v>
      </c>
    </row>
    <row r="113" s="2" customFormat="1" ht="16.5" customHeight="1">
      <c r="A113" s="40"/>
      <c r="B113" s="41"/>
      <c r="C113" s="215" t="s">
        <v>2570</v>
      </c>
      <c r="D113" s="215" t="s">
        <v>238</v>
      </c>
      <c r="E113" s="216" t="s">
        <v>2571</v>
      </c>
      <c r="F113" s="217" t="s">
        <v>2572</v>
      </c>
      <c r="G113" s="218" t="s">
        <v>19</v>
      </c>
      <c r="H113" s="219">
        <v>4</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243</v>
      </c>
      <c r="AT113" s="226" t="s">
        <v>238</v>
      </c>
      <c r="AU113" s="226" t="s">
        <v>80</v>
      </c>
      <c r="AY113" s="19" t="s">
        <v>236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243</v>
      </c>
      <c r="BM113" s="226" t="s">
        <v>694</v>
      </c>
    </row>
    <row r="114" s="2" customFormat="1" ht="16.5" customHeight="1">
      <c r="A114" s="40"/>
      <c r="B114" s="41"/>
      <c r="C114" s="215" t="s">
        <v>73</v>
      </c>
      <c r="D114" s="215" t="s">
        <v>238</v>
      </c>
      <c r="E114" s="216" t="s">
        <v>2573</v>
      </c>
      <c r="F114" s="217" t="s">
        <v>2545</v>
      </c>
      <c r="G114" s="218" t="s">
        <v>2182</v>
      </c>
      <c r="H114" s="291"/>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243</v>
      </c>
      <c r="AT114" s="226" t="s">
        <v>238</v>
      </c>
      <c r="AU114" s="226" t="s">
        <v>80</v>
      </c>
      <c r="AY114" s="19" t="s">
        <v>236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243</v>
      </c>
      <c r="BM114" s="226" t="s">
        <v>706</v>
      </c>
    </row>
    <row r="115" s="12" customFormat="1" ht="25.92" customHeight="1">
      <c r="A115" s="12"/>
      <c r="B115" s="199"/>
      <c r="C115" s="200"/>
      <c r="D115" s="201" t="s">
        <v>72</v>
      </c>
      <c r="E115" s="202" t="s">
        <v>2171</v>
      </c>
      <c r="F115" s="202" t="s">
        <v>2574</v>
      </c>
      <c r="G115" s="200"/>
      <c r="H115" s="200"/>
      <c r="I115" s="203"/>
      <c r="J115" s="204">
        <f>BK115</f>
        <v>0</v>
      </c>
      <c r="K115" s="200"/>
      <c r="L115" s="205"/>
      <c r="M115" s="206"/>
      <c r="N115" s="207"/>
      <c r="O115" s="207"/>
      <c r="P115" s="208">
        <f>SUM(P116:P131)</f>
        <v>0</v>
      </c>
      <c r="Q115" s="207"/>
      <c r="R115" s="208">
        <f>SUM(R116:R131)</f>
        <v>0</v>
      </c>
      <c r="S115" s="207"/>
      <c r="T115" s="209">
        <f>SUM(T116:T131)</f>
        <v>0</v>
      </c>
      <c r="U115" s="12"/>
      <c r="V115" s="12"/>
      <c r="W115" s="12"/>
      <c r="X115" s="12"/>
      <c r="Y115" s="12"/>
      <c r="Z115" s="12"/>
      <c r="AA115" s="12"/>
      <c r="AB115" s="12"/>
      <c r="AC115" s="12"/>
      <c r="AD115" s="12"/>
      <c r="AE115" s="12"/>
      <c r="AR115" s="210" t="s">
        <v>80</v>
      </c>
      <c r="AT115" s="211" t="s">
        <v>72</v>
      </c>
      <c r="AU115" s="211" t="s">
        <v>73</v>
      </c>
      <c r="AY115" s="210" t="s">
        <v>236</v>
      </c>
      <c r="BK115" s="212">
        <f>SUM(BK116:BK131)</f>
        <v>0</v>
      </c>
    </row>
    <row r="116" s="2" customFormat="1" ht="16.5" customHeight="1">
      <c r="A116" s="40"/>
      <c r="B116" s="41"/>
      <c r="C116" s="215" t="s">
        <v>2575</v>
      </c>
      <c r="D116" s="215" t="s">
        <v>238</v>
      </c>
      <c r="E116" s="216" t="s">
        <v>2576</v>
      </c>
      <c r="F116" s="217" t="s">
        <v>2577</v>
      </c>
      <c r="G116" s="218" t="s">
        <v>179</v>
      </c>
      <c r="H116" s="219">
        <v>89</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243</v>
      </c>
      <c r="AT116" s="226" t="s">
        <v>238</v>
      </c>
      <c r="AU116" s="226" t="s">
        <v>80</v>
      </c>
      <c r="AY116" s="19" t="s">
        <v>236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243</v>
      </c>
      <c r="BM116" s="226" t="s">
        <v>717</v>
      </c>
    </row>
    <row r="117" s="2" customFormat="1" ht="16.5" customHeight="1">
      <c r="A117" s="40"/>
      <c r="B117" s="41"/>
      <c r="C117" s="215" t="s">
        <v>2578</v>
      </c>
      <c r="D117" s="215" t="s">
        <v>238</v>
      </c>
      <c r="E117" s="216" t="s">
        <v>2579</v>
      </c>
      <c r="F117" s="217" t="s">
        <v>2580</v>
      </c>
      <c r="G117" s="218" t="s">
        <v>179</v>
      </c>
      <c r="H117" s="219">
        <v>44</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243</v>
      </c>
      <c r="AT117" s="226" t="s">
        <v>238</v>
      </c>
      <c r="AU117" s="226" t="s">
        <v>80</v>
      </c>
      <c r="AY117" s="19" t="s">
        <v>236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243</v>
      </c>
      <c r="BM117" s="226" t="s">
        <v>728</v>
      </c>
    </row>
    <row r="118" s="2" customFormat="1" ht="16.5" customHeight="1">
      <c r="A118" s="40"/>
      <c r="B118" s="41"/>
      <c r="C118" s="215" t="s">
        <v>2581</v>
      </c>
      <c r="D118" s="215" t="s">
        <v>238</v>
      </c>
      <c r="E118" s="216" t="s">
        <v>2582</v>
      </c>
      <c r="F118" s="217" t="s">
        <v>2583</v>
      </c>
      <c r="G118" s="218" t="s">
        <v>179</v>
      </c>
      <c r="H118" s="219">
        <v>103</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243</v>
      </c>
      <c r="AT118" s="226" t="s">
        <v>238</v>
      </c>
      <c r="AU118" s="226" t="s">
        <v>80</v>
      </c>
      <c r="AY118" s="19" t="s">
        <v>236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243</v>
      </c>
      <c r="BM118" s="226" t="s">
        <v>745</v>
      </c>
    </row>
    <row r="119" s="2" customFormat="1" ht="16.5" customHeight="1">
      <c r="A119" s="40"/>
      <c r="B119" s="41"/>
      <c r="C119" s="215" t="s">
        <v>2584</v>
      </c>
      <c r="D119" s="215" t="s">
        <v>238</v>
      </c>
      <c r="E119" s="216" t="s">
        <v>2585</v>
      </c>
      <c r="F119" s="217" t="s">
        <v>2586</v>
      </c>
      <c r="G119" s="218" t="s">
        <v>179</v>
      </c>
      <c r="H119" s="219">
        <v>30</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243</v>
      </c>
      <c r="AT119" s="226" t="s">
        <v>238</v>
      </c>
      <c r="AU119" s="226" t="s">
        <v>80</v>
      </c>
      <c r="AY119" s="19" t="s">
        <v>236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243</v>
      </c>
      <c r="BM119" s="226" t="s">
        <v>755</v>
      </c>
    </row>
    <row r="120" s="2" customFormat="1" ht="16.5" customHeight="1">
      <c r="A120" s="40"/>
      <c r="B120" s="41"/>
      <c r="C120" s="215" t="s">
        <v>2587</v>
      </c>
      <c r="D120" s="215" t="s">
        <v>238</v>
      </c>
      <c r="E120" s="216" t="s">
        <v>2588</v>
      </c>
      <c r="F120" s="217" t="s">
        <v>2589</v>
      </c>
      <c r="G120" s="218" t="s">
        <v>179</v>
      </c>
      <c r="H120" s="219">
        <v>62</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243</v>
      </c>
      <c r="AT120" s="226" t="s">
        <v>238</v>
      </c>
      <c r="AU120" s="226" t="s">
        <v>80</v>
      </c>
      <c r="AY120" s="19" t="s">
        <v>236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243</v>
      </c>
      <c r="BM120" s="226" t="s">
        <v>772</v>
      </c>
    </row>
    <row r="121" s="2" customFormat="1" ht="16.5" customHeight="1">
      <c r="A121" s="40"/>
      <c r="B121" s="41"/>
      <c r="C121" s="215" t="s">
        <v>2590</v>
      </c>
      <c r="D121" s="215" t="s">
        <v>238</v>
      </c>
      <c r="E121" s="216" t="s">
        <v>2591</v>
      </c>
      <c r="F121" s="217" t="s">
        <v>2592</v>
      </c>
      <c r="G121" s="218" t="s">
        <v>179</v>
      </c>
      <c r="H121" s="219">
        <v>60</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243</v>
      </c>
      <c r="AT121" s="226" t="s">
        <v>238</v>
      </c>
      <c r="AU121" s="226" t="s">
        <v>80</v>
      </c>
      <c r="AY121" s="19" t="s">
        <v>236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243</v>
      </c>
      <c r="BM121" s="226" t="s">
        <v>788</v>
      </c>
    </row>
    <row r="122" s="2" customFormat="1" ht="16.5" customHeight="1">
      <c r="A122" s="40"/>
      <c r="B122" s="41"/>
      <c r="C122" s="215" t="s">
        <v>2593</v>
      </c>
      <c r="D122" s="215" t="s">
        <v>238</v>
      </c>
      <c r="E122" s="216" t="s">
        <v>2594</v>
      </c>
      <c r="F122" s="217" t="s">
        <v>2595</v>
      </c>
      <c r="G122" s="218" t="s">
        <v>179</v>
      </c>
      <c r="H122" s="219">
        <v>8</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243</v>
      </c>
      <c r="AT122" s="226" t="s">
        <v>238</v>
      </c>
      <c r="AU122" s="226" t="s">
        <v>80</v>
      </c>
      <c r="AY122" s="19" t="s">
        <v>236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243</v>
      </c>
      <c r="BM122" s="226" t="s">
        <v>797</v>
      </c>
    </row>
    <row r="123" s="2" customFormat="1" ht="21.75" customHeight="1">
      <c r="A123" s="40"/>
      <c r="B123" s="41"/>
      <c r="C123" s="215" t="s">
        <v>2596</v>
      </c>
      <c r="D123" s="215" t="s">
        <v>238</v>
      </c>
      <c r="E123" s="216" t="s">
        <v>2597</v>
      </c>
      <c r="F123" s="217" t="s">
        <v>2598</v>
      </c>
      <c r="G123" s="218" t="s">
        <v>1398</v>
      </c>
      <c r="H123" s="219">
        <v>78</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243</v>
      </c>
      <c r="AT123" s="226" t="s">
        <v>238</v>
      </c>
      <c r="AU123" s="226" t="s">
        <v>80</v>
      </c>
      <c r="AY123" s="19" t="s">
        <v>236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243</v>
      </c>
      <c r="BM123" s="226" t="s">
        <v>809</v>
      </c>
    </row>
    <row r="124" s="2" customFormat="1" ht="16.5" customHeight="1">
      <c r="A124" s="40"/>
      <c r="B124" s="41"/>
      <c r="C124" s="215" t="s">
        <v>2599</v>
      </c>
      <c r="D124" s="215" t="s">
        <v>238</v>
      </c>
      <c r="E124" s="216" t="s">
        <v>2600</v>
      </c>
      <c r="F124" s="217" t="s">
        <v>2601</v>
      </c>
      <c r="G124" s="218" t="s">
        <v>1398</v>
      </c>
      <c r="H124" s="219">
        <v>8</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243</v>
      </c>
      <c r="AT124" s="226" t="s">
        <v>238</v>
      </c>
      <c r="AU124" s="226" t="s">
        <v>80</v>
      </c>
      <c r="AY124" s="19" t="s">
        <v>236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243</v>
      </c>
      <c r="BM124" s="226" t="s">
        <v>826</v>
      </c>
    </row>
    <row r="125" s="2" customFormat="1" ht="16.5" customHeight="1">
      <c r="A125" s="40"/>
      <c r="B125" s="41"/>
      <c r="C125" s="215" t="s">
        <v>2602</v>
      </c>
      <c r="D125" s="215" t="s">
        <v>238</v>
      </c>
      <c r="E125" s="216" t="s">
        <v>2603</v>
      </c>
      <c r="F125" s="217" t="s">
        <v>2604</v>
      </c>
      <c r="G125" s="218" t="s">
        <v>1398</v>
      </c>
      <c r="H125" s="219">
        <v>4</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243</v>
      </c>
      <c r="AT125" s="226" t="s">
        <v>238</v>
      </c>
      <c r="AU125" s="226" t="s">
        <v>80</v>
      </c>
      <c r="AY125" s="19" t="s">
        <v>236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243</v>
      </c>
      <c r="BM125" s="226" t="s">
        <v>837</v>
      </c>
    </row>
    <row r="126" s="2" customFormat="1" ht="16.5" customHeight="1">
      <c r="A126" s="40"/>
      <c r="B126" s="41"/>
      <c r="C126" s="215" t="s">
        <v>2605</v>
      </c>
      <c r="D126" s="215" t="s">
        <v>238</v>
      </c>
      <c r="E126" s="216" t="s">
        <v>2606</v>
      </c>
      <c r="F126" s="217" t="s">
        <v>2607</v>
      </c>
      <c r="G126" s="218" t="s">
        <v>1398</v>
      </c>
      <c r="H126" s="219">
        <v>12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243</v>
      </c>
      <c r="AT126" s="226" t="s">
        <v>238</v>
      </c>
      <c r="AU126" s="226" t="s">
        <v>80</v>
      </c>
      <c r="AY126" s="19" t="s">
        <v>236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243</v>
      </c>
      <c r="BM126" s="226" t="s">
        <v>856</v>
      </c>
    </row>
    <row r="127" s="2" customFormat="1" ht="16.5" customHeight="1">
      <c r="A127" s="40"/>
      <c r="B127" s="41"/>
      <c r="C127" s="215" t="s">
        <v>2608</v>
      </c>
      <c r="D127" s="215" t="s">
        <v>238</v>
      </c>
      <c r="E127" s="216" t="s">
        <v>2609</v>
      </c>
      <c r="F127" s="217" t="s">
        <v>2610</v>
      </c>
      <c r="G127" s="218" t="s">
        <v>179</v>
      </c>
      <c r="H127" s="219">
        <v>396</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243</v>
      </c>
      <c r="AT127" s="226" t="s">
        <v>238</v>
      </c>
      <c r="AU127" s="226" t="s">
        <v>80</v>
      </c>
      <c r="AY127" s="19" t="s">
        <v>236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243</v>
      </c>
      <c r="BM127" s="226" t="s">
        <v>869</v>
      </c>
    </row>
    <row r="128" s="2" customFormat="1" ht="16.5" customHeight="1">
      <c r="A128" s="40"/>
      <c r="B128" s="41"/>
      <c r="C128" s="215" t="s">
        <v>2611</v>
      </c>
      <c r="D128" s="215" t="s">
        <v>238</v>
      </c>
      <c r="E128" s="216" t="s">
        <v>2612</v>
      </c>
      <c r="F128" s="217" t="s">
        <v>2613</v>
      </c>
      <c r="G128" s="218" t="s">
        <v>1398</v>
      </c>
      <c r="H128" s="219">
        <v>38</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243</v>
      </c>
      <c r="AT128" s="226" t="s">
        <v>238</v>
      </c>
      <c r="AU128" s="226" t="s">
        <v>80</v>
      </c>
      <c r="AY128" s="19" t="s">
        <v>236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243</v>
      </c>
      <c r="BM128" s="226" t="s">
        <v>897</v>
      </c>
    </row>
    <row r="129" s="2" customFormat="1" ht="16.5" customHeight="1">
      <c r="A129" s="40"/>
      <c r="B129" s="41"/>
      <c r="C129" s="215" t="s">
        <v>2614</v>
      </c>
      <c r="D129" s="215" t="s">
        <v>238</v>
      </c>
      <c r="E129" s="216" t="s">
        <v>2615</v>
      </c>
      <c r="F129" s="217" t="s">
        <v>2616</v>
      </c>
      <c r="G129" s="218" t="s">
        <v>1398</v>
      </c>
      <c r="H129" s="219">
        <v>8</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243</v>
      </c>
      <c r="AT129" s="226" t="s">
        <v>238</v>
      </c>
      <c r="AU129" s="226" t="s">
        <v>80</v>
      </c>
      <c r="AY129" s="19" t="s">
        <v>236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243</v>
      </c>
      <c r="BM129" s="226" t="s">
        <v>918</v>
      </c>
    </row>
    <row r="130" s="2" customFormat="1" ht="16.5" customHeight="1">
      <c r="A130" s="40"/>
      <c r="B130" s="41"/>
      <c r="C130" s="215" t="s">
        <v>2617</v>
      </c>
      <c r="D130" s="215" t="s">
        <v>238</v>
      </c>
      <c r="E130" s="216" t="s">
        <v>2618</v>
      </c>
      <c r="F130" s="217" t="s">
        <v>2619</v>
      </c>
      <c r="G130" s="218" t="s">
        <v>1398</v>
      </c>
      <c r="H130" s="219">
        <v>8</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243</v>
      </c>
      <c r="AT130" s="226" t="s">
        <v>238</v>
      </c>
      <c r="AU130" s="226" t="s">
        <v>80</v>
      </c>
      <c r="AY130" s="19" t="s">
        <v>236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243</v>
      </c>
      <c r="BM130" s="226" t="s">
        <v>929</v>
      </c>
    </row>
    <row r="131" s="2" customFormat="1" ht="16.5" customHeight="1">
      <c r="A131" s="40"/>
      <c r="B131" s="41"/>
      <c r="C131" s="215" t="s">
        <v>73</v>
      </c>
      <c r="D131" s="215" t="s">
        <v>238</v>
      </c>
      <c r="E131" s="216" t="s">
        <v>2620</v>
      </c>
      <c r="F131" s="217" t="s">
        <v>2545</v>
      </c>
      <c r="G131" s="218" t="s">
        <v>2182</v>
      </c>
      <c r="H131" s="291"/>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243</v>
      </c>
      <c r="AT131" s="226" t="s">
        <v>238</v>
      </c>
      <c r="AU131" s="226" t="s">
        <v>80</v>
      </c>
      <c r="AY131" s="19" t="s">
        <v>236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243</v>
      </c>
      <c r="BM131" s="226" t="s">
        <v>950</v>
      </c>
    </row>
    <row r="132" s="12" customFormat="1" ht="25.92" customHeight="1">
      <c r="A132" s="12"/>
      <c r="B132" s="199"/>
      <c r="C132" s="200"/>
      <c r="D132" s="201" t="s">
        <v>72</v>
      </c>
      <c r="E132" s="202" t="s">
        <v>2621</v>
      </c>
      <c r="F132" s="202" t="s">
        <v>1243</v>
      </c>
      <c r="G132" s="200"/>
      <c r="H132" s="200"/>
      <c r="I132" s="203"/>
      <c r="J132" s="204">
        <f>BK132</f>
        <v>0</v>
      </c>
      <c r="K132" s="200"/>
      <c r="L132" s="205"/>
      <c r="M132" s="206"/>
      <c r="N132" s="207"/>
      <c r="O132" s="207"/>
      <c r="P132" s="208">
        <f>SUM(P133:P135)</f>
        <v>0</v>
      </c>
      <c r="Q132" s="207"/>
      <c r="R132" s="208">
        <f>SUM(R133:R135)</f>
        <v>0</v>
      </c>
      <c r="S132" s="207"/>
      <c r="T132" s="209">
        <f>SUM(T133:T135)</f>
        <v>0</v>
      </c>
      <c r="U132" s="12"/>
      <c r="V132" s="12"/>
      <c r="W132" s="12"/>
      <c r="X132" s="12"/>
      <c r="Y132" s="12"/>
      <c r="Z132" s="12"/>
      <c r="AA132" s="12"/>
      <c r="AB132" s="12"/>
      <c r="AC132" s="12"/>
      <c r="AD132" s="12"/>
      <c r="AE132" s="12"/>
      <c r="AR132" s="210" t="s">
        <v>80</v>
      </c>
      <c r="AT132" s="211" t="s">
        <v>72</v>
      </c>
      <c r="AU132" s="211" t="s">
        <v>73</v>
      </c>
      <c r="AY132" s="210" t="s">
        <v>236</v>
      </c>
      <c r="BK132" s="212">
        <f>SUM(BK133:BK135)</f>
        <v>0</v>
      </c>
    </row>
    <row r="133" s="2" customFormat="1" ht="21.75" customHeight="1">
      <c r="A133" s="40"/>
      <c r="B133" s="41"/>
      <c r="C133" s="215" t="s">
        <v>2622</v>
      </c>
      <c r="D133" s="215" t="s">
        <v>238</v>
      </c>
      <c r="E133" s="216" t="s">
        <v>2623</v>
      </c>
      <c r="F133" s="217" t="s">
        <v>2624</v>
      </c>
      <c r="G133" s="218" t="s">
        <v>179</v>
      </c>
      <c r="H133" s="219">
        <v>42</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243</v>
      </c>
      <c r="AT133" s="226" t="s">
        <v>238</v>
      </c>
      <c r="AU133" s="226" t="s">
        <v>80</v>
      </c>
      <c r="AY133" s="19" t="s">
        <v>236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243</v>
      </c>
      <c r="BM133" s="226" t="s">
        <v>971</v>
      </c>
    </row>
    <row r="134" s="2" customFormat="1" ht="24.15" customHeight="1">
      <c r="A134" s="40"/>
      <c r="B134" s="41"/>
      <c r="C134" s="215" t="s">
        <v>2625</v>
      </c>
      <c r="D134" s="215" t="s">
        <v>238</v>
      </c>
      <c r="E134" s="216" t="s">
        <v>2626</v>
      </c>
      <c r="F134" s="217" t="s">
        <v>2627</v>
      </c>
      <c r="G134" s="218" t="s">
        <v>179</v>
      </c>
      <c r="H134" s="219">
        <v>84</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243</v>
      </c>
      <c r="AT134" s="226" t="s">
        <v>238</v>
      </c>
      <c r="AU134" s="226" t="s">
        <v>80</v>
      </c>
      <c r="AY134" s="19" t="s">
        <v>236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243</v>
      </c>
      <c r="BM134" s="226" t="s">
        <v>989</v>
      </c>
    </row>
    <row r="135" s="2" customFormat="1" ht="16.5" customHeight="1">
      <c r="A135" s="40"/>
      <c r="B135" s="41"/>
      <c r="C135" s="215" t="s">
        <v>73</v>
      </c>
      <c r="D135" s="215" t="s">
        <v>238</v>
      </c>
      <c r="E135" s="216" t="s">
        <v>2628</v>
      </c>
      <c r="F135" s="217" t="s">
        <v>2545</v>
      </c>
      <c r="G135" s="218" t="s">
        <v>2182</v>
      </c>
      <c r="H135" s="291"/>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243</v>
      </c>
      <c r="AT135" s="226" t="s">
        <v>238</v>
      </c>
      <c r="AU135" s="226" t="s">
        <v>80</v>
      </c>
      <c r="AY135" s="19" t="s">
        <v>236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243</v>
      </c>
      <c r="BM135" s="226" t="s">
        <v>1001</v>
      </c>
    </row>
    <row r="136" s="12" customFormat="1" ht="25.92" customHeight="1">
      <c r="A136" s="12"/>
      <c r="B136" s="199"/>
      <c r="C136" s="200"/>
      <c r="D136" s="201" t="s">
        <v>72</v>
      </c>
      <c r="E136" s="202" t="s">
        <v>2629</v>
      </c>
      <c r="F136" s="202" t="s">
        <v>2630</v>
      </c>
      <c r="G136" s="200"/>
      <c r="H136" s="200"/>
      <c r="I136" s="203"/>
      <c r="J136" s="204">
        <f>BK136</f>
        <v>0</v>
      </c>
      <c r="K136" s="200"/>
      <c r="L136" s="205"/>
      <c r="M136" s="206"/>
      <c r="N136" s="207"/>
      <c r="O136" s="207"/>
      <c r="P136" s="208">
        <f>SUM(P137:P160)</f>
        <v>0</v>
      </c>
      <c r="Q136" s="207"/>
      <c r="R136" s="208">
        <f>SUM(R137:R160)</f>
        <v>0</v>
      </c>
      <c r="S136" s="207"/>
      <c r="T136" s="209">
        <f>SUM(T137:T160)</f>
        <v>0</v>
      </c>
      <c r="U136" s="12"/>
      <c r="V136" s="12"/>
      <c r="W136" s="12"/>
      <c r="X136" s="12"/>
      <c r="Y136" s="12"/>
      <c r="Z136" s="12"/>
      <c r="AA136" s="12"/>
      <c r="AB136" s="12"/>
      <c r="AC136" s="12"/>
      <c r="AD136" s="12"/>
      <c r="AE136" s="12"/>
      <c r="AR136" s="210" t="s">
        <v>80</v>
      </c>
      <c r="AT136" s="211" t="s">
        <v>72</v>
      </c>
      <c r="AU136" s="211" t="s">
        <v>73</v>
      </c>
      <c r="AY136" s="210" t="s">
        <v>236</v>
      </c>
      <c r="BK136" s="212">
        <f>SUM(BK137:BK160)</f>
        <v>0</v>
      </c>
    </row>
    <row r="137" s="2" customFormat="1" ht="16.5" customHeight="1">
      <c r="A137" s="40"/>
      <c r="B137" s="41"/>
      <c r="C137" s="215" t="s">
        <v>2631</v>
      </c>
      <c r="D137" s="215" t="s">
        <v>238</v>
      </c>
      <c r="E137" s="216" t="s">
        <v>2632</v>
      </c>
      <c r="F137" s="217" t="s">
        <v>2633</v>
      </c>
      <c r="G137" s="218" t="s">
        <v>1398</v>
      </c>
      <c r="H137" s="219">
        <v>10</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243</v>
      </c>
      <c r="AT137" s="226" t="s">
        <v>238</v>
      </c>
      <c r="AU137" s="226" t="s">
        <v>80</v>
      </c>
      <c r="AY137" s="19" t="s">
        <v>236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243</v>
      </c>
      <c r="BM137" s="226" t="s">
        <v>1016</v>
      </c>
    </row>
    <row r="138" s="2" customFormat="1" ht="16.5" customHeight="1">
      <c r="A138" s="40"/>
      <c r="B138" s="41"/>
      <c r="C138" s="215" t="s">
        <v>2634</v>
      </c>
      <c r="D138" s="215" t="s">
        <v>238</v>
      </c>
      <c r="E138" s="216" t="s">
        <v>2635</v>
      </c>
      <c r="F138" s="217" t="s">
        <v>2636</v>
      </c>
      <c r="G138" s="218" t="s">
        <v>1398</v>
      </c>
      <c r="H138" s="219">
        <v>39</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243</v>
      </c>
      <c r="AT138" s="226" t="s">
        <v>238</v>
      </c>
      <c r="AU138" s="226" t="s">
        <v>80</v>
      </c>
      <c r="AY138" s="19" t="s">
        <v>236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243</v>
      </c>
      <c r="BM138" s="226" t="s">
        <v>1034</v>
      </c>
    </row>
    <row r="139" s="2" customFormat="1" ht="16.5" customHeight="1">
      <c r="A139" s="40"/>
      <c r="B139" s="41"/>
      <c r="C139" s="215" t="s">
        <v>2637</v>
      </c>
      <c r="D139" s="215" t="s">
        <v>238</v>
      </c>
      <c r="E139" s="216" t="s">
        <v>2638</v>
      </c>
      <c r="F139" s="217" t="s">
        <v>2639</v>
      </c>
      <c r="G139" s="218" t="s">
        <v>1398</v>
      </c>
      <c r="H139" s="219">
        <v>39</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243</v>
      </c>
      <c r="AT139" s="226" t="s">
        <v>238</v>
      </c>
      <c r="AU139" s="226" t="s">
        <v>80</v>
      </c>
      <c r="AY139" s="19" t="s">
        <v>236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243</v>
      </c>
      <c r="BM139" s="226" t="s">
        <v>1047</v>
      </c>
    </row>
    <row r="140" s="2" customFormat="1" ht="24.15" customHeight="1">
      <c r="A140" s="40"/>
      <c r="B140" s="41"/>
      <c r="C140" s="215" t="s">
        <v>2640</v>
      </c>
      <c r="D140" s="215" t="s">
        <v>238</v>
      </c>
      <c r="E140" s="216" t="s">
        <v>2641</v>
      </c>
      <c r="F140" s="217" t="s">
        <v>2642</v>
      </c>
      <c r="G140" s="218" t="s">
        <v>1398</v>
      </c>
      <c r="H140" s="219">
        <v>2</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243</v>
      </c>
      <c r="AT140" s="226" t="s">
        <v>238</v>
      </c>
      <c r="AU140" s="226" t="s">
        <v>80</v>
      </c>
      <c r="AY140" s="19" t="s">
        <v>236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243</v>
      </c>
      <c r="BM140" s="226" t="s">
        <v>1071</v>
      </c>
    </row>
    <row r="141" s="2" customFormat="1" ht="16.5" customHeight="1">
      <c r="A141" s="40"/>
      <c r="B141" s="41"/>
      <c r="C141" s="215" t="s">
        <v>2643</v>
      </c>
      <c r="D141" s="215" t="s">
        <v>238</v>
      </c>
      <c r="E141" s="216" t="s">
        <v>2644</v>
      </c>
      <c r="F141" s="217" t="s">
        <v>2645</v>
      </c>
      <c r="G141" s="218" t="s">
        <v>1398</v>
      </c>
      <c r="H141" s="219">
        <v>2</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243</v>
      </c>
      <c r="AT141" s="226" t="s">
        <v>238</v>
      </c>
      <c r="AU141" s="226" t="s">
        <v>80</v>
      </c>
      <c r="AY141" s="19" t="s">
        <v>236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243</v>
      </c>
      <c r="BM141" s="226" t="s">
        <v>1082</v>
      </c>
    </row>
    <row r="142" s="2" customFormat="1" ht="16.5" customHeight="1">
      <c r="A142" s="40"/>
      <c r="B142" s="41"/>
      <c r="C142" s="215" t="s">
        <v>2646</v>
      </c>
      <c r="D142" s="215" t="s">
        <v>238</v>
      </c>
      <c r="E142" s="216" t="s">
        <v>2647</v>
      </c>
      <c r="F142" s="217" t="s">
        <v>2648</v>
      </c>
      <c r="G142" s="218" t="s">
        <v>1398</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243</v>
      </c>
      <c r="AT142" s="226" t="s">
        <v>238</v>
      </c>
      <c r="AU142" s="226" t="s">
        <v>80</v>
      </c>
      <c r="AY142" s="19" t="s">
        <v>236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243</v>
      </c>
      <c r="BM142" s="226" t="s">
        <v>1093</v>
      </c>
    </row>
    <row r="143" s="2" customFormat="1" ht="16.5" customHeight="1">
      <c r="A143" s="40"/>
      <c r="B143" s="41"/>
      <c r="C143" s="215" t="s">
        <v>73</v>
      </c>
      <c r="D143" s="215" t="s">
        <v>238</v>
      </c>
      <c r="E143" s="216" t="s">
        <v>2649</v>
      </c>
      <c r="F143" s="217" t="s">
        <v>2650</v>
      </c>
      <c r="G143" s="218" t="s">
        <v>1398</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243</v>
      </c>
      <c r="AT143" s="226" t="s">
        <v>238</v>
      </c>
      <c r="AU143" s="226" t="s">
        <v>80</v>
      </c>
      <c r="AY143" s="19" t="s">
        <v>236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243</v>
      </c>
      <c r="BM143" s="226" t="s">
        <v>1106</v>
      </c>
    </row>
    <row r="144" s="2" customFormat="1" ht="16.5" customHeight="1">
      <c r="A144" s="40"/>
      <c r="B144" s="41"/>
      <c r="C144" s="215" t="s">
        <v>73</v>
      </c>
      <c r="D144" s="215" t="s">
        <v>238</v>
      </c>
      <c r="E144" s="216" t="s">
        <v>2651</v>
      </c>
      <c r="F144" s="217" t="s">
        <v>2652</v>
      </c>
      <c r="G144" s="218" t="s">
        <v>1398</v>
      </c>
      <c r="H144" s="219">
        <v>2</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243</v>
      </c>
      <c r="AT144" s="226" t="s">
        <v>238</v>
      </c>
      <c r="AU144" s="226" t="s">
        <v>80</v>
      </c>
      <c r="AY144" s="19" t="s">
        <v>236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243</v>
      </c>
      <c r="BM144" s="226" t="s">
        <v>1122</v>
      </c>
    </row>
    <row r="145" s="2" customFormat="1" ht="16.5" customHeight="1">
      <c r="A145" s="40"/>
      <c r="B145" s="41"/>
      <c r="C145" s="215" t="s">
        <v>2653</v>
      </c>
      <c r="D145" s="215" t="s">
        <v>238</v>
      </c>
      <c r="E145" s="216" t="s">
        <v>2654</v>
      </c>
      <c r="F145" s="217" t="s">
        <v>2655</v>
      </c>
      <c r="G145" s="218" t="s">
        <v>1398</v>
      </c>
      <c r="H145" s="219">
        <v>8</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243</v>
      </c>
      <c r="AT145" s="226" t="s">
        <v>238</v>
      </c>
      <c r="AU145" s="226" t="s">
        <v>80</v>
      </c>
      <c r="AY145" s="19" t="s">
        <v>236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243</v>
      </c>
      <c r="BM145" s="226" t="s">
        <v>1142</v>
      </c>
    </row>
    <row r="146" s="2" customFormat="1" ht="16.5" customHeight="1">
      <c r="A146" s="40"/>
      <c r="B146" s="41"/>
      <c r="C146" s="215" t="s">
        <v>2656</v>
      </c>
      <c r="D146" s="215" t="s">
        <v>238</v>
      </c>
      <c r="E146" s="216" t="s">
        <v>2657</v>
      </c>
      <c r="F146" s="217" t="s">
        <v>2658</v>
      </c>
      <c r="G146" s="218" t="s">
        <v>1398</v>
      </c>
      <c r="H146" s="219">
        <v>2</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243</v>
      </c>
      <c r="AT146" s="226" t="s">
        <v>238</v>
      </c>
      <c r="AU146" s="226" t="s">
        <v>80</v>
      </c>
      <c r="AY146" s="19" t="s">
        <v>236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243</v>
      </c>
      <c r="BM146" s="226" t="s">
        <v>1154</v>
      </c>
    </row>
    <row r="147" s="2" customFormat="1" ht="16.5" customHeight="1">
      <c r="A147" s="40"/>
      <c r="B147" s="41"/>
      <c r="C147" s="215" t="s">
        <v>2659</v>
      </c>
      <c r="D147" s="215" t="s">
        <v>238</v>
      </c>
      <c r="E147" s="216" t="s">
        <v>2660</v>
      </c>
      <c r="F147" s="217" t="s">
        <v>2661</v>
      </c>
      <c r="G147" s="218" t="s">
        <v>1398</v>
      </c>
      <c r="H147" s="219">
        <v>8</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243</v>
      </c>
      <c r="AT147" s="226" t="s">
        <v>238</v>
      </c>
      <c r="AU147" s="226" t="s">
        <v>80</v>
      </c>
      <c r="AY147" s="19" t="s">
        <v>236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243</v>
      </c>
      <c r="BM147" s="226" t="s">
        <v>1165</v>
      </c>
    </row>
    <row r="148" s="2" customFormat="1" ht="16.5" customHeight="1">
      <c r="A148" s="40"/>
      <c r="B148" s="41"/>
      <c r="C148" s="215" t="s">
        <v>2662</v>
      </c>
      <c r="D148" s="215" t="s">
        <v>238</v>
      </c>
      <c r="E148" s="216" t="s">
        <v>2663</v>
      </c>
      <c r="F148" s="217" t="s">
        <v>2664</v>
      </c>
      <c r="G148" s="218" t="s">
        <v>1398</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243</v>
      </c>
      <c r="AT148" s="226" t="s">
        <v>238</v>
      </c>
      <c r="AU148" s="226" t="s">
        <v>80</v>
      </c>
      <c r="AY148" s="19" t="s">
        <v>236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243</v>
      </c>
      <c r="BM148" s="226" t="s">
        <v>1179</v>
      </c>
    </row>
    <row r="149" s="2" customFormat="1" ht="16.5" customHeight="1">
      <c r="A149" s="40"/>
      <c r="B149" s="41"/>
      <c r="C149" s="215" t="s">
        <v>2665</v>
      </c>
      <c r="D149" s="215" t="s">
        <v>238</v>
      </c>
      <c r="E149" s="216" t="s">
        <v>2666</v>
      </c>
      <c r="F149" s="217" t="s">
        <v>2667</v>
      </c>
      <c r="G149" s="218" t="s">
        <v>1398</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243</v>
      </c>
      <c r="AT149" s="226" t="s">
        <v>238</v>
      </c>
      <c r="AU149" s="226" t="s">
        <v>80</v>
      </c>
      <c r="AY149" s="19" t="s">
        <v>236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243</v>
      </c>
      <c r="BM149" s="226" t="s">
        <v>1192</v>
      </c>
    </row>
    <row r="150" s="2" customFormat="1" ht="16.5" customHeight="1">
      <c r="A150" s="40"/>
      <c r="B150" s="41"/>
      <c r="C150" s="215" t="s">
        <v>2668</v>
      </c>
      <c r="D150" s="215" t="s">
        <v>238</v>
      </c>
      <c r="E150" s="216" t="s">
        <v>2669</v>
      </c>
      <c r="F150" s="217" t="s">
        <v>2670</v>
      </c>
      <c r="G150" s="218" t="s">
        <v>1398</v>
      </c>
      <c r="H150" s="219">
        <v>2</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243</v>
      </c>
      <c r="AT150" s="226" t="s">
        <v>238</v>
      </c>
      <c r="AU150" s="226" t="s">
        <v>80</v>
      </c>
      <c r="AY150" s="19" t="s">
        <v>236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243</v>
      </c>
      <c r="BM150" s="226" t="s">
        <v>1203</v>
      </c>
    </row>
    <row r="151" s="2" customFormat="1" ht="16.5" customHeight="1">
      <c r="A151" s="40"/>
      <c r="B151" s="41"/>
      <c r="C151" s="215" t="s">
        <v>2671</v>
      </c>
      <c r="D151" s="215" t="s">
        <v>238</v>
      </c>
      <c r="E151" s="216" t="s">
        <v>2672</v>
      </c>
      <c r="F151" s="217" t="s">
        <v>2673</v>
      </c>
      <c r="G151" s="218" t="s">
        <v>1398</v>
      </c>
      <c r="H151" s="219">
        <v>8</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243</v>
      </c>
      <c r="AT151" s="226" t="s">
        <v>238</v>
      </c>
      <c r="AU151" s="226" t="s">
        <v>80</v>
      </c>
      <c r="AY151" s="19" t="s">
        <v>236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243</v>
      </c>
      <c r="BM151" s="226" t="s">
        <v>1214</v>
      </c>
    </row>
    <row r="152" s="2" customFormat="1" ht="16.5" customHeight="1">
      <c r="A152" s="40"/>
      <c r="B152" s="41"/>
      <c r="C152" s="215" t="s">
        <v>2674</v>
      </c>
      <c r="D152" s="215" t="s">
        <v>238</v>
      </c>
      <c r="E152" s="216" t="s">
        <v>2675</v>
      </c>
      <c r="F152" s="217" t="s">
        <v>2676</v>
      </c>
      <c r="G152" s="218" t="s">
        <v>1398</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243</v>
      </c>
      <c r="AT152" s="226" t="s">
        <v>238</v>
      </c>
      <c r="AU152" s="226" t="s">
        <v>80</v>
      </c>
      <c r="AY152" s="19" t="s">
        <v>236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243</v>
      </c>
      <c r="BM152" s="226" t="s">
        <v>1224</v>
      </c>
    </row>
    <row r="153" s="2" customFormat="1" ht="16.5" customHeight="1">
      <c r="A153" s="40"/>
      <c r="B153" s="41"/>
      <c r="C153" s="215" t="s">
        <v>2677</v>
      </c>
      <c r="D153" s="215" t="s">
        <v>238</v>
      </c>
      <c r="E153" s="216" t="s">
        <v>2678</v>
      </c>
      <c r="F153" s="217" t="s">
        <v>2679</v>
      </c>
      <c r="G153" s="218" t="s">
        <v>1398</v>
      </c>
      <c r="H153" s="219">
        <v>5</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243</v>
      </c>
      <c r="AT153" s="226" t="s">
        <v>238</v>
      </c>
      <c r="AU153" s="226" t="s">
        <v>80</v>
      </c>
      <c r="AY153" s="19" t="s">
        <v>236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243</v>
      </c>
      <c r="BM153" s="226" t="s">
        <v>1233</v>
      </c>
    </row>
    <row r="154" s="2" customFormat="1" ht="16.5" customHeight="1">
      <c r="A154" s="40"/>
      <c r="B154" s="41"/>
      <c r="C154" s="215" t="s">
        <v>73</v>
      </c>
      <c r="D154" s="215" t="s">
        <v>238</v>
      </c>
      <c r="E154" s="216" t="s">
        <v>2680</v>
      </c>
      <c r="F154" s="217" t="s">
        <v>2681</v>
      </c>
      <c r="G154" s="218" t="s">
        <v>1398</v>
      </c>
      <c r="H154" s="219">
        <v>6</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243</v>
      </c>
      <c r="AT154" s="226" t="s">
        <v>238</v>
      </c>
      <c r="AU154" s="226" t="s">
        <v>80</v>
      </c>
      <c r="AY154" s="19" t="s">
        <v>236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243</v>
      </c>
      <c r="BM154" s="226" t="s">
        <v>1244</v>
      </c>
    </row>
    <row r="155" s="2" customFormat="1" ht="16.5" customHeight="1">
      <c r="A155" s="40"/>
      <c r="B155" s="41"/>
      <c r="C155" s="215" t="s">
        <v>2682</v>
      </c>
      <c r="D155" s="215" t="s">
        <v>238</v>
      </c>
      <c r="E155" s="216" t="s">
        <v>2683</v>
      </c>
      <c r="F155" s="217" t="s">
        <v>2684</v>
      </c>
      <c r="G155" s="218" t="s">
        <v>1398</v>
      </c>
      <c r="H155" s="219">
        <v>6</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243</v>
      </c>
      <c r="AT155" s="226" t="s">
        <v>238</v>
      </c>
      <c r="AU155" s="226" t="s">
        <v>80</v>
      </c>
      <c r="AY155" s="19" t="s">
        <v>236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243</v>
      </c>
      <c r="BM155" s="226" t="s">
        <v>1256</v>
      </c>
    </row>
    <row r="156" s="2" customFormat="1" ht="16.5" customHeight="1">
      <c r="A156" s="40"/>
      <c r="B156" s="41"/>
      <c r="C156" s="215" t="s">
        <v>2685</v>
      </c>
      <c r="D156" s="215" t="s">
        <v>238</v>
      </c>
      <c r="E156" s="216" t="s">
        <v>2686</v>
      </c>
      <c r="F156" s="217" t="s">
        <v>2687</v>
      </c>
      <c r="G156" s="218" t="s">
        <v>1398</v>
      </c>
      <c r="H156" s="219">
        <v>6</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243</v>
      </c>
      <c r="AT156" s="226" t="s">
        <v>238</v>
      </c>
      <c r="AU156" s="226" t="s">
        <v>80</v>
      </c>
      <c r="AY156" s="19" t="s">
        <v>236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243</v>
      </c>
      <c r="BM156" s="226" t="s">
        <v>1266</v>
      </c>
    </row>
    <row r="157" s="2" customFormat="1" ht="16.5" customHeight="1">
      <c r="A157" s="40"/>
      <c r="B157" s="41"/>
      <c r="C157" s="215" t="s">
        <v>2688</v>
      </c>
      <c r="D157" s="215" t="s">
        <v>238</v>
      </c>
      <c r="E157" s="216" t="s">
        <v>2689</v>
      </c>
      <c r="F157" s="217" t="s">
        <v>2690</v>
      </c>
      <c r="G157" s="218" t="s">
        <v>1398</v>
      </c>
      <c r="H157" s="219">
        <v>11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243</v>
      </c>
      <c r="AT157" s="226" t="s">
        <v>238</v>
      </c>
      <c r="AU157" s="226" t="s">
        <v>80</v>
      </c>
      <c r="AY157" s="19" t="s">
        <v>236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243</v>
      </c>
      <c r="BM157" s="226" t="s">
        <v>1279</v>
      </c>
    </row>
    <row r="158" s="2" customFormat="1" ht="16.5" customHeight="1">
      <c r="A158" s="40"/>
      <c r="B158" s="41"/>
      <c r="C158" s="215" t="s">
        <v>2691</v>
      </c>
      <c r="D158" s="215" t="s">
        <v>238</v>
      </c>
      <c r="E158" s="216" t="s">
        <v>2692</v>
      </c>
      <c r="F158" s="217" t="s">
        <v>2693</v>
      </c>
      <c r="G158" s="218" t="s">
        <v>1398</v>
      </c>
      <c r="H158" s="219">
        <v>11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243</v>
      </c>
      <c r="AT158" s="226" t="s">
        <v>238</v>
      </c>
      <c r="AU158" s="226" t="s">
        <v>80</v>
      </c>
      <c r="AY158" s="19" t="s">
        <v>236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243</v>
      </c>
      <c r="BM158" s="226" t="s">
        <v>1290</v>
      </c>
    </row>
    <row r="159" s="2" customFormat="1" ht="16.5" customHeight="1">
      <c r="A159" s="40"/>
      <c r="B159" s="41"/>
      <c r="C159" s="215" t="s">
        <v>2694</v>
      </c>
      <c r="D159" s="215" t="s">
        <v>238</v>
      </c>
      <c r="E159" s="216" t="s">
        <v>2695</v>
      </c>
      <c r="F159" s="217" t="s">
        <v>2696</v>
      </c>
      <c r="G159" s="218" t="s">
        <v>1398</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243</v>
      </c>
      <c r="AT159" s="226" t="s">
        <v>238</v>
      </c>
      <c r="AU159" s="226" t="s">
        <v>80</v>
      </c>
      <c r="AY159" s="19" t="s">
        <v>236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243</v>
      </c>
      <c r="BM159" s="226" t="s">
        <v>1300</v>
      </c>
    </row>
    <row r="160" s="2" customFormat="1" ht="16.5" customHeight="1">
      <c r="A160" s="40"/>
      <c r="B160" s="41"/>
      <c r="C160" s="215" t="s">
        <v>2697</v>
      </c>
      <c r="D160" s="215" t="s">
        <v>238</v>
      </c>
      <c r="E160" s="216" t="s">
        <v>2698</v>
      </c>
      <c r="F160" s="217" t="s">
        <v>2699</v>
      </c>
      <c r="G160" s="218" t="s">
        <v>2182</v>
      </c>
      <c r="H160" s="291"/>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243</v>
      </c>
      <c r="AT160" s="226" t="s">
        <v>238</v>
      </c>
      <c r="AU160" s="226" t="s">
        <v>80</v>
      </c>
      <c r="AY160" s="19" t="s">
        <v>236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243</v>
      </c>
      <c r="BM160" s="226" t="s">
        <v>1313</v>
      </c>
    </row>
    <row r="161" s="12" customFormat="1" ht="25.92" customHeight="1">
      <c r="A161" s="12"/>
      <c r="B161" s="199"/>
      <c r="C161" s="200"/>
      <c r="D161" s="201" t="s">
        <v>72</v>
      </c>
      <c r="E161" s="202" t="s">
        <v>2273</v>
      </c>
      <c r="F161" s="202" t="s">
        <v>2700</v>
      </c>
      <c r="G161" s="200"/>
      <c r="H161" s="200"/>
      <c r="I161" s="203"/>
      <c r="J161" s="204">
        <f>BK161</f>
        <v>0</v>
      </c>
      <c r="K161" s="200"/>
      <c r="L161" s="205"/>
      <c r="M161" s="206"/>
      <c r="N161" s="207"/>
      <c r="O161" s="207"/>
      <c r="P161" s="208">
        <f>SUM(P162:P184)</f>
        <v>0</v>
      </c>
      <c r="Q161" s="207"/>
      <c r="R161" s="208">
        <f>SUM(R162:R184)</f>
        <v>0</v>
      </c>
      <c r="S161" s="207"/>
      <c r="T161" s="209">
        <f>SUM(T162:T184)</f>
        <v>0</v>
      </c>
      <c r="U161" s="12"/>
      <c r="V161" s="12"/>
      <c r="W161" s="12"/>
      <c r="X161" s="12"/>
      <c r="Y161" s="12"/>
      <c r="Z161" s="12"/>
      <c r="AA161" s="12"/>
      <c r="AB161" s="12"/>
      <c r="AC161" s="12"/>
      <c r="AD161" s="12"/>
      <c r="AE161" s="12"/>
      <c r="AR161" s="210" t="s">
        <v>80</v>
      </c>
      <c r="AT161" s="211" t="s">
        <v>72</v>
      </c>
      <c r="AU161" s="211" t="s">
        <v>73</v>
      </c>
      <c r="AY161" s="210" t="s">
        <v>236</v>
      </c>
      <c r="BK161" s="212">
        <f>SUM(BK162:BK184)</f>
        <v>0</v>
      </c>
    </row>
    <row r="162" s="2" customFormat="1" ht="21.75" customHeight="1">
      <c r="A162" s="40"/>
      <c r="B162" s="41"/>
      <c r="C162" s="215" t="s">
        <v>2701</v>
      </c>
      <c r="D162" s="215" t="s">
        <v>238</v>
      </c>
      <c r="E162" s="216" t="s">
        <v>2702</v>
      </c>
      <c r="F162" s="217" t="s">
        <v>2703</v>
      </c>
      <c r="G162" s="218" t="s">
        <v>1398</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243</v>
      </c>
      <c r="AT162" s="226" t="s">
        <v>238</v>
      </c>
      <c r="AU162" s="226" t="s">
        <v>80</v>
      </c>
      <c r="AY162" s="19" t="s">
        <v>236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243</v>
      </c>
      <c r="BM162" s="226" t="s">
        <v>1325</v>
      </c>
    </row>
    <row r="163" s="2" customFormat="1" ht="21.75" customHeight="1">
      <c r="A163" s="40"/>
      <c r="B163" s="41"/>
      <c r="C163" s="215" t="s">
        <v>2704</v>
      </c>
      <c r="D163" s="215" t="s">
        <v>238</v>
      </c>
      <c r="E163" s="216" t="s">
        <v>2705</v>
      </c>
      <c r="F163" s="217" t="s">
        <v>2706</v>
      </c>
      <c r="G163" s="218" t="s">
        <v>1398</v>
      </c>
      <c r="H163" s="219">
        <v>4</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243</v>
      </c>
      <c r="AT163" s="226" t="s">
        <v>238</v>
      </c>
      <c r="AU163" s="226" t="s">
        <v>80</v>
      </c>
      <c r="AY163" s="19" t="s">
        <v>236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243</v>
      </c>
      <c r="BM163" s="226" t="s">
        <v>1336</v>
      </c>
    </row>
    <row r="164" s="2" customFormat="1" ht="21.75" customHeight="1">
      <c r="A164" s="40"/>
      <c r="B164" s="41"/>
      <c r="C164" s="215" t="s">
        <v>2707</v>
      </c>
      <c r="D164" s="215" t="s">
        <v>238</v>
      </c>
      <c r="E164" s="216" t="s">
        <v>2708</v>
      </c>
      <c r="F164" s="217" t="s">
        <v>2709</v>
      </c>
      <c r="G164" s="218" t="s">
        <v>1398</v>
      </c>
      <c r="H164" s="219">
        <v>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243</v>
      </c>
      <c r="AT164" s="226" t="s">
        <v>238</v>
      </c>
      <c r="AU164" s="226" t="s">
        <v>80</v>
      </c>
      <c r="AY164" s="19" t="s">
        <v>236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243</v>
      </c>
      <c r="BM164" s="226" t="s">
        <v>1349</v>
      </c>
    </row>
    <row r="165" s="2" customFormat="1" ht="21.75" customHeight="1">
      <c r="A165" s="40"/>
      <c r="B165" s="41"/>
      <c r="C165" s="215" t="s">
        <v>2710</v>
      </c>
      <c r="D165" s="215" t="s">
        <v>238</v>
      </c>
      <c r="E165" s="216" t="s">
        <v>2711</v>
      </c>
      <c r="F165" s="217" t="s">
        <v>2712</v>
      </c>
      <c r="G165" s="218" t="s">
        <v>1398</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243</v>
      </c>
      <c r="AT165" s="226" t="s">
        <v>238</v>
      </c>
      <c r="AU165" s="226" t="s">
        <v>80</v>
      </c>
      <c r="AY165" s="19" t="s">
        <v>236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243</v>
      </c>
      <c r="BM165" s="226" t="s">
        <v>1362</v>
      </c>
    </row>
    <row r="166" s="2" customFormat="1" ht="21.75" customHeight="1">
      <c r="A166" s="40"/>
      <c r="B166" s="41"/>
      <c r="C166" s="215" t="s">
        <v>2713</v>
      </c>
      <c r="D166" s="215" t="s">
        <v>238</v>
      </c>
      <c r="E166" s="216" t="s">
        <v>2714</v>
      </c>
      <c r="F166" s="217" t="s">
        <v>2715</v>
      </c>
      <c r="G166" s="218" t="s">
        <v>1398</v>
      </c>
      <c r="H166" s="219">
        <v>2</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243</v>
      </c>
      <c r="AT166" s="226" t="s">
        <v>238</v>
      </c>
      <c r="AU166" s="226" t="s">
        <v>80</v>
      </c>
      <c r="AY166" s="19" t="s">
        <v>236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243</v>
      </c>
      <c r="BM166" s="226" t="s">
        <v>1375</v>
      </c>
    </row>
    <row r="167" s="2" customFormat="1" ht="21.75" customHeight="1">
      <c r="A167" s="40"/>
      <c r="B167" s="41"/>
      <c r="C167" s="215" t="s">
        <v>2716</v>
      </c>
      <c r="D167" s="215" t="s">
        <v>238</v>
      </c>
      <c r="E167" s="216" t="s">
        <v>2717</v>
      </c>
      <c r="F167" s="217" t="s">
        <v>2718</v>
      </c>
      <c r="G167" s="218" t="s">
        <v>1398</v>
      </c>
      <c r="H167" s="219">
        <v>2</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243</v>
      </c>
      <c r="AT167" s="226" t="s">
        <v>238</v>
      </c>
      <c r="AU167" s="226" t="s">
        <v>80</v>
      </c>
      <c r="AY167" s="19" t="s">
        <v>236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243</v>
      </c>
      <c r="BM167" s="226" t="s">
        <v>1387</v>
      </c>
    </row>
    <row r="168" s="2" customFormat="1" ht="21.75" customHeight="1">
      <c r="A168" s="40"/>
      <c r="B168" s="41"/>
      <c r="C168" s="215" t="s">
        <v>2719</v>
      </c>
      <c r="D168" s="215" t="s">
        <v>238</v>
      </c>
      <c r="E168" s="216" t="s">
        <v>2720</v>
      </c>
      <c r="F168" s="217" t="s">
        <v>2721</v>
      </c>
      <c r="G168" s="218" t="s">
        <v>1398</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243</v>
      </c>
      <c r="AT168" s="226" t="s">
        <v>238</v>
      </c>
      <c r="AU168" s="226" t="s">
        <v>80</v>
      </c>
      <c r="AY168" s="19" t="s">
        <v>236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243</v>
      </c>
      <c r="BM168" s="226" t="s">
        <v>1400</v>
      </c>
    </row>
    <row r="169" s="2" customFormat="1" ht="21.75" customHeight="1">
      <c r="A169" s="40"/>
      <c r="B169" s="41"/>
      <c r="C169" s="215" t="s">
        <v>2722</v>
      </c>
      <c r="D169" s="215" t="s">
        <v>238</v>
      </c>
      <c r="E169" s="216" t="s">
        <v>2723</v>
      </c>
      <c r="F169" s="217" t="s">
        <v>2724</v>
      </c>
      <c r="G169" s="218" t="s">
        <v>1398</v>
      </c>
      <c r="H169" s="219">
        <v>1</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243</v>
      </c>
      <c r="AT169" s="226" t="s">
        <v>238</v>
      </c>
      <c r="AU169" s="226" t="s">
        <v>80</v>
      </c>
      <c r="AY169" s="19" t="s">
        <v>236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243</v>
      </c>
      <c r="BM169" s="226" t="s">
        <v>1414</v>
      </c>
    </row>
    <row r="170" s="2" customFormat="1" ht="21.75" customHeight="1">
      <c r="A170" s="40"/>
      <c r="B170" s="41"/>
      <c r="C170" s="215" t="s">
        <v>2725</v>
      </c>
      <c r="D170" s="215" t="s">
        <v>238</v>
      </c>
      <c r="E170" s="216" t="s">
        <v>2726</v>
      </c>
      <c r="F170" s="217" t="s">
        <v>2727</v>
      </c>
      <c r="G170" s="218" t="s">
        <v>1398</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243</v>
      </c>
      <c r="AT170" s="226" t="s">
        <v>238</v>
      </c>
      <c r="AU170" s="226" t="s">
        <v>80</v>
      </c>
      <c r="AY170" s="19" t="s">
        <v>236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243</v>
      </c>
      <c r="BM170" s="226" t="s">
        <v>1425</v>
      </c>
    </row>
    <row r="171" s="2" customFormat="1" ht="21.75" customHeight="1">
      <c r="A171" s="40"/>
      <c r="B171" s="41"/>
      <c r="C171" s="215" t="s">
        <v>2728</v>
      </c>
      <c r="D171" s="215" t="s">
        <v>238</v>
      </c>
      <c r="E171" s="216" t="s">
        <v>2729</v>
      </c>
      <c r="F171" s="217" t="s">
        <v>2730</v>
      </c>
      <c r="G171" s="218" t="s">
        <v>1398</v>
      </c>
      <c r="H171" s="219">
        <v>1</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243</v>
      </c>
      <c r="AT171" s="226" t="s">
        <v>238</v>
      </c>
      <c r="AU171" s="226" t="s">
        <v>80</v>
      </c>
      <c r="AY171" s="19" t="s">
        <v>236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243</v>
      </c>
      <c r="BM171" s="226" t="s">
        <v>1437</v>
      </c>
    </row>
    <row r="172" s="2" customFormat="1" ht="21.75" customHeight="1">
      <c r="A172" s="40"/>
      <c r="B172" s="41"/>
      <c r="C172" s="215" t="s">
        <v>2731</v>
      </c>
      <c r="D172" s="215" t="s">
        <v>238</v>
      </c>
      <c r="E172" s="216" t="s">
        <v>2732</v>
      </c>
      <c r="F172" s="217" t="s">
        <v>2733</v>
      </c>
      <c r="G172" s="218" t="s">
        <v>1398</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243</v>
      </c>
      <c r="AT172" s="226" t="s">
        <v>238</v>
      </c>
      <c r="AU172" s="226" t="s">
        <v>80</v>
      </c>
      <c r="AY172" s="19" t="s">
        <v>236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243</v>
      </c>
      <c r="BM172" s="226" t="s">
        <v>1448</v>
      </c>
    </row>
    <row r="173" s="2" customFormat="1" ht="21.75" customHeight="1">
      <c r="A173" s="40"/>
      <c r="B173" s="41"/>
      <c r="C173" s="215" t="s">
        <v>2734</v>
      </c>
      <c r="D173" s="215" t="s">
        <v>238</v>
      </c>
      <c r="E173" s="216" t="s">
        <v>2735</v>
      </c>
      <c r="F173" s="217" t="s">
        <v>2736</v>
      </c>
      <c r="G173" s="218" t="s">
        <v>1398</v>
      </c>
      <c r="H173" s="219">
        <v>3</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243</v>
      </c>
      <c r="AT173" s="226" t="s">
        <v>238</v>
      </c>
      <c r="AU173" s="226" t="s">
        <v>80</v>
      </c>
      <c r="AY173" s="19" t="s">
        <v>236</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243</v>
      </c>
      <c r="BM173" s="226" t="s">
        <v>1460</v>
      </c>
    </row>
    <row r="174" s="2" customFormat="1" ht="21.75" customHeight="1">
      <c r="A174" s="40"/>
      <c r="B174" s="41"/>
      <c r="C174" s="215" t="s">
        <v>2737</v>
      </c>
      <c r="D174" s="215" t="s">
        <v>238</v>
      </c>
      <c r="E174" s="216" t="s">
        <v>2738</v>
      </c>
      <c r="F174" s="217" t="s">
        <v>2739</v>
      </c>
      <c r="G174" s="218" t="s">
        <v>1398</v>
      </c>
      <c r="H174" s="219">
        <v>5</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243</v>
      </c>
      <c r="AT174" s="226" t="s">
        <v>238</v>
      </c>
      <c r="AU174" s="226" t="s">
        <v>80</v>
      </c>
      <c r="AY174" s="19" t="s">
        <v>236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243</v>
      </c>
      <c r="BM174" s="226" t="s">
        <v>1474</v>
      </c>
    </row>
    <row r="175" s="2" customFormat="1" ht="21.75" customHeight="1">
      <c r="A175" s="40"/>
      <c r="B175" s="41"/>
      <c r="C175" s="215" t="s">
        <v>2740</v>
      </c>
      <c r="D175" s="215" t="s">
        <v>238</v>
      </c>
      <c r="E175" s="216" t="s">
        <v>2741</v>
      </c>
      <c r="F175" s="217" t="s">
        <v>2742</v>
      </c>
      <c r="G175" s="218" t="s">
        <v>1398</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243</v>
      </c>
      <c r="AT175" s="226" t="s">
        <v>238</v>
      </c>
      <c r="AU175" s="226" t="s">
        <v>80</v>
      </c>
      <c r="AY175" s="19" t="s">
        <v>236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243</v>
      </c>
      <c r="BM175" s="226" t="s">
        <v>1486</v>
      </c>
    </row>
    <row r="176" s="2" customFormat="1" ht="21.75" customHeight="1">
      <c r="A176" s="40"/>
      <c r="B176" s="41"/>
      <c r="C176" s="215" t="s">
        <v>2743</v>
      </c>
      <c r="D176" s="215" t="s">
        <v>238</v>
      </c>
      <c r="E176" s="216" t="s">
        <v>2744</v>
      </c>
      <c r="F176" s="217" t="s">
        <v>2745</v>
      </c>
      <c r="G176" s="218" t="s">
        <v>1398</v>
      </c>
      <c r="H176" s="219">
        <v>2</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243</v>
      </c>
      <c r="AT176" s="226" t="s">
        <v>238</v>
      </c>
      <c r="AU176" s="226" t="s">
        <v>80</v>
      </c>
      <c r="AY176" s="19" t="s">
        <v>236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243</v>
      </c>
      <c r="BM176" s="226" t="s">
        <v>1500</v>
      </c>
    </row>
    <row r="177" s="2" customFormat="1" ht="21.75" customHeight="1">
      <c r="A177" s="40"/>
      <c r="B177" s="41"/>
      <c r="C177" s="215" t="s">
        <v>2746</v>
      </c>
      <c r="D177" s="215" t="s">
        <v>238</v>
      </c>
      <c r="E177" s="216" t="s">
        <v>2747</v>
      </c>
      <c r="F177" s="217" t="s">
        <v>2748</v>
      </c>
      <c r="G177" s="218" t="s">
        <v>1398</v>
      </c>
      <c r="H177" s="219">
        <v>2</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243</v>
      </c>
      <c r="AT177" s="226" t="s">
        <v>238</v>
      </c>
      <c r="AU177" s="226" t="s">
        <v>80</v>
      </c>
      <c r="AY177" s="19" t="s">
        <v>236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243</v>
      </c>
      <c r="BM177" s="226" t="s">
        <v>1513</v>
      </c>
    </row>
    <row r="178" s="2" customFormat="1" ht="21.75" customHeight="1">
      <c r="A178" s="40"/>
      <c r="B178" s="41"/>
      <c r="C178" s="215" t="s">
        <v>2749</v>
      </c>
      <c r="D178" s="215" t="s">
        <v>238</v>
      </c>
      <c r="E178" s="216" t="s">
        <v>2750</v>
      </c>
      <c r="F178" s="217" t="s">
        <v>2751</v>
      </c>
      <c r="G178" s="218" t="s">
        <v>1398</v>
      </c>
      <c r="H178" s="219">
        <v>2</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243</v>
      </c>
      <c r="AT178" s="226" t="s">
        <v>238</v>
      </c>
      <c r="AU178" s="226" t="s">
        <v>80</v>
      </c>
      <c r="AY178" s="19" t="s">
        <v>236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243</v>
      </c>
      <c r="BM178" s="226" t="s">
        <v>1523</v>
      </c>
    </row>
    <row r="179" s="2" customFormat="1" ht="21.75" customHeight="1">
      <c r="A179" s="40"/>
      <c r="B179" s="41"/>
      <c r="C179" s="215" t="s">
        <v>2752</v>
      </c>
      <c r="D179" s="215" t="s">
        <v>238</v>
      </c>
      <c r="E179" s="216" t="s">
        <v>2753</v>
      </c>
      <c r="F179" s="217" t="s">
        <v>2754</v>
      </c>
      <c r="G179" s="218" t="s">
        <v>1398</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243</v>
      </c>
      <c r="AT179" s="226" t="s">
        <v>238</v>
      </c>
      <c r="AU179" s="226" t="s">
        <v>80</v>
      </c>
      <c r="AY179" s="19" t="s">
        <v>236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243</v>
      </c>
      <c r="BM179" s="226" t="s">
        <v>1533</v>
      </c>
    </row>
    <row r="180" s="2" customFormat="1" ht="21.75" customHeight="1">
      <c r="A180" s="40"/>
      <c r="B180" s="41"/>
      <c r="C180" s="215" t="s">
        <v>2755</v>
      </c>
      <c r="D180" s="215" t="s">
        <v>238</v>
      </c>
      <c r="E180" s="216" t="s">
        <v>2756</v>
      </c>
      <c r="F180" s="217" t="s">
        <v>2757</v>
      </c>
      <c r="G180" s="218" t="s">
        <v>1398</v>
      </c>
      <c r="H180" s="219">
        <v>2</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243</v>
      </c>
      <c r="AT180" s="226" t="s">
        <v>238</v>
      </c>
      <c r="AU180" s="226" t="s">
        <v>80</v>
      </c>
      <c r="AY180" s="19" t="s">
        <v>236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243</v>
      </c>
      <c r="BM180" s="226" t="s">
        <v>1543</v>
      </c>
    </row>
    <row r="181" s="2" customFormat="1" ht="21.75" customHeight="1">
      <c r="A181" s="40"/>
      <c r="B181" s="41"/>
      <c r="C181" s="215" t="s">
        <v>2758</v>
      </c>
      <c r="D181" s="215" t="s">
        <v>238</v>
      </c>
      <c r="E181" s="216" t="s">
        <v>2759</v>
      </c>
      <c r="F181" s="217" t="s">
        <v>2760</v>
      </c>
      <c r="G181" s="218" t="s">
        <v>1398</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243</v>
      </c>
      <c r="AT181" s="226" t="s">
        <v>238</v>
      </c>
      <c r="AU181" s="226" t="s">
        <v>80</v>
      </c>
      <c r="AY181" s="19" t="s">
        <v>236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243</v>
      </c>
      <c r="BM181" s="226" t="s">
        <v>1553</v>
      </c>
    </row>
    <row r="182" s="2" customFormat="1" ht="16.5" customHeight="1">
      <c r="A182" s="40"/>
      <c r="B182" s="41"/>
      <c r="C182" s="215" t="s">
        <v>2761</v>
      </c>
      <c r="D182" s="215" t="s">
        <v>238</v>
      </c>
      <c r="E182" s="216" t="s">
        <v>2762</v>
      </c>
      <c r="F182" s="217" t="s">
        <v>2763</v>
      </c>
      <c r="G182" s="218" t="s">
        <v>1398</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243</v>
      </c>
      <c r="AT182" s="226" t="s">
        <v>238</v>
      </c>
      <c r="AU182" s="226" t="s">
        <v>80</v>
      </c>
      <c r="AY182" s="19" t="s">
        <v>236</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243</v>
      </c>
      <c r="BM182" s="226" t="s">
        <v>1564</v>
      </c>
    </row>
    <row r="183" s="2" customFormat="1" ht="16.5" customHeight="1">
      <c r="A183" s="40"/>
      <c r="B183" s="41"/>
      <c r="C183" s="215" t="s">
        <v>73</v>
      </c>
      <c r="D183" s="215" t="s">
        <v>238</v>
      </c>
      <c r="E183" s="216" t="s">
        <v>2764</v>
      </c>
      <c r="F183" s="217" t="s">
        <v>2765</v>
      </c>
      <c r="G183" s="218" t="s">
        <v>1398</v>
      </c>
      <c r="H183" s="219">
        <v>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243</v>
      </c>
      <c r="AT183" s="226" t="s">
        <v>238</v>
      </c>
      <c r="AU183" s="226" t="s">
        <v>80</v>
      </c>
      <c r="AY183" s="19" t="s">
        <v>236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243</v>
      </c>
      <c r="BM183" s="226" t="s">
        <v>1578</v>
      </c>
    </row>
    <row r="184" s="2" customFormat="1" ht="16.5" customHeight="1">
      <c r="A184" s="40"/>
      <c r="B184" s="41"/>
      <c r="C184" s="215" t="s">
        <v>73</v>
      </c>
      <c r="D184" s="215" t="s">
        <v>238</v>
      </c>
      <c r="E184" s="216" t="s">
        <v>2766</v>
      </c>
      <c r="F184" s="217" t="s">
        <v>2545</v>
      </c>
      <c r="G184" s="218" t="s">
        <v>2182</v>
      </c>
      <c r="H184" s="291"/>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243</v>
      </c>
      <c r="AT184" s="226" t="s">
        <v>238</v>
      </c>
      <c r="AU184" s="226" t="s">
        <v>80</v>
      </c>
      <c r="AY184" s="19" t="s">
        <v>236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243</v>
      </c>
      <c r="BM184" s="226" t="s">
        <v>1586</v>
      </c>
    </row>
    <row r="185" s="12" customFormat="1" ht="25.92" customHeight="1">
      <c r="A185" s="12"/>
      <c r="B185" s="199"/>
      <c r="C185" s="200"/>
      <c r="D185" s="201" t="s">
        <v>72</v>
      </c>
      <c r="E185" s="202" t="s">
        <v>2767</v>
      </c>
      <c r="F185" s="202" t="s">
        <v>2274</v>
      </c>
      <c r="G185" s="200"/>
      <c r="H185" s="200"/>
      <c r="I185" s="203"/>
      <c r="J185" s="204">
        <f>BK185</f>
        <v>0</v>
      </c>
      <c r="K185" s="200"/>
      <c r="L185" s="205"/>
      <c r="M185" s="206"/>
      <c r="N185" s="207"/>
      <c r="O185" s="207"/>
      <c r="P185" s="208">
        <f>SUM(P186:P192)</f>
        <v>0</v>
      </c>
      <c r="Q185" s="207"/>
      <c r="R185" s="208">
        <f>SUM(R186:R192)</f>
        <v>0</v>
      </c>
      <c r="S185" s="207"/>
      <c r="T185" s="209">
        <f>SUM(T186:T192)</f>
        <v>0</v>
      </c>
      <c r="U185" s="12"/>
      <c r="V185" s="12"/>
      <c r="W185" s="12"/>
      <c r="X185" s="12"/>
      <c r="Y185" s="12"/>
      <c r="Z185" s="12"/>
      <c r="AA185" s="12"/>
      <c r="AB185" s="12"/>
      <c r="AC185" s="12"/>
      <c r="AD185" s="12"/>
      <c r="AE185" s="12"/>
      <c r="AR185" s="210" t="s">
        <v>80</v>
      </c>
      <c r="AT185" s="211" t="s">
        <v>72</v>
      </c>
      <c r="AU185" s="211" t="s">
        <v>73</v>
      </c>
      <c r="AY185" s="210" t="s">
        <v>236</v>
      </c>
      <c r="BK185" s="212">
        <f>SUM(BK186:BK192)</f>
        <v>0</v>
      </c>
    </row>
    <row r="186" s="2" customFormat="1" ht="16.5" customHeight="1">
      <c r="A186" s="40"/>
      <c r="B186" s="41"/>
      <c r="C186" s="215" t="s">
        <v>73</v>
      </c>
      <c r="D186" s="215" t="s">
        <v>238</v>
      </c>
      <c r="E186" s="216" t="s">
        <v>2768</v>
      </c>
      <c r="F186" s="217" t="s">
        <v>2769</v>
      </c>
      <c r="G186" s="218" t="s">
        <v>2175</v>
      </c>
      <c r="H186" s="219">
        <v>72</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243</v>
      </c>
      <c r="AT186" s="226" t="s">
        <v>238</v>
      </c>
      <c r="AU186" s="226" t="s">
        <v>80</v>
      </c>
      <c r="AY186" s="19" t="s">
        <v>236</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243</v>
      </c>
      <c r="BM186" s="226" t="s">
        <v>1592</v>
      </c>
    </row>
    <row r="187" s="2" customFormat="1" ht="16.5" customHeight="1">
      <c r="A187" s="40"/>
      <c r="B187" s="41"/>
      <c r="C187" s="215" t="s">
        <v>73</v>
      </c>
      <c r="D187" s="215" t="s">
        <v>238</v>
      </c>
      <c r="E187" s="216" t="s">
        <v>2770</v>
      </c>
      <c r="F187" s="217" t="s">
        <v>2771</v>
      </c>
      <c r="G187" s="218" t="s">
        <v>2175</v>
      </c>
      <c r="H187" s="219">
        <v>24</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243</v>
      </c>
      <c r="AT187" s="226" t="s">
        <v>238</v>
      </c>
      <c r="AU187" s="226" t="s">
        <v>80</v>
      </c>
      <c r="AY187" s="19" t="s">
        <v>236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243</v>
      </c>
      <c r="BM187" s="226" t="s">
        <v>1600</v>
      </c>
    </row>
    <row r="188" s="2" customFormat="1" ht="16.5" customHeight="1">
      <c r="A188" s="40"/>
      <c r="B188" s="41"/>
      <c r="C188" s="215" t="s">
        <v>73</v>
      </c>
      <c r="D188" s="215" t="s">
        <v>238</v>
      </c>
      <c r="E188" s="216" t="s">
        <v>2772</v>
      </c>
      <c r="F188" s="217" t="s">
        <v>2773</v>
      </c>
      <c r="G188" s="218" t="s">
        <v>2175</v>
      </c>
      <c r="H188" s="219">
        <v>8</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243</v>
      </c>
      <c r="AT188" s="226" t="s">
        <v>238</v>
      </c>
      <c r="AU188" s="226" t="s">
        <v>80</v>
      </c>
      <c r="AY188" s="19" t="s">
        <v>236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243</v>
      </c>
      <c r="BM188" s="226" t="s">
        <v>1608</v>
      </c>
    </row>
    <row r="189" s="2" customFormat="1" ht="16.5" customHeight="1">
      <c r="A189" s="40"/>
      <c r="B189" s="41"/>
      <c r="C189" s="215" t="s">
        <v>73</v>
      </c>
      <c r="D189" s="215" t="s">
        <v>238</v>
      </c>
      <c r="E189" s="216" t="s">
        <v>2774</v>
      </c>
      <c r="F189" s="217" t="s">
        <v>2775</v>
      </c>
      <c r="G189" s="218" t="s">
        <v>2175</v>
      </c>
      <c r="H189" s="219">
        <v>15</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243</v>
      </c>
      <c r="AT189" s="226" t="s">
        <v>238</v>
      </c>
      <c r="AU189" s="226" t="s">
        <v>80</v>
      </c>
      <c r="AY189" s="19" t="s">
        <v>236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243</v>
      </c>
      <c r="BM189" s="226" t="s">
        <v>1621</v>
      </c>
    </row>
    <row r="190" s="2" customFormat="1" ht="16.5" customHeight="1">
      <c r="A190" s="40"/>
      <c r="B190" s="41"/>
      <c r="C190" s="215" t="s">
        <v>2776</v>
      </c>
      <c r="D190" s="215" t="s">
        <v>238</v>
      </c>
      <c r="E190" s="216" t="s">
        <v>2777</v>
      </c>
      <c r="F190" s="217" t="s">
        <v>2778</v>
      </c>
      <c r="G190" s="218" t="s">
        <v>2175</v>
      </c>
      <c r="H190" s="219">
        <v>6</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243</v>
      </c>
      <c r="AT190" s="226" t="s">
        <v>238</v>
      </c>
      <c r="AU190" s="226" t="s">
        <v>80</v>
      </c>
      <c r="AY190" s="19" t="s">
        <v>236</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243</v>
      </c>
      <c r="BM190" s="226" t="s">
        <v>1628</v>
      </c>
    </row>
    <row r="191" s="2" customFormat="1" ht="16.5" customHeight="1">
      <c r="A191" s="40"/>
      <c r="B191" s="41"/>
      <c r="C191" s="215" t="s">
        <v>73</v>
      </c>
      <c r="D191" s="215" t="s">
        <v>238</v>
      </c>
      <c r="E191" s="216" t="s">
        <v>2302</v>
      </c>
      <c r="F191" s="217" t="s">
        <v>2303</v>
      </c>
      <c r="G191" s="218" t="s">
        <v>2175</v>
      </c>
      <c r="H191" s="219">
        <v>30</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243</v>
      </c>
      <c r="AT191" s="226" t="s">
        <v>238</v>
      </c>
      <c r="AU191" s="226" t="s">
        <v>80</v>
      </c>
      <c r="AY191" s="19" t="s">
        <v>236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243</v>
      </c>
      <c r="BM191" s="226" t="s">
        <v>1635</v>
      </c>
    </row>
    <row r="192" s="2" customFormat="1" ht="16.5" customHeight="1">
      <c r="A192" s="40"/>
      <c r="B192" s="41"/>
      <c r="C192" s="215" t="s">
        <v>73</v>
      </c>
      <c r="D192" s="215" t="s">
        <v>238</v>
      </c>
      <c r="E192" s="216" t="s">
        <v>2779</v>
      </c>
      <c r="F192" s="217" t="s">
        <v>2780</v>
      </c>
      <c r="G192" s="218" t="s">
        <v>2175</v>
      </c>
      <c r="H192" s="219">
        <v>4.5</v>
      </c>
      <c r="I192" s="220"/>
      <c r="J192" s="221">
        <f>ROUND(I192*H192,2)</f>
        <v>0</v>
      </c>
      <c r="K192" s="217" t="s">
        <v>19</v>
      </c>
      <c r="L192" s="46"/>
      <c r="M192" s="296" t="s">
        <v>19</v>
      </c>
      <c r="N192" s="297" t="s">
        <v>44</v>
      </c>
      <c r="O192" s="294"/>
      <c r="P192" s="298">
        <f>O192*H192</f>
        <v>0</v>
      </c>
      <c r="Q192" s="298">
        <v>0</v>
      </c>
      <c r="R192" s="298">
        <f>Q192*H192</f>
        <v>0</v>
      </c>
      <c r="S192" s="298">
        <v>0</v>
      </c>
      <c r="T192" s="299">
        <f>S192*H192</f>
        <v>0</v>
      </c>
      <c r="U192" s="40"/>
      <c r="V192" s="40"/>
      <c r="W192" s="40"/>
      <c r="X192" s="40"/>
      <c r="Y192" s="40"/>
      <c r="Z192" s="40"/>
      <c r="AA192" s="40"/>
      <c r="AB192" s="40"/>
      <c r="AC192" s="40"/>
      <c r="AD192" s="40"/>
      <c r="AE192" s="40"/>
      <c r="AR192" s="226" t="s">
        <v>243</v>
      </c>
      <c r="AT192" s="226" t="s">
        <v>238</v>
      </c>
      <c r="AU192" s="226" t="s">
        <v>80</v>
      </c>
      <c r="AY192" s="19" t="s">
        <v>236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243</v>
      </c>
      <c r="BM192" s="226" t="s">
        <v>1645</v>
      </c>
    </row>
    <row r="193" s="2" customFormat="1" ht="6.96" customHeight="1">
      <c r="A193" s="40"/>
      <c r="B193" s="61"/>
      <c r="C193" s="62"/>
      <c r="D193" s="62"/>
      <c r="E193" s="62"/>
      <c r="F193" s="62"/>
      <c r="G193" s="62"/>
      <c r="H193" s="62"/>
      <c r="I193" s="62"/>
      <c r="J193" s="62"/>
      <c r="K193" s="62"/>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WzWSiPLjCPJs2FI7T3cQIcXvmLvhTBHvfF+hyGXIJG/TVlePzxL9MwbUnyoVz5FEiN3wDaA8EjB+fHdTZxtFog==" hashValue="OdVfSIk1W++XgkEsk16Vd7qehL63s5Gadnm9mIxn0T1fWkQZfxruF8zE3E7y+TUEmGxqyC60v2gWWPnL0ijq/w==" algorithmName="SHA-512" password="CC35"/>
  <autoFilter ref="C91:K192"/>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1" customFormat="1" ht="12" customHeight="1">
      <c r="B8" s="22"/>
      <c r="D8" s="145" t="s">
        <v>132</v>
      </c>
      <c r="L8" s="22"/>
    </row>
    <row r="9" s="2" customFormat="1" ht="16.5" customHeight="1">
      <c r="A9" s="40"/>
      <c r="B9" s="46"/>
      <c r="C9" s="40"/>
      <c r="D9" s="40"/>
      <c r="E9" s="146" t="s">
        <v>136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140</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2781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21. 3. 2023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65564618</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Ing. Miloš Valíček</v>
      </c>
      <c r="F23" s="40"/>
      <c r="G23" s="40"/>
      <c r="H23" s="40"/>
      <c r="I23" s="145" t="s">
        <v>27</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47747528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2187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ROUND((SUM(BE85:BE113)),  2)</f>
        <v>0</v>
      </c>
      <c r="G35" s="40"/>
      <c r="H35" s="40"/>
      <c r="I35" s="160">
        <v>0.20999999999999999</v>
      </c>
      <c r="J35" s="159">
        <f>ROUND(((SUM(BE85:BE113))*I35),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ROUND((SUM(BF85:BF113)),  2)</f>
        <v>0</v>
      </c>
      <c r="G36" s="40"/>
      <c r="H36" s="40"/>
      <c r="I36" s="160">
        <v>0.14999999999999999</v>
      </c>
      <c r="J36" s="159">
        <f>ROUND(((SUM(BF85:BF113))*I36),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ROUND((SUM(BH85:BH113)),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č.p. 1533, Hornická, Tachov</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136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140</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06 -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21. 3. 2023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Ing. Miloš Valíček</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Veronika Šoulová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194</v>
      </c>
      <c r="D61" s="174"/>
      <c r="E61" s="174"/>
      <c r="F61" s="174"/>
      <c r="G61" s="174"/>
      <c r="H61" s="174"/>
      <c r="I61" s="174"/>
      <c r="J61" s="175" t="s">
        <v>195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196</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221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Stavební úpravy č.p. 1533, Hornická, Tachov</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132</v>
      </c>
      <c r="D74" s="24"/>
      <c r="E74" s="24"/>
      <c r="F74" s="24"/>
      <c r="G74" s="24"/>
      <c r="H74" s="24"/>
      <c r="I74" s="24"/>
      <c r="J74" s="24"/>
      <c r="K74" s="24"/>
      <c r="L74" s="22"/>
    </row>
    <row r="75" s="2" customFormat="1" ht="16.5" customHeight="1">
      <c r="A75" s="40"/>
      <c r="B75" s="41"/>
      <c r="C75" s="42"/>
      <c r="D75" s="42"/>
      <c r="E75" s="172" t="s">
        <v>136</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140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06 - VZT</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F14</f>
        <v xml:space="preserve"> </v>
      </c>
      <c r="G79" s="42"/>
      <c r="H79" s="42"/>
      <c r="I79" s="34" t="s">
        <v>23</v>
      </c>
      <c r="J79" s="74" t="str">
        <f>IF(J14="","",J14)</f>
        <v>21. 3. 2023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E17</f>
        <v xml:space="preserve"> </v>
      </c>
      <c r="G81" s="42"/>
      <c r="H81" s="42"/>
      <c r="I81" s="34" t="s">
        <v>30</v>
      </c>
      <c r="J81" s="38" t="str">
        <f>E23</f>
        <v>Ing. Miloš Valíček</v>
      </c>
      <c r="K81" s="42"/>
      <c r="L81" s="147"/>
      <c r="S81" s="40"/>
      <c r="T81" s="40"/>
      <c r="U81" s="40"/>
      <c r="V81" s="40"/>
      <c r="W81" s="40"/>
      <c r="X81" s="40"/>
      <c r="Y81" s="40"/>
      <c r="Z81" s="40"/>
      <c r="AA81" s="40"/>
      <c r="AB81" s="40"/>
      <c r="AC81" s="40"/>
      <c r="AD81" s="40"/>
      <c r="AE81" s="40"/>
    </row>
    <row r="82" s="2" customFormat="1" ht="15.15" customHeight="1">
      <c r="A82" s="40"/>
      <c r="B82" s="41"/>
      <c r="C82" s="34" t="s">
        <v>28</v>
      </c>
      <c r="D82" s="42"/>
      <c r="E82" s="42"/>
      <c r="F82" s="29" t="str">
        <f>IF(E20="","",E20)</f>
        <v>Vyplň údaj</v>
      </c>
      <c r="G82" s="42"/>
      <c r="H82" s="42"/>
      <c r="I82" s="34" t="s">
        <v>34</v>
      </c>
      <c r="J82" s="38" t="str">
        <f>E26</f>
        <v>Veronika Šoulová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222</v>
      </c>
      <c r="D84" s="191" t="s">
        <v>58</v>
      </c>
      <c r="E84" s="191" t="s">
        <v>54</v>
      </c>
      <c r="F84" s="191" t="s">
        <v>55</v>
      </c>
      <c r="G84" s="191" t="s">
        <v>223</v>
      </c>
      <c r="H84" s="191" t="s">
        <v>224</v>
      </c>
      <c r="I84" s="191" t="s">
        <v>225</v>
      </c>
      <c r="J84" s="191" t="s">
        <v>195</v>
      </c>
      <c r="K84" s="192" t="s">
        <v>226</v>
      </c>
      <c r="L84" s="193"/>
      <c r="M84" s="94" t="s">
        <v>19</v>
      </c>
      <c r="N84" s="95" t="s">
        <v>43</v>
      </c>
      <c r="O84" s="95" t="s">
        <v>227</v>
      </c>
      <c r="P84" s="95" t="s">
        <v>228</v>
      </c>
      <c r="Q84" s="95" t="s">
        <v>229</v>
      </c>
      <c r="R84" s="95" t="s">
        <v>230</v>
      </c>
      <c r="S84" s="95" t="s">
        <v>231</v>
      </c>
      <c r="T84" s="96" t="s">
        <v>232</v>
      </c>
      <c r="U84" s="188"/>
      <c r="V84" s="188"/>
      <c r="W84" s="188"/>
      <c r="X84" s="188"/>
      <c r="Y84" s="188"/>
      <c r="Z84" s="188"/>
      <c r="AA84" s="188"/>
      <c r="AB84" s="188"/>
      <c r="AC84" s="188"/>
      <c r="AD84" s="188"/>
      <c r="AE84" s="188"/>
    </row>
    <row r="85" s="2" customFormat="1" ht="22.8" customHeight="1">
      <c r="A85" s="40"/>
      <c r="B85" s="41"/>
      <c r="C85" s="101" t="s">
        <v>233</v>
      </c>
      <c r="D85" s="42"/>
      <c r="E85" s="42"/>
      <c r="F85" s="42"/>
      <c r="G85" s="42"/>
      <c r="H85" s="42"/>
      <c r="I85" s="42"/>
      <c r="J85" s="194">
        <f>BK85</f>
        <v>0</v>
      </c>
      <c r="K85" s="42"/>
      <c r="L85" s="46"/>
      <c r="M85" s="97"/>
      <c r="N85" s="195"/>
      <c r="O85" s="98"/>
      <c r="P85" s="196">
        <f>SUM(P86:P113)</f>
        <v>0</v>
      </c>
      <c r="Q85" s="98"/>
      <c r="R85" s="196">
        <f>SUM(R86:R113)</f>
        <v>0</v>
      </c>
      <c r="S85" s="98"/>
      <c r="T85" s="197">
        <f>SUM(T86:T113)</f>
        <v>0</v>
      </c>
      <c r="U85" s="40"/>
      <c r="V85" s="40"/>
      <c r="W85" s="40"/>
      <c r="X85" s="40"/>
      <c r="Y85" s="40"/>
      <c r="Z85" s="40"/>
      <c r="AA85" s="40"/>
      <c r="AB85" s="40"/>
      <c r="AC85" s="40"/>
      <c r="AD85" s="40"/>
      <c r="AE85" s="40"/>
      <c r="AT85" s="19" t="s">
        <v>72</v>
      </c>
      <c r="AU85" s="19" t="s">
        <v>196</v>
      </c>
      <c r="BK85" s="198">
        <f>SUM(BK86:BK113)</f>
        <v>0</v>
      </c>
    </row>
    <row r="86" s="2" customFormat="1" ht="24.15" customHeight="1">
      <c r="A86" s="40"/>
      <c r="B86" s="41"/>
      <c r="C86" s="215" t="s">
        <v>2782</v>
      </c>
      <c r="D86" s="215" t="s">
        <v>238</v>
      </c>
      <c r="E86" s="216" t="s">
        <v>2783</v>
      </c>
      <c r="F86" s="217" t="s">
        <v>2784</v>
      </c>
      <c r="G86" s="218" t="s">
        <v>1398</v>
      </c>
      <c r="H86" s="219">
        <v>2</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243</v>
      </c>
      <c r="AT86" s="226" t="s">
        <v>238</v>
      </c>
      <c r="AU86" s="226" t="s">
        <v>73</v>
      </c>
      <c r="AY86" s="19" t="s">
        <v>236</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243</v>
      </c>
      <c r="BM86" s="226" t="s">
        <v>82</v>
      </c>
    </row>
    <row r="87" s="2" customFormat="1" ht="24.15" customHeight="1">
      <c r="A87" s="40"/>
      <c r="B87" s="41"/>
      <c r="C87" s="215" t="s">
        <v>2785</v>
      </c>
      <c r="D87" s="215" t="s">
        <v>238</v>
      </c>
      <c r="E87" s="216" t="s">
        <v>2786</v>
      </c>
      <c r="F87" s="217" t="s">
        <v>2787</v>
      </c>
      <c r="G87" s="218" t="s">
        <v>1398</v>
      </c>
      <c r="H87" s="219">
        <v>2</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243</v>
      </c>
      <c r="AT87" s="226" t="s">
        <v>238</v>
      </c>
      <c r="AU87" s="226" t="s">
        <v>73</v>
      </c>
      <c r="AY87" s="19" t="s">
        <v>236</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243</v>
      </c>
      <c r="BM87" s="226" t="s">
        <v>243</v>
      </c>
    </row>
    <row r="88" s="2" customFormat="1" ht="16.5" customHeight="1">
      <c r="A88" s="40"/>
      <c r="B88" s="41"/>
      <c r="C88" s="215" t="s">
        <v>2788</v>
      </c>
      <c r="D88" s="215" t="s">
        <v>238</v>
      </c>
      <c r="E88" s="216" t="s">
        <v>2789</v>
      </c>
      <c r="F88" s="217" t="s">
        <v>2790</v>
      </c>
      <c r="G88" s="218" t="s">
        <v>1398</v>
      </c>
      <c r="H88" s="219">
        <v>2</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243</v>
      </c>
      <c r="AT88" s="226" t="s">
        <v>238</v>
      </c>
      <c r="AU88" s="226" t="s">
        <v>73</v>
      </c>
      <c r="AY88" s="19" t="s">
        <v>236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243</v>
      </c>
      <c r="BM88" s="226" t="s">
        <v>278</v>
      </c>
    </row>
    <row r="89" s="2" customFormat="1" ht="24.15" customHeight="1">
      <c r="A89" s="40"/>
      <c r="B89" s="41"/>
      <c r="C89" s="215" t="s">
        <v>2791</v>
      </c>
      <c r="D89" s="215" t="s">
        <v>238</v>
      </c>
      <c r="E89" s="216" t="s">
        <v>2792</v>
      </c>
      <c r="F89" s="217" t="s">
        <v>2793</v>
      </c>
      <c r="G89" s="218" t="s">
        <v>179</v>
      </c>
      <c r="H89" s="219">
        <v>16</v>
      </c>
      <c r="I89" s="220"/>
      <c r="J89" s="221">
        <f>ROUND(I89*H89,2)</f>
        <v>0</v>
      </c>
      <c r="K89" s="217" t="s">
        <v>19</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243</v>
      </c>
      <c r="AT89" s="226" t="s">
        <v>238</v>
      </c>
      <c r="AU89" s="226" t="s">
        <v>73</v>
      </c>
      <c r="AY89" s="19" t="s">
        <v>236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243</v>
      </c>
      <c r="BM89" s="226" t="s">
        <v>292</v>
      </c>
    </row>
    <row r="90" s="2" customFormat="1" ht="16.5" customHeight="1">
      <c r="A90" s="40"/>
      <c r="B90" s="41"/>
      <c r="C90" s="215" t="s">
        <v>2794</v>
      </c>
      <c r="D90" s="215" t="s">
        <v>238</v>
      </c>
      <c r="E90" s="216" t="s">
        <v>2795</v>
      </c>
      <c r="F90" s="217" t="s">
        <v>2796</v>
      </c>
      <c r="G90" s="218" t="s">
        <v>179</v>
      </c>
      <c r="H90" s="219">
        <v>16</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243</v>
      </c>
      <c r="AT90" s="226" t="s">
        <v>238</v>
      </c>
      <c r="AU90" s="226" t="s">
        <v>73</v>
      </c>
      <c r="AY90" s="19" t="s">
        <v>236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243</v>
      </c>
      <c r="BM90" s="226" t="s">
        <v>305</v>
      </c>
    </row>
    <row r="91" s="2" customFormat="1" ht="21.75" customHeight="1">
      <c r="A91" s="40"/>
      <c r="B91" s="41"/>
      <c r="C91" s="215" t="s">
        <v>2797</v>
      </c>
      <c r="D91" s="215" t="s">
        <v>238</v>
      </c>
      <c r="E91" s="216" t="s">
        <v>2798</v>
      </c>
      <c r="F91" s="217" t="s">
        <v>2799</v>
      </c>
      <c r="G91" s="218" t="s">
        <v>1398</v>
      </c>
      <c r="H91" s="219">
        <v>3</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243</v>
      </c>
      <c r="AT91" s="226" t="s">
        <v>238</v>
      </c>
      <c r="AU91" s="226" t="s">
        <v>73</v>
      </c>
      <c r="AY91" s="19" t="s">
        <v>236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243</v>
      </c>
      <c r="BM91" s="226" t="s">
        <v>317</v>
      </c>
    </row>
    <row r="92" s="2" customFormat="1" ht="24.15" customHeight="1">
      <c r="A92" s="40"/>
      <c r="B92" s="41"/>
      <c r="C92" s="215" t="s">
        <v>2800</v>
      </c>
      <c r="D92" s="215" t="s">
        <v>238</v>
      </c>
      <c r="E92" s="216" t="s">
        <v>2801</v>
      </c>
      <c r="F92" s="217" t="s">
        <v>2802</v>
      </c>
      <c r="G92" s="218" t="s">
        <v>1398</v>
      </c>
      <c r="H92" s="219">
        <v>4</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243</v>
      </c>
      <c r="AT92" s="226" t="s">
        <v>238</v>
      </c>
      <c r="AU92" s="226" t="s">
        <v>73</v>
      </c>
      <c r="AY92" s="19" t="s">
        <v>236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243</v>
      </c>
      <c r="BM92" s="226" t="s">
        <v>335</v>
      </c>
    </row>
    <row r="93" s="2" customFormat="1" ht="16.5" customHeight="1">
      <c r="A93" s="40"/>
      <c r="B93" s="41"/>
      <c r="C93" s="215" t="s">
        <v>2803</v>
      </c>
      <c r="D93" s="215" t="s">
        <v>238</v>
      </c>
      <c r="E93" s="216" t="s">
        <v>2804</v>
      </c>
      <c r="F93" s="217" t="s">
        <v>2805</v>
      </c>
      <c r="G93" s="218" t="s">
        <v>1398</v>
      </c>
      <c r="H93" s="219">
        <v>4</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243</v>
      </c>
      <c r="AT93" s="226" t="s">
        <v>238</v>
      </c>
      <c r="AU93" s="226" t="s">
        <v>73</v>
      </c>
      <c r="AY93" s="19" t="s">
        <v>236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243</v>
      </c>
      <c r="BM93" s="226" t="s">
        <v>348</v>
      </c>
    </row>
    <row r="94" s="2" customFormat="1" ht="16.5" customHeight="1">
      <c r="A94" s="40"/>
      <c r="B94" s="41"/>
      <c r="C94" s="215" t="s">
        <v>2806</v>
      </c>
      <c r="D94" s="215" t="s">
        <v>238</v>
      </c>
      <c r="E94" s="216" t="s">
        <v>2807</v>
      </c>
      <c r="F94" s="217" t="s">
        <v>2808</v>
      </c>
      <c r="G94" s="218" t="s">
        <v>1398</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243</v>
      </c>
      <c r="AT94" s="226" t="s">
        <v>238</v>
      </c>
      <c r="AU94" s="226" t="s">
        <v>73</v>
      </c>
      <c r="AY94" s="19" t="s">
        <v>236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243</v>
      </c>
      <c r="BM94" s="226" t="s">
        <v>369</v>
      </c>
    </row>
    <row r="95" s="2" customFormat="1" ht="24.15" customHeight="1">
      <c r="A95" s="40"/>
      <c r="B95" s="41"/>
      <c r="C95" s="215" t="s">
        <v>2791</v>
      </c>
      <c r="D95" s="215" t="s">
        <v>238</v>
      </c>
      <c r="E95" s="216" t="s">
        <v>2809</v>
      </c>
      <c r="F95" s="217" t="s">
        <v>2810</v>
      </c>
      <c r="G95" s="218" t="s">
        <v>179</v>
      </c>
      <c r="H95" s="219">
        <v>4</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243</v>
      </c>
      <c r="AT95" s="226" t="s">
        <v>238</v>
      </c>
      <c r="AU95" s="226" t="s">
        <v>73</v>
      </c>
      <c r="AY95" s="19" t="s">
        <v>236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243</v>
      </c>
      <c r="BM95" s="226" t="s">
        <v>387</v>
      </c>
    </row>
    <row r="96" s="2" customFormat="1" ht="16.5" customHeight="1">
      <c r="A96" s="40"/>
      <c r="B96" s="41"/>
      <c r="C96" s="215" t="s">
        <v>2794</v>
      </c>
      <c r="D96" s="215" t="s">
        <v>238</v>
      </c>
      <c r="E96" s="216" t="s">
        <v>2795</v>
      </c>
      <c r="F96" s="217" t="s">
        <v>2796</v>
      </c>
      <c r="G96" s="218" t="s">
        <v>179</v>
      </c>
      <c r="H96" s="219">
        <v>4</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243</v>
      </c>
      <c r="AT96" s="226" t="s">
        <v>238</v>
      </c>
      <c r="AU96" s="226" t="s">
        <v>73</v>
      </c>
      <c r="AY96" s="19" t="s">
        <v>236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243</v>
      </c>
      <c r="BM96" s="226" t="s">
        <v>402</v>
      </c>
    </row>
    <row r="97" s="2" customFormat="1" ht="21.75" customHeight="1">
      <c r="A97" s="40"/>
      <c r="B97" s="41"/>
      <c r="C97" s="215" t="s">
        <v>2797</v>
      </c>
      <c r="D97" s="215" t="s">
        <v>238</v>
      </c>
      <c r="E97" s="216" t="s">
        <v>2811</v>
      </c>
      <c r="F97" s="217" t="s">
        <v>2812</v>
      </c>
      <c r="G97" s="218" t="s">
        <v>1398</v>
      </c>
      <c r="H97" s="219">
        <v>2</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243</v>
      </c>
      <c r="AT97" s="226" t="s">
        <v>238</v>
      </c>
      <c r="AU97" s="226" t="s">
        <v>73</v>
      </c>
      <c r="AY97" s="19" t="s">
        <v>236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243</v>
      </c>
      <c r="BM97" s="226" t="s">
        <v>415</v>
      </c>
    </row>
    <row r="98" s="2" customFormat="1" ht="24.15" customHeight="1">
      <c r="A98" s="40"/>
      <c r="B98" s="41"/>
      <c r="C98" s="215" t="s">
        <v>2813</v>
      </c>
      <c r="D98" s="215" t="s">
        <v>238</v>
      </c>
      <c r="E98" s="216" t="s">
        <v>2814</v>
      </c>
      <c r="F98" s="217" t="s">
        <v>2815</v>
      </c>
      <c r="G98" s="218" t="s">
        <v>1398</v>
      </c>
      <c r="H98" s="219">
        <v>6</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243</v>
      </c>
      <c r="AT98" s="226" t="s">
        <v>238</v>
      </c>
      <c r="AU98" s="226" t="s">
        <v>73</v>
      </c>
      <c r="AY98" s="19" t="s">
        <v>236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243</v>
      </c>
      <c r="BM98" s="226" t="s">
        <v>435</v>
      </c>
    </row>
    <row r="99" s="2" customFormat="1" ht="16.5" customHeight="1">
      <c r="A99" s="40"/>
      <c r="B99" s="41"/>
      <c r="C99" s="215" t="s">
        <v>2816</v>
      </c>
      <c r="D99" s="215" t="s">
        <v>238</v>
      </c>
      <c r="E99" s="216" t="s">
        <v>2817</v>
      </c>
      <c r="F99" s="217" t="s">
        <v>2818</v>
      </c>
      <c r="G99" s="218" t="s">
        <v>179</v>
      </c>
      <c r="H99" s="219">
        <v>2.5</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243</v>
      </c>
      <c r="AT99" s="226" t="s">
        <v>238</v>
      </c>
      <c r="AU99" s="226" t="s">
        <v>73</v>
      </c>
      <c r="AY99" s="19" t="s">
        <v>236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243</v>
      </c>
      <c r="BM99" s="226" t="s">
        <v>531</v>
      </c>
    </row>
    <row r="100" s="2" customFormat="1" ht="16.5" customHeight="1">
      <c r="A100" s="40"/>
      <c r="B100" s="41"/>
      <c r="C100" s="215" t="s">
        <v>2819</v>
      </c>
      <c r="D100" s="215" t="s">
        <v>238</v>
      </c>
      <c r="E100" s="216" t="s">
        <v>2820</v>
      </c>
      <c r="F100" s="217" t="s">
        <v>2821</v>
      </c>
      <c r="G100" s="218" t="s">
        <v>1398</v>
      </c>
      <c r="H100" s="219">
        <v>3</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243</v>
      </c>
      <c r="AT100" s="226" t="s">
        <v>238</v>
      </c>
      <c r="AU100" s="226" t="s">
        <v>73</v>
      </c>
      <c r="AY100" s="19" t="s">
        <v>236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243</v>
      </c>
      <c r="BM100" s="226" t="s">
        <v>550</v>
      </c>
    </row>
    <row r="101" s="2" customFormat="1" ht="16.5" customHeight="1">
      <c r="A101" s="40"/>
      <c r="B101" s="41"/>
      <c r="C101" s="215" t="s">
        <v>2788</v>
      </c>
      <c r="D101" s="215" t="s">
        <v>238</v>
      </c>
      <c r="E101" s="216" t="s">
        <v>2822</v>
      </c>
      <c r="F101" s="217" t="s">
        <v>2823</v>
      </c>
      <c r="G101" s="218" t="s">
        <v>1398</v>
      </c>
      <c r="H101" s="219">
        <v>2</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243</v>
      </c>
      <c r="AT101" s="226" t="s">
        <v>238</v>
      </c>
      <c r="AU101" s="226" t="s">
        <v>73</v>
      </c>
      <c r="AY101" s="19" t="s">
        <v>236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243</v>
      </c>
      <c r="BM101" s="226" t="s">
        <v>577</v>
      </c>
    </row>
    <row r="102" s="2" customFormat="1" ht="21.75" customHeight="1">
      <c r="A102" s="40"/>
      <c r="B102" s="41"/>
      <c r="C102" s="215" t="s">
        <v>2824</v>
      </c>
      <c r="D102" s="215" t="s">
        <v>238</v>
      </c>
      <c r="E102" s="216" t="s">
        <v>2825</v>
      </c>
      <c r="F102" s="217" t="s">
        <v>2826</v>
      </c>
      <c r="G102" s="218" t="s">
        <v>1398</v>
      </c>
      <c r="H102" s="219">
        <v>10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243</v>
      </c>
      <c r="AT102" s="226" t="s">
        <v>238</v>
      </c>
      <c r="AU102" s="226" t="s">
        <v>73</v>
      </c>
      <c r="AY102" s="19" t="s">
        <v>236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243</v>
      </c>
      <c r="BM102" s="226" t="s">
        <v>647</v>
      </c>
    </row>
    <row r="103" s="2" customFormat="1" ht="16.5" customHeight="1">
      <c r="A103" s="40"/>
      <c r="B103" s="41"/>
      <c r="C103" s="215" t="s">
        <v>73</v>
      </c>
      <c r="D103" s="215" t="s">
        <v>238</v>
      </c>
      <c r="E103" s="216" t="s">
        <v>2827</v>
      </c>
      <c r="F103" s="217" t="s">
        <v>2828</v>
      </c>
      <c r="G103" s="218" t="s">
        <v>2829</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243</v>
      </c>
      <c r="AT103" s="226" t="s">
        <v>238</v>
      </c>
      <c r="AU103" s="226" t="s">
        <v>73</v>
      </c>
      <c r="AY103" s="19" t="s">
        <v>236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243</v>
      </c>
      <c r="BM103" s="226" t="s">
        <v>677</v>
      </c>
    </row>
    <row r="104" s="2" customFormat="1" ht="24.15" customHeight="1">
      <c r="A104" s="40"/>
      <c r="B104" s="41"/>
      <c r="C104" s="215" t="s">
        <v>73</v>
      </c>
      <c r="D104" s="215" t="s">
        <v>238</v>
      </c>
      <c r="E104" s="216" t="s">
        <v>2830</v>
      </c>
      <c r="F104" s="217" t="s">
        <v>2831</v>
      </c>
      <c r="G104" s="218" t="s">
        <v>2829</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243</v>
      </c>
      <c r="AT104" s="226" t="s">
        <v>238</v>
      </c>
      <c r="AU104" s="226" t="s">
        <v>73</v>
      </c>
      <c r="AY104" s="19" t="s">
        <v>236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243</v>
      </c>
      <c r="BM104" s="226" t="s">
        <v>694</v>
      </c>
    </row>
    <row r="105" s="2" customFormat="1" ht="24.15" customHeight="1">
      <c r="A105" s="40"/>
      <c r="B105" s="41"/>
      <c r="C105" s="215" t="s">
        <v>2824</v>
      </c>
      <c r="D105" s="215" t="s">
        <v>238</v>
      </c>
      <c r="E105" s="216" t="s">
        <v>2832</v>
      </c>
      <c r="F105" s="217" t="s">
        <v>2833</v>
      </c>
      <c r="G105" s="218" t="s">
        <v>1398</v>
      </c>
      <c r="H105" s="219">
        <v>2</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243</v>
      </c>
      <c r="AT105" s="226" t="s">
        <v>238</v>
      </c>
      <c r="AU105" s="226" t="s">
        <v>73</v>
      </c>
      <c r="AY105" s="19" t="s">
        <v>236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243</v>
      </c>
      <c r="BM105" s="226" t="s">
        <v>706</v>
      </c>
    </row>
    <row r="106" s="2" customFormat="1" ht="24.15" customHeight="1">
      <c r="A106" s="40"/>
      <c r="B106" s="41"/>
      <c r="C106" s="215" t="s">
        <v>2800</v>
      </c>
      <c r="D106" s="215" t="s">
        <v>238</v>
      </c>
      <c r="E106" s="216" t="s">
        <v>2834</v>
      </c>
      <c r="F106" s="217" t="s">
        <v>2835</v>
      </c>
      <c r="G106" s="218" t="s">
        <v>1398</v>
      </c>
      <c r="H106" s="219">
        <v>2</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243</v>
      </c>
      <c r="AT106" s="226" t="s">
        <v>238</v>
      </c>
      <c r="AU106" s="226" t="s">
        <v>73</v>
      </c>
      <c r="AY106" s="19" t="s">
        <v>236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243</v>
      </c>
      <c r="BM106" s="226" t="s">
        <v>717</v>
      </c>
    </row>
    <row r="107" s="2" customFormat="1" ht="21.75" customHeight="1">
      <c r="A107" s="40"/>
      <c r="B107" s="41"/>
      <c r="C107" s="215" t="s">
        <v>2797</v>
      </c>
      <c r="D107" s="215" t="s">
        <v>238</v>
      </c>
      <c r="E107" s="216" t="s">
        <v>2836</v>
      </c>
      <c r="F107" s="217" t="s">
        <v>2799</v>
      </c>
      <c r="G107" s="218" t="s">
        <v>1398</v>
      </c>
      <c r="H107" s="219">
        <v>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243</v>
      </c>
      <c r="AT107" s="226" t="s">
        <v>238</v>
      </c>
      <c r="AU107" s="226" t="s">
        <v>73</v>
      </c>
      <c r="AY107" s="19" t="s">
        <v>236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243</v>
      </c>
      <c r="BM107" s="226" t="s">
        <v>728</v>
      </c>
    </row>
    <row r="108" s="2" customFormat="1" ht="24.15" customHeight="1">
      <c r="A108" s="40"/>
      <c r="B108" s="41"/>
      <c r="C108" s="215" t="s">
        <v>2791</v>
      </c>
      <c r="D108" s="215" t="s">
        <v>238</v>
      </c>
      <c r="E108" s="216" t="s">
        <v>2837</v>
      </c>
      <c r="F108" s="217" t="s">
        <v>2838</v>
      </c>
      <c r="G108" s="218" t="s">
        <v>179</v>
      </c>
      <c r="H108" s="219">
        <v>22</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243</v>
      </c>
      <c r="AT108" s="226" t="s">
        <v>238</v>
      </c>
      <c r="AU108" s="226" t="s">
        <v>73</v>
      </c>
      <c r="AY108" s="19" t="s">
        <v>236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243</v>
      </c>
      <c r="BM108" s="226" t="s">
        <v>745</v>
      </c>
    </row>
    <row r="109" s="2" customFormat="1" ht="16.5" customHeight="1">
      <c r="A109" s="40"/>
      <c r="B109" s="41"/>
      <c r="C109" s="215" t="s">
        <v>2794</v>
      </c>
      <c r="D109" s="215" t="s">
        <v>238</v>
      </c>
      <c r="E109" s="216" t="s">
        <v>2795</v>
      </c>
      <c r="F109" s="217" t="s">
        <v>2796</v>
      </c>
      <c r="G109" s="218" t="s">
        <v>179</v>
      </c>
      <c r="H109" s="219">
        <v>22</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243</v>
      </c>
      <c r="AT109" s="226" t="s">
        <v>238</v>
      </c>
      <c r="AU109" s="226" t="s">
        <v>73</v>
      </c>
      <c r="AY109" s="19" t="s">
        <v>236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243</v>
      </c>
      <c r="BM109" s="226" t="s">
        <v>755</v>
      </c>
    </row>
    <row r="110" s="2" customFormat="1" ht="24.15" customHeight="1">
      <c r="A110" s="40"/>
      <c r="B110" s="41"/>
      <c r="C110" s="215" t="s">
        <v>2800</v>
      </c>
      <c r="D110" s="215" t="s">
        <v>238</v>
      </c>
      <c r="E110" s="216" t="s">
        <v>2839</v>
      </c>
      <c r="F110" s="217" t="s">
        <v>2840</v>
      </c>
      <c r="G110" s="218" t="s">
        <v>1398</v>
      </c>
      <c r="H110" s="219">
        <v>12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243</v>
      </c>
      <c r="AT110" s="226" t="s">
        <v>238</v>
      </c>
      <c r="AU110" s="226" t="s">
        <v>73</v>
      </c>
      <c r="AY110" s="19" t="s">
        <v>236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243</v>
      </c>
      <c r="BM110" s="226" t="s">
        <v>772</v>
      </c>
    </row>
    <row r="111" s="2" customFormat="1" ht="16.5" customHeight="1">
      <c r="A111" s="40"/>
      <c r="B111" s="41"/>
      <c r="C111" s="215" t="s">
        <v>2803</v>
      </c>
      <c r="D111" s="215" t="s">
        <v>238</v>
      </c>
      <c r="E111" s="216" t="s">
        <v>2841</v>
      </c>
      <c r="F111" s="217" t="s">
        <v>2842</v>
      </c>
      <c r="G111" s="218" t="s">
        <v>1398</v>
      </c>
      <c r="H111" s="219">
        <v>12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243</v>
      </c>
      <c r="AT111" s="226" t="s">
        <v>238</v>
      </c>
      <c r="AU111" s="226" t="s">
        <v>73</v>
      </c>
      <c r="AY111" s="19" t="s">
        <v>236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243</v>
      </c>
      <c r="BM111" s="226" t="s">
        <v>788</v>
      </c>
    </row>
    <row r="112" s="2" customFormat="1" ht="16.5" customHeight="1">
      <c r="A112" s="40"/>
      <c r="B112" s="41"/>
      <c r="C112" s="215" t="s">
        <v>73</v>
      </c>
      <c r="D112" s="215" t="s">
        <v>238</v>
      </c>
      <c r="E112" s="216" t="s">
        <v>2827</v>
      </c>
      <c r="F112" s="217" t="s">
        <v>2828</v>
      </c>
      <c r="G112" s="218" t="s">
        <v>2829</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243</v>
      </c>
      <c r="AT112" s="226" t="s">
        <v>238</v>
      </c>
      <c r="AU112" s="226" t="s">
        <v>73</v>
      </c>
      <c r="AY112" s="19" t="s">
        <v>236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243</v>
      </c>
      <c r="BM112" s="226" t="s">
        <v>797</v>
      </c>
    </row>
    <row r="113" s="2" customFormat="1" ht="16.5" customHeight="1">
      <c r="A113" s="40"/>
      <c r="B113" s="41"/>
      <c r="C113" s="215" t="s">
        <v>2843</v>
      </c>
      <c r="D113" s="215" t="s">
        <v>238</v>
      </c>
      <c r="E113" s="216" t="s">
        <v>2844</v>
      </c>
      <c r="F113" s="217" t="s">
        <v>2845</v>
      </c>
      <c r="G113" s="218" t="s">
        <v>2182</v>
      </c>
      <c r="H113" s="291"/>
      <c r="I113" s="220"/>
      <c r="J113" s="221">
        <f>ROUND(I113*H113,2)</f>
        <v>0</v>
      </c>
      <c r="K113" s="217" t="s">
        <v>19</v>
      </c>
      <c r="L113" s="46"/>
      <c r="M113" s="296" t="s">
        <v>19</v>
      </c>
      <c r="N113" s="297" t="s">
        <v>44</v>
      </c>
      <c r="O113" s="294"/>
      <c r="P113" s="298">
        <f>O113*H113</f>
        <v>0</v>
      </c>
      <c r="Q113" s="298">
        <v>0</v>
      </c>
      <c r="R113" s="298">
        <f>Q113*H113</f>
        <v>0</v>
      </c>
      <c r="S113" s="298">
        <v>0</v>
      </c>
      <c r="T113" s="299">
        <f>S113*H113</f>
        <v>0</v>
      </c>
      <c r="U113" s="40"/>
      <c r="V113" s="40"/>
      <c r="W113" s="40"/>
      <c r="X113" s="40"/>
      <c r="Y113" s="40"/>
      <c r="Z113" s="40"/>
      <c r="AA113" s="40"/>
      <c r="AB113" s="40"/>
      <c r="AC113" s="40"/>
      <c r="AD113" s="40"/>
      <c r="AE113" s="40"/>
      <c r="AR113" s="226" t="s">
        <v>243</v>
      </c>
      <c r="AT113" s="226" t="s">
        <v>238</v>
      </c>
      <c r="AU113" s="226" t="s">
        <v>73</v>
      </c>
      <c r="AY113" s="19" t="s">
        <v>236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243</v>
      </c>
      <c r="BM113" s="226" t="s">
        <v>809</v>
      </c>
    </row>
    <row r="114" s="2" customFormat="1" ht="6.96" customHeight="1">
      <c r="A114" s="40"/>
      <c r="B114" s="61"/>
      <c r="C114" s="62"/>
      <c r="D114" s="62"/>
      <c r="E114" s="62"/>
      <c r="F114" s="62"/>
      <c r="G114" s="62"/>
      <c r="H114" s="62"/>
      <c r="I114" s="62"/>
      <c r="J114" s="62"/>
      <c r="K114" s="62"/>
      <c r="L114" s="46"/>
      <c r="M114" s="40"/>
      <c r="O114" s="40"/>
      <c r="P114" s="40"/>
      <c r="Q114" s="40"/>
      <c r="R114" s="40"/>
      <c r="S114" s="40"/>
      <c r="T114" s="40"/>
      <c r="U114" s="40"/>
      <c r="V114" s="40"/>
      <c r="W114" s="40"/>
      <c r="X114" s="40"/>
      <c r="Y114" s="40"/>
      <c r="Z114" s="40"/>
      <c r="AA114" s="40"/>
      <c r="AB114" s="40"/>
      <c r="AC114" s="40"/>
      <c r="AD114" s="40"/>
      <c r="AE114" s="40"/>
    </row>
  </sheetData>
  <sheetProtection sheet="1" autoFilter="0" formatColumns="0" formatRows="0" objects="1" scenarios="1" spinCount="100000" saltValue="g9v37pu88CJWmJ2eJCFEzT0caNIE1TXacWB4yRZbNuzSSfMgXtDY2DfS6y9JEeNQwp+ec01Hsr6SwuvB2cgzjw==" hashValue="ejSro+GSXe8DybpSUDSlAW+qTzpxnjLTsiCSu7paSCYXNUHRmokvFBAYtQGLZ618RguYlCeCdpcJ97OTaSCWiw==" algorithmName="SHA-512" password="CC35"/>
  <autoFilter ref="C84:K11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1" customFormat="1" ht="12" customHeight="1">
      <c r="B8" s="22"/>
      <c r="D8" s="145" t="s">
        <v>132</v>
      </c>
      <c r="L8" s="22"/>
    </row>
    <row r="9" s="2" customFormat="1" ht="16.5" customHeight="1">
      <c r="A9" s="40"/>
      <c r="B9" s="46"/>
      <c r="C9" s="40"/>
      <c r="D9" s="40"/>
      <c r="E9" s="146" t="s">
        <v>136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140</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2846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21. 3. 2023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65564618</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Ing. Miloš Valíček</v>
      </c>
      <c r="F23" s="40"/>
      <c r="G23" s="40"/>
      <c r="H23" s="40"/>
      <c r="I23" s="145" t="s">
        <v>27</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47747528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23.25" customHeight="1">
      <c r="A29" s="150"/>
      <c r="B29" s="151"/>
      <c r="C29" s="150"/>
      <c r="D29" s="150"/>
      <c r="E29" s="152" t="s">
        <v>2847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ROUND((SUM(BE91:BE179)),  2)</f>
        <v>0</v>
      </c>
      <c r="G35" s="40"/>
      <c r="H35" s="40"/>
      <c r="I35" s="160">
        <v>0.20999999999999999</v>
      </c>
      <c r="J35" s="159">
        <f>ROUND(((SUM(BE91:BE179))*I35),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ROUND((SUM(BF91:BF179)),  2)</f>
        <v>0</v>
      </c>
      <c r="G36" s="40"/>
      <c r="H36" s="40"/>
      <c r="I36" s="160">
        <v>0.14999999999999999</v>
      </c>
      <c r="J36" s="159">
        <f>ROUND(((SUM(BF91:BF179))*I36),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ROUND((SUM(BG91:BG179)),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ROUND((SUM(BH91:BH179)),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ROUND((SUM(BI91:BI179)),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č.p. 1533, Hornická, Tachov</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136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140</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07 - Slaboproud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21. 3. 2023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Ing. Miloš Valíček</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Veronika Šoulová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194</v>
      </c>
      <c r="D61" s="174"/>
      <c r="E61" s="174"/>
      <c r="F61" s="174"/>
      <c r="G61" s="174"/>
      <c r="H61" s="174"/>
      <c r="I61" s="174"/>
      <c r="J61" s="175" t="s">
        <v>195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196</v>
      </c>
    </row>
    <row r="64" s="9" customFormat="1" ht="24.96" customHeight="1">
      <c r="A64" s="9"/>
      <c r="B64" s="177"/>
      <c r="C64" s="178"/>
      <c r="D64" s="179" t="s">
        <v>2848</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2849</v>
      </c>
      <c r="E65" s="180"/>
      <c r="F65" s="180"/>
      <c r="G65" s="180"/>
      <c r="H65" s="180"/>
      <c r="I65" s="180"/>
      <c r="J65" s="181">
        <f>J105</f>
        <v>0</v>
      </c>
      <c r="K65" s="178"/>
      <c r="L65" s="182"/>
      <c r="S65" s="9"/>
      <c r="T65" s="9"/>
      <c r="U65" s="9"/>
      <c r="V65" s="9"/>
      <c r="W65" s="9"/>
      <c r="X65" s="9"/>
      <c r="Y65" s="9"/>
      <c r="Z65" s="9"/>
      <c r="AA65" s="9"/>
      <c r="AB65" s="9"/>
      <c r="AC65" s="9"/>
      <c r="AD65" s="9"/>
      <c r="AE65" s="9"/>
    </row>
    <row r="66" s="9" customFormat="1" ht="24.96" customHeight="1">
      <c r="A66" s="9"/>
      <c r="B66" s="177"/>
      <c r="C66" s="178"/>
      <c r="D66" s="179" t="s">
        <v>2850</v>
      </c>
      <c r="E66" s="180"/>
      <c r="F66" s="180"/>
      <c r="G66" s="180"/>
      <c r="H66" s="180"/>
      <c r="I66" s="180"/>
      <c r="J66" s="181">
        <f>J127</f>
        <v>0</v>
      </c>
      <c r="K66" s="178"/>
      <c r="L66" s="182"/>
      <c r="S66" s="9"/>
      <c r="T66" s="9"/>
      <c r="U66" s="9"/>
      <c r="V66" s="9"/>
      <c r="W66" s="9"/>
      <c r="X66" s="9"/>
      <c r="Y66" s="9"/>
      <c r="Z66" s="9"/>
      <c r="AA66" s="9"/>
      <c r="AB66" s="9"/>
      <c r="AC66" s="9"/>
      <c r="AD66" s="9"/>
      <c r="AE66" s="9"/>
    </row>
    <row r="67" s="9" customFormat="1" ht="24.96" customHeight="1">
      <c r="A67" s="9"/>
      <c r="B67" s="177"/>
      <c r="C67" s="178"/>
      <c r="D67" s="179" t="s">
        <v>2851</v>
      </c>
      <c r="E67" s="180"/>
      <c r="F67" s="180"/>
      <c r="G67" s="180"/>
      <c r="H67" s="180"/>
      <c r="I67" s="180"/>
      <c r="J67" s="181">
        <f>J140</f>
        <v>0</v>
      </c>
      <c r="K67" s="178"/>
      <c r="L67" s="182"/>
      <c r="S67" s="9"/>
      <c r="T67" s="9"/>
      <c r="U67" s="9"/>
      <c r="V67" s="9"/>
      <c r="W67" s="9"/>
      <c r="X67" s="9"/>
      <c r="Y67" s="9"/>
      <c r="Z67" s="9"/>
      <c r="AA67" s="9"/>
      <c r="AB67" s="9"/>
      <c r="AC67" s="9"/>
      <c r="AD67" s="9"/>
      <c r="AE67" s="9"/>
    </row>
    <row r="68" s="9" customFormat="1" ht="24.96" customHeight="1">
      <c r="A68" s="9"/>
      <c r="B68" s="177"/>
      <c r="C68" s="178"/>
      <c r="D68" s="179" t="s">
        <v>2852</v>
      </c>
      <c r="E68" s="180"/>
      <c r="F68" s="180"/>
      <c r="G68" s="180"/>
      <c r="H68" s="180"/>
      <c r="I68" s="180"/>
      <c r="J68" s="181">
        <f>J158</f>
        <v>0</v>
      </c>
      <c r="K68" s="178"/>
      <c r="L68" s="182"/>
      <c r="S68" s="9"/>
      <c r="T68" s="9"/>
      <c r="U68" s="9"/>
      <c r="V68" s="9"/>
      <c r="W68" s="9"/>
      <c r="X68" s="9"/>
      <c r="Y68" s="9"/>
      <c r="Z68" s="9"/>
      <c r="AA68" s="9"/>
      <c r="AB68" s="9"/>
      <c r="AC68" s="9"/>
      <c r="AD68" s="9"/>
      <c r="AE68" s="9"/>
    </row>
    <row r="69" s="9" customFormat="1" ht="24.96" customHeight="1">
      <c r="A69" s="9"/>
      <c r="B69" s="177"/>
      <c r="C69" s="178"/>
      <c r="D69" s="179" t="s">
        <v>2853</v>
      </c>
      <c r="E69" s="180"/>
      <c r="F69" s="180"/>
      <c r="G69" s="180"/>
      <c r="H69" s="180"/>
      <c r="I69" s="180"/>
      <c r="J69" s="181">
        <f>J163</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221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Stavební úpravy č.p. 1533, Hornická, Tachov</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132</v>
      </c>
      <c r="D80" s="24"/>
      <c r="E80" s="24"/>
      <c r="F80" s="24"/>
      <c r="G80" s="24"/>
      <c r="H80" s="24"/>
      <c r="I80" s="24"/>
      <c r="J80" s="24"/>
      <c r="K80" s="24"/>
      <c r="L80" s="22"/>
    </row>
    <row r="81" s="2" customFormat="1" ht="16.5" customHeight="1">
      <c r="A81" s="40"/>
      <c r="B81" s="41"/>
      <c r="C81" s="42"/>
      <c r="D81" s="42"/>
      <c r="E81" s="172" t="s">
        <v>136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140</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07 - Slaboproud</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21. 3. 2023</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 xml:space="preserve"> </v>
      </c>
      <c r="G87" s="42"/>
      <c r="H87" s="42"/>
      <c r="I87" s="34" t="s">
        <v>30</v>
      </c>
      <c r="J87" s="38" t="str">
        <f>E23</f>
        <v>Ing. Miloš Valíček</v>
      </c>
      <c r="K87" s="42"/>
      <c r="L87" s="147"/>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IF(E20="","",E20)</f>
        <v>Vyplň údaj</v>
      </c>
      <c r="G88" s="42"/>
      <c r="H88" s="42"/>
      <c r="I88" s="34" t="s">
        <v>34</v>
      </c>
      <c r="J88" s="38" t="str">
        <f>E26</f>
        <v>Veronika Šoulová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222</v>
      </c>
      <c r="D90" s="191" t="s">
        <v>58</v>
      </c>
      <c r="E90" s="191" t="s">
        <v>54</v>
      </c>
      <c r="F90" s="191" t="s">
        <v>55</v>
      </c>
      <c r="G90" s="191" t="s">
        <v>223</v>
      </c>
      <c r="H90" s="191" t="s">
        <v>224</v>
      </c>
      <c r="I90" s="191" t="s">
        <v>225</v>
      </c>
      <c r="J90" s="191" t="s">
        <v>195</v>
      </c>
      <c r="K90" s="192" t="s">
        <v>226</v>
      </c>
      <c r="L90" s="193"/>
      <c r="M90" s="94" t="s">
        <v>19</v>
      </c>
      <c r="N90" s="95" t="s">
        <v>43</v>
      </c>
      <c r="O90" s="95" t="s">
        <v>227</v>
      </c>
      <c r="P90" s="95" t="s">
        <v>228</v>
      </c>
      <c r="Q90" s="95" t="s">
        <v>229</v>
      </c>
      <c r="R90" s="95" t="s">
        <v>230</v>
      </c>
      <c r="S90" s="95" t="s">
        <v>231</v>
      </c>
      <c r="T90" s="96" t="s">
        <v>232</v>
      </c>
      <c r="U90" s="188"/>
      <c r="V90" s="188"/>
      <c r="W90" s="188"/>
      <c r="X90" s="188"/>
      <c r="Y90" s="188"/>
      <c r="Z90" s="188"/>
      <c r="AA90" s="188"/>
      <c r="AB90" s="188"/>
      <c r="AC90" s="188"/>
      <c r="AD90" s="188"/>
      <c r="AE90" s="188"/>
    </row>
    <row r="91" s="2" customFormat="1" ht="22.8" customHeight="1">
      <c r="A91" s="40"/>
      <c r="B91" s="41"/>
      <c r="C91" s="101" t="s">
        <v>233</v>
      </c>
      <c r="D91" s="42"/>
      <c r="E91" s="42"/>
      <c r="F91" s="42"/>
      <c r="G91" s="42"/>
      <c r="H91" s="42"/>
      <c r="I91" s="42"/>
      <c r="J91" s="194">
        <f>BK91</f>
        <v>0</v>
      </c>
      <c r="K91" s="42"/>
      <c r="L91" s="46"/>
      <c r="M91" s="97"/>
      <c r="N91" s="195"/>
      <c r="O91" s="98"/>
      <c r="P91" s="196">
        <f>P92+P105+P127+P140+P158+P163</f>
        <v>0</v>
      </c>
      <c r="Q91" s="98"/>
      <c r="R91" s="196">
        <f>R92+R105+R127+R140+R158+R163</f>
        <v>0</v>
      </c>
      <c r="S91" s="98"/>
      <c r="T91" s="197">
        <f>T92+T105+T127+T140+T158+T163</f>
        <v>0</v>
      </c>
      <c r="U91" s="40"/>
      <c r="V91" s="40"/>
      <c r="W91" s="40"/>
      <c r="X91" s="40"/>
      <c r="Y91" s="40"/>
      <c r="Z91" s="40"/>
      <c r="AA91" s="40"/>
      <c r="AB91" s="40"/>
      <c r="AC91" s="40"/>
      <c r="AD91" s="40"/>
      <c r="AE91" s="40"/>
      <c r="AT91" s="19" t="s">
        <v>72</v>
      </c>
      <c r="AU91" s="19" t="s">
        <v>196</v>
      </c>
      <c r="BK91" s="198">
        <f>BK92+BK105+BK127+BK140+BK158+BK163</f>
        <v>0</v>
      </c>
    </row>
    <row r="92" s="12" customFormat="1" ht="25.92" customHeight="1">
      <c r="A92" s="12"/>
      <c r="B92" s="199"/>
      <c r="C92" s="200"/>
      <c r="D92" s="201" t="s">
        <v>72</v>
      </c>
      <c r="E92" s="202" t="s">
        <v>2034</v>
      </c>
      <c r="F92" s="202" t="s">
        <v>2854</v>
      </c>
      <c r="G92" s="200"/>
      <c r="H92" s="200"/>
      <c r="I92" s="203"/>
      <c r="J92" s="20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72</v>
      </c>
      <c r="AU92" s="211" t="s">
        <v>73</v>
      </c>
      <c r="AY92" s="210" t="s">
        <v>236</v>
      </c>
      <c r="BK92" s="212">
        <f>SUM(BK93:BK104)</f>
        <v>0</v>
      </c>
    </row>
    <row r="93" s="2" customFormat="1" ht="37.8" customHeight="1">
      <c r="A93" s="40"/>
      <c r="B93" s="41"/>
      <c r="C93" s="215" t="s">
        <v>73</v>
      </c>
      <c r="D93" s="215" t="s">
        <v>238</v>
      </c>
      <c r="E93" s="216" t="s">
        <v>2855</v>
      </c>
      <c r="F93" s="217" t="s">
        <v>2856</v>
      </c>
      <c r="G93" s="218" t="s">
        <v>1398</v>
      </c>
      <c r="H93" s="219">
        <v>1</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243</v>
      </c>
      <c r="AT93" s="226" t="s">
        <v>238</v>
      </c>
      <c r="AU93" s="226" t="s">
        <v>80</v>
      </c>
      <c r="AY93" s="19" t="s">
        <v>236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243</v>
      </c>
      <c r="BM93" s="226" t="s">
        <v>82</v>
      </c>
    </row>
    <row r="94" s="2" customFormat="1" ht="16.5" customHeight="1">
      <c r="A94" s="40"/>
      <c r="B94" s="41"/>
      <c r="C94" s="215" t="s">
        <v>73</v>
      </c>
      <c r="D94" s="215" t="s">
        <v>238</v>
      </c>
      <c r="E94" s="216" t="s">
        <v>2857</v>
      </c>
      <c r="F94" s="217" t="s">
        <v>2858</v>
      </c>
      <c r="G94" s="218" t="s">
        <v>1398</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243</v>
      </c>
      <c r="AT94" s="226" t="s">
        <v>238</v>
      </c>
      <c r="AU94" s="226" t="s">
        <v>80</v>
      </c>
      <c r="AY94" s="19" t="s">
        <v>236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243</v>
      </c>
      <c r="BM94" s="226" t="s">
        <v>243</v>
      </c>
    </row>
    <row r="95" s="2" customFormat="1" ht="21.75" customHeight="1">
      <c r="A95" s="40"/>
      <c r="B95" s="41"/>
      <c r="C95" s="215" t="s">
        <v>73</v>
      </c>
      <c r="D95" s="215" t="s">
        <v>238</v>
      </c>
      <c r="E95" s="216" t="s">
        <v>2859</v>
      </c>
      <c r="F95" s="217" t="s">
        <v>2860</v>
      </c>
      <c r="G95" s="218" t="s">
        <v>1398</v>
      </c>
      <c r="H95" s="219">
        <v>1</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243</v>
      </c>
      <c r="AT95" s="226" t="s">
        <v>238</v>
      </c>
      <c r="AU95" s="226" t="s">
        <v>80</v>
      </c>
      <c r="AY95" s="19" t="s">
        <v>236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243</v>
      </c>
      <c r="BM95" s="226" t="s">
        <v>278</v>
      </c>
    </row>
    <row r="96" s="2" customFormat="1" ht="21.75" customHeight="1">
      <c r="A96" s="40"/>
      <c r="B96" s="41"/>
      <c r="C96" s="215" t="s">
        <v>73</v>
      </c>
      <c r="D96" s="215" t="s">
        <v>238</v>
      </c>
      <c r="E96" s="216" t="s">
        <v>2861</v>
      </c>
      <c r="F96" s="217" t="s">
        <v>2862</v>
      </c>
      <c r="G96" s="218" t="s">
        <v>1398</v>
      </c>
      <c r="H96" s="219">
        <v>2</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243</v>
      </c>
      <c r="AT96" s="226" t="s">
        <v>238</v>
      </c>
      <c r="AU96" s="226" t="s">
        <v>80</v>
      </c>
      <c r="AY96" s="19" t="s">
        <v>236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243</v>
      </c>
      <c r="BM96" s="226" t="s">
        <v>292</v>
      </c>
    </row>
    <row r="97" s="2" customFormat="1" ht="16.5" customHeight="1">
      <c r="A97" s="40"/>
      <c r="B97" s="41"/>
      <c r="C97" s="215" t="s">
        <v>73</v>
      </c>
      <c r="D97" s="215" t="s">
        <v>238</v>
      </c>
      <c r="E97" s="216" t="s">
        <v>2863</v>
      </c>
      <c r="F97" s="217" t="s">
        <v>2864</v>
      </c>
      <c r="G97" s="218" t="s">
        <v>1398</v>
      </c>
      <c r="H97" s="219">
        <v>3</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243</v>
      </c>
      <c r="AT97" s="226" t="s">
        <v>238</v>
      </c>
      <c r="AU97" s="226" t="s">
        <v>80</v>
      </c>
      <c r="AY97" s="19" t="s">
        <v>236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243</v>
      </c>
      <c r="BM97" s="226" t="s">
        <v>305</v>
      </c>
    </row>
    <row r="98" s="2" customFormat="1" ht="16.5" customHeight="1">
      <c r="A98" s="40"/>
      <c r="B98" s="41"/>
      <c r="C98" s="215" t="s">
        <v>73</v>
      </c>
      <c r="D98" s="215" t="s">
        <v>238</v>
      </c>
      <c r="E98" s="216" t="s">
        <v>2865</v>
      </c>
      <c r="F98" s="217" t="s">
        <v>2866</v>
      </c>
      <c r="G98" s="218" t="s">
        <v>179</v>
      </c>
      <c r="H98" s="219">
        <v>300</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243</v>
      </c>
      <c r="AT98" s="226" t="s">
        <v>238</v>
      </c>
      <c r="AU98" s="226" t="s">
        <v>80</v>
      </c>
      <c r="AY98" s="19" t="s">
        <v>236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243</v>
      </c>
      <c r="BM98" s="226" t="s">
        <v>317</v>
      </c>
    </row>
    <row r="99" s="2" customFormat="1" ht="16.5" customHeight="1">
      <c r="A99" s="40"/>
      <c r="B99" s="41"/>
      <c r="C99" s="215" t="s">
        <v>73</v>
      </c>
      <c r="D99" s="215" t="s">
        <v>238</v>
      </c>
      <c r="E99" s="216" t="s">
        <v>2867</v>
      </c>
      <c r="F99" s="217" t="s">
        <v>2868</v>
      </c>
      <c r="G99" s="218" t="s">
        <v>179</v>
      </c>
      <c r="H99" s="219">
        <v>16</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243</v>
      </c>
      <c r="AT99" s="226" t="s">
        <v>238</v>
      </c>
      <c r="AU99" s="226" t="s">
        <v>80</v>
      </c>
      <c r="AY99" s="19" t="s">
        <v>236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243</v>
      </c>
      <c r="BM99" s="226" t="s">
        <v>335</v>
      </c>
    </row>
    <row r="100" s="2" customFormat="1" ht="24.15" customHeight="1">
      <c r="A100" s="40"/>
      <c r="B100" s="41"/>
      <c r="C100" s="215" t="s">
        <v>73</v>
      </c>
      <c r="D100" s="215" t="s">
        <v>238</v>
      </c>
      <c r="E100" s="216" t="s">
        <v>2869</v>
      </c>
      <c r="F100" s="217" t="s">
        <v>2870</v>
      </c>
      <c r="G100" s="218" t="s">
        <v>806</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243</v>
      </c>
      <c r="AT100" s="226" t="s">
        <v>238</v>
      </c>
      <c r="AU100" s="226" t="s">
        <v>80</v>
      </c>
      <c r="AY100" s="19" t="s">
        <v>236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243</v>
      </c>
      <c r="BM100" s="226" t="s">
        <v>348</v>
      </c>
    </row>
    <row r="101" s="2" customFormat="1" ht="16.5" customHeight="1">
      <c r="A101" s="40"/>
      <c r="B101" s="41"/>
      <c r="C101" s="215" t="s">
        <v>73</v>
      </c>
      <c r="D101" s="215" t="s">
        <v>238</v>
      </c>
      <c r="E101" s="216" t="s">
        <v>2871</v>
      </c>
      <c r="F101" s="217" t="s">
        <v>2872</v>
      </c>
      <c r="G101" s="218" t="s">
        <v>806</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243</v>
      </c>
      <c r="AT101" s="226" t="s">
        <v>238</v>
      </c>
      <c r="AU101" s="226" t="s">
        <v>80</v>
      </c>
      <c r="AY101" s="19" t="s">
        <v>236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243</v>
      </c>
      <c r="BM101" s="226" t="s">
        <v>369</v>
      </c>
    </row>
    <row r="102" s="2" customFormat="1" ht="16.5" customHeight="1">
      <c r="A102" s="40"/>
      <c r="B102" s="41"/>
      <c r="C102" s="215" t="s">
        <v>73</v>
      </c>
      <c r="D102" s="215" t="s">
        <v>238</v>
      </c>
      <c r="E102" s="216" t="s">
        <v>2873</v>
      </c>
      <c r="F102" s="217" t="s">
        <v>2874</v>
      </c>
      <c r="G102" s="218" t="s">
        <v>806</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243</v>
      </c>
      <c r="AT102" s="226" t="s">
        <v>238</v>
      </c>
      <c r="AU102" s="226" t="s">
        <v>80</v>
      </c>
      <c r="AY102" s="19" t="s">
        <v>236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243</v>
      </c>
      <c r="BM102" s="226" t="s">
        <v>387</v>
      </c>
    </row>
    <row r="103" s="2" customFormat="1" ht="16.5" customHeight="1">
      <c r="A103" s="40"/>
      <c r="B103" s="41"/>
      <c r="C103" s="215" t="s">
        <v>73</v>
      </c>
      <c r="D103" s="215" t="s">
        <v>238</v>
      </c>
      <c r="E103" s="216" t="s">
        <v>2875</v>
      </c>
      <c r="F103" s="217" t="s">
        <v>2876</v>
      </c>
      <c r="G103" s="218" t="s">
        <v>806</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243</v>
      </c>
      <c r="AT103" s="226" t="s">
        <v>238</v>
      </c>
      <c r="AU103" s="226" t="s">
        <v>80</v>
      </c>
      <c r="AY103" s="19" t="s">
        <v>236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243</v>
      </c>
      <c r="BM103" s="226" t="s">
        <v>402</v>
      </c>
    </row>
    <row r="104" s="2" customFormat="1" ht="16.5" customHeight="1">
      <c r="A104" s="40"/>
      <c r="B104" s="41"/>
      <c r="C104" s="215" t="s">
        <v>73</v>
      </c>
      <c r="D104" s="215" t="s">
        <v>238</v>
      </c>
      <c r="E104" s="216" t="s">
        <v>2877</v>
      </c>
      <c r="F104" s="217" t="s">
        <v>2878</v>
      </c>
      <c r="G104" s="218" t="s">
        <v>806</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243</v>
      </c>
      <c r="AT104" s="226" t="s">
        <v>238</v>
      </c>
      <c r="AU104" s="226" t="s">
        <v>80</v>
      </c>
      <c r="AY104" s="19" t="s">
        <v>236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243</v>
      </c>
      <c r="BM104" s="226" t="s">
        <v>415</v>
      </c>
    </row>
    <row r="105" s="12" customFormat="1" ht="25.92" customHeight="1">
      <c r="A105" s="12"/>
      <c r="B105" s="199"/>
      <c r="C105" s="200"/>
      <c r="D105" s="201" t="s">
        <v>72</v>
      </c>
      <c r="E105" s="202" t="s">
        <v>2121</v>
      </c>
      <c r="F105" s="202" t="s">
        <v>2879</v>
      </c>
      <c r="G105" s="200"/>
      <c r="H105" s="200"/>
      <c r="I105" s="203"/>
      <c r="J105" s="204">
        <f>BK105</f>
        <v>0</v>
      </c>
      <c r="K105" s="200"/>
      <c r="L105" s="205"/>
      <c r="M105" s="206"/>
      <c r="N105" s="207"/>
      <c r="O105" s="207"/>
      <c r="P105" s="208">
        <f>SUM(P106:P126)</f>
        <v>0</v>
      </c>
      <c r="Q105" s="207"/>
      <c r="R105" s="208">
        <f>SUM(R106:R126)</f>
        <v>0</v>
      </c>
      <c r="S105" s="207"/>
      <c r="T105" s="209">
        <f>SUM(T106:T126)</f>
        <v>0</v>
      </c>
      <c r="U105" s="12"/>
      <c r="V105" s="12"/>
      <c r="W105" s="12"/>
      <c r="X105" s="12"/>
      <c r="Y105" s="12"/>
      <c r="Z105" s="12"/>
      <c r="AA105" s="12"/>
      <c r="AB105" s="12"/>
      <c r="AC105" s="12"/>
      <c r="AD105" s="12"/>
      <c r="AE105" s="12"/>
      <c r="AR105" s="210" t="s">
        <v>80</v>
      </c>
      <c r="AT105" s="211" t="s">
        <v>72</v>
      </c>
      <c r="AU105" s="211" t="s">
        <v>73</v>
      </c>
      <c r="AY105" s="210" t="s">
        <v>236</v>
      </c>
      <c r="BK105" s="212">
        <f>SUM(BK106:BK126)</f>
        <v>0</v>
      </c>
    </row>
    <row r="106" s="2" customFormat="1" ht="16.5" customHeight="1">
      <c r="A106" s="40"/>
      <c r="B106" s="41"/>
      <c r="C106" s="215" t="s">
        <v>73</v>
      </c>
      <c r="D106" s="215" t="s">
        <v>238</v>
      </c>
      <c r="E106" s="216" t="s">
        <v>2880</v>
      </c>
      <c r="F106" s="217" t="s">
        <v>2881</v>
      </c>
      <c r="G106" s="218" t="s">
        <v>1398</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243</v>
      </c>
      <c r="AT106" s="226" t="s">
        <v>238</v>
      </c>
      <c r="AU106" s="226" t="s">
        <v>80</v>
      </c>
      <c r="AY106" s="19" t="s">
        <v>236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243</v>
      </c>
      <c r="BM106" s="226" t="s">
        <v>435</v>
      </c>
    </row>
    <row r="107" s="2" customFormat="1" ht="16.5" customHeight="1">
      <c r="A107" s="40"/>
      <c r="B107" s="41"/>
      <c r="C107" s="215" t="s">
        <v>73</v>
      </c>
      <c r="D107" s="215" t="s">
        <v>238</v>
      </c>
      <c r="E107" s="216" t="s">
        <v>2882</v>
      </c>
      <c r="F107" s="217" t="s">
        <v>2883</v>
      </c>
      <c r="G107" s="218" t="s">
        <v>1398</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243</v>
      </c>
      <c r="AT107" s="226" t="s">
        <v>238</v>
      </c>
      <c r="AU107" s="226" t="s">
        <v>80</v>
      </c>
      <c r="AY107" s="19" t="s">
        <v>236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243</v>
      </c>
      <c r="BM107" s="226" t="s">
        <v>531</v>
      </c>
    </row>
    <row r="108" s="2" customFormat="1" ht="16.5" customHeight="1">
      <c r="A108" s="40"/>
      <c r="B108" s="41"/>
      <c r="C108" s="215" t="s">
        <v>73</v>
      </c>
      <c r="D108" s="215" t="s">
        <v>238</v>
      </c>
      <c r="E108" s="216" t="s">
        <v>2884</v>
      </c>
      <c r="F108" s="217" t="s">
        <v>2885</v>
      </c>
      <c r="G108" s="218" t="s">
        <v>1398</v>
      </c>
      <c r="H108" s="219">
        <v>3</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243</v>
      </c>
      <c r="AT108" s="226" t="s">
        <v>238</v>
      </c>
      <c r="AU108" s="226" t="s">
        <v>80</v>
      </c>
      <c r="AY108" s="19" t="s">
        <v>236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243</v>
      </c>
      <c r="BM108" s="226" t="s">
        <v>550</v>
      </c>
    </row>
    <row r="109" s="2" customFormat="1" ht="16.5" customHeight="1">
      <c r="A109" s="40"/>
      <c r="B109" s="41"/>
      <c r="C109" s="215" t="s">
        <v>73</v>
      </c>
      <c r="D109" s="215" t="s">
        <v>238</v>
      </c>
      <c r="E109" s="216" t="s">
        <v>2886</v>
      </c>
      <c r="F109" s="217" t="s">
        <v>2887</v>
      </c>
      <c r="G109" s="218" t="s">
        <v>1398</v>
      </c>
      <c r="H109" s="219">
        <v>50</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243</v>
      </c>
      <c r="AT109" s="226" t="s">
        <v>238</v>
      </c>
      <c r="AU109" s="226" t="s">
        <v>80</v>
      </c>
      <c r="AY109" s="19" t="s">
        <v>236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243</v>
      </c>
      <c r="BM109" s="226" t="s">
        <v>577</v>
      </c>
    </row>
    <row r="110" s="2" customFormat="1" ht="16.5" customHeight="1">
      <c r="A110" s="40"/>
      <c r="B110" s="41"/>
      <c r="C110" s="215" t="s">
        <v>73</v>
      </c>
      <c r="D110" s="215" t="s">
        <v>238</v>
      </c>
      <c r="E110" s="216" t="s">
        <v>2888</v>
      </c>
      <c r="F110" s="217" t="s">
        <v>2889</v>
      </c>
      <c r="G110" s="218" t="s">
        <v>1398</v>
      </c>
      <c r="H110" s="219">
        <v>3</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243</v>
      </c>
      <c r="AT110" s="226" t="s">
        <v>238</v>
      </c>
      <c r="AU110" s="226" t="s">
        <v>80</v>
      </c>
      <c r="AY110" s="19" t="s">
        <v>236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243</v>
      </c>
      <c r="BM110" s="226" t="s">
        <v>647</v>
      </c>
    </row>
    <row r="111" s="2" customFormat="1" ht="16.5" customHeight="1">
      <c r="A111" s="40"/>
      <c r="B111" s="41"/>
      <c r="C111" s="215" t="s">
        <v>73</v>
      </c>
      <c r="D111" s="215" t="s">
        <v>238</v>
      </c>
      <c r="E111" s="216" t="s">
        <v>2890</v>
      </c>
      <c r="F111" s="217" t="s">
        <v>2891</v>
      </c>
      <c r="G111" s="218" t="s">
        <v>1398</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243</v>
      </c>
      <c r="AT111" s="226" t="s">
        <v>238</v>
      </c>
      <c r="AU111" s="226" t="s">
        <v>80</v>
      </c>
      <c r="AY111" s="19" t="s">
        <v>236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243</v>
      </c>
      <c r="BM111" s="226" t="s">
        <v>677</v>
      </c>
    </row>
    <row r="112" s="2" customFormat="1" ht="16.5" customHeight="1">
      <c r="A112" s="40"/>
      <c r="B112" s="41"/>
      <c r="C112" s="215" t="s">
        <v>73</v>
      </c>
      <c r="D112" s="215" t="s">
        <v>238</v>
      </c>
      <c r="E112" s="216" t="s">
        <v>2892</v>
      </c>
      <c r="F112" s="217" t="s">
        <v>2893</v>
      </c>
      <c r="G112" s="218" t="s">
        <v>1398</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243</v>
      </c>
      <c r="AT112" s="226" t="s">
        <v>238</v>
      </c>
      <c r="AU112" s="226" t="s">
        <v>80</v>
      </c>
      <c r="AY112" s="19" t="s">
        <v>236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243</v>
      </c>
      <c r="BM112" s="226" t="s">
        <v>694</v>
      </c>
    </row>
    <row r="113" s="2" customFormat="1" ht="16.5" customHeight="1">
      <c r="A113" s="40"/>
      <c r="B113" s="41"/>
      <c r="C113" s="215" t="s">
        <v>73</v>
      </c>
      <c r="D113" s="215" t="s">
        <v>238</v>
      </c>
      <c r="E113" s="216" t="s">
        <v>2894</v>
      </c>
      <c r="F113" s="217" t="s">
        <v>2895</v>
      </c>
      <c r="G113" s="218" t="s">
        <v>1398</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243</v>
      </c>
      <c r="AT113" s="226" t="s">
        <v>238</v>
      </c>
      <c r="AU113" s="226" t="s">
        <v>80</v>
      </c>
      <c r="AY113" s="19" t="s">
        <v>236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243</v>
      </c>
      <c r="BM113" s="226" t="s">
        <v>706</v>
      </c>
    </row>
    <row r="114" s="2" customFormat="1" ht="16.5" customHeight="1">
      <c r="A114" s="40"/>
      <c r="B114" s="41"/>
      <c r="C114" s="215" t="s">
        <v>73</v>
      </c>
      <c r="D114" s="215" t="s">
        <v>238</v>
      </c>
      <c r="E114" s="216" t="s">
        <v>2896</v>
      </c>
      <c r="F114" s="217" t="s">
        <v>2897</v>
      </c>
      <c r="G114" s="218" t="s">
        <v>1398</v>
      </c>
      <c r="H114" s="219">
        <v>20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243</v>
      </c>
      <c r="AT114" s="226" t="s">
        <v>238</v>
      </c>
      <c r="AU114" s="226" t="s">
        <v>80</v>
      </c>
      <c r="AY114" s="19" t="s">
        <v>236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243</v>
      </c>
      <c r="BM114" s="226" t="s">
        <v>717</v>
      </c>
    </row>
    <row r="115" s="2" customFormat="1" ht="37.8" customHeight="1">
      <c r="A115" s="40"/>
      <c r="B115" s="41"/>
      <c r="C115" s="215" t="s">
        <v>73</v>
      </c>
      <c r="D115" s="215" t="s">
        <v>238</v>
      </c>
      <c r="E115" s="216" t="s">
        <v>2898</v>
      </c>
      <c r="F115" s="217" t="s">
        <v>2899</v>
      </c>
      <c r="G115" s="218" t="s">
        <v>1398</v>
      </c>
      <c r="H115" s="219">
        <v>4</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243</v>
      </c>
      <c r="AT115" s="226" t="s">
        <v>238</v>
      </c>
      <c r="AU115" s="226" t="s">
        <v>80</v>
      </c>
      <c r="AY115" s="19" t="s">
        <v>236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243</v>
      </c>
      <c r="BM115" s="226" t="s">
        <v>728</v>
      </c>
    </row>
    <row r="116" s="2" customFormat="1" ht="24.15" customHeight="1">
      <c r="A116" s="40"/>
      <c r="B116" s="41"/>
      <c r="C116" s="215" t="s">
        <v>73</v>
      </c>
      <c r="D116" s="215" t="s">
        <v>238</v>
      </c>
      <c r="E116" s="216" t="s">
        <v>2900</v>
      </c>
      <c r="F116" s="217" t="s">
        <v>2901</v>
      </c>
      <c r="G116" s="218" t="s">
        <v>806</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243</v>
      </c>
      <c r="AT116" s="226" t="s">
        <v>238</v>
      </c>
      <c r="AU116" s="226" t="s">
        <v>80</v>
      </c>
      <c r="AY116" s="19" t="s">
        <v>236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243</v>
      </c>
      <c r="BM116" s="226" t="s">
        <v>745</v>
      </c>
    </row>
    <row r="117" s="2" customFormat="1" ht="16.5" customHeight="1">
      <c r="A117" s="40"/>
      <c r="B117" s="41"/>
      <c r="C117" s="215" t="s">
        <v>73</v>
      </c>
      <c r="D117" s="215" t="s">
        <v>238</v>
      </c>
      <c r="E117" s="216" t="s">
        <v>2902</v>
      </c>
      <c r="F117" s="217" t="s">
        <v>2903</v>
      </c>
      <c r="G117" s="218" t="s">
        <v>179</v>
      </c>
      <c r="H117" s="219">
        <v>3000</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243</v>
      </c>
      <c r="AT117" s="226" t="s">
        <v>238</v>
      </c>
      <c r="AU117" s="226" t="s">
        <v>80</v>
      </c>
      <c r="AY117" s="19" t="s">
        <v>236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243</v>
      </c>
      <c r="BM117" s="226" t="s">
        <v>755</v>
      </c>
    </row>
    <row r="118" s="2" customFormat="1" ht="16.5" customHeight="1">
      <c r="A118" s="40"/>
      <c r="B118" s="41"/>
      <c r="C118" s="215" t="s">
        <v>73</v>
      </c>
      <c r="D118" s="215" t="s">
        <v>238</v>
      </c>
      <c r="E118" s="216" t="s">
        <v>2904</v>
      </c>
      <c r="F118" s="217" t="s">
        <v>2905</v>
      </c>
      <c r="G118" s="218" t="s">
        <v>179</v>
      </c>
      <c r="H118" s="219">
        <v>100</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243</v>
      </c>
      <c r="AT118" s="226" t="s">
        <v>238</v>
      </c>
      <c r="AU118" s="226" t="s">
        <v>80</v>
      </c>
      <c r="AY118" s="19" t="s">
        <v>236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243</v>
      </c>
      <c r="BM118" s="226" t="s">
        <v>772</v>
      </c>
    </row>
    <row r="119" s="2" customFormat="1" ht="16.5" customHeight="1">
      <c r="A119" s="40"/>
      <c r="B119" s="41"/>
      <c r="C119" s="215" t="s">
        <v>73</v>
      </c>
      <c r="D119" s="215" t="s">
        <v>238</v>
      </c>
      <c r="E119" s="216" t="s">
        <v>2906</v>
      </c>
      <c r="F119" s="217" t="s">
        <v>2907</v>
      </c>
      <c r="G119" s="218" t="s">
        <v>179</v>
      </c>
      <c r="H119" s="219">
        <v>20</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243</v>
      </c>
      <c r="AT119" s="226" t="s">
        <v>238</v>
      </c>
      <c r="AU119" s="226" t="s">
        <v>80</v>
      </c>
      <c r="AY119" s="19" t="s">
        <v>236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243</v>
      </c>
      <c r="BM119" s="226" t="s">
        <v>788</v>
      </c>
    </row>
    <row r="120" s="2" customFormat="1" ht="16.5" customHeight="1">
      <c r="A120" s="40"/>
      <c r="B120" s="41"/>
      <c r="C120" s="215" t="s">
        <v>73</v>
      </c>
      <c r="D120" s="215" t="s">
        <v>238</v>
      </c>
      <c r="E120" s="216" t="s">
        <v>2908</v>
      </c>
      <c r="F120" s="217" t="s">
        <v>2909</v>
      </c>
      <c r="G120" s="218" t="s">
        <v>179</v>
      </c>
      <c r="H120" s="219">
        <v>30</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243</v>
      </c>
      <c r="AT120" s="226" t="s">
        <v>238</v>
      </c>
      <c r="AU120" s="226" t="s">
        <v>80</v>
      </c>
      <c r="AY120" s="19" t="s">
        <v>236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243</v>
      </c>
      <c r="BM120" s="226" t="s">
        <v>797</v>
      </c>
    </row>
    <row r="121" s="2" customFormat="1" ht="16.5" customHeight="1">
      <c r="A121" s="40"/>
      <c r="B121" s="41"/>
      <c r="C121" s="215" t="s">
        <v>73</v>
      </c>
      <c r="D121" s="215" t="s">
        <v>238</v>
      </c>
      <c r="E121" s="216" t="s">
        <v>2910</v>
      </c>
      <c r="F121" s="217" t="s">
        <v>2911</v>
      </c>
      <c r="G121" s="218" t="s">
        <v>179</v>
      </c>
      <c r="H121" s="219">
        <v>50</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243</v>
      </c>
      <c r="AT121" s="226" t="s">
        <v>238</v>
      </c>
      <c r="AU121" s="226" t="s">
        <v>80</v>
      </c>
      <c r="AY121" s="19" t="s">
        <v>236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243</v>
      </c>
      <c r="BM121" s="226" t="s">
        <v>809</v>
      </c>
    </row>
    <row r="122" s="2" customFormat="1" ht="16.5" customHeight="1">
      <c r="A122" s="40"/>
      <c r="B122" s="41"/>
      <c r="C122" s="215" t="s">
        <v>73</v>
      </c>
      <c r="D122" s="215" t="s">
        <v>238</v>
      </c>
      <c r="E122" s="216" t="s">
        <v>2912</v>
      </c>
      <c r="F122" s="217" t="s">
        <v>2913</v>
      </c>
      <c r="G122" s="218" t="s">
        <v>179</v>
      </c>
      <c r="H122" s="219">
        <v>80</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243</v>
      </c>
      <c r="AT122" s="226" t="s">
        <v>238</v>
      </c>
      <c r="AU122" s="226" t="s">
        <v>80</v>
      </c>
      <c r="AY122" s="19" t="s">
        <v>236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243</v>
      </c>
      <c r="BM122" s="226" t="s">
        <v>826</v>
      </c>
    </row>
    <row r="123" s="2" customFormat="1" ht="16.5" customHeight="1">
      <c r="A123" s="40"/>
      <c r="B123" s="41"/>
      <c r="C123" s="215" t="s">
        <v>73</v>
      </c>
      <c r="D123" s="215" t="s">
        <v>238</v>
      </c>
      <c r="E123" s="216" t="s">
        <v>2914</v>
      </c>
      <c r="F123" s="217" t="s">
        <v>2915</v>
      </c>
      <c r="G123" s="218" t="s">
        <v>806</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243</v>
      </c>
      <c r="AT123" s="226" t="s">
        <v>238</v>
      </c>
      <c r="AU123" s="226" t="s">
        <v>80</v>
      </c>
      <c r="AY123" s="19" t="s">
        <v>236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243</v>
      </c>
      <c r="BM123" s="226" t="s">
        <v>837</v>
      </c>
    </row>
    <row r="124" s="2" customFormat="1" ht="16.5" customHeight="1">
      <c r="A124" s="40"/>
      <c r="B124" s="41"/>
      <c r="C124" s="215" t="s">
        <v>73</v>
      </c>
      <c r="D124" s="215" t="s">
        <v>238</v>
      </c>
      <c r="E124" s="216" t="s">
        <v>2916</v>
      </c>
      <c r="F124" s="217" t="s">
        <v>2917</v>
      </c>
      <c r="G124" s="218" t="s">
        <v>806</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243</v>
      </c>
      <c r="AT124" s="226" t="s">
        <v>238</v>
      </c>
      <c r="AU124" s="226" t="s">
        <v>80</v>
      </c>
      <c r="AY124" s="19" t="s">
        <v>236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243</v>
      </c>
      <c r="BM124" s="226" t="s">
        <v>856</v>
      </c>
    </row>
    <row r="125" s="2" customFormat="1" ht="16.5" customHeight="1">
      <c r="A125" s="40"/>
      <c r="B125" s="41"/>
      <c r="C125" s="215" t="s">
        <v>73</v>
      </c>
      <c r="D125" s="215" t="s">
        <v>238</v>
      </c>
      <c r="E125" s="216" t="s">
        <v>2918</v>
      </c>
      <c r="F125" s="217" t="s">
        <v>2876</v>
      </c>
      <c r="G125" s="218" t="s">
        <v>806</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243</v>
      </c>
      <c r="AT125" s="226" t="s">
        <v>238</v>
      </c>
      <c r="AU125" s="226" t="s">
        <v>80</v>
      </c>
      <c r="AY125" s="19" t="s">
        <v>236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243</v>
      </c>
      <c r="BM125" s="226" t="s">
        <v>869</v>
      </c>
    </row>
    <row r="126" s="2" customFormat="1" ht="16.5" customHeight="1">
      <c r="A126" s="40"/>
      <c r="B126" s="41"/>
      <c r="C126" s="215" t="s">
        <v>73</v>
      </c>
      <c r="D126" s="215" t="s">
        <v>238</v>
      </c>
      <c r="E126" s="216" t="s">
        <v>2919</v>
      </c>
      <c r="F126" s="217" t="s">
        <v>2878</v>
      </c>
      <c r="G126" s="218" t="s">
        <v>806</v>
      </c>
      <c r="H126" s="219">
        <v>1</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243</v>
      </c>
      <c r="AT126" s="226" t="s">
        <v>238</v>
      </c>
      <c r="AU126" s="226" t="s">
        <v>80</v>
      </c>
      <c r="AY126" s="19" t="s">
        <v>236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243</v>
      </c>
      <c r="BM126" s="226" t="s">
        <v>897</v>
      </c>
    </row>
    <row r="127" s="12" customFormat="1" ht="25.92" customHeight="1">
      <c r="A127" s="12"/>
      <c r="B127" s="199"/>
      <c r="C127" s="200"/>
      <c r="D127" s="201" t="s">
        <v>72</v>
      </c>
      <c r="E127" s="202" t="s">
        <v>2171</v>
      </c>
      <c r="F127" s="202" t="s">
        <v>2920</v>
      </c>
      <c r="G127" s="200"/>
      <c r="H127" s="200"/>
      <c r="I127" s="203"/>
      <c r="J127" s="204">
        <f>BK127</f>
        <v>0</v>
      </c>
      <c r="K127" s="200"/>
      <c r="L127" s="205"/>
      <c r="M127" s="206"/>
      <c r="N127" s="207"/>
      <c r="O127" s="207"/>
      <c r="P127" s="208">
        <f>SUM(P128:P139)</f>
        <v>0</v>
      </c>
      <c r="Q127" s="207"/>
      <c r="R127" s="208">
        <f>SUM(R128:R139)</f>
        <v>0</v>
      </c>
      <c r="S127" s="207"/>
      <c r="T127" s="209">
        <f>SUM(T128:T139)</f>
        <v>0</v>
      </c>
      <c r="U127" s="12"/>
      <c r="V127" s="12"/>
      <c r="W127" s="12"/>
      <c r="X127" s="12"/>
      <c r="Y127" s="12"/>
      <c r="Z127" s="12"/>
      <c r="AA127" s="12"/>
      <c r="AB127" s="12"/>
      <c r="AC127" s="12"/>
      <c r="AD127" s="12"/>
      <c r="AE127" s="12"/>
      <c r="AR127" s="210" t="s">
        <v>80</v>
      </c>
      <c r="AT127" s="211" t="s">
        <v>72</v>
      </c>
      <c r="AU127" s="211" t="s">
        <v>73</v>
      </c>
      <c r="AY127" s="210" t="s">
        <v>236</v>
      </c>
      <c r="BK127" s="212">
        <f>SUM(BK128:BK139)</f>
        <v>0</v>
      </c>
    </row>
    <row r="128" s="2" customFormat="1" ht="24.15" customHeight="1">
      <c r="A128" s="40"/>
      <c r="B128" s="41"/>
      <c r="C128" s="215" t="s">
        <v>73</v>
      </c>
      <c r="D128" s="215" t="s">
        <v>238</v>
      </c>
      <c r="E128" s="216" t="s">
        <v>2921</v>
      </c>
      <c r="F128" s="217" t="s">
        <v>2922</v>
      </c>
      <c r="G128" s="218" t="s">
        <v>1398</v>
      </c>
      <c r="H128" s="219">
        <v>3</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243</v>
      </c>
      <c r="AT128" s="226" t="s">
        <v>238</v>
      </c>
      <c r="AU128" s="226" t="s">
        <v>80</v>
      </c>
      <c r="AY128" s="19" t="s">
        <v>236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243</v>
      </c>
      <c r="BM128" s="226" t="s">
        <v>918</v>
      </c>
    </row>
    <row r="129" s="2" customFormat="1" ht="33" customHeight="1">
      <c r="A129" s="40"/>
      <c r="B129" s="41"/>
      <c r="C129" s="215" t="s">
        <v>73</v>
      </c>
      <c r="D129" s="215" t="s">
        <v>238</v>
      </c>
      <c r="E129" s="216" t="s">
        <v>2923</v>
      </c>
      <c r="F129" s="217" t="s">
        <v>2924</v>
      </c>
      <c r="G129" s="218" t="s">
        <v>1398</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243</v>
      </c>
      <c r="AT129" s="226" t="s">
        <v>238</v>
      </c>
      <c r="AU129" s="226" t="s">
        <v>80</v>
      </c>
      <c r="AY129" s="19" t="s">
        <v>236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243</v>
      </c>
      <c r="BM129" s="226" t="s">
        <v>929</v>
      </c>
    </row>
    <row r="130" s="2" customFormat="1" ht="16.5" customHeight="1">
      <c r="A130" s="40"/>
      <c r="B130" s="41"/>
      <c r="C130" s="215" t="s">
        <v>73</v>
      </c>
      <c r="D130" s="215" t="s">
        <v>238</v>
      </c>
      <c r="E130" s="216" t="s">
        <v>2925</v>
      </c>
      <c r="F130" s="217" t="s">
        <v>2926</v>
      </c>
      <c r="G130" s="218" t="s">
        <v>1398</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243</v>
      </c>
      <c r="AT130" s="226" t="s">
        <v>238</v>
      </c>
      <c r="AU130" s="226" t="s">
        <v>80</v>
      </c>
      <c r="AY130" s="19" t="s">
        <v>236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243</v>
      </c>
      <c r="BM130" s="226" t="s">
        <v>950</v>
      </c>
    </row>
    <row r="131" s="2" customFormat="1" ht="16.5" customHeight="1">
      <c r="A131" s="40"/>
      <c r="B131" s="41"/>
      <c r="C131" s="215" t="s">
        <v>73</v>
      </c>
      <c r="D131" s="215" t="s">
        <v>238</v>
      </c>
      <c r="E131" s="216" t="s">
        <v>2927</v>
      </c>
      <c r="F131" s="217" t="s">
        <v>2928</v>
      </c>
      <c r="G131" s="218" t="s">
        <v>1398</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243</v>
      </c>
      <c r="AT131" s="226" t="s">
        <v>238</v>
      </c>
      <c r="AU131" s="226" t="s">
        <v>80</v>
      </c>
      <c r="AY131" s="19" t="s">
        <v>236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243</v>
      </c>
      <c r="BM131" s="226" t="s">
        <v>971</v>
      </c>
    </row>
    <row r="132" s="2" customFormat="1" ht="16.5" customHeight="1">
      <c r="A132" s="40"/>
      <c r="B132" s="41"/>
      <c r="C132" s="215" t="s">
        <v>73</v>
      </c>
      <c r="D132" s="215" t="s">
        <v>238</v>
      </c>
      <c r="E132" s="216" t="s">
        <v>2929</v>
      </c>
      <c r="F132" s="217" t="s">
        <v>2930</v>
      </c>
      <c r="G132" s="218" t="s">
        <v>1398</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243</v>
      </c>
      <c r="AT132" s="226" t="s">
        <v>238</v>
      </c>
      <c r="AU132" s="226" t="s">
        <v>80</v>
      </c>
      <c r="AY132" s="19" t="s">
        <v>236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243</v>
      </c>
      <c r="BM132" s="226" t="s">
        <v>989</v>
      </c>
    </row>
    <row r="133" s="2" customFormat="1" ht="16.5" customHeight="1">
      <c r="A133" s="40"/>
      <c r="B133" s="41"/>
      <c r="C133" s="215" t="s">
        <v>73</v>
      </c>
      <c r="D133" s="215" t="s">
        <v>238</v>
      </c>
      <c r="E133" s="216" t="s">
        <v>2931</v>
      </c>
      <c r="F133" s="217" t="s">
        <v>2932</v>
      </c>
      <c r="G133" s="218" t="s">
        <v>179</v>
      </c>
      <c r="H133" s="219">
        <v>150</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243</v>
      </c>
      <c r="AT133" s="226" t="s">
        <v>238</v>
      </c>
      <c r="AU133" s="226" t="s">
        <v>80</v>
      </c>
      <c r="AY133" s="19" t="s">
        <v>236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243</v>
      </c>
      <c r="BM133" s="226" t="s">
        <v>1001</v>
      </c>
    </row>
    <row r="134" s="2" customFormat="1" ht="16.5" customHeight="1">
      <c r="A134" s="40"/>
      <c r="B134" s="41"/>
      <c r="C134" s="215" t="s">
        <v>73</v>
      </c>
      <c r="D134" s="215" t="s">
        <v>238</v>
      </c>
      <c r="E134" s="216" t="s">
        <v>2910</v>
      </c>
      <c r="F134" s="217" t="s">
        <v>2911</v>
      </c>
      <c r="G134" s="218" t="s">
        <v>179</v>
      </c>
      <c r="H134" s="219">
        <v>30</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243</v>
      </c>
      <c r="AT134" s="226" t="s">
        <v>238</v>
      </c>
      <c r="AU134" s="226" t="s">
        <v>80</v>
      </c>
      <c r="AY134" s="19" t="s">
        <v>236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243</v>
      </c>
      <c r="BM134" s="226" t="s">
        <v>1016</v>
      </c>
    </row>
    <row r="135" s="2" customFormat="1" ht="24.15" customHeight="1">
      <c r="A135" s="40"/>
      <c r="B135" s="41"/>
      <c r="C135" s="215" t="s">
        <v>73</v>
      </c>
      <c r="D135" s="215" t="s">
        <v>238</v>
      </c>
      <c r="E135" s="216" t="s">
        <v>2869</v>
      </c>
      <c r="F135" s="217" t="s">
        <v>2870</v>
      </c>
      <c r="G135" s="218" t="s">
        <v>806</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243</v>
      </c>
      <c r="AT135" s="226" t="s">
        <v>238</v>
      </c>
      <c r="AU135" s="226" t="s">
        <v>80</v>
      </c>
      <c r="AY135" s="19" t="s">
        <v>236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243</v>
      </c>
      <c r="BM135" s="226" t="s">
        <v>1034</v>
      </c>
    </row>
    <row r="136" s="2" customFormat="1" ht="16.5" customHeight="1">
      <c r="A136" s="40"/>
      <c r="B136" s="41"/>
      <c r="C136" s="215" t="s">
        <v>73</v>
      </c>
      <c r="D136" s="215" t="s">
        <v>238</v>
      </c>
      <c r="E136" s="216" t="s">
        <v>2933</v>
      </c>
      <c r="F136" s="217" t="s">
        <v>2872</v>
      </c>
      <c r="G136" s="218" t="s">
        <v>806</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243</v>
      </c>
      <c r="AT136" s="226" t="s">
        <v>238</v>
      </c>
      <c r="AU136" s="226" t="s">
        <v>80</v>
      </c>
      <c r="AY136" s="19" t="s">
        <v>236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243</v>
      </c>
      <c r="BM136" s="226" t="s">
        <v>1047</v>
      </c>
    </row>
    <row r="137" s="2" customFormat="1" ht="16.5" customHeight="1">
      <c r="A137" s="40"/>
      <c r="B137" s="41"/>
      <c r="C137" s="215" t="s">
        <v>73</v>
      </c>
      <c r="D137" s="215" t="s">
        <v>238</v>
      </c>
      <c r="E137" s="216" t="s">
        <v>2934</v>
      </c>
      <c r="F137" s="217" t="s">
        <v>2874</v>
      </c>
      <c r="G137" s="218" t="s">
        <v>806</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243</v>
      </c>
      <c r="AT137" s="226" t="s">
        <v>238</v>
      </c>
      <c r="AU137" s="226" t="s">
        <v>80</v>
      </c>
      <c r="AY137" s="19" t="s">
        <v>236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243</v>
      </c>
      <c r="BM137" s="226" t="s">
        <v>1071</v>
      </c>
    </row>
    <row r="138" s="2" customFormat="1" ht="16.5" customHeight="1">
      <c r="A138" s="40"/>
      <c r="B138" s="41"/>
      <c r="C138" s="215" t="s">
        <v>73</v>
      </c>
      <c r="D138" s="215" t="s">
        <v>238</v>
      </c>
      <c r="E138" s="216" t="s">
        <v>2935</v>
      </c>
      <c r="F138" s="217" t="s">
        <v>2876</v>
      </c>
      <c r="G138" s="218" t="s">
        <v>806</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243</v>
      </c>
      <c r="AT138" s="226" t="s">
        <v>238</v>
      </c>
      <c r="AU138" s="226" t="s">
        <v>80</v>
      </c>
      <c r="AY138" s="19" t="s">
        <v>236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243</v>
      </c>
      <c r="BM138" s="226" t="s">
        <v>1082</v>
      </c>
    </row>
    <row r="139" s="2" customFormat="1" ht="16.5" customHeight="1">
      <c r="A139" s="40"/>
      <c r="B139" s="41"/>
      <c r="C139" s="215" t="s">
        <v>73</v>
      </c>
      <c r="D139" s="215" t="s">
        <v>238</v>
      </c>
      <c r="E139" s="216" t="s">
        <v>2936</v>
      </c>
      <c r="F139" s="217" t="s">
        <v>2878</v>
      </c>
      <c r="G139" s="218" t="s">
        <v>806</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243</v>
      </c>
      <c r="AT139" s="226" t="s">
        <v>238</v>
      </c>
      <c r="AU139" s="226" t="s">
        <v>80</v>
      </c>
      <c r="AY139" s="19" t="s">
        <v>236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243</v>
      </c>
      <c r="BM139" s="226" t="s">
        <v>1093</v>
      </c>
    </row>
    <row r="140" s="12" customFormat="1" ht="25.92" customHeight="1">
      <c r="A140" s="12"/>
      <c r="B140" s="199"/>
      <c r="C140" s="200"/>
      <c r="D140" s="201" t="s">
        <v>72</v>
      </c>
      <c r="E140" s="202" t="s">
        <v>2621</v>
      </c>
      <c r="F140" s="202" t="s">
        <v>2937</v>
      </c>
      <c r="G140" s="200"/>
      <c r="H140" s="200"/>
      <c r="I140" s="203"/>
      <c r="J140" s="204">
        <f>BK140</f>
        <v>0</v>
      </c>
      <c r="K140" s="200"/>
      <c r="L140" s="205"/>
      <c r="M140" s="206"/>
      <c r="N140" s="207"/>
      <c r="O140" s="207"/>
      <c r="P140" s="208">
        <f>SUM(P141:P157)</f>
        <v>0</v>
      </c>
      <c r="Q140" s="207"/>
      <c r="R140" s="208">
        <f>SUM(R141:R157)</f>
        <v>0</v>
      </c>
      <c r="S140" s="207"/>
      <c r="T140" s="209">
        <f>SUM(T141:T157)</f>
        <v>0</v>
      </c>
      <c r="U140" s="12"/>
      <c r="V140" s="12"/>
      <c r="W140" s="12"/>
      <c r="X140" s="12"/>
      <c r="Y140" s="12"/>
      <c r="Z140" s="12"/>
      <c r="AA140" s="12"/>
      <c r="AB140" s="12"/>
      <c r="AC140" s="12"/>
      <c r="AD140" s="12"/>
      <c r="AE140" s="12"/>
      <c r="AR140" s="210" t="s">
        <v>80</v>
      </c>
      <c r="AT140" s="211" t="s">
        <v>72</v>
      </c>
      <c r="AU140" s="211" t="s">
        <v>73</v>
      </c>
      <c r="AY140" s="210" t="s">
        <v>236</v>
      </c>
      <c r="BK140" s="212">
        <f>SUM(BK141:BK157)</f>
        <v>0</v>
      </c>
    </row>
    <row r="141" s="2" customFormat="1" ht="24.15" customHeight="1">
      <c r="A141" s="40"/>
      <c r="B141" s="41"/>
      <c r="C141" s="215" t="s">
        <v>73</v>
      </c>
      <c r="D141" s="215" t="s">
        <v>238</v>
      </c>
      <c r="E141" s="216" t="s">
        <v>2938</v>
      </c>
      <c r="F141" s="217" t="s">
        <v>2939</v>
      </c>
      <c r="G141" s="218" t="s">
        <v>1398</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243</v>
      </c>
      <c r="AT141" s="226" t="s">
        <v>238</v>
      </c>
      <c r="AU141" s="226" t="s">
        <v>80</v>
      </c>
      <c r="AY141" s="19" t="s">
        <v>236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243</v>
      </c>
      <c r="BM141" s="226" t="s">
        <v>1106</v>
      </c>
    </row>
    <row r="142" s="2" customFormat="1" ht="16.5" customHeight="1">
      <c r="A142" s="40"/>
      <c r="B142" s="41"/>
      <c r="C142" s="215" t="s">
        <v>73</v>
      </c>
      <c r="D142" s="215" t="s">
        <v>238</v>
      </c>
      <c r="E142" s="216" t="s">
        <v>2940</v>
      </c>
      <c r="F142" s="217" t="s">
        <v>2941</v>
      </c>
      <c r="G142" s="218" t="s">
        <v>1398</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243</v>
      </c>
      <c r="AT142" s="226" t="s">
        <v>238</v>
      </c>
      <c r="AU142" s="226" t="s">
        <v>80</v>
      </c>
      <c r="AY142" s="19" t="s">
        <v>236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243</v>
      </c>
      <c r="BM142" s="226" t="s">
        <v>1122</v>
      </c>
    </row>
    <row r="143" s="2" customFormat="1" ht="16.5" customHeight="1">
      <c r="A143" s="40"/>
      <c r="B143" s="41"/>
      <c r="C143" s="215" t="s">
        <v>73</v>
      </c>
      <c r="D143" s="215" t="s">
        <v>238</v>
      </c>
      <c r="E143" s="216" t="s">
        <v>2942</v>
      </c>
      <c r="F143" s="217" t="s">
        <v>2943</v>
      </c>
      <c r="G143" s="218" t="s">
        <v>1398</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243</v>
      </c>
      <c r="AT143" s="226" t="s">
        <v>238</v>
      </c>
      <c r="AU143" s="226" t="s">
        <v>80</v>
      </c>
      <c r="AY143" s="19" t="s">
        <v>236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243</v>
      </c>
      <c r="BM143" s="226" t="s">
        <v>1142</v>
      </c>
    </row>
    <row r="144" s="2" customFormat="1" ht="21.75" customHeight="1">
      <c r="A144" s="40"/>
      <c r="B144" s="41"/>
      <c r="C144" s="215" t="s">
        <v>73</v>
      </c>
      <c r="D144" s="215" t="s">
        <v>238</v>
      </c>
      <c r="E144" s="216" t="s">
        <v>2944</v>
      </c>
      <c r="F144" s="217" t="s">
        <v>2945</v>
      </c>
      <c r="G144" s="218" t="s">
        <v>1398</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243</v>
      </c>
      <c r="AT144" s="226" t="s">
        <v>238</v>
      </c>
      <c r="AU144" s="226" t="s">
        <v>80</v>
      </c>
      <c r="AY144" s="19" t="s">
        <v>236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243</v>
      </c>
      <c r="BM144" s="226" t="s">
        <v>1154</v>
      </c>
    </row>
    <row r="145" s="2" customFormat="1" ht="16.5" customHeight="1">
      <c r="A145" s="40"/>
      <c r="B145" s="41"/>
      <c r="C145" s="215" t="s">
        <v>73</v>
      </c>
      <c r="D145" s="215" t="s">
        <v>238</v>
      </c>
      <c r="E145" s="216" t="s">
        <v>2946</v>
      </c>
      <c r="F145" s="217" t="s">
        <v>2947</v>
      </c>
      <c r="G145" s="218" t="s">
        <v>1398</v>
      </c>
      <c r="H145" s="219">
        <v>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243</v>
      </c>
      <c r="AT145" s="226" t="s">
        <v>238</v>
      </c>
      <c r="AU145" s="226" t="s">
        <v>80</v>
      </c>
      <c r="AY145" s="19" t="s">
        <v>236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243</v>
      </c>
      <c r="BM145" s="226" t="s">
        <v>1165</v>
      </c>
    </row>
    <row r="146" s="2" customFormat="1" ht="16.5" customHeight="1">
      <c r="A146" s="40"/>
      <c r="B146" s="41"/>
      <c r="C146" s="215" t="s">
        <v>73</v>
      </c>
      <c r="D146" s="215" t="s">
        <v>238</v>
      </c>
      <c r="E146" s="216" t="s">
        <v>2948</v>
      </c>
      <c r="F146" s="217" t="s">
        <v>2949</v>
      </c>
      <c r="G146" s="218" t="s">
        <v>1398</v>
      </c>
      <c r="H146" s="219">
        <v>4</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243</v>
      </c>
      <c r="AT146" s="226" t="s">
        <v>238</v>
      </c>
      <c r="AU146" s="226" t="s">
        <v>80</v>
      </c>
      <c r="AY146" s="19" t="s">
        <v>236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243</v>
      </c>
      <c r="BM146" s="226" t="s">
        <v>1179</v>
      </c>
    </row>
    <row r="147" s="2" customFormat="1" ht="16.5" customHeight="1">
      <c r="A147" s="40"/>
      <c r="B147" s="41"/>
      <c r="C147" s="215" t="s">
        <v>73</v>
      </c>
      <c r="D147" s="215" t="s">
        <v>238</v>
      </c>
      <c r="E147" s="216" t="s">
        <v>2950</v>
      </c>
      <c r="F147" s="217" t="s">
        <v>2951</v>
      </c>
      <c r="G147" s="218" t="s">
        <v>1398</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243</v>
      </c>
      <c r="AT147" s="226" t="s">
        <v>238</v>
      </c>
      <c r="AU147" s="226" t="s">
        <v>80</v>
      </c>
      <c r="AY147" s="19" t="s">
        <v>236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243</v>
      </c>
      <c r="BM147" s="226" t="s">
        <v>1192</v>
      </c>
    </row>
    <row r="148" s="2" customFormat="1" ht="16.5" customHeight="1">
      <c r="A148" s="40"/>
      <c r="B148" s="41"/>
      <c r="C148" s="215" t="s">
        <v>73</v>
      </c>
      <c r="D148" s="215" t="s">
        <v>238</v>
      </c>
      <c r="E148" s="216" t="s">
        <v>2952</v>
      </c>
      <c r="F148" s="217" t="s">
        <v>2953</v>
      </c>
      <c r="G148" s="218" t="s">
        <v>1398</v>
      </c>
      <c r="H148" s="219">
        <v>7</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243</v>
      </c>
      <c r="AT148" s="226" t="s">
        <v>238</v>
      </c>
      <c r="AU148" s="226" t="s">
        <v>80</v>
      </c>
      <c r="AY148" s="19" t="s">
        <v>236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243</v>
      </c>
      <c r="BM148" s="226" t="s">
        <v>1203</v>
      </c>
    </row>
    <row r="149" s="2" customFormat="1" ht="16.5" customHeight="1">
      <c r="A149" s="40"/>
      <c r="B149" s="41"/>
      <c r="C149" s="215" t="s">
        <v>73</v>
      </c>
      <c r="D149" s="215" t="s">
        <v>238</v>
      </c>
      <c r="E149" s="216" t="s">
        <v>2954</v>
      </c>
      <c r="F149" s="217" t="s">
        <v>2955</v>
      </c>
      <c r="G149" s="218" t="s">
        <v>1398</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243</v>
      </c>
      <c r="AT149" s="226" t="s">
        <v>238</v>
      </c>
      <c r="AU149" s="226" t="s">
        <v>80</v>
      </c>
      <c r="AY149" s="19" t="s">
        <v>236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243</v>
      </c>
      <c r="BM149" s="226" t="s">
        <v>1214</v>
      </c>
    </row>
    <row r="150" s="2" customFormat="1" ht="16.5" customHeight="1">
      <c r="A150" s="40"/>
      <c r="B150" s="41"/>
      <c r="C150" s="215" t="s">
        <v>73</v>
      </c>
      <c r="D150" s="215" t="s">
        <v>238</v>
      </c>
      <c r="E150" s="216" t="s">
        <v>2956</v>
      </c>
      <c r="F150" s="217" t="s">
        <v>2957</v>
      </c>
      <c r="G150" s="218" t="s">
        <v>179</v>
      </c>
      <c r="H150" s="219">
        <v>350</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243</v>
      </c>
      <c r="AT150" s="226" t="s">
        <v>238</v>
      </c>
      <c r="AU150" s="226" t="s">
        <v>80</v>
      </c>
      <c r="AY150" s="19" t="s">
        <v>236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243</v>
      </c>
      <c r="BM150" s="226" t="s">
        <v>1224</v>
      </c>
    </row>
    <row r="151" s="2" customFormat="1" ht="16.5" customHeight="1">
      <c r="A151" s="40"/>
      <c r="B151" s="41"/>
      <c r="C151" s="215" t="s">
        <v>73</v>
      </c>
      <c r="D151" s="215" t="s">
        <v>238</v>
      </c>
      <c r="E151" s="216" t="s">
        <v>2958</v>
      </c>
      <c r="F151" s="217" t="s">
        <v>2959</v>
      </c>
      <c r="G151" s="218" t="s">
        <v>179</v>
      </c>
      <c r="H151" s="219">
        <v>50</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243</v>
      </c>
      <c r="AT151" s="226" t="s">
        <v>238</v>
      </c>
      <c r="AU151" s="226" t="s">
        <v>80</v>
      </c>
      <c r="AY151" s="19" t="s">
        <v>236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243</v>
      </c>
      <c r="BM151" s="226" t="s">
        <v>1233</v>
      </c>
    </row>
    <row r="152" s="2" customFormat="1" ht="16.5" customHeight="1">
      <c r="A152" s="40"/>
      <c r="B152" s="41"/>
      <c r="C152" s="215" t="s">
        <v>73</v>
      </c>
      <c r="D152" s="215" t="s">
        <v>238</v>
      </c>
      <c r="E152" s="216" t="s">
        <v>2960</v>
      </c>
      <c r="F152" s="217" t="s">
        <v>2961</v>
      </c>
      <c r="G152" s="218" t="s">
        <v>179</v>
      </c>
      <c r="H152" s="219">
        <v>50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243</v>
      </c>
      <c r="AT152" s="226" t="s">
        <v>238</v>
      </c>
      <c r="AU152" s="226" t="s">
        <v>80</v>
      </c>
      <c r="AY152" s="19" t="s">
        <v>236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243</v>
      </c>
      <c r="BM152" s="226" t="s">
        <v>1244</v>
      </c>
    </row>
    <row r="153" s="2" customFormat="1" ht="24.15" customHeight="1">
      <c r="A153" s="40"/>
      <c r="B153" s="41"/>
      <c r="C153" s="215" t="s">
        <v>73</v>
      </c>
      <c r="D153" s="215" t="s">
        <v>238</v>
      </c>
      <c r="E153" s="216" t="s">
        <v>2962</v>
      </c>
      <c r="F153" s="217" t="s">
        <v>2963</v>
      </c>
      <c r="G153" s="218" t="s">
        <v>806</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243</v>
      </c>
      <c r="AT153" s="226" t="s">
        <v>238</v>
      </c>
      <c r="AU153" s="226" t="s">
        <v>80</v>
      </c>
      <c r="AY153" s="19" t="s">
        <v>236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243</v>
      </c>
      <c r="BM153" s="226" t="s">
        <v>1256</v>
      </c>
    </row>
    <row r="154" s="2" customFormat="1" ht="16.5" customHeight="1">
      <c r="A154" s="40"/>
      <c r="B154" s="41"/>
      <c r="C154" s="215" t="s">
        <v>73</v>
      </c>
      <c r="D154" s="215" t="s">
        <v>238</v>
      </c>
      <c r="E154" s="216" t="s">
        <v>2964</v>
      </c>
      <c r="F154" s="217" t="s">
        <v>2874</v>
      </c>
      <c r="G154" s="218" t="s">
        <v>806</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243</v>
      </c>
      <c r="AT154" s="226" t="s">
        <v>238</v>
      </c>
      <c r="AU154" s="226" t="s">
        <v>80</v>
      </c>
      <c r="AY154" s="19" t="s">
        <v>236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243</v>
      </c>
      <c r="BM154" s="226" t="s">
        <v>1266</v>
      </c>
    </row>
    <row r="155" s="2" customFormat="1" ht="16.5" customHeight="1">
      <c r="A155" s="40"/>
      <c r="B155" s="41"/>
      <c r="C155" s="215" t="s">
        <v>73</v>
      </c>
      <c r="D155" s="215" t="s">
        <v>238</v>
      </c>
      <c r="E155" s="216" t="s">
        <v>2965</v>
      </c>
      <c r="F155" s="217" t="s">
        <v>2966</v>
      </c>
      <c r="G155" s="218" t="s">
        <v>806</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243</v>
      </c>
      <c r="AT155" s="226" t="s">
        <v>238</v>
      </c>
      <c r="AU155" s="226" t="s">
        <v>80</v>
      </c>
      <c r="AY155" s="19" t="s">
        <v>236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243</v>
      </c>
      <c r="BM155" s="226" t="s">
        <v>1279</v>
      </c>
    </row>
    <row r="156" s="2" customFormat="1" ht="16.5" customHeight="1">
      <c r="A156" s="40"/>
      <c r="B156" s="41"/>
      <c r="C156" s="215" t="s">
        <v>73</v>
      </c>
      <c r="D156" s="215" t="s">
        <v>238</v>
      </c>
      <c r="E156" s="216" t="s">
        <v>2935</v>
      </c>
      <c r="F156" s="217" t="s">
        <v>2876</v>
      </c>
      <c r="G156" s="218" t="s">
        <v>806</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243</v>
      </c>
      <c r="AT156" s="226" t="s">
        <v>238</v>
      </c>
      <c r="AU156" s="226" t="s">
        <v>80</v>
      </c>
      <c r="AY156" s="19" t="s">
        <v>236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243</v>
      </c>
      <c r="BM156" s="226" t="s">
        <v>1290</v>
      </c>
    </row>
    <row r="157" s="2" customFormat="1" ht="16.5" customHeight="1">
      <c r="A157" s="40"/>
      <c r="B157" s="41"/>
      <c r="C157" s="215" t="s">
        <v>73</v>
      </c>
      <c r="D157" s="215" t="s">
        <v>238</v>
      </c>
      <c r="E157" s="216" t="s">
        <v>2936</v>
      </c>
      <c r="F157" s="217" t="s">
        <v>2878</v>
      </c>
      <c r="G157" s="218" t="s">
        <v>806</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243</v>
      </c>
      <c r="AT157" s="226" t="s">
        <v>238</v>
      </c>
      <c r="AU157" s="226" t="s">
        <v>80</v>
      </c>
      <c r="AY157" s="19" t="s">
        <v>236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243</v>
      </c>
      <c r="BM157" s="226" t="s">
        <v>1300</v>
      </c>
    </row>
    <row r="158" s="12" customFormat="1" ht="25.92" customHeight="1">
      <c r="A158" s="12"/>
      <c r="B158" s="199"/>
      <c r="C158" s="200"/>
      <c r="D158" s="201" t="s">
        <v>72</v>
      </c>
      <c r="E158" s="202" t="s">
        <v>2629</v>
      </c>
      <c r="F158" s="202" t="s">
        <v>2967</v>
      </c>
      <c r="G158" s="200"/>
      <c r="H158" s="200"/>
      <c r="I158" s="203"/>
      <c r="J158" s="204">
        <f>BK158</f>
        <v>0</v>
      </c>
      <c r="K158" s="200"/>
      <c r="L158" s="205"/>
      <c r="M158" s="206"/>
      <c r="N158" s="207"/>
      <c r="O158" s="207"/>
      <c r="P158" s="208">
        <f>SUM(P159:P162)</f>
        <v>0</v>
      </c>
      <c r="Q158" s="207"/>
      <c r="R158" s="208">
        <f>SUM(R159:R162)</f>
        <v>0</v>
      </c>
      <c r="S158" s="207"/>
      <c r="T158" s="209">
        <f>SUM(T159:T162)</f>
        <v>0</v>
      </c>
      <c r="U158" s="12"/>
      <c r="V158" s="12"/>
      <c r="W158" s="12"/>
      <c r="X158" s="12"/>
      <c r="Y158" s="12"/>
      <c r="Z158" s="12"/>
      <c r="AA158" s="12"/>
      <c r="AB158" s="12"/>
      <c r="AC158" s="12"/>
      <c r="AD158" s="12"/>
      <c r="AE158" s="12"/>
      <c r="AR158" s="210" t="s">
        <v>80</v>
      </c>
      <c r="AT158" s="211" t="s">
        <v>72</v>
      </c>
      <c r="AU158" s="211" t="s">
        <v>73</v>
      </c>
      <c r="AY158" s="210" t="s">
        <v>236</v>
      </c>
      <c r="BK158" s="212">
        <f>SUM(BK159:BK162)</f>
        <v>0</v>
      </c>
    </row>
    <row r="159" s="2" customFormat="1" ht="16.5" customHeight="1">
      <c r="A159" s="40"/>
      <c r="B159" s="41"/>
      <c r="C159" s="215" t="s">
        <v>73</v>
      </c>
      <c r="D159" s="215" t="s">
        <v>238</v>
      </c>
      <c r="E159" s="216" t="s">
        <v>2968</v>
      </c>
      <c r="F159" s="217" t="s">
        <v>2969</v>
      </c>
      <c r="G159" s="218" t="s">
        <v>806</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243</v>
      </c>
      <c r="AT159" s="226" t="s">
        <v>238</v>
      </c>
      <c r="AU159" s="226" t="s">
        <v>80</v>
      </c>
      <c r="AY159" s="19" t="s">
        <v>236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243</v>
      </c>
      <c r="BM159" s="226" t="s">
        <v>1313</v>
      </c>
    </row>
    <row r="160" s="2" customFormat="1" ht="16.5" customHeight="1">
      <c r="A160" s="40"/>
      <c r="B160" s="41"/>
      <c r="C160" s="215" t="s">
        <v>73</v>
      </c>
      <c r="D160" s="215" t="s">
        <v>238</v>
      </c>
      <c r="E160" s="216" t="s">
        <v>2970</v>
      </c>
      <c r="F160" s="217" t="s">
        <v>2971</v>
      </c>
      <c r="G160" s="218" t="s">
        <v>806</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243</v>
      </c>
      <c r="AT160" s="226" t="s">
        <v>238</v>
      </c>
      <c r="AU160" s="226" t="s">
        <v>80</v>
      </c>
      <c r="AY160" s="19" t="s">
        <v>236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243</v>
      </c>
      <c r="BM160" s="226" t="s">
        <v>1325</v>
      </c>
    </row>
    <row r="161" s="2" customFormat="1" ht="16.5" customHeight="1">
      <c r="A161" s="40"/>
      <c r="B161" s="41"/>
      <c r="C161" s="215" t="s">
        <v>73</v>
      </c>
      <c r="D161" s="215" t="s">
        <v>238</v>
      </c>
      <c r="E161" s="216" t="s">
        <v>2972</v>
      </c>
      <c r="F161" s="217" t="s">
        <v>2973</v>
      </c>
      <c r="G161" s="218" t="s">
        <v>806</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243</v>
      </c>
      <c r="AT161" s="226" t="s">
        <v>238</v>
      </c>
      <c r="AU161" s="226" t="s">
        <v>80</v>
      </c>
      <c r="AY161" s="19" t="s">
        <v>236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243</v>
      </c>
      <c r="BM161" s="226" t="s">
        <v>1336</v>
      </c>
    </row>
    <row r="162" s="2" customFormat="1" ht="16.5" customHeight="1">
      <c r="A162" s="40"/>
      <c r="B162" s="41"/>
      <c r="C162" s="215" t="s">
        <v>73</v>
      </c>
      <c r="D162" s="215" t="s">
        <v>238</v>
      </c>
      <c r="E162" s="216" t="s">
        <v>2974</v>
      </c>
      <c r="F162" s="217" t="s">
        <v>2975</v>
      </c>
      <c r="G162" s="218" t="s">
        <v>806</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243</v>
      </c>
      <c r="AT162" s="226" t="s">
        <v>238</v>
      </c>
      <c r="AU162" s="226" t="s">
        <v>80</v>
      </c>
      <c r="AY162" s="19" t="s">
        <v>236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243</v>
      </c>
      <c r="BM162" s="226" t="s">
        <v>1349</v>
      </c>
    </row>
    <row r="163" s="12" customFormat="1" ht="25.92" customHeight="1">
      <c r="A163" s="12"/>
      <c r="B163" s="199"/>
      <c r="C163" s="200"/>
      <c r="D163" s="201" t="s">
        <v>72</v>
      </c>
      <c r="E163" s="202" t="s">
        <v>2273</v>
      </c>
      <c r="F163" s="202" t="s">
        <v>2976</v>
      </c>
      <c r="G163" s="200"/>
      <c r="H163" s="200"/>
      <c r="I163" s="203"/>
      <c r="J163" s="204">
        <f>BK163</f>
        <v>0</v>
      </c>
      <c r="K163" s="200"/>
      <c r="L163" s="205"/>
      <c r="M163" s="206"/>
      <c r="N163" s="207"/>
      <c r="O163" s="207"/>
      <c r="P163" s="208">
        <f>SUM(P164:P179)</f>
        <v>0</v>
      </c>
      <c r="Q163" s="207"/>
      <c r="R163" s="208">
        <f>SUM(R164:R179)</f>
        <v>0</v>
      </c>
      <c r="S163" s="207"/>
      <c r="T163" s="209">
        <f>SUM(T164:T179)</f>
        <v>0</v>
      </c>
      <c r="U163" s="12"/>
      <c r="V163" s="12"/>
      <c r="W163" s="12"/>
      <c r="X163" s="12"/>
      <c r="Y163" s="12"/>
      <c r="Z163" s="12"/>
      <c r="AA163" s="12"/>
      <c r="AB163" s="12"/>
      <c r="AC163" s="12"/>
      <c r="AD163" s="12"/>
      <c r="AE163" s="12"/>
      <c r="AR163" s="210" t="s">
        <v>80</v>
      </c>
      <c r="AT163" s="211" t="s">
        <v>72</v>
      </c>
      <c r="AU163" s="211" t="s">
        <v>73</v>
      </c>
      <c r="AY163" s="210" t="s">
        <v>236</v>
      </c>
      <c r="BK163" s="212">
        <f>SUM(BK164:BK179)</f>
        <v>0</v>
      </c>
    </row>
    <row r="164" s="2" customFormat="1" ht="16.5" customHeight="1">
      <c r="A164" s="40"/>
      <c r="B164" s="41"/>
      <c r="C164" s="215" t="s">
        <v>80</v>
      </c>
      <c r="D164" s="215" t="s">
        <v>238</v>
      </c>
      <c r="E164" s="216" t="s">
        <v>2977</v>
      </c>
      <c r="F164" s="217" t="s">
        <v>2978</v>
      </c>
      <c r="G164" s="218" t="s">
        <v>1398</v>
      </c>
      <c r="H164" s="219">
        <v>2</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243</v>
      </c>
      <c r="AT164" s="226" t="s">
        <v>238</v>
      </c>
      <c r="AU164" s="226" t="s">
        <v>80</v>
      </c>
      <c r="AY164" s="19" t="s">
        <v>236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243</v>
      </c>
      <c r="BM164" s="226" t="s">
        <v>2979</v>
      </c>
    </row>
    <row r="165" s="2" customFormat="1" ht="16.5" customHeight="1">
      <c r="A165" s="40"/>
      <c r="B165" s="41"/>
      <c r="C165" s="215" t="s">
        <v>82</v>
      </c>
      <c r="D165" s="215" t="s">
        <v>238</v>
      </c>
      <c r="E165" s="216" t="s">
        <v>2980</v>
      </c>
      <c r="F165" s="217" t="s">
        <v>2981</v>
      </c>
      <c r="G165" s="218" t="s">
        <v>1398</v>
      </c>
      <c r="H165" s="219">
        <v>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243</v>
      </c>
      <c r="AT165" s="226" t="s">
        <v>238</v>
      </c>
      <c r="AU165" s="226" t="s">
        <v>80</v>
      </c>
      <c r="AY165" s="19" t="s">
        <v>236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243</v>
      </c>
      <c r="BM165" s="226" t="s">
        <v>2982</v>
      </c>
    </row>
    <row r="166" s="2" customFormat="1" ht="16.5" customHeight="1">
      <c r="A166" s="40"/>
      <c r="B166" s="41"/>
      <c r="C166" s="215" t="s">
        <v>128</v>
      </c>
      <c r="D166" s="215" t="s">
        <v>238</v>
      </c>
      <c r="E166" s="216" t="s">
        <v>2983</v>
      </c>
      <c r="F166" s="217" t="s">
        <v>2984</v>
      </c>
      <c r="G166" s="218" t="s">
        <v>1398</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243</v>
      </c>
      <c r="AT166" s="226" t="s">
        <v>238</v>
      </c>
      <c r="AU166" s="226" t="s">
        <v>80</v>
      </c>
      <c r="AY166" s="19" t="s">
        <v>236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243</v>
      </c>
      <c r="BM166" s="226" t="s">
        <v>2985</v>
      </c>
    </row>
    <row r="167" s="2" customFormat="1" ht="16.5" customHeight="1">
      <c r="A167" s="40"/>
      <c r="B167" s="41"/>
      <c r="C167" s="215" t="s">
        <v>243</v>
      </c>
      <c r="D167" s="215" t="s">
        <v>238</v>
      </c>
      <c r="E167" s="216" t="s">
        <v>2986</v>
      </c>
      <c r="F167" s="217" t="s">
        <v>2987</v>
      </c>
      <c r="G167" s="218" t="s">
        <v>1398</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243</v>
      </c>
      <c r="AT167" s="226" t="s">
        <v>238</v>
      </c>
      <c r="AU167" s="226" t="s">
        <v>80</v>
      </c>
      <c r="AY167" s="19" t="s">
        <v>236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243</v>
      </c>
      <c r="BM167" s="226" t="s">
        <v>2988</v>
      </c>
    </row>
    <row r="168" s="2" customFormat="1" ht="16.5" customHeight="1">
      <c r="A168" s="40"/>
      <c r="B168" s="41"/>
      <c r="C168" s="215" t="s">
        <v>271</v>
      </c>
      <c r="D168" s="215" t="s">
        <v>238</v>
      </c>
      <c r="E168" s="216" t="s">
        <v>2989</v>
      </c>
      <c r="F168" s="217" t="s">
        <v>2990</v>
      </c>
      <c r="G168" s="218" t="s">
        <v>1398</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243</v>
      </c>
      <c r="AT168" s="226" t="s">
        <v>238</v>
      </c>
      <c r="AU168" s="226" t="s">
        <v>80</v>
      </c>
      <c r="AY168" s="19" t="s">
        <v>236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243</v>
      </c>
      <c r="BM168" s="226" t="s">
        <v>2991</v>
      </c>
    </row>
    <row r="169" s="2" customFormat="1" ht="16.5" customHeight="1">
      <c r="A169" s="40"/>
      <c r="B169" s="41"/>
      <c r="C169" s="215" t="s">
        <v>278</v>
      </c>
      <c r="D169" s="215" t="s">
        <v>238</v>
      </c>
      <c r="E169" s="216" t="s">
        <v>2992</v>
      </c>
      <c r="F169" s="217" t="s">
        <v>2993</v>
      </c>
      <c r="G169" s="218" t="s">
        <v>1398</v>
      </c>
      <c r="H169" s="219">
        <v>1</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243</v>
      </c>
      <c r="AT169" s="226" t="s">
        <v>238</v>
      </c>
      <c r="AU169" s="226" t="s">
        <v>80</v>
      </c>
      <c r="AY169" s="19" t="s">
        <v>236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243</v>
      </c>
      <c r="BM169" s="226" t="s">
        <v>2994</v>
      </c>
    </row>
    <row r="170" s="2" customFormat="1" ht="16.5" customHeight="1">
      <c r="A170" s="40"/>
      <c r="B170" s="41"/>
      <c r="C170" s="215" t="s">
        <v>286</v>
      </c>
      <c r="D170" s="215" t="s">
        <v>238</v>
      </c>
      <c r="E170" s="216" t="s">
        <v>2995</v>
      </c>
      <c r="F170" s="217" t="s">
        <v>2996</v>
      </c>
      <c r="G170" s="218" t="s">
        <v>1398</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243</v>
      </c>
      <c r="AT170" s="226" t="s">
        <v>238</v>
      </c>
      <c r="AU170" s="226" t="s">
        <v>80</v>
      </c>
      <c r="AY170" s="19" t="s">
        <v>236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243</v>
      </c>
      <c r="BM170" s="226" t="s">
        <v>2997</v>
      </c>
    </row>
    <row r="171" s="2" customFormat="1" ht="16.5" customHeight="1">
      <c r="A171" s="40"/>
      <c r="B171" s="41"/>
      <c r="C171" s="215" t="s">
        <v>292</v>
      </c>
      <c r="D171" s="215" t="s">
        <v>238</v>
      </c>
      <c r="E171" s="216" t="s">
        <v>2998</v>
      </c>
      <c r="F171" s="217" t="s">
        <v>2932</v>
      </c>
      <c r="G171" s="218" t="s">
        <v>179</v>
      </c>
      <c r="H171" s="219">
        <v>150</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243</v>
      </c>
      <c r="AT171" s="226" t="s">
        <v>238</v>
      </c>
      <c r="AU171" s="226" t="s">
        <v>80</v>
      </c>
      <c r="AY171" s="19" t="s">
        <v>236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243</v>
      </c>
      <c r="BM171" s="226" t="s">
        <v>2999</v>
      </c>
    </row>
    <row r="172" s="2" customFormat="1" ht="16.5" customHeight="1">
      <c r="A172" s="40"/>
      <c r="B172" s="41"/>
      <c r="C172" s="215" t="s">
        <v>298</v>
      </c>
      <c r="D172" s="215" t="s">
        <v>238</v>
      </c>
      <c r="E172" s="216" t="s">
        <v>3000</v>
      </c>
      <c r="F172" s="217" t="s">
        <v>2911</v>
      </c>
      <c r="G172" s="218" t="s">
        <v>179</v>
      </c>
      <c r="H172" s="219">
        <v>30</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243</v>
      </c>
      <c r="AT172" s="226" t="s">
        <v>238</v>
      </c>
      <c r="AU172" s="226" t="s">
        <v>80</v>
      </c>
      <c r="AY172" s="19" t="s">
        <v>236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243</v>
      </c>
      <c r="BM172" s="226" t="s">
        <v>3001</v>
      </c>
    </row>
    <row r="173" s="2" customFormat="1" ht="24.15" customHeight="1">
      <c r="A173" s="40"/>
      <c r="B173" s="41"/>
      <c r="C173" s="215" t="s">
        <v>305</v>
      </c>
      <c r="D173" s="215" t="s">
        <v>238</v>
      </c>
      <c r="E173" s="216" t="s">
        <v>3002</v>
      </c>
      <c r="F173" s="217" t="s">
        <v>2870</v>
      </c>
      <c r="G173" s="218" t="s">
        <v>806</v>
      </c>
      <c r="H173" s="219">
        <v>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243</v>
      </c>
      <c r="AT173" s="226" t="s">
        <v>238</v>
      </c>
      <c r="AU173" s="226" t="s">
        <v>80</v>
      </c>
      <c r="AY173" s="19" t="s">
        <v>236</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243</v>
      </c>
      <c r="BM173" s="226" t="s">
        <v>3003</v>
      </c>
    </row>
    <row r="174" s="2" customFormat="1" ht="16.5" customHeight="1">
      <c r="A174" s="40"/>
      <c r="B174" s="41"/>
      <c r="C174" s="215" t="s">
        <v>311</v>
      </c>
      <c r="D174" s="215" t="s">
        <v>238</v>
      </c>
      <c r="E174" s="216" t="s">
        <v>3004</v>
      </c>
      <c r="F174" s="217" t="s">
        <v>2872</v>
      </c>
      <c r="G174" s="218" t="s">
        <v>806</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243</v>
      </c>
      <c r="AT174" s="226" t="s">
        <v>238</v>
      </c>
      <c r="AU174" s="226" t="s">
        <v>80</v>
      </c>
      <c r="AY174" s="19" t="s">
        <v>236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243</v>
      </c>
      <c r="BM174" s="226" t="s">
        <v>3005</v>
      </c>
    </row>
    <row r="175" s="2" customFormat="1" ht="16.5" customHeight="1">
      <c r="A175" s="40"/>
      <c r="B175" s="41"/>
      <c r="C175" s="215" t="s">
        <v>317</v>
      </c>
      <c r="D175" s="215" t="s">
        <v>238</v>
      </c>
      <c r="E175" s="216" t="s">
        <v>3006</v>
      </c>
      <c r="F175" s="217" t="s">
        <v>2874</v>
      </c>
      <c r="G175" s="218" t="s">
        <v>806</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243</v>
      </c>
      <c r="AT175" s="226" t="s">
        <v>238</v>
      </c>
      <c r="AU175" s="226" t="s">
        <v>80</v>
      </c>
      <c r="AY175" s="19" t="s">
        <v>236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243</v>
      </c>
      <c r="BM175" s="226" t="s">
        <v>3007</v>
      </c>
    </row>
    <row r="176" s="2" customFormat="1" ht="16.5" customHeight="1">
      <c r="A176" s="40"/>
      <c r="B176" s="41"/>
      <c r="C176" s="215" t="s">
        <v>326</v>
      </c>
      <c r="D176" s="215" t="s">
        <v>238</v>
      </c>
      <c r="E176" s="216" t="s">
        <v>3008</v>
      </c>
      <c r="F176" s="217" t="s">
        <v>2975</v>
      </c>
      <c r="G176" s="218" t="s">
        <v>806</v>
      </c>
      <c r="H176" s="219">
        <v>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243</v>
      </c>
      <c r="AT176" s="226" t="s">
        <v>238</v>
      </c>
      <c r="AU176" s="226" t="s">
        <v>80</v>
      </c>
      <c r="AY176" s="19" t="s">
        <v>236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243</v>
      </c>
      <c r="BM176" s="226" t="s">
        <v>3009</v>
      </c>
    </row>
    <row r="177" s="2" customFormat="1" ht="16.5" customHeight="1">
      <c r="A177" s="40"/>
      <c r="B177" s="41"/>
      <c r="C177" s="215" t="s">
        <v>335</v>
      </c>
      <c r="D177" s="215" t="s">
        <v>238</v>
      </c>
      <c r="E177" s="216" t="s">
        <v>3010</v>
      </c>
      <c r="F177" s="217" t="s">
        <v>3011</v>
      </c>
      <c r="G177" s="218" t="s">
        <v>806</v>
      </c>
      <c r="H177" s="219">
        <v>1</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243</v>
      </c>
      <c r="AT177" s="226" t="s">
        <v>238</v>
      </c>
      <c r="AU177" s="226" t="s">
        <v>80</v>
      </c>
      <c r="AY177" s="19" t="s">
        <v>236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243</v>
      </c>
      <c r="BM177" s="226" t="s">
        <v>3012</v>
      </c>
    </row>
    <row r="178" s="2" customFormat="1" ht="16.5" customHeight="1">
      <c r="A178" s="40"/>
      <c r="B178" s="41"/>
      <c r="C178" s="215" t="s">
        <v>8</v>
      </c>
      <c r="D178" s="215" t="s">
        <v>238</v>
      </c>
      <c r="E178" s="216" t="s">
        <v>3013</v>
      </c>
      <c r="F178" s="217" t="s">
        <v>2876</v>
      </c>
      <c r="G178" s="218" t="s">
        <v>806</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243</v>
      </c>
      <c r="AT178" s="226" t="s">
        <v>238</v>
      </c>
      <c r="AU178" s="226" t="s">
        <v>80</v>
      </c>
      <c r="AY178" s="19" t="s">
        <v>236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243</v>
      </c>
      <c r="BM178" s="226" t="s">
        <v>3014</v>
      </c>
    </row>
    <row r="179" s="2" customFormat="1" ht="16.5" customHeight="1">
      <c r="A179" s="40"/>
      <c r="B179" s="41"/>
      <c r="C179" s="215" t="s">
        <v>348</v>
      </c>
      <c r="D179" s="215" t="s">
        <v>238</v>
      </c>
      <c r="E179" s="216" t="s">
        <v>3015</v>
      </c>
      <c r="F179" s="217" t="s">
        <v>2878</v>
      </c>
      <c r="G179" s="218" t="s">
        <v>806</v>
      </c>
      <c r="H179" s="219">
        <v>1</v>
      </c>
      <c r="I179" s="220"/>
      <c r="J179" s="221">
        <f>ROUND(I179*H179,2)</f>
        <v>0</v>
      </c>
      <c r="K179" s="217" t="s">
        <v>19</v>
      </c>
      <c r="L179" s="46"/>
      <c r="M179" s="296" t="s">
        <v>19</v>
      </c>
      <c r="N179" s="297" t="s">
        <v>44</v>
      </c>
      <c r="O179" s="294"/>
      <c r="P179" s="298">
        <f>O179*H179</f>
        <v>0</v>
      </c>
      <c r="Q179" s="298">
        <v>0</v>
      </c>
      <c r="R179" s="298">
        <f>Q179*H179</f>
        <v>0</v>
      </c>
      <c r="S179" s="298">
        <v>0</v>
      </c>
      <c r="T179" s="299">
        <f>S179*H179</f>
        <v>0</v>
      </c>
      <c r="U179" s="40"/>
      <c r="V179" s="40"/>
      <c r="W179" s="40"/>
      <c r="X179" s="40"/>
      <c r="Y179" s="40"/>
      <c r="Z179" s="40"/>
      <c r="AA179" s="40"/>
      <c r="AB179" s="40"/>
      <c r="AC179" s="40"/>
      <c r="AD179" s="40"/>
      <c r="AE179" s="40"/>
      <c r="AR179" s="226" t="s">
        <v>243</v>
      </c>
      <c r="AT179" s="226" t="s">
        <v>238</v>
      </c>
      <c r="AU179" s="226" t="s">
        <v>80</v>
      </c>
      <c r="AY179" s="19" t="s">
        <v>236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243</v>
      </c>
      <c r="BM179" s="226" t="s">
        <v>3016</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pjNc3kRxKQIfQW94WNp8+UydES+VbmMsJ58PrGPruQK5N3sx+ObPJIO04PssHbQjuycHfpMdYBYsfqfqDOXfUg==" hashValue="TgYeFfxdbbrgb11FpPFuVbdIRv6l8wfB+DNA8wUU9F6x8Yz6tL1Ap0JWokT3rDGffNQL584YoI9dt1rZKn1Q1A==" algorithmName="SHA-512" password="CC35"/>
  <autoFilter ref="C90:K17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3017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21. 3. 2023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35</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5" t="s">
        <v>27</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37</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39</v>
      </c>
      <c r="E30" s="40"/>
      <c r="F30" s="40"/>
      <c r="G30" s="40"/>
      <c r="H30" s="40"/>
      <c r="I30" s="40"/>
      <c r="J30" s="156">
        <f>ROUND(J86,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41</v>
      </c>
      <c r="G32" s="40"/>
      <c r="H32" s="40"/>
      <c r="I32" s="157" t="s">
        <v>40</v>
      </c>
      <c r="J32" s="157" t="s">
        <v>42</v>
      </c>
      <c r="K32" s="40"/>
      <c r="L32" s="147"/>
      <c r="S32" s="40"/>
      <c r="T32" s="40"/>
      <c r="U32" s="40"/>
      <c r="V32" s="40"/>
      <c r="W32" s="40"/>
      <c r="X32" s="40"/>
      <c r="Y32" s="40"/>
      <c r="Z32" s="40"/>
      <c r="AA32" s="40"/>
      <c r="AB32" s="40"/>
      <c r="AC32" s="40"/>
      <c r="AD32" s="40"/>
      <c r="AE32" s="40"/>
    </row>
    <row r="33" s="2" customFormat="1" ht="14.4" customHeight="1">
      <c r="A33" s="40"/>
      <c r="B33" s="46"/>
      <c r="C33" s="40"/>
      <c r="D33" s="158" t="s">
        <v>43</v>
      </c>
      <c r="E33" s="145" t="s">
        <v>44</v>
      </c>
      <c r="F33" s="159">
        <f>ROUND((SUM(BE86:BE214)),  2)</f>
        <v>0</v>
      </c>
      <c r="G33" s="40"/>
      <c r="H33" s="40"/>
      <c r="I33" s="160">
        <v>0.20999999999999999</v>
      </c>
      <c r="J33" s="159">
        <f>ROUND(((SUM(BE86:BE214))*I33),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45</v>
      </c>
      <c r="F34" s="159">
        <f>ROUND((SUM(BF86:BF214)),  2)</f>
        <v>0</v>
      </c>
      <c r="G34" s="40"/>
      <c r="H34" s="40"/>
      <c r="I34" s="160">
        <v>0.14999999999999999</v>
      </c>
      <c r="J34" s="159">
        <f>ROUND(((SUM(BF86:BF214))*I34),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46</v>
      </c>
      <c r="F35" s="159">
        <f>ROUND((SUM(BG86:BG214)),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47</v>
      </c>
      <c r="F36" s="159">
        <f>ROUND((SUM(BH86:BH214)),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48</v>
      </c>
      <c r="F37" s="159">
        <f>ROUND((SUM(BI86:BI214)),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49</v>
      </c>
      <c r="E39" s="163"/>
      <c r="F39" s="163"/>
      <c r="G39" s="164" t="s">
        <v>50</v>
      </c>
      <c r="H39" s="165" t="s">
        <v>51</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193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Stavební úpravy č.p. 1533, Hornická, Tachov</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02 - Terénní úpravy, zpevněné plochy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21. 3. 2023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Ing. Miloš Valíček</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Veronika Šoulová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194</v>
      </c>
      <c r="D57" s="174"/>
      <c r="E57" s="174"/>
      <c r="F57" s="174"/>
      <c r="G57" s="174"/>
      <c r="H57" s="174"/>
      <c r="I57" s="174"/>
      <c r="J57" s="175" t="s">
        <v>195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71</v>
      </c>
      <c r="D59" s="42"/>
      <c r="E59" s="42"/>
      <c r="F59" s="42"/>
      <c r="G59" s="42"/>
      <c r="H59" s="42"/>
      <c r="I59" s="42"/>
      <c r="J59" s="104">
        <f>J86</f>
        <v>0</v>
      </c>
      <c r="K59" s="42"/>
      <c r="L59" s="147"/>
      <c r="S59" s="40"/>
      <c r="T59" s="40"/>
      <c r="U59" s="40"/>
      <c r="V59" s="40"/>
      <c r="W59" s="40"/>
      <c r="X59" s="40"/>
      <c r="Y59" s="40"/>
      <c r="Z59" s="40"/>
      <c r="AA59" s="40"/>
      <c r="AB59" s="40"/>
      <c r="AC59" s="40"/>
      <c r="AD59" s="40"/>
      <c r="AE59" s="40"/>
      <c r="AU59" s="19" t="s">
        <v>196</v>
      </c>
    </row>
    <row r="60" s="9" customFormat="1" ht="24.96" customHeight="1">
      <c r="A60" s="9"/>
      <c r="B60" s="177"/>
      <c r="C60" s="178"/>
      <c r="D60" s="179" t="s">
        <v>197</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7"/>
      <c r="D61" s="184" t="s">
        <v>198</v>
      </c>
      <c r="E61" s="185"/>
      <c r="F61" s="185"/>
      <c r="G61" s="185"/>
      <c r="H61" s="185"/>
      <c r="I61" s="185"/>
      <c r="J61" s="186">
        <f>J88</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3018</v>
      </c>
      <c r="E62" s="185"/>
      <c r="F62" s="185"/>
      <c r="G62" s="185"/>
      <c r="H62" s="185"/>
      <c r="I62" s="185"/>
      <c r="J62" s="186">
        <f>J127</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200</v>
      </c>
      <c r="E63" s="185"/>
      <c r="F63" s="185"/>
      <c r="G63" s="185"/>
      <c r="H63" s="185"/>
      <c r="I63" s="185"/>
      <c r="J63" s="186">
        <f>J170</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3019</v>
      </c>
      <c r="E64" s="185"/>
      <c r="F64" s="185"/>
      <c r="G64" s="185"/>
      <c r="H64" s="185"/>
      <c r="I64" s="185"/>
      <c r="J64" s="186">
        <f>J180</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202</v>
      </c>
      <c r="E65" s="185"/>
      <c r="F65" s="185"/>
      <c r="G65" s="185"/>
      <c r="H65" s="185"/>
      <c r="I65" s="185"/>
      <c r="J65" s="186">
        <f>J201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203</v>
      </c>
      <c r="E66" s="185"/>
      <c r="F66" s="185"/>
      <c r="G66" s="185"/>
      <c r="H66" s="185"/>
      <c r="I66" s="185"/>
      <c r="J66" s="186">
        <f>J212</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221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Stavební úpravy č.p. 1533, Hornická, Tachov</v>
      </c>
      <c r="F76" s="34"/>
      <c r="G76" s="34"/>
      <c r="H76" s="34"/>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132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E9</f>
        <v>SO 02 - Terénní úpravy, zpevněné plochy</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 xml:space="preserve"> </v>
      </c>
      <c r="G80" s="42"/>
      <c r="H80" s="42"/>
      <c r="I80" s="34" t="s">
        <v>23</v>
      </c>
      <c r="J80" s="74" t="str">
        <f>IF(J12="","",J12)</f>
        <v>21. 3. 2023</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 xml:space="preserve"> </v>
      </c>
      <c r="G82" s="42"/>
      <c r="H82" s="42"/>
      <c r="I82" s="34" t="s">
        <v>30</v>
      </c>
      <c r="J82" s="38" t="str">
        <f>E21</f>
        <v>Ing. Miloš Valíček</v>
      </c>
      <c r="K82" s="42"/>
      <c r="L82" s="147"/>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IF(E18="","",E18)</f>
        <v>Vyplň údaj</v>
      </c>
      <c r="G83" s="42"/>
      <c r="H83" s="42"/>
      <c r="I83" s="34" t="s">
        <v>34</v>
      </c>
      <c r="J83" s="38" t="str">
        <f>E24</f>
        <v>Veronika Šoulová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222</v>
      </c>
      <c r="D85" s="191" t="s">
        <v>58</v>
      </c>
      <c r="E85" s="191" t="s">
        <v>54</v>
      </c>
      <c r="F85" s="191" t="s">
        <v>55</v>
      </c>
      <c r="G85" s="191" t="s">
        <v>223</v>
      </c>
      <c r="H85" s="191" t="s">
        <v>224</v>
      </c>
      <c r="I85" s="191" t="s">
        <v>225</v>
      </c>
      <c r="J85" s="191" t="s">
        <v>195</v>
      </c>
      <c r="K85" s="192" t="s">
        <v>226</v>
      </c>
      <c r="L85" s="193"/>
      <c r="M85" s="94" t="s">
        <v>19</v>
      </c>
      <c r="N85" s="95" t="s">
        <v>43</v>
      </c>
      <c r="O85" s="95" t="s">
        <v>227</v>
      </c>
      <c r="P85" s="95" t="s">
        <v>228</v>
      </c>
      <c r="Q85" s="95" t="s">
        <v>229</v>
      </c>
      <c r="R85" s="95" t="s">
        <v>230</v>
      </c>
      <c r="S85" s="95" t="s">
        <v>231</v>
      </c>
      <c r="T85" s="96" t="s">
        <v>232</v>
      </c>
      <c r="U85" s="188"/>
      <c r="V85" s="188"/>
      <c r="W85" s="188"/>
      <c r="X85" s="188"/>
      <c r="Y85" s="188"/>
      <c r="Z85" s="188"/>
      <c r="AA85" s="188"/>
      <c r="AB85" s="188"/>
      <c r="AC85" s="188"/>
      <c r="AD85" s="188"/>
      <c r="AE85" s="188"/>
    </row>
    <row r="86" s="2" customFormat="1" ht="22.8" customHeight="1">
      <c r="A86" s="40"/>
      <c r="B86" s="41"/>
      <c r="C86" s="101" t="s">
        <v>233</v>
      </c>
      <c r="D86" s="42"/>
      <c r="E86" s="42"/>
      <c r="F86" s="42"/>
      <c r="G86" s="42"/>
      <c r="H86" s="42"/>
      <c r="I86" s="42"/>
      <c r="J86" s="194">
        <f>BK86</f>
        <v>0</v>
      </c>
      <c r="K86" s="42"/>
      <c r="L86" s="46"/>
      <c r="M86" s="97"/>
      <c r="N86" s="195"/>
      <c r="O86" s="98"/>
      <c r="P86" s="196">
        <f>P87</f>
        <v>0</v>
      </c>
      <c r="Q86" s="98"/>
      <c r="R86" s="196">
        <f>R87</f>
        <v>35.002801519999998</v>
      </c>
      <c r="S86" s="98"/>
      <c r="T86" s="197">
        <f>T87</f>
        <v>33.873049999999999</v>
      </c>
      <c r="U86" s="40"/>
      <c r="V86" s="40"/>
      <c r="W86" s="40"/>
      <c r="X86" s="40"/>
      <c r="Y86" s="40"/>
      <c r="Z86" s="40"/>
      <c r="AA86" s="40"/>
      <c r="AB86" s="40"/>
      <c r="AC86" s="40"/>
      <c r="AD86" s="40"/>
      <c r="AE86" s="40"/>
      <c r="AT86" s="19" t="s">
        <v>72</v>
      </c>
      <c r="AU86" s="19" t="s">
        <v>196</v>
      </c>
      <c r="BK86" s="198">
        <f>BK87</f>
        <v>0</v>
      </c>
    </row>
    <row r="87" s="12" customFormat="1" ht="25.92" customHeight="1">
      <c r="A87" s="12"/>
      <c r="B87" s="199"/>
      <c r="C87" s="200"/>
      <c r="D87" s="201" t="s">
        <v>72</v>
      </c>
      <c r="E87" s="202" t="s">
        <v>234</v>
      </c>
      <c r="F87" s="202" t="s">
        <v>235</v>
      </c>
      <c r="G87" s="200"/>
      <c r="H87" s="200"/>
      <c r="I87" s="203"/>
      <c r="J87" s="204">
        <f>BK87</f>
        <v>0</v>
      </c>
      <c r="K87" s="200"/>
      <c r="L87" s="205"/>
      <c r="M87" s="206"/>
      <c r="N87" s="207"/>
      <c r="O87" s="207"/>
      <c r="P87" s="208">
        <f>P88+P127+P170+P180+P201+P212</f>
        <v>0</v>
      </c>
      <c r="Q87" s="207"/>
      <c r="R87" s="208">
        <f>R88+R127+R170+R180+R201+R212</f>
        <v>35.002801519999998</v>
      </c>
      <c r="S87" s="207"/>
      <c r="T87" s="209">
        <f>T88+T127+T170+T180+T201+T212</f>
        <v>33.873049999999999</v>
      </c>
      <c r="U87" s="12"/>
      <c r="V87" s="12"/>
      <c r="W87" s="12"/>
      <c r="X87" s="12"/>
      <c r="Y87" s="12"/>
      <c r="Z87" s="12"/>
      <c r="AA87" s="12"/>
      <c r="AB87" s="12"/>
      <c r="AC87" s="12"/>
      <c r="AD87" s="12"/>
      <c r="AE87" s="12"/>
      <c r="AR87" s="210" t="s">
        <v>80</v>
      </c>
      <c r="AT87" s="211" t="s">
        <v>72</v>
      </c>
      <c r="AU87" s="211" t="s">
        <v>73</v>
      </c>
      <c r="AY87" s="210" t="s">
        <v>236</v>
      </c>
      <c r="BK87" s="212">
        <f>BK88+BK127+BK170+BK180+BK201+BK212</f>
        <v>0</v>
      </c>
    </row>
    <row r="88" s="12" customFormat="1" ht="22.8" customHeight="1">
      <c r="A88" s="12"/>
      <c r="B88" s="199"/>
      <c r="C88" s="200"/>
      <c r="D88" s="201" t="s">
        <v>72</v>
      </c>
      <c r="E88" s="213" t="s">
        <v>80</v>
      </c>
      <c r="F88" s="213" t="s">
        <v>237</v>
      </c>
      <c r="G88" s="200"/>
      <c r="H88" s="200"/>
      <c r="I88" s="203"/>
      <c r="J88" s="214">
        <f>BK88</f>
        <v>0</v>
      </c>
      <c r="K88" s="200"/>
      <c r="L88" s="205"/>
      <c r="M88" s="206"/>
      <c r="N88" s="207"/>
      <c r="O88" s="207"/>
      <c r="P88" s="208">
        <f>SUM(P89:P126)</f>
        <v>0</v>
      </c>
      <c r="Q88" s="207"/>
      <c r="R88" s="208">
        <f>SUM(R89:R126)</f>
        <v>0</v>
      </c>
      <c r="S88" s="207"/>
      <c r="T88" s="209">
        <f>SUM(T89:T126)</f>
        <v>29.129849999999998</v>
      </c>
      <c r="U88" s="12"/>
      <c r="V88" s="12"/>
      <c r="W88" s="12"/>
      <c r="X88" s="12"/>
      <c r="Y88" s="12"/>
      <c r="Z88" s="12"/>
      <c r="AA88" s="12"/>
      <c r="AB88" s="12"/>
      <c r="AC88" s="12"/>
      <c r="AD88" s="12"/>
      <c r="AE88" s="12"/>
      <c r="AR88" s="210" t="s">
        <v>80</v>
      </c>
      <c r="AT88" s="211" t="s">
        <v>72</v>
      </c>
      <c r="AU88" s="211" t="s">
        <v>80</v>
      </c>
      <c r="AY88" s="210" t="s">
        <v>236</v>
      </c>
      <c r="BK88" s="212">
        <f>SUM(BK89:BK126)</f>
        <v>0</v>
      </c>
    </row>
    <row r="89" s="2" customFormat="1" ht="37.8" customHeight="1">
      <c r="A89" s="40"/>
      <c r="B89" s="41"/>
      <c r="C89" s="215" t="s">
        <v>80</v>
      </c>
      <c r="D89" s="215" t="s">
        <v>238</v>
      </c>
      <c r="E89" s="216" t="s">
        <v>3020</v>
      </c>
      <c r="F89" s="217" t="s">
        <v>3021</v>
      </c>
      <c r="G89" s="218" t="s">
        <v>114</v>
      </c>
      <c r="H89" s="219">
        <v>9.9900000000000002</v>
      </c>
      <c r="I89" s="220"/>
      <c r="J89" s="221">
        <f>ROUND(I89*H89,2)</f>
        <v>0</v>
      </c>
      <c r="K89" s="217" t="s">
        <v>242</v>
      </c>
      <c r="L89" s="46"/>
      <c r="M89" s="222" t="s">
        <v>19</v>
      </c>
      <c r="N89" s="223" t="s">
        <v>44</v>
      </c>
      <c r="O89" s="86"/>
      <c r="P89" s="224">
        <f>O89*H89</f>
        <v>0</v>
      </c>
      <c r="Q89" s="224">
        <v>0</v>
      </c>
      <c r="R89" s="224">
        <f>Q89*H89</f>
        <v>0</v>
      </c>
      <c r="S89" s="224">
        <v>0.255</v>
      </c>
      <c r="T89" s="225">
        <f>S89*H89</f>
        <v>2.54745</v>
      </c>
      <c r="U89" s="40"/>
      <c r="V89" s="40"/>
      <c r="W89" s="40"/>
      <c r="X89" s="40"/>
      <c r="Y89" s="40"/>
      <c r="Z89" s="40"/>
      <c r="AA89" s="40"/>
      <c r="AB89" s="40"/>
      <c r="AC89" s="40"/>
      <c r="AD89" s="40"/>
      <c r="AE89" s="40"/>
      <c r="AR89" s="226" t="s">
        <v>243</v>
      </c>
      <c r="AT89" s="226" t="s">
        <v>238</v>
      </c>
      <c r="AU89" s="226" t="s">
        <v>82</v>
      </c>
      <c r="AY89" s="19" t="s">
        <v>236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243</v>
      </c>
      <c r="BM89" s="226" t="s">
        <v>3022</v>
      </c>
    </row>
    <row r="90" s="2" customFormat="1">
      <c r="A90" s="40"/>
      <c r="B90" s="41"/>
      <c r="C90" s="42"/>
      <c r="D90" s="228" t="s">
        <v>245</v>
      </c>
      <c r="E90" s="42"/>
      <c r="F90" s="229" t="s">
        <v>3023</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9" t="s">
        <v>245</v>
      </c>
      <c r="AU90" s="19" t="s">
        <v>82</v>
      </c>
    </row>
    <row r="91" s="14" customFormat="1">
      <c r="A91" s="14"/>
      <c r="B91" s="244"/>
      <c r="C91" s="245"/>
      <c r="D91" s="235" t="s">
        <v>247</v>
      </c>
      <c r="E91" s="246" t="s">
        <v>19</v>
      </c>
      <c r="F91" s="247" t="s">
        <v>3024</v>
      </c>
      <c r="G91" s="245"/>
      <c r="H91" s="248">
        <v>7.7400000000000002</v>
      </c>
      <c r="I91" s="249"/>
      <c r="J91" s="245"/>
      <c r="K91" s="245"/>
      <c r="L91" s="250"/>
      <c r="M91" s="251"/>
      <c r="N91" s="252"/>
      <c r="O91" s="252"/>
      <c r="P91" s="252"/>
      <c r="Q91" s="252"/>
      <c r="R91" s="252"/>
      <c r="S91" s="252"/>
      <c r="T91" s="253"/>
      <c r="U91" s="14"/>
      <c r="V91" s="14"/>
      <c r="W91" s="14"/>
      <c r="X91" s="14"/>
      <c r="Y91" s="14"/>
      <c r="Z91" s="14"/>
      <c r="AA91" s="14"/>
      <c r="AB91" s="14"/>
      <c r="AC91" s="14"/>
      <c r="AD91" s="14"/>
      <c r="AE91" s="14"/>
      <c r="AT91" s="254" t="s">
        <v>247</v>
      </c>
      <c r="AU91" s="254" t="s">
        <v>82</v>
      </c>
      <c r="AV91" s="14" t="s">
        <v>82</v>
      </c>
      <c r="AW91" s="14" t="s">
        <v>33</v>
      </c>
      <c r="AX91" s="14" t="s">
        <v>73</v>
      </c>
      <c r="AY91" s="254" t="s">
        <v>236</v>
      </c>
    </row>
    <row r="92" s="14" customFormat="1">
      <c r="A92" s="14"/>
      <c r="B92" s="244"/>
      <c r="C92" s="245"/>
      <c r="D92" s="235" t="s">
        <v>247</v>
      </c>
      <c r="E92" s="246" t="s">
        <v>19</v>
      </c>
      <c r="F92" s="247" t="s">
        <v>3025</v>
      </c>
      <c r="G92" s="245"/>
      <c r="H92" s="248">
        <v>2.25</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247</v>
      </c>
      <c r="AU92" s="254" t="s">
        <v>82</v>
      </c>
      <c r="AV92" s="14" t="s">
        <v>82</v>
      </c>
      <c r="AW92" s="14" t="s">
        <v>33</v>
      </c>
      <c r="AX92" s="14" t="s">
        <v>73</v>
      </c>
      <c r="AY92" s="254" t="s">
        <v>236</v>
      </c>
    </row>
    <row r="93" s="15" customFormat="1">
      <c r="A93" s="15"/>
      <c r="B93" s="255"/>
      <c r="C93" s="256"/>
      <c r="D93" s="235" t="s">
        <v>247</v>
      </c>
      <c r="E93" s="257" t="s">
        <v>19</v>
      </c>
      <c r="F93" s="258" t="s">
        <v>254</v>
      </c>
      <c r="G93" s="256"/>
      <c r="H93" s="259">
        <v>9.9900000000000002</v>
      </c>
      <c r="I93" s="260"/>
      <c r="J93" s="256"/>
      <c r="K93" s="256"/>
      <c r="L93" s="261"/>
      <c r="M93" s="262"/>
      <c r="N93" s="263"/>
      <c r="O93" s="263"/>
      <c r="P93" s="263"/>
      <c r="Q93" s="263"/>
      <c r="R93" s="263"/>
      <c r="S93" s="263"/>
      <c r="T93" s="264"/>
      <c r="U93" s="15"/>
      <c r="V93" s="15"/>
      <c r="W93" s="15"/>
      <c r="X93" s="15"/>
      <c r="Y93" s="15"/>
      <c r="Z93" s="15"/>
      <c r="AA93" s="15"/>
      <c r="AB93" s="15"/>
      <c r="AC93" s="15"/>
      <c r="AD93" s="15"/>
      <c r="AE93" s="15"/>
      <c r="AT93" s="265" t="s">
        <v>247</v>
      </c>
      <c r="AU93" s="265" t="s">
        <v>82</v>
      </c>
      <c r="AV93" s="15" t="s">
        <v>243</v>
      </c>
      <c r="AW93" s="15" t="s">
        <v>33</v>
      </c>
      <c r="AX93" s="15" t="s">
        <v>80</v>
      </c>
      <c r="AY93" s="265" t="s">
        <v>236</v>
      </c>
    </row>
    <row r="94" s="2" customFormat="1" ht="37.8" customHeight="1">
      <c r="A94" s="40"/>
      <c r="B94" s="41"/>
      <c r="C94" s="215" t="s">
        <v>82</v>
      </c>
      <c r="D94" s="215" t="s">
        <v>238</v>
      </c>
      <c r="E94" s="216" t="s">
        <v>3026</v>
      </c>
      <c r="F94" s="217" t="s">
        <v>3027</v>
      </c>
      <c r="G94" s="218" t="s">
        <v>114</v>
      </c>
      <c r="H94" s="219">
        <v>51.119999999999997</v>
      </c>
      <c r="I94" s="220"/>
      <c r="J94" s="221">
        <f>ROUND(I94*H94,2)</f>
        <v>0</v>
      </c>
      <c r="K94" s="217" t="s">
        <v>242</v>
      </c>
      <c r="L94" s="46"/>
      <c r="M94" s="222" t="s">
        <v>19</v>
      </c>
      <c r="N94" s="223" t="s">
        <v>44</v>
      </c>
      <c r="O94" s="86"/>
      <c r="P94" s="224">
        <f>O94*H94</f>
        <v>0</v>
      </c>
      <c r="Q94" s="224">
        <v>0</v>
      </c>
      <c r="R94" s="224">
        <f>Q94*H94</f>
        <v>0</v>
      </c>
      <c r="S94" s="224">
        <v>0.29999999999999999</v>
      </c>
      <c r="T94" s="225">
        <f>S94*H94</f>
        <v>15.335999999999999</v>
      </c>
      <c r="U94" s="40"/>
      <c r="V94" s="40"/>
      <c r="W94" s="40"/>
      <c r="X94" s="40"/>
      <c r="Y94" s="40"/>
      <c r="Z94" s="40"/>
      <c r="AA94" s="40"/>
      <c r="AB94" s="40"/>
      <c r="AC94" s="40"/>
      <c r="AD94" s="40"/>
      <c r="AE94" s="40"/>
      <c r="AR94" s="226" t="s">
        <v>243</v>
      </c>
      <c r="AT94" s="226" t="s">
        <v>238</v>
      </c>
      <c r="AU94" s="226" t="s">
        <v>82</v>
      </c>
      <c r="AY94" s="19" t="s">
        <v>236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243</v>
      </c>
      <c r="BM94" s="226" t="s">
        <v>3028</v>
      </c>
    </row>
    <row r="95" s="2" customFormat="1">
      <c r="A95" s="40"/>
      <c r="B95" s="41"/>
      <c r="C95" s="42"/>
      <c r="D95" s="228" t="s">
        <v>245</v>
      </c>
      <c r="E95" s="42"/>
      <c r="F95" s="229" t="s">
        <v>3029</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245</v>
      </c>
      <c r="AU95" s="19" t="s">
        <v>82</v>
      </c>
    </row>
    <row r="96" s="13" customFormat="1">
      <c r="A96" s="13"/>
      <c r="B96" s="233"/>
      <c r="C96" s="234"/>
      <c r="D96" s="235" t="s">
        <v>247</v>
      </c>
      <c r="E96" s="236" t="s">
        <v>19</v>
      </c>
      <c r="F96" s="237" t="s">
        <v>3030</v>
      </c>
      <c r="G96" s="234"/>
      <c r="H96" s="236" t="s">
        <v>19</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247</v>
      </c>
      <c r="AU96" s="243" t="s">
        <v>82</v>
      </c>
      <c r="AV96" s="13" t="s">
        <v>80</v>
      </c>
      <c r="AW96" s="13" t="s">
        <v>33</v>
      </c>
      <c r="AX96" s="13" t="s">
        <v>73</v>
      </c>
      <c r="AY96" s="243" t="s">
        <v>236</v>
      </c>
    </row>
    <row r="97" s="14" customFormat="1">
      <c r="A97" s="14"/>
      <c r="B97" s="244"/>
      <c r="C97" s="245"/>
      <c r="D97" s="235" t="s">
        <v>247</v>
      </c>
      <c r="E97" s="246" t="s">
        <v>19</v>
      </c>
      <c r="F97" s="247" t="s">
        <v>3031</v>
      </c>
      <c r="G97" s="245"/>
      <c r="H97" s="248">
        <v>51.119999999999997</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247</v>
      </c>
      <c r="AU97" s="254" t="s">
        <v>82</v>
      </c>
      <c r="AV97" s="14" t="s">
        <v>82</v>
      </c>
      <c r="AW97" s="14" t="s">
        <v>33</v>
      </c>
      <c r="AX97" s="14" t="s">
        <v>80</v>
      </c>
      <c r="AY97" s="254" t="s">
        <v>236</v>
      </c>
    </row>
    <row r="98" s="2" customFormat="1" ht="37.8" customHeight="1">
      <c r="A98" s="40"/>
      <c r="B98" s="41"/>
      <c r="C98" s="215" t="s">
        <v>128</v>
      </c>
      <c r="D98" s="215" t="s">
        <v>238</v>
      </c>
      <c r="E98" s="216" t="s">
        <v>3032</v>
      </c>
      <c r="F98" s="217" t="s">
        <v>3033</v>
      </c>
      <c r="G98" s="218" t="s">
        <v>114</v>
      </c>
      <c r="H98" s="219">
        <v>51.119999999999997</v>
      </c>
      <c r="I98" s="220"/>
      <c r="J98" s="221">
        <f>ROUND(I98*H98,2)</f>
        <v>0</v>
      </c>
      <c r="K98" s="217" t="s">
        <v>242</v>
      </c>
      <c r="L98" s="46"/>
      <c r="M98" s="222" t="s">
        <v>19</v>
      </c>
      <c r="N98" s="223" t="s">
        <v>44</v>
      </c>
      <c r="O98" s="86"/>
      <c r="P98" s="224">
        <f>O98*H98</f>
        <v>0</v>
      </c>
      <c r="Q98" s="224">
        <v>0</v>
      </c>
      <c r="R98" s="224">
        <f>Q98*H98</f>
        <v>0</v>
      </c>
      <c r="S98" s="224">
        <v>0.22</v>
      </c>
      <c r="T98" s="225">
        <f>S98*H98</f>
        <v>11.2464</v>
      </c>
      <c r="U98" s="40"/>
      <c r="V98" s="40"/>
      <c r="W98" s="40"/>
      <c r="X98" s="40"/>
      <c r="Y98" s="40"/>
      <c r="Z98" s="40"/>
      <c r="AA98" s="40"/>
      <c r="AB98" s="40"/>
      <c r="AC98" s="40"/>
      <c r="AD98" s="40"/>
      <c r="AE98" s="40"/>
      <c r="AR98" s="226" t="s">
        <v>243</v>
      </c>
      <c r="AT98" s="226" t="s">
        <v>238</v>
      </c>
      <c r="AU98" s="226" t="s">
        <v>82</v>
      </c>
      <c r="AY98" s="19" t="s">
        <v>236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243</v>
      </c>
      <c r="BM98" s="226" t="s">
        <v>3034</v>
      </c>
    </row>
    <row r="99" s="2" customFormat="1">
      <c r="A99" s="40"/>
      <c r="B99" s="41"/>
      <c r="C99" s="42"/>
      <c r="D99" s="228" t="s">
        <v>245</v>
      </c>
      <c r="E99" s="42"/>
      <c r="F99" s="229" t="s">
        <v>3035</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245</v>
      </c>
      <c r="AU99" s="19" t="s">
        <v>82</v>
      </c>
    </row>
    <row r="100" s="13" customFormat="1">
      <c r="A100" s="13"/>
      <c r="B100" s="233"/>
      <c r="C100" s="234"/>
      <c r="D100" s="235" t="s">
        <v>247</v>
      </c>
      <c r="E100" s="236" t="s">
        <v>19</v>
      </c>
      <c r="F100" s="237" t="s">
        <v>3030</v>
      </c>
      <c r="G100" s="234"/>
      <c r="H100" s="236" t="s">
        <v>19</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247</v>
      </c>
      <c r="AU100" s="243" t="s">
        <v>82</v>
      </c>
      <c r="AV100" s="13" t="s">
        <v>80</v>
      </c>
      <c r="AW100" s="13" t="s">
        <v>33</v>
      </c>
      <c r="AX100" s="13" t="s">
        <v>73</v>
      </c>
      <c r="AY100" s="243" t="s">
        <v>236</v>
      </c>
    </row>
    <row r="101" s="14" customFormat="1">
      <c r="A101" s="14"/>
      <c r="B101" s="244"/>
      <c r="C101" s="245"/>
      <c r="D101" s="235" t="s">
        <v>247</v>
      </c>
      <c r="E101" s="246" t="s">
        <v>19</v>
      </c>
      <c r="F101" s="247" t="s">
        <v>3031</v>
      </c>
      <c r="G101" s="245"/>
      <c r="H101" s="248">
        <v>51.119999999999997</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247</v>
      </c>
      <c r="AU101" s="254" t="s">
        <v>82</v>
      </c>
      <c r="AV101" s="14" t="s">
        <v>82</v>
      </c>
      <c r="AW101" s="14" t="s">
        <v>33</v>
      </c>
      <c r="AX101" s="14" t="s">
        <v>80</v>
      </c>
      <c r="AY101" s="254" t="s">
        <v>236</v>
      </c>
    </row>
    <row r="102" s="2" customFormat="1" ht="21.75" customHeight="1">
      <c r="A102" s="40"/>
      <c r="B102" s="41"/>
      <c r="C102" s="215" t="s">
        <v>243</v>
      </c>
      <c r="D102" s="215" t="s">
        <v>238</v>
      </c>
      <c r="E102" s="216" t="s">
        <v>3036</v>
      </c>
      <c r="F102" s="217" t="s">
        <v>3037</v>
      </c>
      <c r="G102" s="218" t="s">
        <v>241</v>
      </c>
      <c r="H102" s="219">
        <v>36.869</v>
      </c>
      <c r="I102" s="220"/>
      <c r="J102" s="221">
        <f>ROUND(I102*H102,2)</f>
        <v>0</v>
      </c>
      <c r="K102" s="217" t="s">
        <v>242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243</v>
      </c>
      <c r="AT102" s="226" t="s">
        <v>238</v>
      </c>
      <c r="AU102" s="226" t="s">
        <v>82</v>
      </c>
      <c r="AY102" s="19" t="s">
        <v>236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243</v>
      </c>
      <c r="BM102" s="226" t="s">
        <v>3038</v>
      </c>
    </row>
    <row r="103" s="2" customFormat="1">
      <c r="A103" s="40"/>
      <c r="B103" s="41"/>
      <c r="C103" s="42"/>
      <c r="D103" s="228" t="s">
        <v>245</v>
      </c>
      <c r="E103" s="42"/>
      <c r="F103" s="229" t="s">
        <v>3039</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245</v>
      </c>
      <c r="AU103" s="19" t="s">
        <v>82</v>
      </c>
    </row>
    <row r="104" s="13" customFormat="1">
      <c r="A104" s="13"/>
      <c r="B104" s="233"/>
      <c r="C104" s="234"/>
      <c r="D104" s="235" t="s">
        <v>247</v>
      </c>
      <c r="E104" s="236" t="s">
        <v>19</v>
      </c>
      <c r="F104" s="237" t="s">
        <v>3040</v>
      </c>
      <c r="G104" s="234"/>
      <c r="H104" s="236" t="s">
        <v>19</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247</v>
      </c>
      <c r="AU104" s="243" t="s">
        <v>82</v>
      </c>
      <c r="AV104" s="13" t="s">
        <v>80</v>
      </c>
      <c r="AW104" s="13" t="s">
        <v>33</v>
      </c>
      <c r="AX104" s="13" t="s">
        <v>73</v>
      </c>
      <c r="AY104" s="243" t="s">
        <v>236</v>
      </c>
    </row>
    <row r="105" s="14" customFormat="1">
      <c r="A105" s="14"/>
      <c r="B105" s="244"/>
      <c r="C105" s="245"/>
      <c r="D105" s="235" t="s">
        <v>247</v>
      </c>
      <c r="E105" s="246" t="s">
        <v>19</v>
      </c>
      <c r="F105" s="247" t="s">
        <v>3041</v>
      </c>
      <c r="G105" s="245"/>
      <c r="H105" s="248">
        <v>5.3899999999999997</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247</v>
      </c>
      <c r="AU105" s="254" t="s">
        <v>82</v>
      </c>
      <c r="AV105" s="14" t="s">
        <v>82</v>
      </c>
      <c r="AW105" s="14" t="s">
        <v>33</v>
      </c>
      <c r="AX105" s="14" t="s">
        <v>73</v>
      </c>
      <c r="AY105" s="254" t="s">
        <v>236</v>
      </c>
    </row>
    <row r="106" s="13" customFormat="1">
      <c r="A106" s="13"/>
      <c r="B106" s="233"/>
      <c r="C106" s="234"/>
      <c r="D106" s="235" t="s">
        <v>247</v>
      </c>
      <c r="E106" s="236" t="s">
        <v>19</v>
      </c>
      <c r="F106" s="237" t="s">
        <v>3030</v>
      </c>
      <c r="G106" s="234"/>
      <c r="H106" s="236" t="s">
        <v>19</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247</v>
      </c>
      <c r="AU106" s="243" t="s">
        <v>82</v>
      </c>
      <c r="AV106" s="13" t="s">
        <v>80</v>
      </c>
      <c r="AW106" s="13" t="s">
        <v>33</v>
      </c>
      <c r="AX106" s="13" t="s">
        <v>73</v>
      </c>
      <c r="AY106" s="243" t="s">
        <v>236</v>
      </c>
    </row>
    <row r="107" s="14" customFormat="1">
      <c r="A107" s="14"/>
      <c r="B107" s="244"/>
      <c r="C107" s="245"/>
      <c r="D107" s="235" t="s">
        <v>247</v>
      </c>
      <c r="E107" s="246" t="s">
        <v>19</v>
      </c>
      <c r="F107" s="247" t="s">
        <v>3042</v>
      </c>
      <c r="G107" s="245"/>
      <c r="H107" s="248">
        <v>15.336</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247</v>
      </c>
      <c r="AU107" s="254" t="s">
        <v>82</v>
      </c>
      <c r="AV107" s="14" t="s">
        <v>82</v>
      </c>
      <c r="AW107" s="14" t="s">
        <v>33</v>
      </c>
      <c r="AX107" s="14" t="s">
        <v>73</v>
      </c>
      <c r="AY107" s="254" t="s">
        <v>236</v>
      </c>
    </row>
    <row r="108" s="13" customFormat="1">
      <c r="A108" s="13"/>
      <c r="B108" s="233"/>
      <c r="C108" s="234"/>
      <c r="D108" s="235" t="s">
        <v>247</v>
      </c>
      <c r="E108" s="236" t="s">
        <v>19</v>
      </c>
      <c r="F108" s="237" t="s">
        <v>3043</v>
      </c>
      <c r="G108" s="234"/>
      <c r="H108" s="236" t="s">
        <v>19</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247</v>
      </c>
      <c r="AU108" s="243" t="s">
        <v>82</v>
      </c>
      <c r="AV108" s="13" t="s">
        <v>80</v>
      </c>
      <c r="AW108" s="13" t="s">
        <v>33</v>
      </c>
      <c r="AX108" s="13" t="s">
        <v>73</v>
      </c>
      <c r="AY108" s="243" t="s">
        <v>236</v>
      </c>
    </row>
    <row r="109" s="14" customFormat="1">
      <c r="A109" s="14"/>
      <c r="B109" s="244"/>
      <c r="C109" s="245"/>
      <c r="D109" s="235" t="s">
        <v>247</v>
      </c>
      <c r="E109" s="246" t="s">
        <v>19</v>
      </c>
      <c r="F109" s="247" t="s">
        <v>3044</v>
      </c>
      <c r="G109" s="245"/>
      <c r="H109" s="248">
        <v>16.143000000000001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247</v>
      </c>
      <c r="AU109" s="254" t="s">
        <v>82</v>
      </c>
      <c r="AV109" s="14" t="s">
        <v>82</v>
      </c>
      <c r="AW109" s="14" t="s">
        <v>33</v>
      </c>
      <c r="AX109" s="14" t="s">
        <v>73</v>
      </c>
      <c r="AY109" s="254" t="s">
        <v>236</v>
      </c>
    </row>
    <row r="110" s="15" customFormat="1">
      <c r="A110" s="15"/>
      <c r="B110" s="255"/>
      <c r="C110" s="256"/>
      <c r="D110" s="235" t="s">
        <v>247</v>
      </c>
      <c r="E110" s="257" t="s">
        <v>19</v>
      </c>
      <c r="F110" s="258" t="s">
        <v>254</v>
      </c>
      <c r="G110" s="256"/>
      <c r="H110" s="259">
        <v>36.869</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247</v>
      </c>
      <c r="AU110" s="265" t="s">
        <v>82</v>
      </c>
      <c r="AV110" s="15" t="s">
        <v>243</v>
      </c>
      <c r="AW110" s="15" t="s">
        <v>33</v>
      </c>
      <c r="AX110" s="15" t="s">
        <v>80</v>
      </c>
      <c r="AY110" s="265" t="s">
        <v>236</v>
      </c>
    </row>
    <row r="111" s="2" customFormat="1" ht="37.8" customHeight="1">
      <c r="A111" s="40"/>
      <c r="B111" s="41"/>
      <c r="C111" s="215" t="s">
        <v>271</v>
      </c>
      <c r="D111" s="215" t="s">
        <v>238</v>
      </c>
      <c r="E111" s="216" t="s">
        <v>3045</v>
      </c>
      <c r="F111" s="217" t="s">
        <v>3046</v>
      </c>
      <c r="G111" s="218" t="s">
        <v>241</v>
      </c>
      <c r="H111" s="219">
        <v>36.689999999999998</v>
      </c>
      <c r="I111" s="220"/>
      <c r="J111" s="221">
        <f>ROUND(I111*H111,2)</f>
        <v>0</v>
      </c>
      <c r="K111" s="217" t="s">
        <v>242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243</v>
      </c>
      <c r="AT111" s="226" t="s">
        <v>238</v>
      </c>
      <c r="AU111" s="226" t="s">
        <v>82</v>
      </c>
      <c r="AY111" s="19" t="s">
        <v>236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243</v>
      </c>
      <c r="BM111" s="226" t="s">
        <v>3047</v>
      </c>
    </row>
    <row r="112" s="2" customFormat="1">
      <c r="A112" s="40"/>
      <c r="B112" s="41"/>
      <c r="C112" s="42"/>
      <c r="D112" s="228" t="s">
        <v>245</v>
      </c>
      <c r="E112" s="42"/>
      <c r="F112" s="229" t="s">
        <v>3048</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245</v>
      </c>
      <c r="AU112" s="19" t="s">
        <v>82</v>
      </c>
    </row>
    <row r="113" s="2" customFormat="1" ht="37.8" customHeight="1">
      <c r="A113" s="40"/>
      <c r="B113" s="41"/>
      <c r="C113" s="215" t="s">
        <v>278</v>
      </c>
      <c r="D113" s="215" t="s">
        <v>238</v>
      </c>
      <c r="E113" s="216" t="s">
        <v>3049</v>
      </c>
      <c r="F113" s="217" t="s">
        <v>3050</v>
      </c>
      <c r="G113" s="218" t="s">
        <v>241</v>
      </c>
      <c r="H113" s="219">
        <v>110.06999999999999</v>
      </c>
      <c r="I113" s="220"/>
      <c r="J113" s="221">
        <f>ROUND(I113*H113,2)</f>
        <v>0</v>
      </c>
      <c r="K113" s="217" t="s">
        <v>242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243</v>
      </c>
      <c r="AT113" s="226" t="s">
        <v>238</v>
      </c>
      <c r="AU113" s="226" t="s">
        <v>82</v>
      </c>
      <c r="AY113" s="19" t="s">
        <v>236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243</v>
      </c>
      <c r="BM113" s="226" t="s">
        <v>3051</v>
      </c>
    </row>
    <row r="114" s="2" customFormat="1">
      <c r="A114" s="40"/>
      <c r="B114" s="41"/>
      <c r="C114" s="42"/>
      <c r="D114" s="228" t="s">
        <v>245</v>
      </c>
      <c r="E114" s="42"/>
      <c r="F114" s="229" t="s">
        <v>3052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245</v>
      </c>
      <c r="AU114" s="19" t="s">
        <v>82</v>
      </c>
    </row>
    <row r="115" s="14" customFormat="1">
      <c r="A115" s="14"/>
      <c r="B115" s="244"/>
      <c r="C115" s="245"/>
      <c r="D115" s="235" t="s">
        <v>247</v>
      </c>
      <c r="E115" s="246" t="s">
        <v>19</v>
      </c>
      <c r="F115" s="247" t="s">
        <v>3053</v>
      </c>
      <c r="G115" s="245"/>
      <c r="H115" s="248">
        <v>110.06999999999999</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247</v>
      </c>
      <c r="AU115" s="254" t="s">
        <v>82</v>
      </c>
      <c r="AV115" s="14" t="s">
        <v>82</v>
      </c>
      <c r="AW115" s="14" t="s">
        <v>33</v>
      </c>
      <c r="AX115" s="14" t="s">
        <v>80</v>
      </c>
      <c r="AY115" s="254" t="s">
        <v>236</v>
      </c>
    </row>
    <row r="116" s="2" customFormat="1" ht="24.15" customHeight="1">
      <c r="A116" s="40"/>
      <c r="B116" s="41"/>
      <c r="C116" s="215" t="s">
        <v>286</v>
      </c>
      <c r="D116" s="215" t="s">
        <v>238</v>
      </c>
      <c r="E116" s="216" t="s">
        <v>3054</v>
      </c>
      <c r="F116" s="217" t="s">
        <v>3055</v>
      </c>
      <c r="G116" s="218" t="s">
        <v>329</v>
      </c>
      <c r="H116" s="219">
        <v>73.379999999999995</v>
      </c>
      <c r="I116" s="220"/>
      <c r="J116" s="221">
        <f>ROUND(I116*H116,2)</f>
        <v>0</v>
      </c>
      <c r="K116" s="217" t="s">
        <v>242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243</v>
      </c>
      <c r="AT116" s="226" t="s">
        <v>238</v>
      </c>
      <c r="AU116" s="226" t="s">
        <v>82</v>
      </c>
      <c r="AY116" s="19" t="s">
        <v>236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243</v>
      </c>
      <c r="BM116" s="226" t="s">
        <v>3056</v>
      </c>
    </row>
    <row r="117" s="2" customFormat="1">
      <c r="A117" s="40"/>
      <c r="B117" s="41"/>
      <c r="C117" s="42"/>
      <c r="D117" s="228" t="s">
        <v>245</v>
      </c>
      <c r="E117" s="42"/>
      <c r="F117" s="229" t="s">
        <v>3057</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245</v>
      </c>
      <c r="AU117" s="19" t="s">
        <v>82</v>
      </c>
    </row>
    <row r="118" s="14" customFormat="1">
      <c r="A118" s="14"/>
      <c r="B118" s="244"/>
      <c r="C118" s="245"/>
      <c r="D118" s="235" t="s">
        <v>247</v>
      </c>
      <c r="E118" s="246" t="s">
        <v>19</v>
      </c>
      <c r="F118" s="247" t="s">
        <v>3058</v>
      </c>
      <c r="G118" s="245"/>
      <c r="H118" s="248">
        <v>73.379999999999995</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247</v>
      </c>
      <c r="AU118" s="254" t="s">
        <v>82</v>
      </c>
      <c r="AV118" s="14" t="s">
        <v>82</v>
      </c>
      <c r="AW118" s="14" t="s">
        <v>33</v>
      </c>
      <c r="AX118" s="14" t="s">
        <v>80</v>
      </c>
      <c r="AY118" s="254" t="s">
        <v>236</v>
      </c>
    </row>
    <row r="119" s="2" customFormat="1" ht="16.5" customHeight="1">
      <c r="A119" s="40"/>
      <c r="B119" s="41"/>
      <c r="C119" s="215" t="s">
        <v>292</v>
      </c>
      <c r="D119" s="215" t="s">
        <v>238</v>
      </c>
      <c r="E119" s="216" t="s">
        <v>3059</v>
      </c>
      <c r="F119" s="217" t="s">
        <v>3060</v>
      </c>
      <c r="G119" s="218" t="s">
        <v>114</v>
      </c>
      <c r="H119" s="219">
        <v>82.670000000000002</v>
      </c>
      <c r="I119" s="220"/>
      <c r="J119" s="221">
        <f>ROUND(I119*H119,2)</f>
        <v>0</v>
      </c>
      <c r="K119" s="217" t="s">
        <v>274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243</v>
      </c>
      <c r="AT119" s="226" t="s">
        <v>238</v>
      </c>
      <c r="AU119" s="226" t="s">
        <v>82</v>
      </c>
      <c r="AY119" s="19" t="s">
        <v>236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243</v>
      </c>
      <c r="BM119" s="226" t="s">
        <v>3061</v>
      </c>
    </row>
    <row r="120" s="14" customFormat="1">
      <c r="A120" s="14"/>
      <c r="B120" s="244"/>
      <c r="C120" s="245"/>
      <c r="D120" s="235" t="s">
        <v>247</v>
      </c>
      <c r="E120" s="246" t="s">
        <v>19</v>
      </c>
      <c r="F120" s="247" t="s">
        <v>3024</v>
      </c>
      <c r="G120" s="245"/>
      <c r="H120" s="248">
        <v>7.7400000000000002</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247</v>
      </c>
      <c r="AU120" s="254" t="s">
        <v>82</v>
      </c>
      <c r="AV120" s="14" t="s">
        <v>82</v>
      </c>
      <c r="AW120" s="14" t="s">
        <v>33</v>
      </c>
      <c r="AX120" s="14" t="s">
        <v>73</v>
      </c>
      <c r="AY120" s="254" t="s">
        <v>236</v>
      </c>
    </row>
    <row r="121" s="14" customFormat="1">
      <c r="A121" s="14"/>
      <c r="B121" s="244"/>
      <c r="C121" s="245"/>
      <c r="D121" s="235" t="s">
        <v>247</v>
      </c>
      <c r="E121" s="246" t="s">
        <v>19</v>
      </c>
      <c r="F121" s="247" t="s">
        <v>3025</v>
      </c>
      <c r="G121" s="245"/>
      <c r="H121" s="248">
        <v>2.25</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247</v>
      </c>
      <c r="AU121" s="254" t="s">
        <v>82</v>
      </c>
      <c r="AV121" s="14" t="s">
        <v>82</v>
      </c>
      <c r="AW121" s="14" t="s">
        <v>33</v>
      </c>
      <c r="AX121" s="14" t="s">
        <v>73</v>
      </c>
      <c r="AY121" s="254" t="s">
        <v>236</v>
      </c>
    </row>
    <row r="122" s="13" customFormat="1">
      <c r="A122" s="13"/>
      <c r="B122" s="233"/>
      <c r="C122" s="234"/>
      <c r="D122" s="235" t="s">
        <v>247</v>
      </c>
      <c r="E122" s="236" t="s">
        <v>19</v>
      </c>
      <c r="F122" s="237" t="s">
        <v>3030</v>
      </c>
      <c r="G122" s="234"/>
      <c r="H122" s="236" t="s">
        <v>19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247</v>
      </c>
      <c r="AU122" s="243" t="s">
        <v>82</v>
      </c>
      <c r="AV122" s="13" t="s">
        <v>80</v>
      </c>
      <c r="AW122" s="13" t="s">
        <v>33</v>
      </c>
      <c r="AX122" s="13" t="s">
        <v>73</v>
      </c>
      <c r="AY122" s="243" t="s">
        <v>236</v>
      </c>
    </row>
    <row r="123" s="14" customFormat="1">
      <c r="A123" s="14"/>
      <c r="B123" s="244"/>
      <c r="C123" s="245"/>
      <c r="D123" s="235" t="s">
        <v>247</v>
      </c>
      <c r="E123" s="246" t="s">
        <v>19</v>
      </c>
      <c r="F123" s="247" t="s">
        <v>3031</v>
      </c>
      <c r="G123" s="245"/>
      <c r="H123" s="248">
        <v>51.119999999999997</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247</v>
      </c>
      <c r="AU123" s="254" t="s">
        <v>82</v>
      </c>
      <c r="AV123" s="14" t="s">
        <v>82</v>
      </c>
      <c r="AW123" s="14" t="s">
        <v>33</v>
      </c>
      <c r="AX123" s="14" t="s">
        <v>73</v>
      </c>
      <c r="AY123" s="254" t="s">
        <v>236</v>
      </c>
    </row>
    <row r="124" s="13" customFormat="1">
      <c r="A124" s="13"/>
      <c r="B124" s="233"/>
      <c r="C124" s="234"/>
      <c r="D124" s="235" t="s">
        <v>247</v>
      </c>
      <c r="E124" s="236" t="s">
        <v>19</v>
      </c>
      <c r="F124" s="237" t="s">
        <v>3040</v>
      </c>
      <c r="G124" s="234"/>
      <c r="H124" s="236" t="s">
        <v>19</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247</v>
      </c>
      <c r="AU124" s="243" t="s">
        <v>82</v>
      </c>
      <c r="AV124" s="13" t="s">
        <v>80</v>
      </c>
      <c r="AW124" s="13" t="s">
        <v>33</v>
      </c>
      <c r="AX124" s="13" t="s">
        <v>73</v>
      </c>
      <c r="AY124" s="243" t="s">
        <v>236</v>
      </c>
    </row>
    <row r="125" s="14" customFormat="1">
      <c r="A125" s="14"/>
      <c r="B125" s="244"/>
      <c r="C125" s="245"/>
      <c r="D125" s="235" t="s">
        <v>247</v>
      </c>
      <c r="E125" s="246" t="s">
        <v>19</v>
      </c>
      <c r="F125" s="247" t="s">
        <v>3062</v>
      </c>
      <c r="G125" s="245"/>
      <c r="H125" s="248">
        <v>21.559999999999999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247</v>
      </c>
      <c r="AU125" s="254" t="s">
        <v>82</v>
      </c>
      <c r="AV125" s="14" t="s">
        <v>82</v>
      </c>
      <c r="AW125" s="14" t="s">
        <v>33</v>
      </c>
      <c r="AX125" s="14" t="s">
        <v>73</v>
      </c>
      <c r="AY125" s="254" t="s">
        <v>236</v>
      </c>
    </row>
    <row r="126" s="15" customFormat="1">
      <c r="A126" s="15"/>
      <c r="B126" s="255"/>
      <c r="C126" s="256"/>
      <c r="D126" s="235" t="s">
        <v>247</v>
      </c>
      <c r="E126" s="257" t="s">
        <v>19</v>
      </c>
      <c r="F126" s="258" t="s">
        <v>254</v>
      </c>
      <c r="G126" s="256"/>
      <c r="H126" s="259">
        <v>82.670000000000002</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247</v>
      </c>
      <c r="AU126" s="265" t="s">
        <v>82</v>
      </c>
      <c r="AV126" s="15" t="s">
        <v>243</v>
      </c>
      <c r="AW126" s="15" t="s">
        <v>33</v>
      </c>
      <c r="AX126" s="15" t="s">
        <v>80</v>
      </c>
      <c r="AY126" s="265" t="s">
        <v>236</v>
      </c>
    </row>
    <row r="127" s="12" customFormat="1" ht="22.8" customHeight="1">
      <c r="A127" s="12"/>
      <c r="B127" s="199"/>
      <c r="C127" s="200"/>
      <c r="D127" s="201" t="s">
        <v>72</v>
      </c>
      <c r="E127" s="213" t="s">
        <v>271</v>
      </c>
      <c r="F127" s="213" t="s">
        <v>3063</v>
      </c>
      <c r="G127" s="200"/>
      <c r="H127" s="200"/>
      <c r="I127" s="203"/>
      <c r="J127" s="214">
        <f>BK127</f>
        <v>0</v>
      </c>
      <c r="K127" s="200"/>
      <c r="L127" s="205"/>
      <c r="M127" s="206"/>
      <c r="N127" s="207"/>
      <c r="O127" s="207"/>
      <c r="P127" s="208">
        <f>SUM(P128:P169)</f>
        <v>0</v>
      </c>
      <c r="Q127" s="207"/>
      <c r="R127" s="208">
        <f>SUM(R128:R169)</f>
        <v>16.116790000000002</v>
      </c>
      <c r="S127" s="207"/>
      <c r="T127" s="209">
        <f>SUM(T128:T169)</f>
        <v>0</v>
      </c>
      <c r="U127" s="12"/>
      <c r="V127" s="12"/>
      <c r="W127" s="12"/>
      <c r="X127" s="12"/>
      <c r="Y127" s="12"/>
      <c r="Z127" s="12"/>
      <c r="AA127" s="12"/>
      <c r="AB127" s="12"/>
      <c r="AC127" s="12"/>
      <c r="AD127" s="12"/>
      <c r="AE127" s="12"/>
      <c r="AR127" s="210" t="s">
        <v>80</v>
      </c>
      <c r="AT127" s="211" t="s">
        <v>72</v>
      </c>
      <c r="AU127" s="211" t="s">
        <v>80</v>
      </c>
      <c r="AY127" s="210" t="s">
        <v>236</v>
      </c>
      <c r="BK127" s="212">
        <f>SUM(BK128:BK169)</f>
        <v>0</v>
      </c>
    </row>
    <row r="128" s="2" customFormat="1" ht="24.15" customHeight="1">
      <c r="A128" s="40"/>
      <c r="B128" s="41"/>
      <c r="C128" s="215" t="s">
        <v>298</v>
      </c>
      <c r="D128" s="215" t="s">
        <v>238</v>
      </c>
      <c r="E128" s="216" t="s">
        <v>3064</v>
      </c>
      <c r="F128" s="217" t="s">
        <v>3065</v>
      </c>
      <c r="G128" s="218" t="s">
        <v>114</v>
      </c>
      <c r="H128" s="219">
        <v>51.119999999999997</v>
      </c>
      <c r="I128" s="220"/>
      <c r="J128" s="221">
        <f>ROUND(I128*H128,2)</f>
        <v>0</v>
      </c>
      <c r="K128" s="217" t="s">
        <v>242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243</v>
      </c>
      <c r="AT128" s="226" t="s">
        <v>238</v>
      </c>
      <c r="AU128" s="226" t="s">
        <v>82</v>
      </c>
      <c r="AY128" s="19" t="s">
        <v>236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243</v>
      </c>
      <c r="BM128" s="226" t="s">
        <v>3066</v>
      </c>
    </row>
    <row r="129" s="2" customFormat="1">
      <c r="A129" s="40"/>
      <c r="B129" s="41"/>
      <c r="C129" s="42"/>
      <c r="D129" s="228" t="s">
        <v>245</v>
      </c>
      <c r="E129" s="42"/>
      <c r="F129" s="229" t="s">
        <v>3067</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245</v>
      </c>
      <c r="AU129" s="19" t="s">
        <v>82</v>
      </c>
    </row>
    <row r="130" s="13" customFormat="1">
      <c r="A130" s="13"/>
      <c r="B130" s="233"/>
      <c r="C130" s="234"/>
      <c r="D130" s="235" t="s">
        <v>247</v>
      </c>
      <c r="E130" s="236" t="s">
        <v>19</v>
      </c>
      <c r="F130" s="237" t="s">
        <v>3030</v>
      </c>
      <c r="G130" s="234"/>
      <c r="H130" s="236" t="s">
        <v>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247</v>
      </c>
      <c r="AU130" s="243" t="s">
        <v>82</v>
      </c>
      <c r="AV130" s="13" t="s">
        <v>80</v>
      </c>
      <c r="AW130" s="13" t="s">
        <v>33</v>
      </c>
      <c r="AX130" s="13" t="s">
        <v>73</v>
      </c>
      <c r="AY130" s="243" t="s">
        <v>236</v>
      </c>
    </row>
    <row r="131" s="14" customFormat="1">
      <c r="A131" s="14"/>
      <c r="B131" s="244"/>
      <c r="C131" s="245"/>
      <c r="D131" s="235" t="s">
        <v>247</v>
      </c>
      <c r="E131" s="246" t="s">
        <v>19</v>
      </c>
      <c r="F131" s="247" t="s">
        <v>3031</v>
      </c>
      <c r="G131" s="245"/>
      <c r="H131" s="248">
        <v>51.119999999999997</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247</v>
      </c>
      <c r="AU131" s="254" t="s">
        <v>82</v>
      </c>
      <c r="AV131" s="14" t="s">
        <v>82</v>
      </c>
      <c r="AW131" s="14" t="s">
        <v>33</v>
      </c>
      <c r="AX131" s="14" t="s">
        <v>80</v>
      </c>
      <c r="AY131" s="254" t="s">
        <v>236</v>
      </c>
    </row>
    <row r="132" s="2" customFormat="1" ht="24.15" customHeight="1">
      <c r="A132" s="40"/>
      <c r="B132" s="41"/>
      <c r="C132" s="215" t="s">
        <v>305</v>
      </c>
      <c r="D132" s="215" t="s">
        <v>238</v>
      </c>
      <c r="E132" s="216" t="s">
        <v>3068</v>
      </c>
      <c r="F132" s="217" t="s">
        <v>3069</v>
      </c>
      <c r="G132" s="218" t="s">
        <v>114</v>
      </c>
      <c r="H132" s="219">
        <v>51.119999999999997</v>
      </c>
      <c r="I132" s="220"/>
      <c r="J132" s="221">
        <f>ROUND(I132*H132,2)</f>
        <v>0</v>
      </c>
      <c r="K132" s="217" t="s">
        <v>242</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243</v>
      </c>
      <c r="AT132" s="226" t="s">
        <v>238</v>
      </c>
      <c r="AU132" s="226" t="s">
        <v>82</v>
      </c>
      <c r="AY132" s="19" t="s">
        <v>236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243</v>
      </c>
      <c r="BM132" s="226" t="s">
        <v>3070</v>
      </c>
    </row>
    <row r="133" s="2" customFormat="1">
      <c r="A133" s="40"/>
      <c r="B133" s="41"/>
      <c r="C133" s="42"/>
      <c r="D133" s="228" t="s">
        <v>245</v>
      </c>
      <c r="E133" s="42"/>
      <c r="F133" s="229" t="s">
        <v>3071</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245</v>
      </c>
      <c r="AU133" s="19" t="s">
        <v>82</v>
      </c>
    </row>
    <row r="134" s="13" customFormat="1">
      <c r="A134" s="13"/>
      <c r="B134" s="233"/>
      <c r="C134" s="234"/>
      <c r="D134" s="235" t="s">
        <v>247</v>
      </c>
      <c r="E134" s="236" t="s">
        <v>19</v>
      </c>
      <c r="F134" s="237" t="s">
        <v>3030</v>
      </c>
      <c r="G134" s="234"/>
      <c r="H134" s="236" t="s">
        <v>19</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247</v>
      </c>
      <c r="AU134" s="243" t="s">
        <v>82</v>
      </c>
      <c r="AV134" s="13" t="s">
        <v>80</v>
      </c>
      <c r="AW134" s="13" t="s">
        <v>33</v>
      </c>
      <c r="AX134" s="13" t="s">
        <v>73</v>
      </c>
      <c r="AY134" s="243" t="s">
        <v>236</v>
      </c>
    </row>
    <row r="135" s="14" customFormat="1">
      <c r="A135" s="14"/>
      <c r="B135" s="244"/>
      <c r="C135" s="245"/>
      <c r="D135" s="235" t="s">
        <v>247</v>
      </c>
      <c r="E135" s="246" t="s">
        <v>19</v>
      </c>
      <c r="F135" s="247" t="s">
        <v>3031</v>
      </c>
      <c r="G135" s="245"/>
      <c r="H135" s="248">
        <v>51.119999999999997</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247</v>
      </c>
      <c r="AU135" s="254" t="s">
        <v>82</v>
      </c>
      <c r="AV135" s="14" t="s">
        <v>82</v>
      </c>
      <c r="AW135" s="14" t="s">
        <v>33</v>
      </c>
      <c r="AX135" s="14" t="s">
        <v>80</v>
      </c>
      <c r="AY135" s="254" t="s">
        <v>236</v>
      </c>
    </row>
    <row r="136" s="2" customFormat="1" ht="24.15" customHeight="1">
      <c r="A136" s="40"/>
      <c r="B136" s="41"/>
      <c r="C136" s="215" t="s">
        <v>311</v>
      </c>
      <c r="D136" s="215" t="s">
        <v>238</v>
      </c>
      <c r="E136" s="216" t="s">
        <v>3072</v>
      </c>
      <c r="F136" s="217" t="s">
        <v>3073</v>
      </c>
      <c r="G136" s="218" t="s">
        <v>114</v>
      </c>
      <c r="H136" s="219">
        <v>9.9900000000000002</v>
      </c>
      <c r="I136" s="220"/>
      <c r="J136" s="221">
        <f>ROUND(I136*H136,2)</f>
        <v>0</v>
      </c>
      <c r="K136" s="217" t="s">
        <v>242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243</v>
      </c>
      <c r="AT136" s="226" t="s">
        <v>238</v>
      </c>
      <c r="AU136" s="226" t="s">
        <v>82</v>
      </c>
      <c r="AY136" s="19" t="s">
        <v>236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243</v>
      </c>
      <c r="BM136" s="226" t="s">
        <v>3074</v>
      </c>
    </row>
    <row r="137" s="2" customFormat="1">
      <c r="A137" s="40"/>
      <c r="B137" s="41"/>
      <c r="C137" s="42"/>
      <c r="D137" s="228" t="s">
        <v>245</v>
      </c>
      <c r="E137" s="42"/>
      <c r="F137" s="229" t="s">
        <v>3075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245</v>
      </c>
      <c r="AU137" s="19" t="s">
        <v>82</v>
      </c>
    </row>
    <row r="138" s="14" customFormat="1">
      <c r="A138" s="14"/>
      <c r="B138" s="244"/>
      <c r="C138" s="245"/>
      <c r="D138" s="235" t="s">
        <v>247</v>
      </c>
      <c r="E138" s="246" t="s">
        <v>19</v>
      </c>
      <c r="F138" s="247" t="s">
        <v>3024</v>
      </c>
      <c r="G138" s="245"/>
      <c r="H138" s="248">
        <v>7.7400000000000002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247</v>
      </c>
      <c r="AU138" s="254" t="s">
        <v>82</v>
      </c>
      <c r="AV138" s="14" t="s">
        <v>82</v>
      </c>
      <c r="AW138" s="14" t="s">
        <v>33</v>
      </c>
      <c r="AX138" s="14" t="s">
        <v>73</v>
      </c>
      <c r="AY138" s="254" t="s">
        <v>236</v>
      </c>
    </row>
    <row r="139" s="14" customFormat="1">
      <c r="A139" s="14"/>
      <c r="B139" s="244"/>
      <c r="C139" s="245"/>
      <c r="D139" s="235" t="s">
        <v>247</v>
      </c>
      <c r="E139" s="246" t="s">
        <v>19</v>
      </c>
      <c r="F139" s="247" t="s">
        <v>3025</v>
      </c>
      <c r="G139" s="245"/>
      <c r="H139" s="248">
        <v>2.25</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247</v>
      </c>
      <c r="AU139" s="254" t="s">
        <v>82</v>
      </c>
      <c r="AV139" s="14" t="s">
        <v>82</v>
      </c>
      <c r="AW139" s="14" t="s">
        <v>33</v>
      </c>
      <c r="AX139" s="14" t="s">
        <v>73</v>
      </c>
      <c r="AY139" s="254" t="s">
        <v>236</v>
      </c>
    </row>
    <row r="140" s="15" customFormat="1">
      <c r="A140" s="15"/>
      <c r="B140" s="255"/>
      <c r="C140" s="256"/>
      <c r="D140" s="235" t="s">
        <v>247</v>
      </c>
      <c r="E140" s="257" t="s">
        <v>19</v>
      </c>
      <c r="F140" s="258" t="s">
        <v>254</v>
      </c>
      <c r="G140" s="256"/>
      <c r="H140" s="259">
        <v>9.9900000000000002</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247</v>
      </c>
      <c r="AU140" s="265" t="s">
        <v>82</v>
      </c>
      <c r="AV140" s="15" t="s">
        <v>243</v>
      </c>
      <c r="AW140" s="15" t="s">
        <v>33</v>
      </c>
      <c r="AX140" s="15" t="s">
        <v>80</v>
      </c>
      <c r="AY140" s="265" t="s">
        <v>236</v>
      </c>
    </row>
    <row r="141" s="2" customFormat="1" ht="24.15" customHeight="1">
      <c r="A141" s="40"/>
      <c r="B141" s="41"/>
      <c r="C141" s="215" t="s">
        <v>317</v>
      </c>
      <c r="D141" s="215" t="s">
        <v>238</v>
      </c>
      <c r="E141" s="216" t="s">
        <v>3076</v>
      </c>
      <c r="F141" s="217" t="s">
        <v>3077</v>
      </c>
      <c r="G141" s="218" t="s">
        <v>114</v>
      </c>
      <c r="H141" s="219">
        <v>72.680000000000007</v>
      </c>
      <c r="I141" s="220"/>
      <c r="J141" s="221">
        <f>ROUND(I141*H141,2)</f>
        <v>0</v>
      </c>
      <c r="K141" s="217" t="s">
        <v>242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243</v>
      </c>
      <c r="AT141" s="226" t="s">
        <v>238</v>
      </c>
      <c r="AU141" s="226" t="s">
        <v>82</v>
      </c>
      <c r="AY141" s="19" t="s">
        <v>236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243</v>
      </c>
      <c r="BM141" s="226" t="s">
        <v>3078</v>
      </c>
    </row>
    <row r="142" s="2" customFormat="1">
      <c r="A142" s="40"/>
      <c r="B142" s="41"/>
      <c r="C142" s="42"/>
      <c r="D142" s="228" t="s">
        <v>245</v>
      </c>
      <c r="E142" s="42"/>
      <c r="F142" s="229" t="s">
        <v>3079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245</v>
      </c>
      <c r="AU142" s="19" t="s">
        <v>82</v>
      </c>
    </row>
    <row r="143" s="13" customFormat="1">
      <c r="A143" s="13"/>
      <c r="B143" s="233"/>
      <c r="C143" s="234"/>
      <c r="D143" s="235" t="s">
        <v>247</v>
      </c>
      <c r="E143" s="236" t="s">
        <v>19</v>
      </c>
      <c r="F143" s="237" t="s">
        <v>3040</v>
      </c>
      <c r="G143" s="234"/>
      <c r="H143" s="236" t="s">
        <v>19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247</v>
      </c>
      <c r="AU143" s="243" t="s">
        <v>82</v>
      </c>
      <c r="AV143" s="13" t="s">
        <v>80</v>
      </c>
      <c r="AW143" s="13" t="s">
        <v>33</v>
      </c>
      <c r="AX143" s="13" t="s">
        <v>73</v>
      </c>
      <c r="AY143" s="243" t="s">
        <v>236</v>
      </c>
    </row>
    <row r="144" s="14" customFormat="1">
      <c r="A144" s="14"/>
      <c r="B144" s="244"/>
      <c r="C144" s="245"/>
      <c r="D144" s="235" t="s">
        <v>247</v>
      </c>
      <c r="E144" s="246" t="s">
        <v>19</v>
      </c>
      <c r="F144" s="247" t="s">
        <v>3062</v>
      </c>
      <c r="G144" s="245"/>
      <c r="H144" s="248">
        <v>21.559999999999999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247</v>
      </c>
      <c r="AU144" s="254" t="s">
        <v>82</v>
      </c>
      <c r="AV144" s="14" t="s">
        <v>82</v>
      </c>
      <c r="AW144" s="14" t="s">
        <v>33</v>
      </c>
      <c r="AX144" s="14" t="s">
        <v>73</v>
      </c>
      <c r="AY144" s="254" t="s">
        <v>236</v>
      </c>
    </row>
    <row r="145" s="13" customFormat="1">
      <c r="A145" s="13"/>
      <c r="B145" s="233"/>
      <c r="C145" s="234"/>
      <c r="D145" s="235" t="s">
        <v>247</v>
      </c>
      <c r="E145" s="236" t="s">
        <v>19</v>
      </c>
      <c r="F145" s="237" t="s">
        <v>3030</v>
      </c>
      <c r="G145" s="234"/>
      <c r="H145" s="236" t="s">
        <v>19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247</v>
      </c>
      <c r="AU145" s="243" t="s">
        <v>82</v>
      </c>
      <c r="AV145" s="13" t="s">
        <v>80</v>
      </c>
      <c r="AW145" s="13" t="s">
        <v>33</v>
      </c>
      <c r="AX145" s="13" t="s">
        <v>73</v>
      </c>
      <c r="AY145" s="243" t="s">
        <v>236</v>
      </c>
    </row>
    <row r="146" s="14" customFormat="1">
      <c r="A146" s="14"/>
      <c r="B146" s="244"/>
      <c r="C146" s="245"/>
      <c r="D146" s="235" t="s">
        <v>247</v>
      </c>
      <c r="E146" s="246" t="s">
        <v>19</v>
      </c>
      <c r="F146" s="247" t="s">
        <v>3031</v>
      </c>
      <c r="G146" s="245"/>
      <c r="H146" s="248">
        <v>51.119999999999997</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247</v>
      </c>
      <c r="AU146" s="254" t="s">
        <v>82</v>
      </c>
      <c r="AV146" s="14" t="s">
        <v>82</v>
      </c>
      <c r="AW146" s="14" t="s">
        <v>33</v>
      </c>
      <c r="AX146" s="14" t="s">
        <v>73</v>
      </c>
      <c r="AY146" s="254" t="s">
        <v>236</v>
      </c>
    </row>
    <row r="147" s="15" customFormat="1">
      <c r="A147" s="15"/>
      <c r="B147" s="255"/>
      <c r="C147" s="256"/>
      <c r="D147" s="235" t="s">
        <v>247</v>
      </c>
      <c r="E147" s="257" t="s">
        <v>19</v>
      </c>
      <c r="F147" s="258" t="s">
        <v>254</v>
      </c>
      <c r="G147" s="256"/>
      <c r="H147" s="259">
        <v>72.680000000000007</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247</v>
      </c>
      <c r="AU147" s="265" t="s">
        <v>82</v>
      </c>
      <c r="AV147" s="15" t="s">
        <v>243</v>
      </c>
      <c r="AW147" s="15" t="s">
        <v>33</v>
      </c>
      <c r="AX147" s="15" t="s">
        <v>80</v>
      </c>
      <c r="AY147" s="265" t="s">
        <v>236</v>
      </c>
    </row>
    <row r="148" s="2" customFormat="1" ht="24.15" customHeight="1">
      <c r="A148" s="40"/>
      <c r="B148" s="41"/>
      <c r="C148" s="215" t="s">
        <v>326</v>
      </c>
      <c r="D148" s="215" t="s">
        <v>238</v>
      </c>
      <c r="E148" s="216" t="s">
        <v>3080</v>
      </c>
      <c r="F148" s="217" t="s">
        <v>3081</v>
      </c>
      <c r="G148" s="218" t="s">
        <v>114</v>
      </c>
      <c r="H148" s="219">
        <v>26.905999999999999</v>
      </c>
      <c r="I148" s="220"/>
      <c r="J148" s="221">
        <f>ROUND(I148*H148,2)</f>
        <v>0</v>
      </c>
      <c r="K148" s="217" t="s">
        <v>242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243</v>
      </c>
      <c r="AT148" s="226" t="s">
        <v>238</v>
      </c>
      <c r="AU148" s="226" t="s">
        <v>82</v>
      </c>
      <c r="AY148" s="19" t="s">
        <v>236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243</v>
      </c>
      <c r="BM148" s="226" t="s">
        <v>3082</v>
      </c>
    </row>
    <row r="149" s="2" customFormat="1">
      <c r="A149" s="40"/>
      <c r="B149" s="41"/>
      <c r="C149" s="42"/>
      <c r="D149" s="228" t="s">
        <v>245</v>
      </c>
      <c r="E149" s="42"/>
      <c r="F149" s="229" t="s">
        <v>3083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245</v>
      </c>
      <c r="AU149" s="19" t="s">
        <v>82</v>
      </c>
    </row>
    <row r="150" s="13" customFormat="1">
      <c r="A150" s="13"/>
      <c r="B150" s="233"/>
      <c r="C150" s="234"/>
      <c r="D150" s="235" t="s">
        <v>247</v>
      </c>
      <c r="E150" s="236" t="s">
        <v>19</v>
      </c>
      <c r="F150" s="237" t="s">
        <v>3043</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247</v>
      </c>
      <c r="AU150" s="243" t="s">
        <v>82</v>
      </c>
      <c r="AV150" s="13" t="s">
        <v>80</v>
      </c>
      <c r="AW150" s="13" t="s">
        <v>33</v>
      </c>
      <c r="AX150" s="13" t="s">
        <v>73</v>
      </c>
      <c r="AY150" s="243" t="s">
        <v>236</v>
      </c>
    </row>
    <row r="151" s="14" customFormat="1">
      <c r="A151" s="14"/>
      <c r="B151" s="244"/>
      <c r="C151" s="245"/>
      <c r="D151" s="235" t="s">
        <v>247</v>
      </c>
      <c r="E151" s="246" t="s">
        <v>19</v>
      </c>
      <c r="F151" s="247" t="s">
        <v>3084</v>
      </c>
      <c r="G151" s="245"/>
      <c r="H151" s="248">
        <v>26.905999999999999</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247</v>
      </c>
      <c r="AU151" s="254" t="s">
        <v>82</v>
      </c>
      <c r="AV151" s="14" t="s">
        <v>82</v>
      </c>
      <c r="AW151" s="14" t="s">
        <v>33</v>
      </c>
      <c r="AX151" s="14" t="s">
        <v>80</v>
      </c>
      <c r="AY151" s="254" t="s">
        <v>236</v>
      </c>
    </row>
    <row r="152" s="2" customFormat="1" ht="24.15" customHeight="1">
      <c r="A152" s="40"/>
      <c r="B152" s="41"/>
      <c r="C152" s="215" t="s">
        <v>335</v>
      </c>
      <c r="D152" s="215" t="s">
        <v>238</v>
      </c>
      <c r="E152" s="216" t="s">
        <v>3085</v>
      </c>
      <c r="F152" s="217" t="s">
        <v>3086</v>
      </c>
      <c r="G152" s="218" t="s">
        <v>114</v>
      </c>
      <c r="H152" s="219">
        <v>51.119999999999997</v>
      </c>
      <c r="I152" s="220"/>
      <c r="J152" s="221">
        <f>ROUND(I152*H152,2)</f>
        <v>0</v>
      </c>
      <c r="K152" s="217" t="s">
        <v>242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243</v>
      </c>
      <c r="AT152" s="226" t="s">
        <v>238</v>
      </c>
      <c r="AU152" s="226" t="s">
        <v>82</v>
      </c>
      <c r="AY152" s="19" t="s">
        <v>236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243</v>
      </c>
      <c r="BM152" s="226" t="s">
        <v>3087</v>
      </c>
    </row>
    <row r="153" s="2" customFormat="1">
      <c r="A153" s="40"/>
      <c r="B153" s="41"/>
      <c r="C153" s="42"/>
      <c r="D153" s="228" t="s">
        <v>245</v>
      </c>
      <c r="E153" s="42"/>
      <c r="F153" s="229" t="s">
        <v>3088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245</v>
      </c>
      <c r="AU153" s="19" t="s">
        <v>82</v>
      </c>
    </row>
    <row r="154" s="13" customFormat="1">
      <c r="A154" s="13"/>
      <c r="B154" s="233"/>
      <c r="C154" s="234"/>
      <c r="D154" s="235" t="s">
        <v>247</v>
      </c>
      <c r="E154" s="236" t="s">
        <v>19</v>
      </c>
      <c r="F154" s="237" t="s">
        <v>3030</v>
      </c>
      <c r="G154" s="234"/>
      <c r="H154" s="236" t="s">
        <v>19</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247</v>
      </c>
      <c r="AU154" s="243" t="s">
        <v>82</v>
      </c>
      <c r="AV154" s="13" t="s">
        <v>80</v>
      </c>
      <c r="AW154" s="13" t="s">
        <v>33</v>
      </c>
      <c r="AX154" s="13" t="s">
        <v>73</v>
      </c>
      <c r="AY154" s="243" t="s">
        <v>236</v>
      </c>
    </row>
    <row r="155" s="14" customFormat="1">
      <c r="A155" s="14"/>
      <c r="B155" s="244"/>
      <c r="C155" s="245"/>
      <c r="D155" s="235" t="s">
        <v>247</v>
      </c>
      <c r="E155" s="246" t="s">
        <v>19</v>
      </c>
      <c r="F155" s="247" t="s">
        <v>3031</v>
      </c>
      <c r="G155" s="245"/>
      <c r="H155" s="248">
        <v>51.119999999999997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247</v>
      </c>
      <c r="AU155" s="254" t="s">
        <v>82</v>
      </c>
      <c r="AV155" s="14" t="s">
        <v>82</v>
      </c>
      <c r="AW155" s="14" t="s">
        <v>33</v>
      </c>
      <c r="AX155" s="14" t="s">
        <v>80</v>
      </c>
      <c r="AY155" s="254" t="s">
        <v>236</v>
      </c>
    </row>
    <row r="156" s="2" customFormat="1" ht="37.8" customHeight="1">
      <c r="A156" s="40"/>
      <c r="B156" s="41"/>
      <c r="C156" s="215" t="s">
        <v>8</v>
      </c>
      <c r="D156" s="215" t="s">
        <v>238</v>
      </c>
      <c r="E156" s="216" t="s">
        <v>3089</v>
      </c>
      <c r="F156" s="217" t="s">
        <v>3090</v>
      </c>
      <c r="G156" s="218" t="s">
        <v>114</v>
      </c>
      <c r="H156" s="219">
        <v>72.680000000000007</v>
      </c>
      <c r="I156" s="220"/>
      <c r="J156" s="221">
        <f>ROUND(I156*H156,2)</f>
        <v>0</v>
      </c>
      <c r="K156" s="217" t="s">
        <v>242</v>
      </c>
      <c r="L156" s="46"/>
      <c r="M156" s="222" t="s">
        <v>19</v>
      </c>
      <c r="N156" s="223" t="s">
        <v>44</v>
      </c>
      <c r="O156" s="86"/>
      <c r="P156" s="224">
        <f>O156*H156</f>
        <v>0</v>
      </c>
      <c r="Q156" s="224">
        <v>0.10100000000000001</v>
      </c>
      <c r="R156" s="224">
        <f>Q156*H156</f>
        <v>7.3406800000000008</v>
      </c>
      <c r="S156" s="224">
        <v>0</v>
      </c>
      <c r="T156" s="225">
        <f>S156*H156</f>
        <v>0</v>
      </c>
      <c r="U156" s="40"/>
      <c r="V156" s="40"/>
      <c r="W156" s="40"/>
      <c r="X156" s="40"/>
      <c r="Y156" s="40"/>
      <c r="Z156" s="40"/>
      <c r="AA156" s="40"/>
      <c r="AB156" s="40"/>
      <c r="AC156" s="40"/>
      <c r="AD156" s="40"/>
      <c r="AE156" s="40"/>
      <c r="AR156" s="226" t="s">
        <v>243</v>
      </c>
      <c r="AT156" s="226" t="s">
        <v>238</v>
      </c>
      <c r="AU156" s="226" t="s">
        <v>82</v>
      </c>
      <c r="AY156" s="19" t="s">
        <v>236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243</v>
      </c>
      <c r="BM156" s="226" t="s">
        <v>3091</v>
      </c>
    </row>
    <row r="157" s="2" customFormat="1">
      <c r="A157" s="40"/>
      <c r="B157" s="41"/>
      <c r="C157" s="42"/>
      <c r="D157" s="228" t="s">
        <v>245</v>
      </c>
      <c r="E157" s="42"/>
      <c r="F157" s="229" t="s">
        <v>3092</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82</v>
      </c>
    </row>
    <row r="158" s="13" customFormat="1">
      <c r="A158" s="13"/>
      <c r="B158" s="233"/>
      <c r="C158" s="234"/>
      <c r="D158" s="235" t="s">
        <v>247</v>
      </c>
      <c r="E158" s="236" t="s">
        <v>19</v>
      </c>
      <c r="F158" s="237" t="s">
        <v>3040</v>
      </c>
      <c r="G158" s="234"/>
      <c r="H158" s="236" t="s">
        <v>19</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247</v>
      </c>
      <c r="AU158" s="243" t="s">
        <v>82</v>
      </c>
      <c r="AV158" s="13" t="s">
        <v>80</v>
      </c>
      <c r="AW158" s="13" t="s">
        <v>33</v>
      </c>
      <c r="AX158" s="13" t="s">
        <v>73</v>
      </c>
      <c r="AY158" s="243" t="s">
        <v>236</v>
      </c>
    </row>
    <row r="159" s="14" customFormat="1">
      <c r="A159" s="14"/>
      <c r="B159" s="244"/>
      <c r="C159" s="245"/>
      <c r="D159" s="235" t="s">
        <v>247</v>
      </c>
      <c r="E159" s="246" t="s">
        <v>19</v>
      </c>
      <c r="F159" s="247" t="s">
        <v>3062</v>
      </c>
      <c r="G159" s="245"/>
      <c r="H159" s="248">
        <v>21.559999999999999</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247</v>
      </c>
      <c r="AU159" s="254" t="s">
        <v>82</v>
      </c>
      <c r="AV159" s="14" t="s">
        <v>82</v>
      </c>
      <c r="AW159" s="14" t="s">
        <v>33</v>
      </c>
      <c r="AX159" s="14" t="s">
        <v>73</v>
      </c>
      <c r="AY159" s="254" t="s">
        <v>236</v>
      </c>
    </row>
    <row r="160" s="13" customFormat="1">
      <c r="A160" s="13"/>
      <c r="B160" s="233"/>
      <c r="C160" s="234"/>
      <c r="D160" s="235" t="s">
        <v>247</v>
      </c>
      <c r="E160" s="236" t="s">
        <v>19</v>
      </c>
      <c r="F160" s="237" t="s">
        <v>3030</v>
      </c>
      <c r="G160" s="234"/>
      <c r="H160" s="236" t="s">
        <v>19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247</v>
      </c>
      <c r="AU160" s="243" t="s">
        <v>82</v>
      </c>
      <c r="AV160" s="13" t="s">
        <v>80</v>
      </c>
      <c r="AW160" s="13" t="s">
        <v>33</v>
      </c>
      <c r="AX160" s="13" t="s">
        <v>73</v>
      </c>
      <c r="AY160" s="243" t="s">
        <v>236</v>
      </c>
    </row>
    <row r="161" s="14" customFormat="1">
      <c r="A161" s="14"/>
      <c r="B161" s="244"/>
      <c r="C161" s="245"/>
      <c r="D161" s="235" t="s">
        <v>247</v>
      </c>
      <c r="E161" s="246" t="s">
        <v>19</v>
      </c>
      <c r="F161" s="247" t="s">
        <v>3031</v>
      </c>
      <c r="G161" s="245"/>
      <c r="H161" s="248">
        <v>51.119999999999997</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247</v>
      </c>
      <c r="AU161" s="254" t="s">
        <v>82</v>
      </c>
      <c r="AV161" s="14" t="s">
        <v>82</v>
      </c>
      <c r="AW161" s="14" t="s">
        <v>33</v>
      </c>
      <c r="AX161" s="14" t="s">
        <v>73</v>
      </c>
      <c r="AY161" s="254" t="s">
        <v>236</v>
      </c>
    </row>
    <row r="162" s="15" customFormat="1">
      <c r="A162" s="15"/>
      <c r="B162" s="255"/>
      <c r="C162" s="256"/>
      <c r="D162" s="235" t="s">
        <v>247</v>
      </c>
      <c r="E162" s="257" t="s">
        <v>19</v>
      </c>
      <c r="F162" s="258" t="s">
        <v>254</v>
      </c>
      <c r="G162" s="256"/>
      <c r="H162" s="259">
        <v>72.680000000000007</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247</v>
      </c>
      <c r="AU162" s="265" t="s">
        <v>82</v>
      </c>
      <c r="AV162" s="15" t="s">
        <v>243</v>
      </c>
      <c r="AW162" s="15" t="s">
        <v>33</v>
      </c>
      <c r="AX162" s="15" t="s">
        <v>80</v>
      </c>
      <c r="AY162" s="265" t="s">
        <v>236</v>
      </c>
    </row>
    <row r="163" s="2" customFormat="1" ht="16.5" customHeight="1">
      <c r="A163" s="40"/>
      <c r="B163" s="41"/>
      <c r="C163" s="277" t="s">
        <v>348</v>
      </c>
      <c r="D163" s="277" t="s">
        <v>701</v>
      </c>
      <c r="E163" s="278" t="s">
        <v>3093</v>
      </c>
      <c r="F163" s="279" t="s">
        <v>3094</v>
      </c>
      <c r="G163" s="280" t="s">
        <v>114</v>
      </c>
      <c r="H163" s="281">
        <v>76.313999999999993</v>
      </c>
      <c r="I163" s="282"/>
      <c r="J163" s="283">
        <f>ROUND(I163*H163,2)</f>
        <v>0</v>
      </c>
      <c r="K163" s="279" t="s">
        <v>242</v>
      </c>
      <c r="L163" s="284"/>
      <c r="M163" s="285" t="s">
        <v>19</v>
      </c>
      <c r="N163" s="286" t="s">
        <v>44</v>
      </c>
      <c r="O163" s="86"/>
      <c r="P163" s="224">
        <f>O163*H163</f>
        <v>0</v>
      </c>
      <c r="Q163" s="224">
        <v>0.11500000000000001</v>
      </c>
      <c r="R163" s="224">
        <f>Q163*H163</f>
        <v>8.7761099999999992</v>
      </c>
      <c r="S163" s="224">
        <v>0</v>
      </c>
      <c r="T163" s="225">
        <f>S163*H163</f>
        <v>0</v>
      </c>
      <c r="U163" s="40"/>
      <c r="V163" s="40"/>
      <c r="W163" s="40"/>
      <c r="X163" s="40"/>
      <c r="Y163" s="40"/>
      <c r="Z163" s="40"/>
      <c r="AA163" s="40"/>
      <c r="AB163" s="40"/>
      <c r="AC163" s="40"/>
      <c r="AD163" s="40"/>
      <c r="AE163" s="40"/>
      <c r="AR163" s="226" t="s">
        <v>292</v>
      </c>
      <c r="AT163" s="226" t="s">
        <v>701</v>
      </c>
      <c r="AU163" s="226" t="s">
        <v>82</v>
      </c>
      <c r="AY163" s="19" t="s">
        <v>236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243</v>
      </c>
      <c r="BM163" s="226" t="s">
        <v>3095</v>
      </c>
    </row>
    <row r="164" s="13" customFormat="1">
      <c r="A164" s="13"/>
      <c r="B164" s="233"/>
      <c r="C164" s="234"/>
      <c r="D164" s="235" t="s">
        <v>247</v>
      </c>
      <c r="E164" s="236" t="s">
        <v>19</v>
      </c>
      <c r="F164" s="237" t="s">
        <v>3040</v>
      </c>
      <c r="G164" s="234"/>
      <c r="H164" s="236" t="s">
        <v>19</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247</v>
      </c>
      <c r="AU164" s="243" t="s">
        <v>82</v>
      </c>
      <c r="AV164" s="13" t="s">
        <v>80</v>
      </c>
      <c r="AW164" s="13" t="s">
        <v>33</v>
      </c>
      <c r="AX164" s="13" t="s">
        <v>73</v>
      </c>
      <c r="AY164" s="243" t="s">
        <v>236</v>
      </c>
    </row>
    <row r="165" s="14" customFormat="1">
      <c r="A165" s="14"/>
      <c r="B165" s="244"/>
      <c r="C165" s="245"/>
      <c r="D165" s="235" t="s">
        <v>247</v>
      </c>
      <c r="E165" s="246" t="s">
        <v>19</v>
      </c>
      <c r="F165" s="247" t="s">
        <v>3062</v>
      </c>
      <c r="G165" s="245"/>
      <c r="H165" s="248">
        <v>21.559999999999999</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247</v>
      </c>
      <c r="AU165" s="254" t="s">
        <v>82</v>
      </c>
      <c r="AV165" s="14" t="s">
        <v>82</v>
      </c>
      <c r="AW165" s="14" t="s">
        <v>33</v>
      </c>
      <c r="AX165" s="14" t="s">
        <v>73</v>
      </c>
      <c r="AY165" s="254" t="s">
        <v>236</v>
      </c>
    </row>
    <row r="166" s="13" customFormat="1">
      <c r="A166" s="13"/>
      <c r="B166" s="233"/>
      <c r="C166" s="234"/>
      <c r="D166" s="235" t="s">
        <v>247</v>
      </c>
      <c r="E166" s="236" t="s">
        <v>19</v>
      </c>
      <c r="F166" s="237" t="s">
        <v>3030</v>
      </c>
      <c r="G166" s="234"/>
      <c r="H166" s="236" t="s">
        <v>19</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247</v>
      </c>
      <c r="AU166" s="243" t="s">
        <v>82</v>
      </c>
      <c r="AV166" s="13" t="s">
        <v>80</v>
      </c>
      <c r="AW166" s="13" t="s">
        <v>33</v>
      </c>
      <c r="AX166" s="13" t="s">
        <v>73</v>
      </c>
      <c r="AY166" s="243" t="s">
        <v>236</v>
      </c>
    </row>
    <row r="167" s="14" customFormat="1">
      <c r="A167" s="14"/>
      <c r="B167" s="244"/>
      <c r="C167" s="245"/>
      <c r="D167" s="235" t="s">
        <v>247</v>
      </c>
      <c r="E167" s="246" t="s">
        <v>19</v>
      </c>
      <c r="F167" s="247" t="s">
        <v>3031</v>
      </c>
      <c r="G167" s="245"/>
      <c r="H167" s="248">
        <v>51.119999999999997</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247</v>
      </c>
      <c r="AU167" s="254" t="s">
        <v>82</v>
      </c>
      <c r="AV167" s="14" t="s">
        <v>82</v>
      </c>
      <c r="AW167" s="14" t="s">
        <v>33</v>
      </c>
      <c r="AX167" s="14" t="s">
        <v>73</v>
      </c>
      <c r="AY167" s="254" t="s">
        <v>236</v>
      </c>
    </row>
    <row r="168" s="15" customFormat="1">
      <c r="A168" s="15"/>
      <c r="B168" s="255"/>
      <c r="C168" s="256"/>
      <c r="D168" s="235" t="s">
        <v>247</v>
      </c>
      <c r="E168" s="257" t="s">
        <v>19</v>
      </c>
      <c r="F168" s="258" t="s">
        <v>254</v>
      </c>
      <c r="G168" s="256"/>
      <c r="H168" s="259">
        <v>72.680000000000007</v>
      </c>
      <c r="I168" s="260"/>
      <c r="J168" s="256"/>
      <c r="K168" s="256"/>
      <c r="L168" s="261"/>
      <c r="M168" s="262"/>
      <c r="N168" s="263"/>
      <c r="O168" s="263"/>
      <c r="P168" s="263"/>
      <c r="Q168" s="263"/>
      <c r="R168" s="263"/>
      <c r="S168" s="263"/>
      <c r="T168" s="264"/>
      <c r="U168" s="15"/>
      <c r="V168" s="15"/>
      <c r="W168" s="15"/>
      <c r="X168" s="15"/>
      <c r="Y168" s="15"/>
      <c r="Z168" s="15"/>
      <c r="AA168" s="15"/>
      <c r="AB168" s="15"/>
      <c r="AC168" s="15"/>
      <c r="AD168" s="15"/>
      <c r="AE168" s="15"/>
      <c r="AT168" s="265" t="s">
        <v>247</v>
      </c>
      <c r="AU168" s="265" t="s">
        <v>82</v>
      </c>
      <c r="AV168" s="15" t="s">
        <v>243</v>
      </c>
      <c r="AW168" s="15" t="s">
        <v>33</v>
      </c>
      <c r="AX168" s="15" t="s">
        <v>80</v>
      </c>
      <c r="AY168" s="265" t="s">
        <v>236</v>
      </c>
    </row>
    <row r="169" s="14" customFormat="1">
      <c r="A169" s="14"/>
      <c r="B169" s="244"/>
      <c r="C169" s="245"/>
      <c r="D169" s="235" t="s">
        <v>247</v>
      </c>
      <c r="E169" s="245"/>
      <c r="F169" s="247" t="s">
        <v>3096</v>
      </c>
      <c r="G169" s="245"/>
      <c r="H169" s="248">
        <v>76.313999999999993</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247</v>
      </c>
      <c r="AU169" s="254" t="s">
        <v>82</v>
      </c>
      <c r="AV169" s="14" t="s">
        <v>82</v>
      </c>
      <c r="AW169" s="14" t="s">
        <v>4</v>
      </c>
      <c r="AX169" s="14" t="s">
        <v>80</v>
      </c>
      <c r="AY169" s="254" t="s">
        <v>236</v>
      </c>
    </row>
    <row r="170" s="12" customFormat="1" ht="22.8" customHeight="1">
      <c r="A170" s="12"/>
      <c r="B170" s="199"/>
      <c r="C170" s="200"/>
      <c r="D170" s="201" t="s">
        <v>72</v>
      </c>
      <c r="E170" s="213" t="s">
        <v>278</v>
      </c>
      <c r="F170" s="213" t="s">
        <v>422</v>
      </c>
      <c r="G170" s="200"/>
      <c r="H170" s="200"/>
      <c r="I170" s="203"/>
      <c r="J170" s="214">
        <f>BK170</f>
        <v>0</v>
      </c>
      <c r="K170" s="200"/>
      <c r="L170" s="205"/>
      <c r="M170" s="206"/>
      <c r="N170" s="207"/>
      <c r="O170" s="207"/>
      <c r="P170" s="208">
        <f>SUM(P171:P179)</f>
        <v>0</v>
      </c>
      <c r="Q170" s="207"/>
      <c r="R170" s="208">
        <f>SUM(R171:R179)</f>
        <v>10.81495552</v>
      </c>
      <c r="S170" s="207"/>
      <c r="T170" s="209">
        <f>SUM(T171:T179)</f>
        <v>0</v>
      </c>
      <c r="U170" s="12"/>
      <c r="V170" s="12"/>
      <c r="W170" s="12"/>
      <c r="X170" s="12"/>
      <c r="Y170" s="12"/>
      <c r="Z170" s="12"/>
      <c r="AA170" s="12"/>
      <c r="AB170" s="12"/>
      <c r="AC170" s="12"/>
      <c r="AD170" s="12"/>
      <c r="AE170" s="12"/>
      <c r="AR170" s="210" t="s">
        <v>80</v>
      </c>
      <c r="AT170" s="211" t="s">
        <v>72</v>
      </c>
      <c r="AU170" s="211" t="s">
        <v>80</v>
      </c>
      <c r="AY170" s="210" t="s">
        <v>236</v>
      </c>
      <c r="BK170" s="212">
        <f>SUM(BK171:BK179)</f>
        <v>0</v>
      </c>
    </row>
    <row r="171" s="2" customFormat="1" ht="24.15" customHeight="1">
      <c r="A171" s="40"/>
      <c r="B171" s="41"/>
      <c r="C171" s="215" t="s">
        <v>356</v>
      </c>
      <c r="D171" s="215" t="s">
        <v>238</v>
      </c>
      <c r="E171" s="216" t="s">
        <v>3097</v>
      </c>
      <c r="F171" s="217" t="s">
        <v>3098</v>
      </c>
      <c r="G171" s="218" t="s">
        <v>114</v>
      </c>
      <c r="H171" s="219">
        <v>9.9900000000000002</v>
      </c>
      <c r="I171" s="220"/>
      <c r="J171" s="221">
        <f>ROUND(I171*H171,2)</f>
        <v>0</v>
      </c>
      <c r="K171" s="217" t="s">
        <v>242</v>
      </c>
      <c r="L171" s="46"/>
      <c r="M171" s="222" t="s">
        <v>19</v>
      </c>
      <c r="N171" s="223" t="s">
        <v>44</v>
      </c>
      <c r="O171" s="86"/>
      <c r="P171" s="224">
        <f>O171*H171</f>
        <v>0</v>
      </c>
      <c r="Q171" s="224">
        <v>0.29311999999999999</v>
      </c>
      <c r="R171" s="224">
        <f>Q171*H171</f>
        <v>2.9282688000000001</v>
      </c>
      <c r="S171" s="224">
        <v>0</v>
      </c>
      <c r="T171" s="225">
        <f>S171*H171</f>
        <v>0</v>
      </c>
      <c r="U171" s="40"/>
      <c r="V171" s="40"/>
      <c r="W171" s="40"/>
      <c r="X171" s="40"/>
      <c r="Y171" s="40"/>
      <c r="Z171" s="40"/>
      <c r="AA171" s="40"/>
      <c r="AB171" s="40"/>
      <c r="AC171" s="40"/>
      <c r="AD171" s="40"/>
      <c r="AE171" s="40"/>
      <c r="AR171" s="226" t="s">
        <v>243</v>
      </c>
      <c r="AT171" s="226" t="s">
        <v>238</v>
      </c>
      <c r="AU171" s="226" t="s">
        <v>82</v>
      </c>
      <c r="AY171" s="19" t="s">
        <v>236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243</v>
      </c>
      <c r="BM171" s="226" t="s">
        <v>3099</v>
      </c>
    </row>
    <row r="172" s="2" customFormat="1">
      <c r="A172" s="40"/>
      <c r="B172" s="41"/>
      <c r="C172" s="42"/>
      <c r="D172" s="228" t="s">
        <v>245</v>
      </c>
      <c r="E172" s="42"/>
      <c r="F172" s="229" t="s">
        <v>3100</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82</v>
      </c>
    </row>
    <row r="173" s="14" customFormat="1">
      <c r="A173" s="14"/>
      <c r="B173" s="244"/>
      <c r="C173" s="245"/>
      <c r="D173" s="235" t="s">
        <v>247</v>
      </c>
      <c r="E173" s="246" t="s">
        <v>19</v>
      </c>
      <c r="F173" s="247" t="s">
        <v>3024</v>
      </c>
      <c r="G173" s="245"/>
      <c r="H173" s="248">
        <v>7.7400000000000002</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247</v>
      </c>
      <c r="AU173" s="254" t="s">
        <v>82</v>
      </c>
      <c r="AV173" s="14" t="s">
        <v>82</v>
      </c>
      <c r="AW173" s="14" t="s">
        <v>33</v>
      </c>
      <c r="AX173" s="14" t="s">
        <v>73</v>
      </c>
      <c r="AY173" s="254" t="s">
        <v>236</v>
      </c>
    </row>
    <row r="174" s="14" customFormat="1">
      <c r="A174" s="14"/>
      <c r="B174" s="244"/>
      <c r="C174" s="245"/>
      <c r="D174" s="235" t="s">
        <v>247</v>
      </c>
      <c r="E174" s="246" t="s">
        <v>19</v>
      </c>
      <c r="F174" s="247" t="s">
        <v>3025</v>
      </c>
      <c r="G174" s="245"/>
      <c r="H174" s="248">
        <v>2.25</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247</v>
      </c>
      <c r="AU174" s="254" t="s">
        <v>82</v>
      </c>
      <c r="AV174" s="14" t="s">
        <v>82</v>
      </c>
      <c r="AW174" s="14" t="s">
        <v>33</v>
      </c>
      <c r="AX174" s="14" t="s">
        <v>73</v>
      </c>
      <c r="AY174" s="254" t="s">
        <v>236</v>
      </c>
    </row>
    <row r="175" s="15" customFormat="1">
      <c r="A175" s="15"/>
      <c r="B175" s="255"/>
      <c r="C175" s="256"/>
      <c r="D175" s="235" t="s">
        <v>247</v>
      </c>
      <c r="E175" s="257" t="s">
        <v>19</v>
      </c>
      <c r="F175" s="258" t="s">
        <v>254</v>
      </c>
      <c r="G175" s="256"/>
      <c r="H175" s="259">
        <v>9.9900000000000002</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247</v>
      </c>
      <c r="AU175" s="265" t="s">
        <v>82</v>
      </c>
      <c r="AV175" s="15" t="s">
        <v>243</v>
      </c>
      <c r="AW175" s="15" t="s">
        <v>33</v>
      </c>
      <c r="AX175" s="15" t="s">
        <v>80</v>
      </c>
      <c r="AY175" s="265" t="s">
        <v>236</v>
      </c>
    </row>
    <row r="176" s="2" customFormat="1" ht="24.15" customHeight="1">
      <c r="A176" s="40"/>
      <c r="B176" s="41"/>
      <c r="C176" s="215" t="s">
        <v>369</v>
      </c>
      <c r="D176" s="215" t="s">
        <v>238</v>
      </c>
      <c r="E176" s="216" t="s">
        <v>3101</v>
      </c>
      <c r="F176" s="217" t="s">
        <v>3102</v>
      </c>
      <c r="G176" s="218" t="s">
        <v>114</v>
      </c>
      <c r="H176" s="219">
        <v>26.905999999999999</v>
      </c>
      <c r="I176" s="220"/>
      <c r="J176" s="221">
        <f>ROUND(I176*H176,2)</f>
        <v>0</v>
      </c>
      <c r="K176" s="217" t="s">
        <v>242</v>
      </c>
      <c r="L176" s="46"/>
      <c r="M176" s="222" t="s">
        <v>19</v>
      </c>
      <c r="N176" s="223" t="s">
        <v>44</v>
      </c>
      <c r="O176" s="86"/>
      <c r="P176" s="224">
        <f>O176*H176</f>
        <v>0</v>
      </c>
      <c r="Q176" s="224">
        <v>0.29311999999999999</v>
      </c>
      <c r="R176" s="224">
        <f>Q176*H176</f>
        <v>7.8866867199999993</v>
      </c>
      <c r="S176" s="224">
        <v>0</v>
      </c>
      <c r="T176" s="225">
        <f>S176*H176</f>
        <v>0</v>
      </c>
      <c r="U176" s="40"/>
      <c r="V176" s="40"/>
      <c r="W176" s="40"/>
      <c r="X176" s="40"/>
      <c r="Y176" s="40"/>
      <c r="Z176" s="40"/>
      <c r="AA176" s="40"/>
      <c r="AB176" s="40"/>
      <c r="AC176" s="40"/>
      <c r="AD176" s="40"/>
      <c r="AE176" s="40"/>
      <c r="AR176" s="226" t="s">
        <v>243</v>
      </c>
      <c r="AT176" s="226" t="s">
        <v>238</v>
      </c>
      <c r="AU176" s="226" t="s">
        <v>82</v>
      </c>
      <c r="AY176" s="19" t="s">
        <v>236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243</v>
      </c>
      <c r="BM176" s="226" t="s">
        <v>3103</v>
      </c>
    </row>
    <row r="177" s="2" customFormat="1">
      <c r="A177" s="40"/>
      <c r="B177" s="41"/>
      <c r="C177" s="42"/>
      <c r="D177" s="228" t="s">
        <v>245</v>
      </c>
      <c r="E177" s="42"/>
      <c r="F177" s="229" t="s">
        <v>3104</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245</v>
      </c>
      <c r="AU177" s="19" t="s">
        <v>82</v>
      </c>
    </row>
    <row r="178" s="13" customFormat="1">
      <c r="A178" s="13"/>
      <c r="B178" s="233"/>
      <c r="C178" s="234"/>
      <c r="D178" s="235" t="s">
        <v>247</v>
      </c>
      <c r="E178" s="236" t="s">
        <v>19</v>
      </c>
      <c r="F178" s="237" t="s">
        <v>3043</v>
      </c>
      <c r="G178" s="234"/>
      <c r="H178" s="236" t="s">
        <v>19</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247</v>
      </c>
      <c r="AU178" s="243" t="s">
        <v>82</v>
      </c>
      <c r="AV178" s="13" t="s">
        <v>80</v>
      </c>
      <c r="AW178" s="13" t="s">
        <v>33</v>
      </c>
      <c r="AX178" s="13" t="s">
        <v>73</v>
      </c>
      <c r="AY178" s="243" t="s">
        <v>236</v>
      </c>
    </row>
    <row r="179" s="14" customFormat="1">
      <c r="A179" s="14"/>
      <c r="B179" s="244"/>
      <c r="C179" s="245"/>
      <c r="D179" s="235" t="s">
        <v>247</v>
      </c>
      <c r="E179" s="246" t="s">
        <v>19</v>
      </c>
      <c r="F179" s="247" t="s">
        <v>3084</v>
      </c>
      <c r="G179" s="245"/>
      <c r="H179" s="248">
        <v>26.905999999999999</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247</v>
      </c>
      <c r="AU179" s="254" t="s">
        <v>82</v>
      </c>
      <c r="AV179" s="14" t="s">
        <v>82</v>
      </c>
      <c r="AW179" s="14" t="s">
        <v>33</v>
      </c>
      <c r="AX179" s="14" t="s">
        <v>80</v>
      </c>
      <c r="AY179" s="254" t="s">
        <v>236</v>
      </c>
    </row>
    <row r="180" s="12" customFormat="1" ht="22.8" customHeight="1">
      <c r="A180" s="12"/>
      <c r="B180" s="199"/>
      <c r="C180" s="200"/>
      <c r="D180" s="201" t="s">
        <v>72</v>
      </c>
      <c r="E180" s="213" t="s">
        <v>298</v>
      </c>
      <c r="F180" s="213" t="s">
        <v>3105</v>
      </c>
      <c r="G180" s="200"/>
      <c r="H180" s="200"/>
      <c r="I180" s="203"/>
      <c r="J180" s="214">
        <f>BK180</f>
        <v>0</v>
      </c>
      <c r="K180" s="200"/>
      <c r="L180" s="205"/>
      <c r="M180" s="206"/>
      <c r="N180" s="207"/>
      <c r="O180" s="207"/>
      <c r="P180" s="208">
        <f>SUM(P181:P200)</f>
        <v>0</v>
      </c>
      <c r="Q180" s="207"/>
      <c r="R180" s="208">
        <f>SUM(R181:R200)</f>
        <v>8.0710560000000005</v>
      </c>
      <c r="S180" s="207"/>
      <c r="T180" s="209">
        <f>SUM(T181:T200)</f>
        <v>4.7432000000000007</v>
      </c>
      <c r="U180" s="12"/>
      <c r="V180" s="12"/>
      <c r="W180" s="12"/>
      <c r="X180" s="12"/>
      <c r="Y180" s="12"/>
      <c r="Z180" s="12"/>
      <c r="AA180" s="12"/>
      <c r="AB180" s="12"/>
      <c r="AC180" s="12"/>
      <c r="AD180" s="12"/>
      <c r="AE180" s="12"/>
      <c r="AR180" s="210" t="s">
        <v>80</v>
      </c>
      <c r="AT180" s="211" t="s">
        <v>72</v>
      </c>
      <c r="AU180" s="211" t="s">
        <v>80</v>
      </c>
      <c r="AY180" s="210" t="s">
        <v>236</v>
      </c>
      <c r="BK180" s="212">
        <f>SUM(BK181:BK200)</f>
        <v>0</v>
      </c>
    </row>
    <row r="181" s="2" customFormat="1" ht="24.15" customHeight="1">
      <c r="A181" s="40"/>
      <c r="B181" s="41"/>
      <c r="C181" s="215" t="s">
        <v>378</v>
      </c>
      <c r="D181" s="215" t="s">
        <v>238</v>
      </c>
      <c r="E181" s="216" t="s">
        <v>3106</v>
      </c>
      <c r="F181" s="217" t="s">
        <v>3107</v>
      </c>
      <c r="G181" s="218" t="s">
        <v>179</v>
      </c>
      <c r="H181" s="219">
        <v>5.5999999999999996</v>
      </c>
      <c r="I181" s="220"/>
      <c r="J181" s="221">
        <f>ROUND(I181*H181,2)</f>
        <v>0</v>
      </c>
      <c r="K181" s="217" t="s">
        <v>242</v>
      </c>
      <c r="L181" s="46"/>
      <c r="M181" s="222" t="s">
        <v>19</v>
      </c>
      <c r="N181" s="223" t="s">
        <v>44</v>
      </c>
      <c r="O181" s="86"/>
      <c r="P181" s="224">
        <f>O181*H181</f>
        <v>0</v>
      </c>
      <c r="Q181" s="224">
        <v>0.1295</v>
      </c>
      <c r="R181" s="224">
        <f>Q181*H181</f>
        <v>0.72519999999999996</v>
      </c>
      <c r="S181" s="224">
        <v>0</v>
      </c>
      <c r="T181" s="225">
        <f>S181*H181</f>
        <v>0</v>
      </c>
      <c r="U181" s="40"/>
      <c r="V181" s="40"/>
      <c r="W181" s="40"/>
      <c r="X181" s="40"/>
      <c r="Y181" s="40"/>
      <c r="Z181" s="40"/>
      <c r="AA181" s="40"/>
      <c r="AB181" s="40"/>
      <c r="AC181" s="40"/>
      <c r="AD181" s="40"/>
      <c r="AE181" s="40"/>
      <c r="AR181" s="226" t="s">
        <v>243</v>
      </c>
      <c r="AT181" s="226" t="s">
        <v>238</v>
      </c>
      <c r="AU181" s="226" t="s">
        <v>82</v>
      </c>
      <c r="AY181" s="19" t="s">
        <v>236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243</v>
      </c>
      <c r="BM181" s="226" t="s">
        <v>3108</v>
      </c>
    </row>
    <row r="182" s="2" customFormat="1">
      <c r="A182" s="40"/>
      <c r="B182" s="41"/>
      <c r="C182" s="42"/>
      <c r="D182" s="228" t="s">
        <v>245</v>
      </c>
      <c r="E182" s="42"/>
      <c r="F182" s="229" t="s">
        <v>3109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82</v>
      </c>
    </row>
    <row r="183" s="13" customFormat="1">
      <c r="A183" s="13"/>
      <c r="B183" s="233"/>
      <c r="C183" s="234"/>
      <c r="D183" s="235" t="s">
        <v>247</v>
      </c>
      <c r="E183" s="236" t="s">
        <v>19</v>
      </c>
      <c r="F183" s="237" t="s">
        <v>3030</v>
      </c>
      <c r="G183" s="234"/>
      <c r="H183" s="236" t="s">
        <v>19</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247</v>
      </c>
      <c r="AU183" s="243" t="s">
        <v>82</v>
      </c>
      <c r="AV183" s="13" t="s">
        <v>80</v>
      </c>
      <c r="AW183" s="13" t="s">
        <v>33</v>
      </c>
      <c r="AX183" s="13" t="s">
        <v>73</v>
      </c>
      <c r="AY183" s="243" t="s">
        <v>236</v>
      </c>
    </row>
    <row r="184" s="14" customFormat="1">
      <c r="A184" s="14"/>
      <c r="B184" s="244"/>
      <c r="C184" s="245"/>
      <c r="D184" s="235" t="s">
        <v>247</v>
      </c>
      <c r="E184" s="246" t="s">
        <v>19</v>
      </c>
      <c r="F184" s="247" t="s">
        <v>3110</v>
      </c>
      <c r="G184" s="245"/>
      <c r="H184" s="248">
        <v>5.5999999999999996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247</v>
      </c>
      <c r="AU184" s="254" t="s">
        <v>82</v>
      </c>
      <c r="AV184" s="14" t="s">
        <v>82</v>
      </c>
      <c r="AW184" s="14" t="s">
        <v>33</v>
      </c>
      <c r="AX184" s="14" t="s">
        <v>80</v>
      </c>
      <c r="AY184" s="254" t="s">
        <v>236</v>
      </c>
    </row>
    <row r="185" s="2" customFormat="1" ht="16.5" customHeight="1">
      <c r="A185" s="40"/>
      <c r="B185" s="41"/>
      <c r="C185" s="277" t="s">
        <v>387</v>
      </c>
      <c r="D185" s="277" t="s">
        <v>701</v>
      </c>
      <c r="E185" s="278" t="s">
        <v>3111</v>
      </c>
      <c r="F185" s="279" t="s">
        <v>3112</v>
      </c>
      <c r="G185" s="280" t="s">
        <v>179</v>
      </c>
      <c r="H185" s="281">
        <v>5.5999999999999996</v>
      </c>
      <c r="I185" s="282"/>
      <c r="J185" s="283">
        <f>ROUND(I185*H185,2)</f>
        <v>0</v>
      </c>
      <c r="K185" s="279" t="s">
        <v>242</v>
      </c>
      <c r="L185" s="284"/>
      <c r="M185" s="285" t="s">
        <v>19</v>
      </c>
      <c r="N185" s="286" t="s">
        <v>44</v>
      </c>
      <c r="O185" s="86"/>
      <c r="P185" s="224">
        <f>O185*H185</f>
        <v>0</v>
      </c>
      <c r="Q185" s="224">
        <v>0.056120000000000003</v>
      </c>
      <c r="R185" s="224">
        <f>Q185*H185</f>
        <v>0.314272</v>
      </c>
      <c r="S185" s="224">
        <v>0</v>
      </c>
      <c r="T185" s="225">
        <f>S185*H185</f>
        <v>0</v>
      </c>
      <c r="U185" s="40"/>
      <c r="V185" s="40"/>
      <c r="W185" s="40"/>
      <c r="X185" s="40"/>
      <c r="Y185" s="40"/>
      <c r="Z185" s="40"/>
      <c r="AA185" s="40"/>
      <c r="AB185" s="40"/>
      <c r="AC185" s="40"/>
      <c r="AD185" s="40"/>
      <c r="AE185" s="40"/>
      <c r="AR185" s="226" t="s">
        <v>292</v>
      </c>
      <c r="AT185" s="226" t="s">
        <v>701</v>
      </c>
      <c r="AU185" s="226" t="s">
        <v>82</v>
      </c>
      <c r="AY185" s="19" t="s">
        <v>236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243</v>
      </c>
      <c r="BM185" s="226" t="s">
        <v>3113</v>
      </c>
    </row>
    <row r="186" s="13" customFormat="1">
      <c r="A186" s="13"/>
      <c r="B186" s="233"/>
      <c r="C186" s="234"/>
      <c r="D186" s="235" t="s">
        <v>247</v>
      </c>
      <c r="E186" s="236" t="s">
        <v>19</v>
      </c>
      <c r="F186" s="237" t="s">
        <v>3030</v>
      </c>
      <c r="G186" s="234"/>
      <c r="H186" s="236" t="s">
        <v>19</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247</v>
      </c>
      <c r="AU186" s="243" t="s">
        <v>82</v>
      </c>
      <c r="AV186" s="13" t="s">
        <v>80</v>
      </c>
      <c r="AW186" s="13" t="s">
        <v>33</v>
      </c>
      <c r="AX186" s="13" t="s">
        <v>73</v>
      </c>
      <c r="AY186" s="243" t="s">
        <v>236</v>
      </c>
    </row>
    <row r="187" s="14" customFormat="1">
      <c r="A187" s="14"/>
      <c r="B187" s="244"/>
      <c r="C187" s="245"/>
      <c r="D187" s="235" t="s">
        <v>247</v>
      </c>
      <c r="E187" s="246" t="s">
        <v>19</v>
      </c>
      <c r="F187" s="247" t="s">
        <v>3110</v>
      </c>
      <c r="G187" s="245"/>
      <c r="H187" s="248">
        <v>5.5999999999999996</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247</v>
      </c>
      <c r="AU187" s="254" t="s">
        <v>82</v>
      </c>
      <c r="AV187" s="14" t="s">
        <v>82</v>
      </c>
      <c r="AW187" s="14" t="s">
        <v>33</v>
      </c>
      <c r="AX187" s="14" t="s">
        <v>80</v>
      </c>
      <c r="AY187" s="254" t="s">
        <v>236</v>
      </c>
    </row>
    <row r="188" s="2" customFormat="1" ht="24.15" customHeight="1">
      <c r="A188" s="40"/>
      <c r="B188" s="41"/>
      <c r="C188" s="215" t="s">
        <v>7</v>
      </c>
      <c r="D188" s="215" t="s">
        <v>238</v>
      </c>
      <c r="E188" s="216" t="s">
        <v>3114</v>
      </c>
      <c r="F188" s="217" t="s">
        <v>3115</v>
      </c>
      <c r="G188" s="218" t="s">
        <v>179</v>
      </c>
      <c r="H188" s="219">
        <v>49.825000000000003</v>
      </c>
      <c r="I188" s="220"/>
      <c r="J188" s="221">
        <f>ROUND(I188*H188,2)</f>
        <v>0</v>
      </c>
      <c r="K188" s="217" t="s">
        <v>242</v>
      </c>
      <c r="L188" s="46"/>
      <c r="M188" s="222" t="s">
        <v>19</v>
      </c>
      <c r="N188" s="223" t="s">
        <v>44</v>
      </c>
      <c r="O188" s="86"/>
      <c r="P188" s="224">
        <f>O188*H188</f>
        <v>0</v>
      </c>
      <c r="Q188" s="224">
        <v>0.13095999999999999</v>
      </c>
      <c r="R188" s="224">
        <f>Q188*H188</f>
        <v>6.5250820000000003</v>
      </c>
      <c r="S188" s="224">
        <v>0</v>
      </c>
      <c r="T188" s="225">
        <f>S188*H188</f>
        <v>0</v>
      </c>
      <c r="U188" s="40"/>
      <c r="V188" s="40"/>
      <c r="W188" s="40"/>
      <c r="X188" s="40"/>
      <c r="Y188" s="40"/>
      <c r="Z188" s="40"/>
      <c r="AA188" s="40"/>
      <c r="AB188" s="40"/>
      <c r="AC188" s="40"/>
      <c r="AD188" s="40"/>
      <c r="AE188" s="40"/>
      <c r="AR188" s="226" t="s">
        <v>243</v>
      </c>
      <c r="AT188" s="226" t="s">
        <v>238</v>
      </c>
      <c r="AU188" s="226" t="s">
        <v>82</v>
      </c>
      <c r="AY188" s="19" t="s">
        <v>236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243</v>
      </c>
      <c r="BM188" s="226" t="s">
        <v>3116</v>
      </c>
    </row>
    <row r="189" s="2" customFormat="1">
      <c r="A189" s="40"/>
      <c r="B189" s="41"/>
      <c r="C189" s="42"/>
      <c r="D189" s="228" t="s">
        <v>245</v>
      </c>
      <c r="E189" s="42"/>
      <c r="F189" s="229" t="s">
        <v>3117</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245</v>
      </c>
      <c r="AU189" s="19" t="s">
        <v>82</v>
      </c>
    </row>
    <row r="190" s="13" customFormat="1">
      <c r="A190" s="13"/>
      <c r="B190" s="233"/>
      <c r="C190" s="234"/>
      <c r="D190" s="235" t="s">
        <v>247</v>
      </c>
      <c r="E190" s="236" t="s">
        <v>19</v>
      </c>
      <c r="F190" s="237" t="s">
        <v>3043</v>
      </c>
      <c r="G190" s="234"/>
      <c r="H190" s="236" t="s">
        <v>19</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247</v>
      </c>
      <c r="AU190" s="243" t="s">
        <v>82</v>
      </c>
      <c r="AV190" s="13" t="s">
        <v>80</v>
      </c>
      <c r="AW190" s="13" t="s">
        <v>33</v>
      </c>
      <c r="AX190" s="13" t="s">
        <v>73</v>
      </c>
      <c r="AY190" s="243" t="s">
        <v>236</v>
      </c>
    </row>
    <row r="191" s="14" customFormat="1">
      <c r="A191" s="14"/>
      <c r="B191" s="244"/>
      <c r="C191" s="245"/>
      <c r="D191" s="235" t="s">
        <v>247</v>
      </c>
      <c r="E191" s="246" t="s">
        <v>19</v>
      </c>
      <c r="F191" s="247" t="s">
        <v>3118</v>
      </c>
      <c r="G191" s="245"/>
      <c r="H191" s="248">
        <v>49.825000000000003</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247</v>
      </c>
      <c r="AU191" s="254" t="s">
        <v>82</v>
      </c>
      <c r="AV191" s="14" t="s">
        <v>82</v>
      </c>
      <c r="AW191" s="14" t="s">
        <v>33</v>
      </c>
      <c r="AX191" s="14" t="s">
        <v>80</v>
      </c>
      <c r="AY191" s="254" t="s">
        <v>236</v>
      </c>
    </row>
    <row r="192" s="2" customFormat="1" ht="16.5" customHeight="1">
      <c r="A192" s="40"/>
      <c r="B192" s="41"/>
      <c r="C192" s="277" t="s">
        <v>402</v>
      </c>
      <c r="D192" s="277" t="s">
        <v>701</v>
      </c>
      <c r="E192" s="278" t="s">
        <v>3119</v>
      </c>
      <c r="F192" s="279" t="s">
        <v>3120</v>
      </c>
      <c r="G192" s="280" t="s">
        <v>301</v>
      </c>
      <c r="H192" s="281">
        <v>52.316000000000002</v>
      </c>
      <c r="I192" s="282"/>
      <c r="J192" s="283">
        <f>ROUND(I192*H192,2)</f>
        <v>0</v>
      </c>
      <c r="K192" s="279" t="s">
        <v>242</v>
      </c>
      <c r="L192" s="284"/>
      <c r="M192" s="285" t="s">
        <v>19</v>
      </c>
      <c r="N192" s="286" t="s">
        <v>44</v>
      </c>
      <c r="O192" s="86"/>
      <c r="P192" s="224">
        <f>O192*H192</f>
        <v>0</v>
      </c>
      <c r="Q192" s="224">
        <v>0.0094999999999999998</v>
      </c>
      <c r="R192" s="224">
        <f>Q192*H192</f>
        <v>0.497002</v>
      </c>
      <c r="S192" s="224">
        <v>0</v>
      </c>
      <c r="T192" s="225">
        <f>S192*H192</f>
        <v>0</v>
      </c>
      <c r="U192" s="40"/>
      <c r="V192" s="40"/>
      <c r="W192" s="40"/>
      <c r="X192" s="40"/>
      <c r="Y192" s="40"/>
      <c r="Z192" s="40"/>
      <c r="AA192" s="40"/>
      <c r="AB192" s="40"/>
      <c r="AC192" s="40"/>
      <c r="AD192" s="40"/>
      <c r="AE192" s="40"/>
      <c r="AR192" s="226" t="s">
        <v>292</v>
      </c>
      <c r="AT192" s="226" t="s">
        <v>701</v>
      </c>
      <c r="AU192" s="226" t="s">
        <v>82</v>
      </c>
      <c r="AY192" s="19" t="s">
        <v>236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243</v>
      </c>
      <c r="BM192" s="226" t="s">
        <v>3121</v>
      </c>
    </row>
    <row r="193" s="13" customFormat="1">
      <c r="A193" s="13"/>
      <c r="B193" s="233"/>
      <c r="C193" s="234"/>
      <c r="D193" s="235" t="s">
        <v>247</v>
      </c>
      <c r="E193" s="236" t="s">
        <v>19</v>
      </c>
      <c r="F193" s="237" t="s">
        <v>3043</v>
      </c>
      <c r="G193" s="234"/>
      <c r="H193" s="236" t="s">
        <v>19</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247</v>
      </c>
      <c r="AU193" s="243" t="s">
        <v>82</v>
      </c>
      <c r="AV193" s="13" t="s">
        <v>80</v>
      </c>
      <c r="AW193" s="13" t="s">
        <v>33</v>
      </c>
      <c r="AX193" s="13" t="s">
        <v>73</v>
      </c>
      <c r="AY193" s="243" t="s">
        <v>236</v>
      </c>
    </row>
    <row r="194" s="14" customFormat="1">
      <c r="A194" s="14"/>
      <c r="B194" s="244"/>
      <c r="C194" s="245"/>
      <c r="D194" s="235" t="s">
        <v>247</v>
      </c>
      <c r="E194" s="246" t="s">
        <v>19</v>
      </c>
      <c r="F194" s="247" t="s">
        <v>3118</v>
      </c>
      <c r="G194" s="245"/>
      <c r="H194" s="248">
        <v>49.825000000000003</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247</v>
      </c>
      <c r="AU194" s="254" t="s">
        <v>82</v>
      </c>
      <c r="AV194" s="14" t="s">
        <v>82</v>
      </c>
      <c r="AW194" s="14" t="s">
        <v>33</v>
      </c>
      <c r="AX194" s="14" t="s">
        <v>80</v>
      </c>
      <c r="AY194" s="254" t="s">
        <v>236</v>
      </c>
    </row>
    <row r="195" s="14" customFormat="1">
      <c r="A195" s="14"/>
      <c r="B195" s="244"/>
      <c r="C195" s="245"/>
      <c r="D195" s="235" t="s">
        <v>247</v>
      </c>
      <c r="E195" s="245"/>
      <c r="F195" s="247" t="s">
        <v>3122</v>
      </c>
      <c r="G195" s="245"/>
      <c r="H195" s="248">
        <v>52.316000000000002</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247</v>
      </c>
      <c r="AU195" s="254" t="s">
        <v>82</v>
      </c>
      <c r="AV195" s="14" t="s">
        <v>82</v>
      </c>
      <c r="AW195" s="14" t="s">
        <v>4</v>
      </c>
      <c r="AX195" s="14" t="s">
        <v>80</v>
      </c>
      <c r="AY195" s="254" t="s">
        <v>236</v>
      </c>
    </row>
    <row r="196" s="2" customFormat="1" ht="16.5" customHeight="1">
      <c r="A196" s="40"/>
      <c r="B196" s="41"/>
      <c r="C196" s="277" t="s">
        <v>408</v>
      </c>
      <c r="D196" s="277" t="s">
        <v>701</v>
      </c>
      <c r="E196" s="278" t="s">
        <v>3123</v>
      </c>
      <c r="F196" s="279" t="s">
        <v>3124</v>
      </c>
      <c r="G196" s="280" t="s">
        <v>301</v>
      </c>
      <c r="H196" s="281">
        <v>1</v>
      </c>
      <c r="I196" s="282"/>
      <c r="J196" s="283">
        <f>ROUND(I196*H196,2)</f>
        <v>0</v>
      </c>
      <c r="K196" s="279" t="s">
        <v>242</v>
      </c>
      <c r="L196" s="284"/>
      <c r="M196" s="285" t="s">
        <v>19</v>
      </c>
      <c r="N196" s="286" t="s">
        <v>44</v>
      </c>
      <c r="O196" s="86"/>
      <c r="P196" s="224">
        <f>O196*H196</f>
        <v>0</v>
      </c>
      <c r="Q196" s="224">
        <v>0.0094999999999999998</v>
      </c>
      <c r="R196" s="224">
        <f>Q196*H196</f>
        <v>0.0094999999999999998</v>
      </c>
      <c r="S196" s="224">
        <v>0</v>
      </c>
      <c r="T196" s="225">
        <f>S196*H196</f>
        <v>0</v>
      </c>
      <c r="U196" s="40"/>
      <c r="V196" s="40"/>
      <c r="W196" s="40"/>
      <c r="X196" s="40"/>
      <c r="Y196" s="40"/>
      <c r="Z196" s="40"/>
      <c r="AA196" s="40"/>
      <c r="AB196" s="40"/>
      <c r="AC196" s="40"/>
      <c r="AD196" s="40"/>
      <c r="AE196" s="40"/>
      <c r="AR196" s="226" t="s">
        <v>292</v>
      </c>
      <c r="AT196" s="226" t="s">
        <v>701</v>
      </c>
      <c r="AU196" s="226" t="s">
        <v>82</v>
      </c>
      <c r="AY196" s="19" t="s">
        <v>236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243</v>
      </c>
      <c r="BM196" s="226" t="s">
        <v>3125</v>
      </c>
    </row>
    <row r="197" s="2" customFormat="1" ht="16.5" customHeight="1">
      <c r="A197" s="40"/>
      <c r="B197" s="41"/>
      <c r="C197" s="215" t="s">
        <v>415</v>
      </c>
      <c r="D197" s="215" t="s">
        <v>238</v>
      </c>
      <c r="E197" s="216" t="s">
        <v>3126</v>
      </c>
      <c r="F197" s="217" t="s">
        <v>3127</v>
      </c>
      <c r="G197" s="218" t="s">
        <v>241</v>
      </c>
      <c r="H197" s="219">
        <v>2.1560000000000001</v>
      </c>
      <c r="I197" s="220"/>
      <c r="J197" s="221">
        <f>ROUND(I197*H197,2)</f>
        <v>0</v>
      </c>
      <c r="K197" s="217" t="s">
        <v>242</v>
      </c>
      <c r="L197" s="46"/>
      <c r="M197" s="222" t="s">
        <v>19</v>
      </c>
      <c r="N197" s="223" t="s">
        <v>44</v>
      </c>
      <c r="O197" s="86"/>
      <c r="P197" s="224">
        <f>O197*H197</f>
        <v>0</v>
      </c>
      <c r="Q197" s="224">
        <v>0</v>
      </c>
      <c r="R197" s="224">
        <f>Q197*H197</f>
        <v>0</v>
      </c>
      <c r="S197" s="224">
        <v>2.2000000000000002</v>
      </c>
      <c r="T197" s="225">
        <f>S197*H197</f>
        <v>4.7432000000000007</v>
      </c>
      <c r="U197" s="40"/>
      <c r="V197" s="40"/>
      <c r="W197" s="40"/>
      <c r="X197" s="40"/>
      <c r="Y197" s="40"/>
      <c r="Z197" s="40"/>
      <c r="AA197" s="40"/>
      <c r="AB197" s="40"/>
      <c r="AC197" s="40"/>
      <c r="AD197" s="40"/>
      <c r="AE197" s="40"/>
      <c r="AR197" s="226" t="s">
        <v>243</v>
      </c>
      <c r="AT197" s="226" t="s">
        <v>238</v>
      </c>
      <c r="AU197" s="226" t="s">
        <v>82</v>
      </c>
      <c r="AY197" s="19" t="s">
        <v>236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243</v>
      </c>
      <c r="BM197" s="226" t="s">
        <v>3128</v>
      </c>
    </row>
    <row r="198" s="2" customFormat="1">
      <c r="A198" s="40"/>
      <c r="B198" s="41"/>
      <c r="C198" s="42"/>
      <c r="D198" s="228" t="s">
        <v>245</v>
      </c>
      <c r="E198" s="42"/>
      <c r="F198" s="229" t="s">
        <v>3129</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245</v>
      </c>
      <c r="AU198" s="19" t="s">
        <v>82</v>
      </c>
    </row>
    <row r="199" s="13" customFormat="1">
      <c r="A199" s="13"/>
      <c r="B199" s="233"/>
      <c r="C199" s="234"/>
      <c r="D199" s="235" t="s">
        <v>247</v>
      </c>
      <c r="E199" s="236" t="s">
        <v>19</v>
      </c>
      <c r="F199" s="237" t="s">
        <v>3040</v>
      </c>
      <c r="G199" s="234"/>
      <c r="H199" s="236" t="s">
        <v>19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247</v>
      </c>
      <c r="AU199" s="243" t="s">
        <v>82</v>
      </c>
      <c r="AV199" s="13" t="s">
        <v>80</v>
      </c>
      <c r="AW199" s="13" t="s">
        <v>33</v>
      </c>
      <c r="AX199" s="13" t="s">
        <v>73</v>
      </c>
      <c r="AY199" s="243" t="s">
        <v>236</v>
      </c>
    </row>
    <row r="200" s="14" customFormat="1">
      <c r="A200" s="14"/>
      <c r="B200" s="244"/>
      <c r="C200" s="245"/>
      <c r="D200" s="235" t="s">
        <v>247</v>
      </c>
      <c r="E200" s="246" t="s">
        <v>19</v>
      </c>
      <c r="F200" s="247" t="s">
        <v>3130</v>
      </c>
      <c r="G200" s="245"/>
      <c r="H200" s="248">
        <v>2.1560000000000001</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247</v>
      </c>
      <c r="AU200" s="254" t="s">
        <v>82</v>
      </c>
      <c r="AV200" s="14" t="s">
        <v>82</v>
      </c>
      <c r="AW200" s="14" t="s">
        <v>33</v>
      </c>
      <c r="AX200" s="14" t="s">
        <v>80</v>
      </c>
      <c r="AY200" s="254" t="s">
        <v>236</v>
      </c>
    </row>
    <row r="201" s="12" customFormat="1" ht="22.8" customHeight="1">
      <c r="A201" s="12"/>
      <c r="B201" s="199"/>
      <c r="C201" s="200"/>
      <c r="D201" s="201" t="s">
        <v>72</v>
      </c>
      <c r="E201" s="213" t="s">
        <v>1086</v>
      </c>
      <c r="F201" s="213" t="s">
        <v>1087</v>
      </c>
      <c r="G201" s="200"/>
      <c r="H201" s="200"/>
      <c r="I201" s="203"/>
      <c r="J201" s="214">
        <f>BK201</f>
        <v>0</v>
      </c>
      <c r="K201" s="200"/>
      <c r="L201" s="205"/>
      <c r="M201" s="206"/>
      <c r="N201" s="207"/>
      <c r="O201" s="207"/>
      <c r="P201" s="208">
        <f>SUM(P202:P211)</f>
        <v>0</v>
      </c>
      <c r="Q201" s="207"/>
      <c r="R201" s="208">
        <f>SUM(R202:R211)</f>
        <v>0</v>
      </c>
      <c r="S201" s="207"/>
      <c r="T201" s="209">
        <f>SUM(T202:T211)</f>
        <v>0</v>
      </c>
      <c r="U201" s="12"/>
      <c r="V201" s="12"/>
      <c r="W201" s="12"/>
      <c r="X201" s="12"/>
      <c r="Y201" s="12"/>
      <c r="Z201" s="12"/>
      <c r="AA201" s="12"/>
      <c r="AB201" s="12"/>
      <c r="AC201" s="12"/>
      <c r="AD201" s="12"/>
      <c r="AE201" s="12"/>
      <c r="AR201" s="210" t="s">
        <v>80</v>
      </c>
      <c r="AT201" s="211" t="s">
        <v>72</v>
      </c>
      <c r="AU201" s="211" t="s">
        <v>80</v>
      </c>
      <c r="AY201" s="210" t="s">
        <v>236</v>
      </c>
      <c r="BK201" s="212">
        <f>SUM(BK202:BK211)</f>
        <v>0</v>
      </c>
    </row>
    <row r="202" s="2" customFormat="1" ht="21.75" customHeight="1">
      <c r="A202" s="40"/>
      <c r="B202" s="41"/>
      <c r="C202" s="215" t="s">
        <v>423</v>
      </c>
      <c r="D202" s="215" t="s">
        <v>238</v>
      </c>
      <c r="E202" s="216" t="s">
        <v>1089</v>
      </c>
      <c r="F202" s="217" t="s">
        <v>1090</v>
      </c>
      <c r="G202" s="218" t="s">
        <v>329</v>
      </c>
      <c r="H202" s="219">
        <v>33.872999999999998</v>
      </c>
      <c r="I202" s="220"/>
      <c r="J202" s="221">
        <f>ROUND(I202*H202,2)</f>
        <v>0</v>
      </c>
      <c r="K202" s="217" t="s">
        <v>242</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243</v>
      </c>
      <c r="AT202" s="226" t="s">
        <v>238</v>
      </c>
      <c r="AU202" s="226" t="s">
        <v>82</v>
      </c>
      <c r="AY202" s="19" t="s">
        <v>236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243</v>
      </c>
      <c r="BM202" s="226" t="s">
        <v>3131</v>
      </c>
    </row>
    <row r="203" s="2" customFormat="1">
      <c r="A203" s="40"/>
      <c r="B203" s="41"/>
      <c r="C203" s="42"/>
      <c r="D203" s="228" t="s">
        <v>245</v>
      </c>
      <c r="E203" s="42"/>
      <c r="F203" s="229" t="s">
        <v>1092</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245</v>
      </c>
      <c r="AU203" s="19" t="s">
        <v>82</v>
      </c>
    </row>
    <row r="204" s="2" customFormat="1" ht="24.15" customHeight="1">
      <c r="A204" s="40"/>
      <c r="B204" s="41"/>
      <c r="C204" s="215" t="s">
        <v>435</v>
      </c>
      <c r="D204" s="215" t="s">
        <v>238</v>
      </c>
      <c r="E204" s="216" t="s">
        <v>1094</v>
      </c>
      <c r="F204" s="217" t="s">
        <v>1095</v>
      </c>
      <c r="G204" s="218" t="s">
        <v>329</v>
      </c>
      <c r="H204" s="219">
        <v>101.619</v>
      </c>
      <c r="I204" s="220"/>
      <c r="J204" s="221">
        <f>ROUND(I204*H204,2)</f>
        <v>0</v>
      </c>
      <c r="K204" s="217" t="s">
        <v>242</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243</v>
      </c>
      <c r="AT204" s="226" t="s">
        <v>238</v>
      </c>
      <c r="AU204" s="226" t="s">
        <v>82</v>
      </c>
      <c r="AY204" s="19" t="s">
        <v>236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243</v>
      </c>
      <c r="BM204" s="226" t="s">
        <v>3132</v>
      </c>
    </row>
    <row r="205" s="2" customFormat="1">
      <c r="A205" s="40"/>
      <c r="B205" s="41"/>
      <c r="C205" s="42"/>
      <c r="D205" s="228" t="s">
        <v>245</v>
      </c>
      <c r="E205" s="42"/>
      <c r="F205" s="229" t="s">
        <v>1097</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245</v>
      </c>
      <c r="AU205" s="19" t="s">
        <v>82</v>
      </c>
    </row>
    <row r="206" s="14" customFormat="1">
      <c r="A206" s="14"/>
      <c r="B206" s="244"/>
      <c r="C206" s="245"/>
      <c r="D206" s="235" t="s">
        <v>247</v>
      </c>
      <c r="E206" s="246" t="s">
        <v>19</v>
      </c>
      <c r="F206" s="247" t="s">
        <v>3133</v>
      </c>
      <c r="G206" s="245"/>
      <c r="H206" s="248">
        <v>101.619</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247</v>
      </c>
      <c r="AU206" s="254" t="s">
        <v>82</v>
      </c>
      <c r="AV206" s="14" t="s">
        <v>82</v>
      </c>
      <c r="AW206" s="14" t="s">
        <v>33</v>
      </c>
      <c r="AX206" s="14" t="s">
        <v>80</v>
      </c>
      <c r="AY206" s="254" t="s">
        <v>236</v>
      </c>
    </row>
    <row r="207" s="2" customFormat="1" ht="24.15" customHeight="1">
      <c r="A207" s="40"/>
      <c r="B207" s="41"/>
      <c r="C207" s="215" t="s">
        <v>441</v>
      </c>
      <c r="D207" s="215" t="s">
        <v>238</v>
      </c>
      <c r="E207" s="216" t="s">
        <v>3134</v>
      </c>
      <c r="F207" s="217" t="s">
        <v>3135</v>
      </c>
      <c r="G207" s="218" t="s">
        <v>329</v>
      </c>
      <c r="H207" s="219">
        <v>22.626999999999999</v>
      </c>
      <c r="I207" s="220"/>
      <c r="J207" s="221">
        <f>ROUND(I207*H207,2)</f>
        <v>0</v>
      </c>
      <c r="K207" s="217" t="s">
        <v>242</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243</v>
      </c>
      <c r="AT207" s="226" t="s">
        <v>238</v>
      </c>
      <c r="AU207" s="226" t="s">
        <v>82</v>
      </c>
      <c r="AY207" s="19" t="s">
        <v>236</v>
      </c>
      <c r="BE207" s="227">
        <f>IF(N207="základní",J207,0)</f>
        <v>0</v>
      </c>
      <c r="BF207" s="227">
        <f>IF(N207="snížená",J207,0)</f>
        <v>0</v>
      </c>
      <c r="BG207" s="227">
        <f>IF(N207="zákl. přenesená",J207,0)</f>
        <v>0</v>
      </c>
      <c r="BH207" s="227">
        <f>IF(N207="sníž. přenesená",J207,0)</f>
        <v>0</v>
      </c>
      <c r="BI207" s="227">
        <f>IF(N207="nulová",J207,0)</f>
        <v>0</v>
      </c>
      <c r="BJ207" s="19" t="s">
        <v>80</v>
      </c>
      <c r="BK207" s="227">
        <f>ROUND(I207*H207,2)</f>
        <v>0</v>
      </c>
      <c r="BL207" s="19" t="s">
        <v>243</v>
      </c>
      <c r="BM207" s="226" t="s">
        <v>3136</v>
      </c>
    </row>
    <row r="208" s="2" customFormat="1">
      <c r="A208" s="40"/>
      <c r="B208" s="41"/>
      <c r="C208" s="42"/>
      <c r="D208" s="228" t="s">
        <v>245</v>
      </c>
      <c r="E208" s="42"/>
      <c r="F208" s="229" t="s">
        <v>3137</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245</v>
      </c>
      <c r="AU208" s="19" t="s">
        <v>82</v>
      </c>
    </row>
    <row r="209" s="14" customFormat="1">
      <c r="A209" s="14"/>
      <c r="B209" s="244"/>
      <c r="C209" s="245"/>
      <c r="D209" s="235" t="s">
        <v>247</v>
      </c>
      <c r="E209" s="246" t="s">
        <v>19</v>
      </c>
      <c r="F209" s="247" t="s">
        <v>3138</v>
      </c>
      <c r="G209" s="245"/>
      <c r="H209" s="248">
        <v>22.626999999999999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247</v>
      </c>
      <c r="AU209" s="254" t="s">
        <v>82</v>
      </c>
      <c r="AV209" s="14" t="s">
        <v>82</v>
      </c>
      <c r="AW209" s="14" t="s">
        <v>33</v>
      </c>
      <c r="AX209" s="14" t="s">
        <v>80</v>
      </c>
      <c r="AY209" s="254" t="s">
        <v>236</v>
      </c>
    </row>
    <row r="210" s="2" customFormat="1" ht="24.15" customHeight="1">
      <c r="A210" s="40"/>
      <c r="B210" s="41"/>
      <c r="C210" s="215" t="s">
        <v>531</v>
      </c>
      <c r="D210" s="215" t="s">
        <v>238</v>
      </c>
      <c r="E210" s="216" t="s">
        <v>3139</v>
      </c>
      <c r="F210" s="217" t="s">
        <v>3140</v>
      </c>
      <c r="G210" s="218" t="s">
        <v>329</v>
      </c>
      <c r="H210" s="219">
        <v>11.246</v>
      </c>
      <c r="I210" s="220"/>
      <c r="J210" s="221">
        <f>ROUND(I210*H210,2)</f>
        <v>0</v>
      </c>
      <c r="K210" s="217" t="s">
        <v>242</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243</v>
      </c>
      <c r="AT210" s="226" t="s">
        <v>238</v>
      </c>
      <c r="AU210" s="226" t="s">
        <v>82</v>
      </c>
      <c r="AY210" s="19" t="s">
        <v>236</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243</v>
      </c>
      <c r="BM210" s="226" t="s">
        <v>3141</v>
      </c>
    </row>
    <row r="211" s="2" customFormat="1">
      <c r="A211" s="40"/>
      <c r="B211" s="41"/>
      <c r="C211" s="42"/>
      <c r="D211" s="228" t="s">
        <v>245</v>
      </c>
      <c r="E211" s="42"/>
      <c r="F211" s="229" t="s">
        <v>3142</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245</v>
      </c>
      <c r="AU211" s="19" t="s">
        <v>82</v>
      </c>
    </row>
    <row r="212" s="12" customFormat="1" ht="22.8" customHeight="1">
      <c r="A212" s="12"/>
      <c r="B212" s="199"/>
      <c r="C212" s="200"/>
      <c r="D212" s="201" t="s">
        <v>72</v>
      </c>
      <c r="E212" s="213" t="s">
        <v>1104</v>
      </c>
      <c r="F212" s="213" t="s">
        <v>1105</v>
      </c>
      <c r="G212" s="200"/>
      <c r="H212" s="200"/>
      <c r="I212" s="203"/>
      <c r="J212" s="214">
        <f>BK212</f>
        <v>0</v>
      </c>
      <c r="K212" s="200"/>
      <c r="L212" s="205"/>
      <c r="M212" s="206"/>
      <c r="N212" s="207"/>
      <c r="O212" s="207"/>
      <c r="P212" s="208">
        <f>SUM(P213:P214)</f>
        <v>0</v>
      </c>
      <c r="Q212" s="207"/>
      <c r="R212" s="208">
        <f>SUM(R213:R214)</f>
        <v>0</v>
      </c>
      <c r="S212" s="207"/>
      <c r="T212" s="209">
        <f>SUM(T213:T214)</f>
        <v>0</v>
      </c>
      <c r="U212" s="12"/>
      <c r="V212" s="12"/>
      <c r="W212" s="12"/>
      <c r="X212" s="12"/>
      <c r="Y212" s="12"/>
      <c r="Z212" s="12"/>
      <c r="AA212" s="12"/>
      <c r="AB212" s="12"/>
      <c r="AC212" s="12"/>
      <c r="AD212" s="12"/>
      <c r="AE212" s="12"/>
      <c r="AR212" s="210" t="s">
        <v>80</v>
      </c>
      <c r="AT212" s="211" t="s">
        <v>72</v>
      </c>
      <c r="AU212" s="211" t="s">
        <v>80</v>
      </c>
      <c r="AY212" s="210" t="s">
        <v>236</v>
      </c>
      <c r="BK212" s="212">
        <f>SUM(BK213:BK214)</f>
        <v>0</v>
      </c>
    </row>
    <row r="213" s="2" customFormat="1" ht="33" customHeight="1">
      <c r="A213" s="40"/>
      <c r="B213" s="41"/>
      <c r="C213" s="215" t="s">
        <v>545</v>
      </c>
      <c r="D213" s="215" t="s">
        <v>238</v>
      </c>
      <c r="E213" s="216" t="s">
        <v>1107</v>
      </c>
      <c r="F213" s="217" t="s">
        <v>1108</v>
      </c>
      <c r="G213" s="218" t="s">
        <v>329</v>
      </c>
      <c r="H213" s="219">
        <v>35.003</v>
      </c>
      <c r="I213" s="220"/>
      <c r="J213" s="221">
        <f>ROUND(I213*H213,2)</f>
        <v>0</v>
      </c>
      <c r="K213" s="217" t="s">
        <v>242</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243</v>
      </c>
      <c r="AT213" s="226" t="s">
        <v>238</v>
      </c>
      <c r="AU213" s="226" t="s">
        <v>82</v>
      </c>
      <c r="AY213" s="19" t="s">
        <v>236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243</v>
      </c>
      <c r="BM213" s="226" t="s">
        <v>3143</v>
      </c>
    </row>
    <row r="214" s="2" customFormat="1">
      <c r="A214" s="40"/>
      <c r="B214" s="41"/>
      <c r="C214" s="42"/>
      <c r="D214" s="228" t="s">
        <v>245</v>
      </c>
      <c r="E214" s="42"/>
      <c r="F214" s="229" t="s">
        <v>1110</v>
      </c>
      <c r="G214" s="42"/>
      <c r="H214" s="42"/>
      <c r="I214" s="230"/>
      <c r="J214" s="42"/>
      <c r="K214" s="42"/>
      <c r="L214" s="46"/>
      <c r="M214" s="292"/>
      <c r="N214" s="293"/>
      <c r="O214" s="294"/>
      <c r="P214" s="294"/>
      <c r="Q214" s="294"/>
      <c r="R214" s="294"/>
      <c r="S214" s="294"/>
      <c r="T214" s="295"/>
      <c r="U214" s="40"/>
      <c r="V214" s="40"/>
      <c r="W214" s="40"/>
      <c r="X214" s="40"/>
      <c r="Y214" s="40"/>
      <c r="Z214" s="40"/>
      <c r="AA214" s="40"/>
      <c r="AB214" s="40"/>
      <c r="AC214" s="40"/>
      <c r="AD214" s="40"/>
      <c r="AE214" s="40"/>
      <c r="AT214" s="19" t="s">
        <v>245</v>
      </c>
      <c r="AU214" s="19" t="s">
        <v>82</v>
      </c>
    </row>
    <row r="215" s="2" customFormat="1" ht="6.96" customHeight="1">
      <c r="A215" s="40"/>
      <c r="B215" s="61"/>
      <c r="C215" s="62"/>
      <c r="D215" s="62"/>
      <c r="E215" s="62"/>
      <c r="F215" s="62"/>
      <c r="G215" s="62"/>
      <c r="H215" s="62"/>
      <c r="I215" s="62"/>
      <c r="J215" s="62"/>
      <c r="K215" s="62"/>
      <c r="L215" s="46"/>
      <c r="M215" s="40"/>
      <c r="O215" s="40"/>
      <c r="P215" s="40"/>
      <c r="Q215" s="40"/>
      <c r="R215" s="40"/>
      <c r="S215" s="40"/>
      <c r="T215" s="40"/>
      <c r="U215" s="40"/>
      <c r="V215" s="40"/>
      <c r="W215" s="40"/>
      <c r="X215" s="40"/>
      <c r="Y215" s="40"/>
      <c r="Z215" s="40"/>
      <c r="AA215" s="40"/>
      <c r="AB215" s="40"/>
      <c r="AC215" s="40"/>
      <c r="AD215" s="40"/>
      <c r="AE215" s="40"/>
    </row>
  </sheetData>
  <sheetProtection sheet="1" autoFilter="0" formatColumns="0" formatRows="0" objects="1" scenarios="1" spinCount="100000" saltValue="3LdG0p22ni9KYqbrYCz7WTl0HeANNlEs9mx+fUWHtFuBhsk8W9S1KpRZhe99HYxl1iKyx3O0wP/lxvMLb8s2gA==" hashValue="6AfXCO2QfZUGnoSIDDp1/3jVI+XO1KXrHX7V2JsjB7p3l8i877+2ImwaDPLlh2m+5Ow3oVtA37YZ+Zq94AlQ4w==" algorithmName="SHA-512" password="CC35"/>
  <autoFilter ref="C85:K214"/>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1/113106121"/>
    <hyperlink ref="F95" r:id="rId2" display="https://podminky.urs.cz/item/CS_URS_2023_01/113107152"/>
    <hyperlink ref="F99" r:id="rId3" display="https://podminky.urs.cz/item/CS_URS_2023_01/113107182"/>
    <hyperlink ref="F103" r:id="rId4" display="https://podminky.urs.cz/item/CS_URS_2023_01/122251103"/>
    <hyperlink ref="F112" r:id="rId5" display="https://podminky.urs.cz/item/CS_URS_2023_01/162351104"/>
    <hyperlink ref="F114" r:id="rId6" display="https://podminky.urs.cz/item/CS_URS_2023_01/162751119"/>
    <hyperlink ref="F117" r:id="rId7" display="https://podminky.urs.cz/item/CS_URS_2023_01/171201221"/>
    <hyperlink ref="F129" r:id="rId8" display="https://podminky.urs.cz/item/CS_URS_2023_01/564231111"/>
    <hyperlink ref="F133" r:id="rId9" display="https://podminky.urs.cz/item/CS_URS_2023_01/564730011"/>
    <hyperlink ref="F137" r:id="rId10" display="https://podminky.urs.cz/item/CS_URS_2023_01/564730111"/>
    <hyperlink ref="F142" r:id="rId11" display="https://podminky.urs.cz/item/CS_URS_2023_01/564750011"/>
    <hyperlink ref="F149" r:id="rId12" display="https://podminky.urs.cz/item/CS_URS_2023_01/564750111"/>
    <hyperlink ref="F153" r:id="rId13" display="https://podminky.urs.cz/item/CS_URS_2023_01/564760111"/>
    <hyperlink ref="F157" r:id="rId14" display="https://podminky.urs.cz/item/CS_URS_2023_01/596811220"/>
    <hyperlink ref="F172" r:id="rId15" display="https://podminky.urs.cz/item/CS_URS_2023_01/637211111.r"/>
    <hyperlink ref="F177" r:id="rId16" display="https://podminky.urs.cz/item/CS_URS_2023_01/637211111.r01"/>
    <hyperlink ref="F182" r:id="rId17" display="https://podminky.urs.cz/item/CS_URS_2023_01/916231213"/>
    <hyperlink ref="F189" r:id="rId18" display="https://podminky.urs.cz/item/CS_URS_2023_01/935112111"/>
    <hyperlink ref="F198" r:id="rId19" display="https://podminky.urs.cz/item/CS_URS_2023_01/965042141"/>
    <hyperlink ref="F203" r:id="rId20" display="https://podminky.urs.cz/item/CS_URS_2023_01/997013501"/>
    <hyperlink ref="F205" r:id="rId21" display="https://podminky.urs.cz/item/CS_URS_2023_01/997013509"/>
    <hyperlink ref="F208" r:id="rId22" display="https://podminky.urs.cz/item/CS_URS_2023_01/997221861"/>
    <hyperlink ref="F211" r:id="rId23" display="https://podminky.urs.cz/item/CS_URS_2023_01/997221875"/>
    <hyperlink ref="F214" r:id="rId24" display="https://podminky.urs.cz/item/CS_URS_2023_01/998011002"/>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82</v>
      </c>
    </row>
    <row r="4" s="1" customFormat="1" ht="24.96" customHeight="1">
      <c r="B4" s="22"/>
      <c r="D4" s="143" t="s">
        <v>119</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č.p. 1533, Hornická, Tachov</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3144</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21. 3. 2023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35</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5" t="s">
        <v>27</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37</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39</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41</v>
      </c>
      <c r="G32" s="40"/>
      <c r="H32" s="40"/>
      <c r="I32" s="157" t="s">
        <v>40</v>
      </c>
      <c r="J32" s="157" t="s">
        <v>42</v>
      </c>
      <c r="K32" s="40"/>
      <c r="L32" s="147"/>
      <c r="S32" s="40"/>
      <c r="T32" s="40"/>
      <c r="U32" s="40"/>
      <c r="V32" s="40"/>
      <c r="W32" s="40"/>
      <c r="X32" s="40"/>
      <c r="Y32" s="40"/>
      <c r="Z32" s="40"/>
      <c r="AA32" s="40"/>
      <c r="AB32" s="40"/>
      <c r="AC32" s="40"/>
      <c r="AD32" s="40"/>
      <c r="AE32" s="40"/>
    </row>
    <row r="33" s="2" customFormat="1" ht="14.4" customHeight="1">
      <c r="A33" s="40"/>
      <c r="B33" s="46"/>
      <c r="C33" s="40"/>
      <c r="D33" s="158" t="s">
        <v>43</v>
      </c>
      <c r="E33" s="145" t="s">
        <v>44</v>
      </c>
      <c r="F33" s="159">
        <f>ROUND((SUM(BE83:BE93)),  2)</f>
        <v>0</v>
      </c>
      <c r="G33" s="40"/>
      <c r="H33" s="40"/>
      <c r="I33" s="160">
        <v>0.20999999999999999</v>
      </c>
      <c r="J33" s="159">
        <f>ROUND(((SUM(BE83:BE93))*I33),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45</v>
      </c>
      <c r="F34" s="159">
        <f>ROUND((SUM(BF83:BF93)),  2)</f>
        <v>0</v>
      </c>
      <c r="G34" s="40"/>
      <c r="H34" s="40"/>
      <c r="I34" s="160">
        <v>0.14999999999999999</v>
      </c>
      <c r="J34" s="159">
        <f>ROUND(((SUM(BF83:BF93))*I34),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46</v>
      </c>
      <c r="F35" s="159">
        <f>ROUND((SUM(BG83:BG93)),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47</v>
      </c>
      <c r="F36" s="159">
        <f>ROUND((SUM(BH83:BH93)),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48</v>
      </c>
      <c r="F37" s="159">
        <f>ROUND((SUM(BI83:BI93)),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49</v>
      </c>
      <c r="E39" s="163"/>
      <c r="F39" s="163"/>
      <c r="G39" s="164" t="s">
        <v>50</v>
      </c>
      <c r="H39" s="165" t="s">
        <v>51</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193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Stavební úpravy č.p. 1533, Hornická, Tachov</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21. 3. 2023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Ing. Miloš Valíček</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Veronika Šoulová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194</v>
      </c>
      <c r="D57" s="174"/>
      <c r="E57" s="174"/>
      <c r="F57" s="174"/>
      <c r="G57" s="174"/>
      <c r="H57" s="174"/>
      <c r="I57" s="174"/>
      <c r="J57" s="175" t="s">
        <v>195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71</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196</v>
      </c>
    </row>
    <row r="60" s="9" customFormat="1" ht="24.96" customHeight="1">
      <c r="A60" s="9"/>
      <c r="B60" s="177"/>
      <c r="C60" s="178"/>
      <c r="D60" s="179" t="s">
        <v>3145</v>
      </c>
      <c r="E60" s="180"/>
      <c r="F60" s="180"/>
      <c r="G60" s="180"/>
      <c r="H60" s="180"/>
      <c r="I60" s="180"/>
      <c r="J60" s="181">
        <f>J84</f>
        <v>0</v>
      </c>
      <c r="K60" s="178"/>
      <c r="L60" s="182"/>
      <c r="S60" s="9"/>
      <c r="T60" s="9"/>
      <c r="U60" s="9"/>
      <c r="V60" s="9"/>
      <c r="W60" s="9"/>
      <c r="X60" s="9"/>
      <c r="Y60" s="9"/>
      <c r="Z60" s="9"/>
      <c r="AA60" s="9"/>
      <c r="AB60" s="9"/>
      <c r="AC60" s="9"/>
      <c r="AD60" s="9"/>
      <c r="AE60" s="9"/>
    </row>
    <row r="61" s="10" customFormat="1" ht="19.92" customHeight="1">
      <c r="A61" s="10"/>
      <c r="B61" s="183"/>
      <c r="C61" s="127"/>
      <c r="D61" s="184" t="s">
        <v>3146</v>
      </c>
      <c r="E61" s="185"/>
      <c r="F61" s="185"/>
      <c r="G61" s="185"/>
      <c r="H61" s="185"/>
      <c r="I61" s="185"/>
      <c r="J61" s="186">
        <f>J85</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3147</v>
      </c>
      <c r="E62" s="185"/>
      <c r="F62" s="185"/>
      <c r="G62" s="185"/>
      <c r="H62" s="185"/>
      <c r="I62" s="185"/>
      <c r="J62" s="186">
        <f>J88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3148</v>
      </c>
      <c r="E63" s="185"/>
      <c r="F63" s="185"/>
      <c r="G63" s="185"/>
      <c r="H63" s="185"/>
      <c r="I63" s="185"/>
      <c r="J63" s="186">
        <f>J91</f>
        <v>0</v>
      </c>
      <c r="K63" s="127"/>
      <c r="L63" s="187"/>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221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Stavební úpravy č.p. 1533, Hornická, Tachov</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132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VRN - Vedlejší náklady</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21. 3. 2023</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34" t="s">
        <v>30</v>
      </c>
      <c r="J79" s="38" t="str">
        <f>E21</f>
        <v>Ing. Miloš Valíček</v>
      </c>
      <c r="K79" s="42"/>
      <c r="L79" s="147"/>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34" t="s">
        <v>34</v>
      </c>
      <c r="J80" s="38" t="str">
        <f>E24</f>
        <v>Veronika Šoulová</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222</v>
      </c>
      <c r="D82" s="191" t="s">
        <v>58</v>
      </c>
      <c r="E82" s="191" t="s">
        <v>54</v>
      </c>
      <c r="F82" s="191" t="s">
        <v>55</v>
      </c>
      <c r="G82" s="191" t="s">
        <v>223</v>
      </c>
      <c r="H82" s="191" t="s">
        <v>224</v>
      </c>
      <c r="I82" s="191" t="s">
        <v>225</v>
      </c>
      <c r="J82" s="191" t="s">
        <v>195</v>
      </c>
      <c r="K82" s="192" t="s">
        <v>226</v>
      </c>
      <c r="L82" s="193"/>
      <c r="M82" s="94" t="s">
        <v>19</v>
      </c>
      <c r="N82" s="95" t="s">
        <v>43</v>
      </c>
      <c r="O82" s="95" t="s">
        <v>227</v>
      </c>
      <c r="P82" s="95" t="s">
        <v>228</v>
      </c>
      <c r="Q82" s="95" t="s">
        <v>229</v>
      </c>
      <c r="R82" s="95" t="s">
        <v>230</v>
      </c>
      <c r="S82" s="95" t="s">
        <v>231</v>
      </c>
      <c r="T82" s="96" t="s">
        <v>232</v>
      </c>
      <c r="U82" s="188"/>
      <c r="V82" s="188"/>
      <c r="W82" s="188"/>
      <c r="X82" s="188"/>
      <c r="Y82" s="188"/>
      <c r="Z82" s="188"/>
      <c r="AA82" s="188"/>
      <c r="AB82" s="188"/>
      <c r="AC82" s="188"/>
      <c r="AD82" s="188"/>
      <c r="AE82" s="188"/>
    </row>
    <row r="83" s="2" customFormat="1" ht="22.8" customHeight="1">
      <c r="A83" s="40"/>
      <c r="B83" s="41"/>
      <c r="C83" s="101" t="s">
        <v>233</v>
      </c>
      <c r="D83" s="42"/>
      <c r="E83" s="42"/>
      <c r="F83" s="42"/>
      <c r="G83" s="42"/>
      <c r="H83" s="42"/>
      <c r="I83" s="42"/>
      <c r="J83" s="194">
        <f>BK83</f>
        <v>0</v>
      </c>
      <c r="K83" s="42"/>
      <c r="L83" s="46"/>
      <c r="M83" s="97"/>
      <c r="N83" s="195"/>
      <c r="O83" s="98"/>
      <c r="P83" s="196">
        <f>P84</f>
        <v>0</v>
      </c>
      <c r="Q83" s="98"/>
      <c r="R83" s="196">
        <f>R84</f>
        <v>0</v>
      </c>
      <c r="S83" s="98"/>
      <c r="T83" s="197">
        <f>T84</f>
        <v>0</v>
      </c>
      <c r="U83" s="40"/>
      <c r="V83" s="40"/>
      <c r="W83" s="40"/>
      <c r="X83" s="40"/>
      <c r="Y83" s="40"/>
      <c r="Z83" s="40"/>
      <c r="AA83" s="40"/>
      <c r="AB83" s="40"/>
      <c r="AC83" s="40"/>
      <c r="AD83" s="40"/>
      <c r="AE83" s="40"/>
      <c r="AT83" s="19" t="s">
        <v>72</v>
      </c>
      <c r="AU83" s="19" t="s">
        <v>196</v>
      </c>
      <c r="BK83" s="198">
        <f>BK84</f>
        <v>0</v>
      </c>
    </row>
    <row r="84" s="12" customFormat="1" ht="25.92" customHeight="1">
      <c r="A84" s="12"/>
      <c r="B84" s="199"/>
      <c r="C84" s="200"/>
      <c r="D84" s="201" t="s">
        <v>72</v>
      </c>
      <c r="E84" s="202" t="s">
        <v>109</v>
      </c>
      <c r="F84" s="202" t="s">
        <v>3149</v>
      </c>
      <c r="G84" s="200"/>
      <c r="H84" s="200"/>
      <c r="I84" s="203"/>
      <c r="J84" s="204">
        <f>BK84</f>
        <v>0</v>
      </c>
      <c r="K84" s="200"/>
      <c r="L84" s="205"/>
      <c r="M84" s="206"/>
      <c r="N84" s="207"/>
      <c r="O84" s="207"/>
      <c r="P84" s="208">
        <f>P85+P88+P91</f>
        <v>0</v>
      </c>
      <c r="Q84" s="207"/>
      <c r="R84" s="208">
        <f>R85+R88+R91</f>
        <v>0</v>
      </c>
      <c r="S84" s="207"/>
      <c r="T84" s="209">
        <f>T85+T88+T91</f>
        <v>0</v>
      </c>
      <c r="U84" s="12"/>
      <c r="V84" s="12"/>
      <c r="W84" s="12"/>
      <c r="X84" s="12"/>
      <c r="Y84" s="12"/>
      <c r="Z84" s="12"/>
      <c r="AA84" s="12"/>
      <c r="AB84" s="12"/>
      <c r="AC84" s="12"/>
      <c r="AD84" s="12"/>
      <c r="AE84" s="12"/>
      <c r="AR84" s="210" t="s">
        <v>271</v>
      </c>
      <c r="AT84" s="211" t="s">
        <v>72</v>
      </c>
      <c r="AU84" s="211" t="s">
        <v>73</v>
      </c>
      <c r="AY84" s="210" t="s">
        <v>236</v>
      </c>
      <c r="BK84" s="212">
        <f>BK85+BK88+BK91</f>
        <v>0</v>
      </c>
    </row>
    <row r="85" s="12" customFormat="1" ht="22.8" customHeight="1">
      <c r="A85" s="12"/>
      <c r="B85" s="199"/>
      <c r="C85" s="200"/>
      <c r="D85" s="201" t="s">
        <v>72</v>
      </c>
      <c r="E85" s="213" t="s">
        <v>3150</v>
      </c>
      <c r="F85" s="213" t="s">
        <v>3151</v>
      </c>
      <c r="G85" s="200"/>
      <c r="H85" s="200"/>
      <c r="I85" s="203"/>
      <c r="J85" s="214">
        <f>BK85</f>
        <v>0</v>
      </c>
      <c r="K85" s="200"/>
      <c r="L85" s="205"/>
      <c r="M85" s="206"/>
      <c r="N85" s="207"/>
      <c r="O85" s="207"/>
      <c r="P85" s="208">
        <f>SUM(P86:P87)</f>
        <v>0</v>
      </c>
      <c r="Q85" s="207"/>
      <c r="R85" s="208">
        <f>SUM(R86:R87)</f>
        <v>0</v>
      </c>
      <c r="S85" s="207"/>
      <c r="T85" s="209">
        <f>SUM(T86:T87)</f>
        <v>0</v>
      </c>
      <c r="U85" s="12"/>
      <c r="V85" s="12"/>
      <c r="W85" s="12"/>
      <c r="X85" s="12"/>
      <c r="Y85" s="12"/>
      <c r="Z85" s="12"/>
      <c r="AA85" s="12"/>
      <c r="AB85" s="12"/>
      <c r="AC85" s="12"/>
      <c r="AD85" s="12"/>
      <c r="AE85" s="12"/>
      <c r="AR85" s="210" t="s">
        <v>271</v>
      </c>
      <c r="AT85" s="211" t="s">
        <v>72</v>
      </c>
      <c r="AU85" s="211" t="s">
        <v>80</v>
      </c>
      <c r="AY85" s="210" t="s">
        <v>236</v>
      </c>
      <c r="BK85" s="212">
        <f>SUM(BK86:BK87)</f>
        <v>0</v>
      </c>
    </row>
    <row r="86" s="2" customFormat="1" ht="16.5" customHeight="1">
      <c r="A86" s="40"/>
      <c r="B86" s="41"/>
      <c r="C86" s="215" t="s">
        <v>80</v>
      </c>
      <c r="D86" s="215" t="s">
        <v>238</v>
      </c>
      <c r="E86" s="216" t="s">
        <v>3152</v>
      </c>
      <c r="F86" s="217" t="s">
        <v>3153</v>
      </c>
      <c r="G86" s="218" t="s">
        <v>806</v>
      </c>
      <c r="H86" s="219">
        <v>1</v>
      </c>
      <c r="I86" s="220"/>
      <c r="J86" s="221">
        <f>ROUND(I86*H86,2)</f>
        <v>0</v>
      </c>
      <c r="K86" s="217" t="s">
        <v>242</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3154</v>
      </c>
      <c r="AT86" s="226" t="s">
        <v>238</v>
      </c>
      <c r="AU86" s="226" t="s">
        <v>82</v>
      </c>
      <c r="AY86" s="19" t="s">
        <v>236</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3154</v>
      </c>
      <c r="BM86" s="226" t="s">
        <v>3155</v>
      </c>
    </row>
    <row r="87" s="2" customFormat="1">
      <c r="A87" s="40"/>
      <c r="B87" s="41"/>
      <c r="C87" s="42"/>
      <c r="D87" s="228" t="s">
        <v>245</v>
      </c>
      <c r="E87" s="42"/>
      <c r="F87" s="229" t="s">
        <v>3156</v>
      </c>
      <c r="G87" s="42"/>
      <c r="H87" s="42"/>
      <c r="I87" s="230"/>
      <c r="J87" s="42"/>
      <c r="K87" s="42"/>
      <c r="L87" s="46"/>
      <c r="M87" s="231"/>
      <c r="N87" s="232"/>
      <c r="O87" s="86"/>
      <c r="P87" s="86"/>
      <c r="Q87" s="86"/>
      <c r="R87" s="86"/>
      <c r="S87" s="86"/>
      <c r="T87" s="87"/>
      <c r="U87" s="40"/>
      <c r="V87" s="40"/>
      <c r="W87" s="40"/>
      <c r="X87" s="40"/>
      <c r="Y87" s="40"/>
      <c r="Z87" s="40"/>
      <c r="AA87" s="40"/>
      <c r="AB87" s="40"/>
      <c r="AC87" s="40"/>
      <c r="AD87" s="40"/>
      <c r="AE87" s="40"/>
      <c r="AT87" s="19" t="s">
        <v>245</v>
      </c>
      <c r="AU87" s="19" t="s">
        <v>82</v>
      </c>
    </row>
    <row r="88" s="12" customFormat="1" ht="22.8" customHeight="1">
      <c r="A88" s="12"/>
      <c r="B88" s="199"/>
      <c r="C88" s="200"/>
      <c r="D88" s="201" t="s">
        <v>72</v>
      </c>
      <c r="E88" s="213" t="s">
        <v>3157</v>
      </c>
      <c r="F88" s="213" t="s">
        <v>3158</v>
      </c>
      <c r="G88" s="200"/>
      <c r="H88" s="200"/>
      <c r="I88" s="203"/>
      <c r="J88" s="214">
        <f>BK88</f>
        <v>0</v>
      </c>
      <c r="K88" s="200"/>
      <c r="L88" s="205"/>
      <c r="M88" s="206"/>
      <c r="N88" s="207"/>
      <c r="O88" s="207"/>
      <c r="P88" s="208">
        <f>SUM(P89:P90)</f>
        <v>0</v>
      </c>
      <c r="Q88" s="207"/>
      <c r="R88" s="208">
        <f>SUM(R89:R90)</f>
        <v>0</v>
      </c>
      <c r="S88" s="207"/>
      <c r="T88" s="209">
        <f>SUM(T89:T90)</f>
        <v>0</v>
      </c>
      <c r="U88" s="12"/>
      <c r="V88" s="12"/>
      <c r="W88" s="12"/>
      <c r="X88" s="12"/>
      <c r="Y88" s="12"/>
      <c r="Z88" s="12"/>
      <c r="AA88" s="12"/>
      <c r="AB88" s="12"/>
      <c r="AC88" s="12"/>
      <c r="AD88" s="12"/>
      <c r="AE88" s="12"/>
      <c r="AR88" s="210" t="s">
        <v>271</v>
      </c>
      <c r="AT88" s="211" t="s">
        <v>72</v>
      </c>
      <c r="AU88" s="211" t="s">
        <v>80</v>
      </c>
      <c r="AY88" s="210" t="s">
        <v>236</v>
      </c>
      <c r="BK88" s="212">
        <f>SUM(BK89:BK90)</f>
        <v>0</v>
      </c>
    </row>
    <row r="89" s="2" customFormat="1" ht="16.5" customHeight="1">
      <c r="A89" s="40"/>
      <c r="B89" s="41"/>
      <c r="C89" s="215" t="s">
        <v>82</v>
      </c>
      <c r="D89" s="215" t="s">
        <v>238</v>
      </c>
      <c r="E89" s="216" t="s">
        <v>3159</v>
      </c>
      <c r="F89" s="217" t="s">
        <v>3158</v>
      </c>
      <c r="G89" s="218" t="s">
        <v>806</v>
      </c>
      <c r="H89" s="219">
        <v>1</v>
      </c>
      <c r="I89" s="220"/>
      <c r="J89" s="221">
        <f>ROUND(I89*H89,2)</f>
        <v>0</v>
      </c>
      <c r="K89" s="217" t="s">
        <v>242</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3154</v>
      </c>
      <c r="AT89" s="226" t="s">
        <v>238</v>
      </c>
      <c r="AU89" s="226" t="s">
        <v>82</v>
      </c>
      <c r="AY89" s="19" t="s">
        <v>236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3154</v>
      </c>
      <c r="BM89" s="226" t="s">
        <v>3160</v>
      </c>
    </row>
    <row r="90" s="2" customFormat="1">
      <c r="A90" s="40"/>
      <c r="B90" s="41"/>
      <c r="C90" s="42"/>
      <c r="D90" s="228" t="s">
        <v>245</v>
      </c>
      <c r="E90" s="42"/>
      <c r="F90" s="229" t="s">
        <v>3161</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9" t="s">
        <v>245</v>
      </c>
      <c r="AU90" s="19" t="s">
        <v>82</v>
      </c>
    </row>
    <row r="91" s="12" customFormat="1" ht="22.8" customHeight="1">
      <c r="A91" s="12"/>
      <c r="B91" s="199"/>
      <c r="C91" s="200"/>
      <c r="D91" s="201" t="s">
        <v>72</v>
      </c>
      <c r="E91" s="213" t="s">
        <v>3162</v>
      </c>
      <c r="F91" s="213" t="s">
        <v>3163</v>
      </c>
      <c r="G91" s="200"/>
      <c r="H91" s="200"/>
      <c r="I91" s="203"/>
      <c r="J91" s="214">
        <f>BK91</f>
        <v>0</v>
      </c>
      <c r="K91" s="200"/>
      <c r="L91" s="205"/>
      <c r="M91" s="206"/>
      <c r="N91" s="207"/>
      <c r="O91" s="207"/>
      <c r="P91" s="208">
        <f>SUM(P92:P93)</f>
        <v>0</v>
      </c>
      <c r="Q91" s="207"/>
      <c r="R91" s="208">
        <f>SUM(R92:R93)</f>
        <v>0</v>
      </c>
      <c r="S91" s="207"/>
      <c r="T91" s="209">
        <f>SUM(T92:T93)</f>
        <v>0</v>
      </c>
      <c r="U91" s="12"/>
      <c r="V91" s="12"/>
      <c r="W91" s="12"/>
      <c r="X91" s="12"/>
      <c r="Y91" s="12"/>
      <c r="Z91" s="12"/>
      <c r="AA91" s="12"/>
      <c r="AB91" s="12"/>
      <c r="AC91" s="12"/>
      <c r="AD91" s="12"/>
      <c r="AE91" s="12"/>
      <c r="AR91" s="210" t="s">
        <v>271</v>
      </c>
      <c r="AT91" s="211" t="s">
        <v>72</v>
      </c>
      <c r="AU91" s="211" t="s">
        <v>80</v>
      </c>
      <c r="AY91" s="210" t="s">
        <v>236</v>
      </c>
      <c r="BK91" s="212">
        <f>SUM(BK92:BK93)</f>
        <v>0</v>
      </c>
    </row>
    <row r="92" s="2" customFormat="1" ht="16.5" customHeight="1">
      <c r="A92" s="40"/>
      <c r="B92" s="41"/>
      <c r="C92" s="215" t="s">
        <v>128</v>
      </c>
      <c r="D92" s="215" t="s">
        <v>238</v>
      </c>
      <c r="E92" s="216" t="s">
        <v>3164</v>
      </c>
      <c r="F92" s="217" t="s">
        <v>3163</v>
      </c>
      <c r="G92" s="218" t="s">
        <v>806</v>
      </c>
      <c r="H92" s="219">
        <v>1</v>
      </c>
      <c r="I92" s="220"/>
      <c r="J92" s="221">
        <f>ROUND(I92*H92,2)</f>
        <v>0</v>
      </c>
      <c r="K92" s="217" t="s">
        <v>242</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3154</v>
      </c>
      <c r="AT92" s="226" t="s">
        <v>238</v>
      </c>
      <c r="AU92" s="226" t="s">
        <v>82</v>
      </c>
      <c r="AY92" s="19" t="s">
        <v>236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3154</v>
      </c>
      <c r="BM92" s="226" t="s">
        <v>3165</v>
      </c>
    </row>
    <row r="93" s="2" customFormat="1">
      <c r="A93" s="40"/>
      <c r="B93" s="41"/>
      <c r="C93" s="42"/>
      <c r="D93" s="228" t="s">
        <v>245</v>
      </c>
      <c r="E93" s="42"/>
      <c r="F93" s="229" t="s">
        <v>3166</v>
      </c>
      <c r="G93" s="42"/>
      <c r="H93" s="42"/>
      <c r="I93" s="230"/>
      <c r="J93" s="42"/>
      <c r="K93" s="42"/>
      <c r="L93" s="46"/>
      <c r="M93" s="292"/>
      <c r="N93" s="293"/>
      <c r="O93" s="294"/>
      <c r="P93" s="294"/>
      <c r="Q93" s="294"/>
      <c r="R93" s="294"/>
      <c r="S93" s="294"/>
      <c r="T93" s="295"/>
      <c r="U93" s="40"/>
      <c r="V93" s="40"/>
      <c r="W93" s="40"/>
      <c r="X93" s="40"/>
      <c r="Y93" s="40"/>
      <c r="Z93" s="40"/>
      <c r="AA93" s="40"/>
      <c r="AB93" s="40"/>
      <c r="AC93" s="40"/>
      <c r="AD93" s="40"/>
      <c r="AE93" s="40"/>
      <c r="AT93" s="19" t="s">
        <v>245</v>
      </c>
      <c r="AU93" s="19" t="s">
        <v>82</v>
      </c>
    </row>
    <row r="94" s="2" customFormat="1" ht="6.96" customHeight="1">
      <c r="A94" s="40"/>
      <c r="B94" s="61"/>
      <c r="C94" s="62"/>
      <c r="D94" s="62"/>
      <c r="E94" s="62"/>
      <c r="F94" s="62"/>
      <c r="G94" s="62"/>
      <c r="H94" s="62"/>
      <c r="I94" s="62"/>
      <c r="J94" s="62"/>
      <c r="K94" s="62"/>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maUT0+lmYOMaPsAgJn8yrOiz5JaKy0k3slzGgut5zr6vdSXOOINr3UlcjV/XiDt4H8Kvvbzwa2WDfSCmwsEPYw==" hashValue="UXSnlu65//Q8Ekq6o3dIJ3wbl6Y67eZBisR4Ut+jdSLRn5rGiLLBHRN0FgWqAAvgIfwiB5g59/dqsmgTOAkdeg==" algorithmName="SHA-512" password="CC35"/>
  <autoFilter ref="C82:K93"/>
  <mergeCells count="9">
    <mergeCell ref="E7:H7"/>
    <mergeCell ref="E9:H9"/>
    <mergeCell ref="E18:H18"/>
    <mergeCell ref="E27:H27"/>
    <mergeCell ref="E48:H48"/>
    <mergeCell ref="E50:H50"/>
    <mergeCell ref="E73:H73"/>
    <mergeCell ref="E75:H75"/>
    <mergeCell ref="L2:V2"/>
  </mergeCells>
  <hyperlinks>
    <hyperlink ref="F87" r:id="rId1" display="https://podminky.urs.cz/item/CS_URS_2023_01/012002000"/>
    <hyperlink ref="F90" r:id="rId2" display="https://podminky.urs.cz/item/CS_URS_2023_01/030001000"/>
    <hyperlink ref="F93" r:id="rId3" display="https://podminky.urs.cz/item/CS_URS_2023_01/07000100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3167</v>
      </c>
      <c r="H4" s="22"/>
    </row>
    <row r="5" s="1" customFormat="1" ht="12" customHeight="1">
      <c r="B5" s="22"/>
      <c r="C5" s="300" t="s">
        <v>13</v>
      </c>
      <c r="D5" s="152" t="s">
        <v>14</v>
      </c>
      <c r="E5" s="1"/>
      <c r="F5" s="1"/>
      <c r="H5" s="22"/>
    </row>
    <row r="6" s="1" customFormat="1" ht="36.96" customHeight="1">
      <c r="B6" s="22"/>
      <c r="C6" s="301" t="s">
        <v>16</v>
      </c>
      <c r="D6" s="302" t="s">
        <v>17</v>
      </c>
      <c r="E6" s="1"/>
      <c r="F6" s="1"/>
      <c r="H6" s="22"/>
    </row>
    <row r="7" s="1" customFormat="1" ht="16.5" customHeight="1">
      <c r="B7" s="22"/>
      <c r="C7" s="145" t="s">
        <v>23</v>
      </c>
      <c r="D7" s="149" t="str">
        <f>'Rekapitulace stavby'!AN8</f>
        <v>21. 3. 2023</v>
      </c>
      <c r="H7" s="22"/>
    </row>
    <row r="8" s="2" customFormat="1" ht="10.8" customHeight="1">
      <c r="A8" s="40"/>
      <c r="B8" s="46"/>
      <c r="C8" s="40"/>
      <c r="D8" s="40"/>
      <c r="E8" s="40"/>
      <c r="F8" s="40"/>
      <c r="G8" s="40"/>
      <c r="H8" s="46"/>
    </row>
    <row r="9" s="11" customFormat="1" ht="29.28" customHeight="1">
      <c r="A9" s="188"/>
      <c r="B9" s="303"/>
      <c r="C9" s="304" t="s">
        <v>54</v>
      </c>
      <c r="D9" s="305" t="s">
        <v>55</v>
      </c>
      <c r="E9" s="305" t="s">
        <v>223</v>
      </c>
      <c r="F9" s="306" t="s">
        <v>3168</v>
      </c>
      <c r="G9" s="188"/>
      <c r="H9" s="303"/>
    </row>
    <row r="10" s="2" customFormat="1" ht="26.4" customHeight="1">
      <c r="A10" s="40"/>
      <c r="B10" s="46"/>
      <c r="C10" s="307" t="s">
        <v>3169</v>
      </c>
      <c r="D10" s="307" t="s">
        <v>85</v>
      </c>
      <c r="E10" s="40"/>
      <c r="F10" s="40"/>
      <c r="G10" s="40"/>
      <c r="H10" s="46"/>
    </row>
    <row r="11" s="2" customFormat="1" ht="16.8" customHeight="1">
      <c r="A11" s="40"/>
      <c r="B11" s="46"/>
      <c r="C11" s="308" t="s">
        <v>112</v>
      </c>
      <c r="D11" s="309" t="s">
        <v>113</v>
      </c>
      <c r="E11" s="310" t="s">
        <v>114</v>
      </c>
      <c r="F11" s="311">
        <v>-1.1819999999999999</v>
      </c>
      <c r="G11" s="40"/>
      <c r="H11" s="46"/>
    </row>
    <row r="12" s="2" customFormat="1" ht="16.8" customHeight="1">
      <c r="A12" s="40"/>
      <c r="B12" s="46"/>
      <c r="C12" s="312" t="s">
        <v>112</v>
      </c>
      <c r="D12" s="312" t="s">
        <v>1059</v>
      </c>
      <c r="E12" s="19" t="s">
        <v>19</v>
      </c>
      <c r="F12" s="313">
        <v>-1.1819999999999999</v>
      </c>
      <c r="G12" s="40"/>
      <c r="H12" s="46"/>
    </row>
    <row r="13" s="2" customFormat="1" ht="16.8" customHeight="1">
      <c r="A13" s="40"/>
      <c r="B13" s="46"/>
      <c r="C13" s="314" t="s">
        <v>3170</v>
      </c>
      <c r="D13" s="40"/>
      <c r="E13" s="40"/>
      <c r="F13" s="40"/>
      <c r="G13" s="40"/>
      <c r="H13" s="46"/>
    </row>
    <row r="14" s="2" customFormat="1" ht="16.8" customHeight="1">
      <c r="A14" s="40"/>
      <c r="B14" s="46"/>
      <c r="C14" s="312" t="s">
        <v>1048</v>
      </c>
      <c r="D14" s="312" t="s">
        <v>3171</v>
      </c>
      <c r="E14" s="19" t="s">
        <v>114</v>
      </c>
      <c r="F14" s="313">
        <v>193.316</v>
      </c>
      <c r="G14" s="40"/>
      <c r="H14" s="46"/>
    </row>
    <row r="15" s="2" customFormat="1" ht="16.8" customHeight="1">
      <c r="A15" s="40"/>
      <c r="B15" s="46"/>
      <c r="C15" s="312" t="s">
        <v>584</v>
      </c>
      <c r="D15" s="312" t="s">
        <v>3172</v>
      </c>
      <c r="E15" s="19" t="s">
        <v>114</v>
      </c>
      <c r="F15" s="313">
        <v>1849.7929999999999</v>
      </c>
      <c r="G15" s="40"/>
      <c r="H15" s="46"/>
    </row>
    <row r="16" s="2" customFormat="1" ht="16.8" customHeight="1">
      <c r="A16" s="40"/>
      <c r="B16" s="46"/>
      <c r="C16" s="312" t="s">
        <v>1907</v>
      </c>
      <c r="D16" s="312" t="s">
        <v>3173</v>
      </c>
      <c r="E16" s="19" t="s">
        <v>114</v>
      </c>
      <c r="F16" s="313">
        <v>124.488</v>
      </c>
      <c r="G16" s="40"/>
      <c r="H16" s="46"/>
    </row>
    <row r="17" s="2" customFormat="1" ht="16.8" customHeight="1">
      <c r="A17" s="40"/>
      <c r="B17" s="46"/>
      <c r="C17" s="312" t="s">
        <v>1987</v>
      </c>
      <c r="D17" s="312" t="s">
        <v>3174</v>
      </c>
      <c r="E17" s="19" t="s">
        <v>114</v>
      </c>
      <c r="F17" s="313">
        <v>2968.9050000000002</v>
      </c>
      <c r="G17" s="40"/>
      <c r="H17" s="46"/>
    </row>
    <row r="18" s="2" customFormat="1" ht="16.8" customHeight="1">
      <c r="A18" s="40"/>
      <c r="B18" s="46"/>
      <c r="C18" s="312" t="s">
        <v>1924</v>
      </c>
      <c r="D18" s="312" t="s">
        <v>1925</v>
      </c>
      <c r="E18" s="19" t="s">
        <v>114</v>
      </c>
      <c r="F18" s="313">
        <v>136.93700000000001</v>
      </c>
      <c r="G18" s="40"/>
      <c r="H18" s="46"/>
    </row>
    <row r="19" s="2" customFormat="1" ht="16.8" customHeight="1">
      <c r="A19" s="40"/>
      <c r="B19" s="46"/>
      <c r="C19" s="308" t="s">
        <v>116</v>
      </c>
      <c r="D19" s="309" t="s">
        <v>117</v>
      </c>
      <c r="E19" s="310" t="s">
        <v>114</v>
      </c>
      <c r="F19" s="311">
        <v>-1.379</v>
      </c>
      <c r="G19" s="40"/>
      <c r="H19" s="46"/>
    </row>
    <row r="20" s="2" customFormat="1" ht="16.8" customHeight="1">
      <c r="A20" s="40"/>
      <c r="B20" s="46"/>
      <c r="C20" s="312" t="s">
        <v>116</v>
      </c>
      <c r="D20" s="312" t="s">
        <v>362</v>
      </c>
      <c r="E20" s="19" t="s">
        <v>19</v>
      </c>
      <c r="F20" s="313">
        <v>-1.379</v>
      </c>
      <c r="G20" s="40"/>
      <c r="H20" s="46"/>
    </row>
    <row r="21" s="2" customFormat="1" ht="16.8" customHeight="1">
      <c r="A21" s="40"/>
      <c r="B21" s="46"/>
      <c r="C21" s="314" t="s">
        <v>3170</v>
      </c>
      <c r="D21" s="40"/>
      <c r="E21" s="40"/>
      <c r="F21" s="40"/>
      <c r="G21" s="40"/>
      <c r="H21" s="46"/>
    </row>
    <row r="22" s="2" customFormat="1" ht="16.8" customHeight="1">
      <c r="A22" s="40"/>
      <c r="B22" s="46"/>
      <c r="C22" s="312" t="s">
        <v>357</v>
      </c>
      <c r="D22" s="312" t="s">
        <v>3175</v>
      </c>
      <c r="E22" s="19" t="s">
        <v>114</v>
      </c>
      <c r="F22" s="313">
        <v>46.292999999999999</v>
      </c>
      <c r="G22" s="40"/>
      <c r="H22" s="46"/>
    </row>
    <row r="23" s="2" customFormat="1" ht="16.8" customHeight="1">
      <c r="A23" s="40"/>
      <c r="B23" s="46"/>
      <c r="C23" s="312" t="s">
        <v>584</v>
      </c>
      <c r="D23" s="312" t="s">
        <v>3172</v>
      </c>
      <c r="E23" s="19" t="s">
        <v>114</v>
      </c>
      <c r="F23" s="313">
        <v>1849.7929999999999</v>
      </c>
      <c r="G23" s="40"/>
      <c r="H23" s="46"/>
    </row>
    <row r="24" s="2" customFormat="1" ht="16.8" customHeight="1">
      <c r="A24" s="40"/>
      <c r="B24" s="46"/>
      <c r="C24" s="312" t="s">
        <v>1987</v>
      </c>
      <c r="D24" s="312" t="s">
        <v>3174</v>
      </c>
      <c r="E24" s="19" t="s">
        <v>114</v>
      </c>
      <c r="F24" s="313">
        <v>2968.9050000000002</v>
      </c>
      <c r="G24" s="40"/>
      <c r="H24" s="46"/>
    </row>
    <row r="25" s="2" customFormat="1" ht="16.8" customHeight="1">
      <c r="A25" s="40"/>
      <c r="B25" s="46"/>
      <c r="C25" s="308" t="s">
        <v>120</v>
      </c>
      <c r="D25" s="309" t="s">
        <v>121</v>
      </c>
      <c r="E25" s="310" t="s">
        <v>114</v>
      </c>
      <c r="F25" s="311">
        <v>-1.5760000000000001</v>
      </c>
      <c r="G25" s="40"/>
      <c r="H25" s="46"/>
    </row>
    <row r="26" s="2" customFormat="1" ht="16.8" customHeight="1">
      <c r="A26" s="40"/>
      <c r="B26" s="46"/>
      <c r="C26" s="312" t="s">
        <v>120</v>
      </c>
      <c r="D26" s="312" t="s">
        <v>1053</v>
      </c>
      <c r="E26" s="19" t="s">
        <v>19</v>
      </c>
      <c r="F26" s="313">
        <v>-1.5760000000000001</v>
      </c>
      <c r="G26" s="40"/>
      <c r="H26" s="46"/>
    </row>
    <row r="27" s="2" customFormat="1" ht="16.8" customHeight="1">
      <c r="A27" s="40"/>
      <c r="B27" s="46"/>
      <c r="C27" s="314" t="s">
        <v>3170</v>
      </c>
      <c r="D27" s="40"/>
      <c r="E27" s="40"/>
      <c r="F27" s="40"/>
      <c r="G27" s="40"/>
      <c r="H27" s="46"/>
    </row>
    <row r="28" s="2" customFormat="1" ht="16.8" customHeight="1">
      <c r="A28" s="40"/>
      <c r="B28" s="46"/>
      <c r="C28" s="312" t="s">
        <v>1048</v>
      </c>
      <c r="D28" s="312" t="s">
        <v>3171</v>
      </c>
      <c r="E28" s="19" t="s">
        <v>114</v>
      </c>
      <c r="F28" s="313">
        <v>193.316</v>
      </c>
      <c r="G28" s="40"/>
      <c r="H28" s="46"/>
    </row>
    <row r="29" s="2" customFormat="1" ht="16.8" customHeight="1">
      <c r="A29" s="40"/>
      <c r="B29" s="46"/>
      <c r="C29" s="312" t="s">
        <v>584</v>
      </c>
      <c r="D29" s="312" t="s">
        <v>3172</v>
      </c>
      <c r="E29" s="19" t="s">
        <v>114</v>
      </c>
      <c r="F29" s="313">
        <v>1849.7929999999999</v>
      </c>
      <c r="G29" s="40"/>
      <c r="H29" s="46"/>
    </row>
    <row r="30" s="2" customFormat="1" ht="16.8" customHeight="1">
      <c r="A30" s="40"/>
      <c r="B30" s="46"/>
      <c r="C30" s="312" t="s">
        <v>1987</v>
      </c>
      <c r="D30" s="312" t="s">
        <v>3174</v>
      </c>
      <c r="E30" s="19" t="s">
        <v>114</v>
      </c>
      <c r="F30" s="313">
        <v>2968.9050000000002</v>
      </c>
      <c r="G30" s="40"/>
      <c r="H30" s="46"/>
    </row>
    <row r="31" s="2" customFormat="1" ht="16.8" customHeight="1">
      <c r="A31" s="40"/>
      <c r="B31" s="46"/>
      <c r="C31" s="312" t="s">
        <v>972</v>
      </c>
      <c r="D31" s="312" t="s">
        <v>3176</v>
      </c>
      <c r="E31" s="19" t="s">
        <v>114</v>
      </c>
      <c r="F31" s="313">
        <v>12.496</v>
      </c>
      <c r="G31" s="40"/>
      <c r="H31" s="46"/>
    </row>
    <row r="32" s="2" customFormat="1" ht="16.8" customHeight="1">
      <c r="A32" s="40"/>
      <c r="B32" s="46"/>
      <c r="C32" s="308" t="s">
        <v>123</v>
      </c>
      <c r="D32" s="309" t="s">
        <v>124</v>
      </c>
      <c r="E32" s="310" t="s">
        <v>114</v>
      </c>
      <c r="F32" s="311">
        <v>-1.5760000000000001</v>
      </c>
      <c r="G32" s="40"/>
      <c r="H32" s="46"/>
    </row>
    <row r="33" s="2" customFormat="1" ht="16.8" customHeight="1">
      <c r="A33" s="40"/>
      <c r="B33" s="46"/>
      <c r="C33" s="312" t="s">
        <v>123</v>
      </c>
      <c r="D33" s="312" t="s">
        <v>1053</v>
      </c>
      <c r="E33" s="19" t="s">
        <v>19</v>
      </c>
      <c r="F33" s="313">
        <v>-1.5760000000000001</v>
      </c>
      <c r="G33" s="40"/>
      <c r="H33" s="46"/>
    </row>
    <row r="34" s="2" customFormat="1" ht="16.8" customHeight="1">
      <c r="A34" s="40"/>
      <c r="B34" s="46"/>
      <c r="C34" s="314" t="s">
        <v>3170</v>
      </c>
      <c r="D34" s="40"/>
      <c r="E34" s="40"/>
      <c r="F34" s="40"/>
      <c r="G34" s="40"/>
      <c r="H34" s="46"/>
    </row>
    <row r="35" s="2" customFormat="1" ht="16.8" customHeight="1">
      <c r="A35" s="40"/>
      <c r="B35" s="46"/>
      <c r="C35" s="312" t="s">
        <v>1987</v>
      </c>
      <c r="D35" s="312" t="s">
        <v>3174</v>
      </c>
      <c r="E35" s="19" t="s">
        <v>114</v>
      </c>
      <c r="F35" s="313">
        <v>2968.9050000000002</v>
      </c>
      <c r="G35" s="40"/>
      <c r="H35" s="46"/>
    </row>
    <row r="36" s="2" customFormat="1" ht="16.8" customHeight="1">
      <c r="A36" s="40"/>
      <c r="B36" s="46"/>
      <c r="C36" s="312" t="s">
        <v>287</v>
      </c>
      <c r="D36" s="312" t="s">
        <v>3177</v>
      </c>
      <c r="E36" s="19" t="s">
        <v>114</v>
      </c>
      <c r="F36" s="313">
        <v>7.5739999999999998</v>
      </c>
      <c r="G36" s="40"/>
      <c r="H36" s="46"/>
    </row>
    <row r="37" s="2" customFormat="1" ht="16.8" customHeight="1">
      <c r="A37" s="40"/>
      <c r="B37" s="46"/>
      <c r="C37" s="312" t="s">
        <v>584</v>
      </c>
      <c r="D37" s="312" t="s">
        <v>3172</v>
      </c>
      <c r="E37" s="19" t="s">
        <v>114</v>
      </c>
      <c r="F37" s="313">
        <v>1849.7929999999999</v>
      </c>
      <c r="G37" s="40"/>
      <c r="H37" s="46"/>
    </row>
    <row r="38" s="2" customFormat="1" ht="16.8" customHeight="1">
      <c r="A38" s="40"/>
      <c r="B38" s="46"/>
      <c r="C38" s="308" t="s">
        <v>125</v>
      </c>
      <c r="D38" s="309" t="s">
        <v>126</v>
      </c>
      <c r="E38" s="310" t="s">
        <v>114</v>
      </c>
      <c r="F38" s="311">
        <v>87.129999999999995</v>
      </c>
      <c r="G38" s="40"/>
      <c r="H38" s="46"/>
    </row>
    <row r="39" s="2" customFormat="1" ht="16.8" customHeight="1">
      <c r="A39" s="40"/>
      <c r="B39" s="46"/>
      <c r="C39" s="312" t="s">
        <v>19</v>
      </c>
      <c r="D39" s="312" t="s">
        <v>186</v>
      </c>
      <c r="E39" s="19" t="s">
        <v>19</v>
      </c>
      <c r="F39" s="313">
        <v>21.510000000000002</v>
      </c>
      <c r="G39" s="40"/>
      <c r="H39" s="46"/>
    </row>
    <row r="40" s="2" customFormat="1" ht="16.8" customHeight="1">
      <c r="A40" s="40"/>
      <c r="B40" s="46"/>
      <c r="C40" s="312" t="s">
        <v>19</v>
      </c>
      <c r="D40" s="312" t="s">
        <v>3178</v>
      </c>
      <c r="E40" s="19" t="s">
        <v>19</v>
      </c>
      <c r="F40" s="313">
        <v>8.1400000000000006</v>
      </c>
      <c r="G40" s="40"/>
      <c r="H40" s="46"/>
    </row>
    <row r="41" s="2" customFormat="1" ht="16.8" customHeight="1">
      <c r="A41" s="40"/>
      <c r="B41" s="46"/>
      <c r="C41" s="312" t="s">
        <v>19</v>
      </c>
      <c r="D41" s="312" t="s">
        <v>3179</v>
      </c>
      <c r="E41" s="19" t="s">
        <v>19</v>
      </c>
      <c r="F41" s="313">
        <v>57.479999999999997</v>
      </c>
      <c r="G41" s="40"/>
      <c r="H41" s="46"/>
    </row>
    <row r="42" s="2" customFormat="1" ht="16.8" customHeight="1">
      <c r="A42" s="40"/>
      <c r="B42" s="46"/>
      <c r="C42" s="312" t="s">
        <v>19</v>
      </c>
      <c r="D42" s="312" t="s">
        <v>254</v>
      </c>
      <c r="E42" s="19" t="s">
        <v>19</v>
      </c>
      <c r="F42" s="313">
        <v>87.129999999999995</v>
      </c>
      <c r="G42" s="40"/>
      <c r="H42" s="46"/>
    </row>
    <row r="43" s="2" customFormat="1" ht="16.8" customHeight="1">
      <c r="A43" s="40"/>
      <c r="B43" s="46"/>
      <c r="C43" s="314" t="s">
        <v>3170</v>
      </c>
      <c r="D43" s="40"/>
      <c r="E43" s="40"/>
      <c r="F43" s="40"/>
      <c r="G43" s="40"/>
      <c r="H43" s="46"/>
    </row>
    <row r="44" s="2" customFormat="1" ht="16.8" customHeight="1">
      <c r="A44" s="40"/>
      <c r="B44" s="46"/>
      <c r="C44" s="312" t="s">
        <v>1337</v>
      </c>
      <c r="D44" s="312" t="s">
        <v>3180</v>
      </c>
      <c r="E44" s="19" t="s">
        <v>114</v>
      </c>
      <c r="F44" s="313">
        <v>136.77000000000001</v>
      </c>
      <c r="G44" s="40"/>
      <c r="H44" s="46"/>
    </row>
    <row r="45" s="2" customFormat="1" ht="16.8" customHeight="1">
      <c r="A45" s="40"/>
      <c r="B45" s="46"/>
      <c r="C45" s="312" t="s">
        <v>1345</v>
      </c>
      <c r="D45" s="312" t="s">
        <v>1346</v>
      </c>
      <c r="E45" s="19" t="s">
        <v>114</v>
      </c>
      <c r="F45" s="313">
        <v>143.60900000000001</v>
      </c>
      <c r="G45" s="40"/>
      <c r="H45" s="46"/>
    </row>
    <row r="46" s="2" customFormat="1" ht="16.8" customHeight="1">
      <c r="A46" s="40"/>
      <c r="B46" s="46"/>
      <c r="C46" s="308" t="s">
        <v>129</v>
      </c>
      <c r="D46" s="309" t="s">
        <v>130</v>
      </c>
      <c r="E46" s="310" t="s">
        <v>114</v>
      </c>
      <c r="F46" s="311">
        <v>32.490000000000002</v>
      </c>
      <c r="G46" s="40"/>
      <c r="H46" s="46"/>
    </row>
    <row r="47" s="2" customFormat="1" ht="16.8" customHeight="1">
      <c r="A47" s="40"/>
      <c r="B47" s="46"/>
      <c r="C47" s="312" t="s">
        <v>19</v>
      </c>
      <c r="D47" s="312" t="s">
        <v>131</v>
      </c>
      <c r="E47" s="19" t="s">
        <v>19</v>
      </c>
      <c r="F47" s="313">
        <v>32.490000000000002</v>
      </c>
      <c r="G47" s="40"/>
      <c r="H47" s="46"/>
    </row>
    <row r="48" s="2" customFormat="1" ht="16.8" customHeight="1">
      <c r="A48" s="40"/>
      <c r="B48" s="46"/>
      <c r="C48" s="314" t="s">
        <v>3170</v>
      </c>
      <c r="D48" s="40"/>
      <c r="E48" s="40"/>
      <c r="F48" s="40"/>
      <c r="G48" s="40"/>
      <c r="H48" s="46"/>
    </row>
    <row r="49" s="2" customFormat="1" ht="16.8" customHeight="1">
      <c r="A49" s="40"/>
      <c r="B49" s="46"/>
      <c r="C49" s="312" t="s">
        <v>1337</v>
      </c>
      <c r="D49" s="312" t="s">
        <v>3180</v>
      </c>
      <c r="E49" s="19" t="s">
        <v>114</v>
      </c>
      <c r="F49" s="313">
        <v>136.77000000000001</v>
      </c>
      <c r="G49" s="40"/>
      <c r="H49" s="46"/>
    </row>
    <row r="50" s="2" customFormat="1" ht="16.8" customHeight="1">
      <c r="A50" s="40"/>
      <c r="B50" s="46"/>
      <c r="C50" s="312" t="s">
        <v>1345</v>
      </c>
      <c r="D50" s="312" t="s">
        <v>1346</v>
      </c>
      <c r="E50" s="19" t="s">
        <v>114</v>
      </c>
      <c r="F50" s="313">
        <v>143.60900000000001</v>
      </c>
      <c r="G50" s="40"/>
      <c r="H50" s="46"/>
    </row>
    <row r="51" s="2" customFormat="1" ht="16.8" customHeight="1">
      <c r="A51" s="40"/>
      <c r="B51" s="46"/>
      <c r="C51" s="308" t="s">
        <v>133</v>
      </c>
      <c r="D51" s="309" t="s">
        <v>134</v>
      </c>
      <c r="E51" s="310" t="s">
        <v>114</v>
      </c>
      <c r="F51" s="311">
        <v>17.149999999999999</v>
      </c>
      <c r="G51" s="40"/>
      <c r="H51" s="46"/>
    </row>
    <row r="52" s="2" customFormat="1" ht="16.8" customHeight="1">
      <c r="A52" s="40"/>
      <c r="B52" s="46"/>
      <c r="C52" s="312" t="s">
        <v>19</v>
      </c>
      <c r="D52" s="312" t="s">
        <v>135</v>
      </c>
      <c r="E52" s="19" t="s">
        <v>19</v>
      </c>
      <c r="F52" s="313">
        <v>17.149999999999999</v>
      </c>
      <c r="G52" s="40"/>
      <c r="H52" s="46"/>
    </row>
    <row r="53" s="2" customFormat="1" ht="16.8" customHeight="1">
      <c r="A53" s="40"/>
      <c r="B53" s="46"/>
      <c r="C53" s="314" t="s">
        <v>3170</v>
      </c>
      <c r="D53" s="40"/>
      <c r="E53" s="40"/>
      <c r="F53" s="40"/>
      <c r="G53" s="40"/>
      <c r="H53" s="46"/>
    </row>
    <row r="54" s="2" customFormat="1" ht="16.8" customHeight="1">
      <c r="A54" s="40"/>
      <c r="B54" s="46"/>
      <c r="C54" s="312" t="s">
        <v>1337</v>
      </c>
      <c r="D54" s="312" t="s">
        <v>3180</v>
      </c>
      <c r="E54" s="19" t="s">
        <v>114</v>
      </c>
      <c r="F54" s="313">
        <v>136.77000000000001</v>
      </c>
      <c r="G54" s="40"/>
      <c r="H54" s="46"/>
    </row>
    <row r="55" s="2" customFormat="1" ht="16.8" customHeight="1">
      <c r="A55" s="40"/>
      <c r="B55" s="46"/>
      <c r="C55" s="312" t="s">
        <v>1345</v>
      </c>
      <c r="D55" s="312" t="s">
        <v>1346</v>
      </c>
      <c r="E55" s="19" t="s">
        <v>114</v>
      </c>
      <c r="F55" s="313">
        <v>143.60900000000001</v>
      </c>
      <c r="G55" s="40"/>
      <c r="H55" s="46"/>
    </row>
    <row r="56" s="2" customFormat="1" ht="16.8" customHeight="1">
      <c r="A56" s="40"/>
      <c r="B56" s="46"/>
      <c r="C56" s="308" t="s">
        <v>137</v>
      </c>
      <c r="D56" s="309" t="s">
        <v>138</v>
      </c>
      <c r="E56" s="310" t="s">
        <v>114</v>
      </c>
      <c r="F56" s="311">
        <v>5.8499999999999996</v>
      </c>
      <c r="G56" s="40"/>
      <c r="H56" s="46"/>
    </row>
    <row r="57" s="2" customFormat="1" ht="16.8" customHeight="1">
      <c r="A57" s="40"/>
      <c r="B57" s="46"/>
      <c r="C57" s="312" t="s">
        <v>19</v>
      </c>
      <c r="D57" s="312" t="s">
        <v>3181</v>
      </c>
      <c r="E57" s="19" t="s">
        <v>19</v>
      </c>
      <c r="F57" s="313">
        <v>5.8499999999999996</v>
      </c>
      <c r="G57" s="40"/>
      <c r="H57" s="46"/>
    </row>
    <row r="58" s="2" customFormat="1" ht="16.8" customHeight="1">
      <c r="A58" s="40"/>
      <c r="B58" s="46"/>
      <c r="C58" s="314" t="s">
        <v>3170</v>
      </c>
      <c r="D58" s="40"/>
      <c r="E58" s="40"/>
      <c r="F58" s="40"/>
      <c r="G58" s="40"/>
      <c r="H58" s="46"/>
    </row>
    <row r="59" s="2" customFormat="1" ht="16.8" customHeight="1">
      <c r="A59" s="40"/>
      <c r="B59" s="46"/>
      <c r="C59" s="312" t="s">
        <v>736</v>
      </c>
      <c r="D59" s="312" t="s">
        <v>3182</v>
      </c>
      <c r="E59" s="19" t="s">
        <v>241</v>
      </c>
      <c r="F59" s="313">
        <v>4.9989999999999997</v>
      </c>
      <c r="G59" s="40"/>
      <c r="H59" s="46"/>
    </row>
    <row r="60" s="2" customFormat="1" ht="16.8" customHeight="1">
      <c r="A60" s="40"/>
      <c r="B60" s="46"/>
      <c r="C60" s="312" t="s">
        <v>746</v>
      </c>
      <c r="D60" s="312" t="s">
        <v>3183</v>
      </c>
      <c r="E60" s="19" t="s">
        <v>241</v>
      </c>
      <c r="F60" s="313">
        <v>3.641</v>
      </c>
      <c r="G60" s="40"/>
      <c r="H60" s="46"/>
    </row>
    <row r="61" s="2" customFormat="1" ht="16.8" customHeight="1">
      <c r="A61" s="40"/>
      <c r="B61" s="46"/>
      <c r="C61" s="312" t="s">
        <v>756</v>
      </c>
      <c r="D61" s="312" t="s">
        <v>3184</v>
      </c>
      <c r="E61" s="19" t="s">
        <v>329</v>
      </c>
      <c r="F61" s="313">
        <v>0.23699999999999999</v>
      </c>
      <c r="G61" s="40"/>
      <c r="H61" s="46"/>
    </row>
    <row r="62" s="2" customFormat="1" ht="16.8" customHeight="1">
      <c r="A62" s="40"/>
      <c r="B62" s="46"/>
      <c r="C62" s="312" t="s">
        <v>773</v>
      </c>
      <c r="D62" s="312" t="s">
        <v>3185</v>
      </c>
      <c r="E62" s="19" t="s">
        <v>114</v>
      </c>
      <c r="F62" s="313">
        <v>89.629999999999995</v>
      </c>
      <c r="G62" s="40"/>
      <c r="H62" s="46"/>
    </row>
    <row r="63" s="2" customFormat="1" ht="16.8" customHeight="1">
      <c r="A63" s="40"/>
      <c r="B63" s="46"/>
      <c r="C63" s="312" t="s">
        <v>1149</v>
      </c>
      <c r="D63" s="312" t="s">
        <v>3186</v>
      </c>
      <c r="E63" s="19" t="s">
        <v>114</v>
      </c>
      <c r="F63" s="313">
        <v>5.8499999999999996</v>
      </c>
      <c r="G63" s="40"/>
      <c r="H63" s="46"/>
    </row>
    <row r="64" s="2" customFormat="1" ht="16.8" customHeight="1">
      <c r="A64" s="40"/>
      <c r="B64" s="46"/>
      <c r="C64" s="312" t="s">
        <v>1245</v>
      </c>
      <c r="D64" s="312" t="s">
        <v>3187</v>
      </c>
      <c r="E64" s="19" t="s">
        <v>114</v>
      </c>
      <c r="F64" s="313">
        <v>94.609999999999999</v>
      </c>
      <c r="G64" s="40"/>
      <c r="H64" s="46"/>
    </row>
    <row r="65" s="2" customFormat="1" ht="16.8" customHeight="1">
      <c r="A65" s="40"/>
      <c r="B65" s="46"/>
      <c r="C65" s="312" t="s">
        <v>1744</v>
      </c>
      <c r="D65" s="312" t="s">
        <v>3188</v>
      </c>
      <c r="E65" s="19" t="s">
        <v>114</v>
      </c>
      <c r="F65" s="313">
        <v>27.48</v>
      </c>
      <c r="G65" s="40"/>
      <c r="H65" s="46"/>
    </row>
    <row r="66" s="2" customFormat="1" ht="16.8" customHeight="1">
      <c r="A66" s="40"/>
      <c r="B66" s="46"/>
      <c r="C66" s="312" t="s">
        <v>832</v>
      </c>
      <c r="D66" s="312" t="s">
        <v>3189</v>
      </c>
      <c r="E66" s="19" t="s">
        <v>114</v>
      </c>
      <c r="F66" s="313">
        <v>886.26999999999998</v>
      </c>
      <c r="G66" s="40"/>
      <c r="H66" s="46"/>
    </row>
    <row r="67" s="2" customFormat="1" ht="16.8" customHeight="1">
      <c r="A67" s="40"/>
      <c r="B67" s="46"/>
      <c r="C67" s="312" t="s">
        <v>1252</v>
      </c>
      <c r="D67" s="312" t="s">
        <v>1253</v>
      </c>
      <c r="E67" s="19" t="s">
        <v>114</v>
      </c>
      <c r="F67" s="313">
        <v>18.411000000000001</v>
      </c>
      <c r="G67" s="40"/>
      <c r="H67" s="46"/>
    </row>
    <row r="68" s="2" customFormat="1" ht="16.8" customHeight="1">
      <c r="A68" s="40"/>
      <c r="B68" s="46"/>
      <c r="C68" s="312" t="s">
        <v>1760</v>
      </c>
      <c r="D68" s="312" t="s">
        <v>1761</v>
      </c>
      <c r="E68" s="19" t="s">
        <v>114</v>
      </c>
      <c r="F68" s="313">
        <v>6.4349999999999996</v>
      </c>
      <c r="G68" s="40"/>
      <c r="H68" s="46"/>
    </row>
    <row r="69" s="2" customFormat="1" ht="16.8" customHeight="1">
      <c r="A69" s="40"/>
      <c r="B69" s="46"/>
      <c r="C69" s="308" t="s">
        <v>187</v>
      </c>
      <c r="D69" s="309" t="s">
        <v>188</v>
      </c>
      <c r="E69" s="310" t="s">
        <v>114</v>
      </c>
      <c r="F69" s="311">
        <v>16.829999999999998</v>
      </c>
      <c r="G69" s="40"/>
      <c r="H69" s="46"/>
    </row>
    <row r="70" s="2" customFormat="1" ht="16.8" customHeight="1">
      <c r="A70" s="40"/>
      <c r="B70" s="46"/>
      <c r="C70" s="312" t="s">
        <v>19</v>
      </c>
      <c r="D70" s="312" t="s">
        <v>3190</v>
      </c>
      <c r="E70" s="19" t="s">
        <v>19</v>
      </c>
      <c r="F70" s="313">
        <v>1.51</v>
      </c>
      <c r="G70" s="40"/>
      <c r="H70" s="46"/>
    </row>
    <row r="71" s="2" customFormat="1" ht="16.8" customHeight="1">
      <c r="A71" s="40"/>
      <c r="B71" s="46"/>
      <c r="C71" s="312" t="s">
        <v>19</v>
      </c>
      <c r="D71" s="312" t="s">
        <v>3191</v>
      </c>
      <c r="E71" s="19" t="s">
        <v>19</v>
      </c>
      <c r="F71" s="313">
        <v>7.2300000000000004</v>
      </c>
      <c r="G71" s="40"/>
      <c r="H71" s="46"/>
    </row>
    <row r="72" s="2" customFormat="1" ht="16.8" customHeight="1">
      <c r="A72" s="40"/>
      <c r="B72" s="46"/>
      <c r="C72" s="312" t="s">
        <v>19</v>
      </c>
      <c r="D72" s="312" t="s">
        <v>3192</v>
      </c>
      <c r="E72" s="19" t="s">
        <v>19</v>
      </c>
      <c r="F72" s="313">
        <v>8.0899999999999999</v>
      </c>
      <c r="G72" s="40"/>
      <c r="H72" s="46"/>
    </row>
    <row r="73" s="2" customFormat="1" ht="16.8" customHeight="1">
      <c r="A73" s="40"/>
      <c r="B73" s="46"/>
      <c r="C73" s="312" t="s">
        <v>19</v>
      </c>
      <c r="D73" s="312" t="s">
        <v>254</v>
      </c>
      <c r="E73" s="19" t="s">
        <v>19</v>
      </c>
      <c r="F73" s="313">
        <v>16.829999999999998</v>
      </c>
      <c r="G73" s="40"/>
      <c r="H73" s="46"/>
    </row>
    <row r="74" s="2" customFormat="1" ht="16.8" customHeight="1">
      <c r="A74" s="40"/>
      <c r="B74" s="46"/>
      <c r="C74" s="314" t="s">
        <v>3170</v>
      </c>
      <c r="D74" s="40"/>
      <c r="E74" s="40"/>
      <c r="F74" s="40"/>
      <c r="G74" s="40"/>
      <c r="H74" s="46"/>
    </row>
    <row r="75" s="2" customFormat="1" ht="16.8" customHeight="1">
      <c r="A75" s="40"/>
      <c r="B75" s="46"/>
      <c r="C75" s="312" t="s">
        <v>1839</v>
      </c>
      <c r="D75" s="312" t="s">
        <v>3193</v>
      </c>
      <c r="E75" s="19" t="s">
        <v>114</v>
      </c>
      <c r="F75" s="313">
        <v>16.829999999999998</v>
      </c>
      <c r="G75" s="40"/>
      <c r="H75" s="46"/>
    </row>
    <row r="76" s="2" customFormat="1" ht="16.8" customHeight="1">
      <c r="A76" s="40"/>
      <c r="B76" s="46"/>
      <c r="C76" s="312" t="s">
        <v>1859</v>
      </c>
      <c r="D76" s="312" t="s">
        <v>3194</v>
      </c>
      <c r="E76" s="19" t="s">
        <v>114</v>
      </c>
      <c r="F76" s="313">
        <v>16.829999999999998</v>
      </c>
      <c r="G76" s="40"/>
      <c r="H76" s="46"/>
    </row>
    <row r="77" s="2" customFormat="1" ht="16.8" customHeight="1">
      <c r="A77" s="40"/>
      <c r="B77" s="46"/>
      <c r="C77" s="312" t="s">
        <v>1864</v>
      </c>
      <c r="D77" s="312" t="s">
        <v>3195</v>
      </c>
      <c r="E77" s="19" t="s">
        <v>114</v>
      </c>
      <c r="F77" s="313">
        <v>16.829999999999998</v>
      </c>
      <c r="G77" s="40"/>
      <c r="H77" s="46"/>
    </row>
    <row r="78" s="2" customFormat="1" ht="16.8" customHeight="1">
      <c r="A78" s="40"/>
      <c r="B78" s="46"/>
      <c r="C78" s="312" t="s">
        <v>1869</v>
      </c>
      <c r="D78" s="312" t="s">
        <v>3196</v>
      </c>
      <c r="E78" s="19" t="s">
        <v>114</v>
      </c>
      <c r="F78" s="313">
        <v>16.829999999999998</v>
      </c>
      <c r="G78" s="40"/>
      <c r="H78" s="46"/>
    </row>
    <row r="79" s="2" customFormat="1" ht="16.8" customHeight="1">
      <c r="A79" s="40"/>
      <c r="B79" s="46"/>
      <c r="C79" s="312" t="s">
        <v>1874</v>
      </c>
      <c r="D79" s="312" t="s">
        <v>3197</v>
      </c>
      <c r="E79" s="19" t="s">
        <v>114</v>
      </c>
      <c r="F79" s="313">
        <v>16.829999999999998</v>
      </c>
      <c r="G79" s="40"/>
      <c r="H79" s="46"/>
    </row>
    <row r="80" s="2" customFormat="1" ht="16.8" customHeight="1">
      <c r="A80" s="40"/>
      <c r="B80" s="46"/>
      <c r="C80" s="312" t="s">
        <v>1884</v>
      </c>
      <c r="D80" s="312" t="s">
        <v>3198</v>
      </c>
      <c r="E80" s="19" t="s">
        <v>114</v>
      </c>
      <c r="F80" s="313">
        <v>16.829999999999998</v>
      </c>
      <c r="G80" s="40"/>
      <c r="H80" s="46"/>
    </row>
    <row r="81" s="2" customFormat="1" ht="16.8" customHeight="1">
      <c r="A81" s="40"/>
      <c r="B81" s="46"/>
      <c r="C81" s="308" t="s">
        <v>3199</v>
      </c>
      <c r="D81" s="309" t="s">
        <v>3200</v>
      </c>
      <c r="E81" s="310" t="s">
        <v>114</v>
      </c>
      <c r="F81" s="311">
        <v>2.54</v>
      </c>
      <c r="G81" s="40"/>
      <c r="H81" s="46"/>
    </row>
    <row r="82" s="2" customFormat="1" ht="16.8" customHeight="1">
      <c r="A82" s="40"/>
      <c r="B82" s="46"/>
      <c r="C82" s="312" t="s">
        <v>19</v>
      </c>
      <c r="D82" s="312" t="s">
        <v>3201</v>
      </c>
      <c r="E82" s="19" t="s">
        <v>19</v>
      </c>
      <c r="F82" s="313">
        <v>2.54</v>
      </c>
      <c r="G82" s="40"/>
      <c r="H82" s="46"/>
    </row>
    <row r="83" s="2" customFormat="1" ht="16.8" customHeight="1">
      <c r="A83" s="40"/>
      <c r="B83" s="46"/>
      <c r="C83" s="308" t="s">
        <v>190</v>
      </c>
      <c r="D83" s="309" t="s">
        <v>191</v>
      </c>
      <c r="E83" s="310" t="s">
        <v>114</v>
      </c>
      <c r="F83" s="311">
        <v>4.4500000000000002</v>
      </c>
      <c r="G83" s="40"/>
      <c r="H83" s="46"/>
    </row>
    <row r="84" s="2" customFormat="1" ht="16.8" customHeight="1">
      <c r="A84" s="40"/>
      <c r="B84" s="46"/>
      <c r="C84" s="312" t="s">
        <v>19</v>
      </c>
      <c r="D84" s="312" t="s">
        <v>3202</v>
      </c>
      <c r="E84" s="19" t="s">
        <v>19</v>
      </c>
      <c r="F84" s="313">
        <v>4.4500000000000002</v>
      </c>
      <c r="G84" s="40"/>
      <c r="H84" s="46"/>
    </row>
    <row r="85" s="2" customFormat="1" ht="16.8" customHeight="1">
      <c r="A85" s="40"/>
      <c r="B85" s="46"/>
      <c r="C85" s="314" t="s">
        <v>3170</v>
      </c>
      <c r="D85" s="40"/>
      <c r="E85" s="40"/>
      <c r="F85" s="40"/>
      <c r="G85" s="40"/>
      <c r="H85" s="46"/>
    </row>
    <row r="86" s="2" customFormat="1" ht="16.8" customHeight="1">
      <c r="A86" s="40"/>
      <c r="B86" s="46"/>
      <c r="C86" s="312" t="s">
        <v>723</v>
      </c>
      <c r="D86" s="312" t="s">
        <v>3203</v>
      </c>
      <c r="E86" s="19" t="s">
        <v>241</v>
      </c>
      <c r="F86" s="313">
        <v>0.23599999999999999</v>
      </c>
      <c r="G86" s="40"/>
      <c r="H86" s="46"/>
    </row>
    <row r="87" s="2" customFormat="1" ht="16.8" customHeight="1">
      <c r="A87" s="40"/>
      <c r="B87" s="46"/>
      <c r="C87" s="312" t="s">
        <v>756</v>
      </c>
      <c r="D87" s="312" t="s">
        <v>3184</v>
      </c>
      <c r="E87" s="19" t="s">
        <v>329</v>
      </c>
      <c r="F87" s="313">
        <v>0.23699999999999999</v>
      </c>
      <c r="G87" s="40"/>
      <c r="H87" s="46"/>
    </row>
    <row r="88" s="2" customFormat="1" ht="16.8" customHeight="1">
      <c r="A88" s="40"/>
      <c r="B88" s="46"/>
      <c r="C88" s="312" t="s">
        <v>773</v>
      </c>
      <c r="D88" s="312" t="s">
        <v>3185</v>
      </c>
      <c r="E88" s="19" t="s">
        <v>114</v>
      </c>
      <c r="F88" s="313">
        <v>89.629999999999995</v>
      </c>
      <c r="G88" s="40"/>
      <c r="H88" s="46"/>
    </row>
    <row r="89" s="2" customFormat="1" ht="16.8" customHeight="1">
      <c r="A89" s="40"/>
      <c r="B89" s="46"/>
      <c r="C89" s="312" t="s">
        <v>1161</v>
      </c>
      <c r="D89" s="312" t="s">
        <v>3204</v>
      </c>
      <c r="E89" s="19" t="s">
        <v>114</v>
      </c>
      <c r="F89" s="313">
        <v>9.4299999999999997</v>
      </c>
      <c r="G89" s="40"/>
      <c r="H89" s="46"/>
    </row>
    <row r="90" s="2" customFormat="1" ht="16.8" customHeight="1">
      <c r="A90" s="40"/>
      <c r="B90" s="46"/>
      <c r="C90" s="312" t="s">
        <v>1245</v>
      </c>
      <c r="D90" s="312" t="s">
        <v>3187</v>
      </c>
      <c r="E90" s="19" t="s">
        <v>114</v>
      </c>
      <c r="F90" s="313">
        <v>94.609999999999999</v>
      </c>
      <c r="G90" s="40"/>
      <c r="H90" s="46"/>
    </row>
    <row r="91" s="2" customFormat="1" ht="16.8" customHeight="1">
      <c r="A91" s="40"/>
      <c r="B91" s="46"/>
      <c r="C91" s="312" t="s">
        <v>1744</v>
      </c>
      <c r="D91" s="312" t="s">
        <v>3188</v>
      </c>
      <c r="E91" s="19" t="s">
        <v>114</v>
      </c>
      <c r="F91" s="313">
        <v>27.48</v>
      </c>
      <c r="G91" s="40"/>
      <c r="H91" s="46"/>
    </row>
    <row r="92" s="2" customFormat="1" ht="16.8" customHeight="1">
      <c r="A92" s="40"/>
      <c r="B92" s="46"/>
      <c r="C92" s="312" t="s">
        <v>1262</v>
      </c>
      <c r="D92" s="312" t="s">
        <v>1263</v>
      </c>
      <c r="E92" s="19" t="s">
        <v>114</v>
      </c>
      <c r="F92" s="313">
        <v>9.6189999999999998</v>
      </c>
      <c r="G92" s="40"/>
      <c r="H92" s="46"/>
    </row>
    <row r="93" s="2" customFormat="1" ht="16.8" customHeight="1">
      <c r="A93" s="40"/>
      <c r="B93" s="46"/>
      <c r="C93" s="312" t="s">
        <v>1754</v>
      </c>
      <c r="D93" s="312" t="s">
        <v>1755</v>
      </c>
      <c r="E93" s="19" t="s">
        <v>114</v>
      </c>
      <c r="F93" s="313">
        <v>10.372999999999999</v>
      </c>
      <c r="G93" s="40"/>
      <c r="H93" s="46"/>
    </row>
    <row r="94" s="2" customFormat="1" ht="16.8" customHeight="1">
      <c r="A94" s="40"/>
      <c r="B94" s="46"/>
      <c r="C94" s="308" t="s">
        <v>141</v>
      </c>
      <c r="D94" s="309" t="s">
        <v>142</v>
      </c>
      <c r="E94" s="310" t="s">
        <v>114</v>
      </c>
      <c r="F94" s="311">
        <v>41.509999999999998</v>
      </c>
      <c r="G94" s="40"/>
      <c r="H94" s="46"/>
    </row>
    <row r="95" s="2" customFormat="1" ht="16.8" customHeight="1">
      <c r="A95" s="40"/>
      <c r="B95" s="46"/>
      <c r="C95" s="312" t="s">
        <v>19</v>
      </c>
      <c r="D95" s="312" t="s">
        <v>3205</v>
      </c>
      <c r="E95" s="19" t="s">
        <v>19</v>
      </c>
      <c r="F95" s="313">
        <v>32.490000000000002</v>
      </c>
      <c r="G95" s="40"/>
      <c r="H95" s="46"/>
    </row>
    <row r="96" s="2" customFormat="1" ht="16.8" customHeight="1">
      <c r="A96" s="40"/>
      <c r="B96" s="46"/>
      <c r="C96" s="312" t="s">
        <v>19</v>
      </c>
      <c r="D96" s="312" t="s">
        <v>3206</v>
      </c>
      <c r="E96" s="19" t="s">
        <v>19</v>
      </c>
      <c r="F96" s="313">
        <v>4.0700000000000003</v>
      </c>
      <c r="G96" s="40"/>
      <c r="H96" s="46"/>
    </row>
    <row r="97" s="2" customFormat="1" ht="16.8" customHeight="1">
      <c r="A97" s="40"/>
      <c r="B97" s="46"/>
      <c r="C97" s="312" t="s">
        <v>19</v>
      </c>
      <c r="D97" s="312" t="s">
        <v>3207</v>
      </c>
      <c r="E97" s="19" t="s">
        <v>19</v>
      </c>
      <c r="F97" s="313">
        <v>4.9500000000000002</v>
      </c>
      <c r="G97" s="40"/>
      <c r="H97" s="46"/>
    </row>
    <row r="98" s="2" customFormat="1" ht="16.8" customHeight="1">
      <c r="A98" s="40"/>
      <c r="B98" s="46"/>
      <c r="C98" s="312" t="s">
        <v>19</v>
      </c>
      <c r="D98" s="312" t="s">
        <v>254</v>
      </c>
      <c r="E98" s="19" t="s">
        <v>19</v>
      </c>
      <c r="F98" s="313">
        <v>41.509999999999998</v>
      </c>
      <c r="G98" s="40"/>
      <c r="H98" s="46"/>
    </row>
    <row r="99" s="2" customFormat="1" ht="16.8" customHeight="1">
      <c r="A99" s="40"/>
      <c r="B99" s="46"/>
      <c r="C99" s="314" t="s">
        <v>3170</v>
      </c>
      <c r="D99" s="40"/>
      <c r="E99" s="40"/>
      <c r="F99" s="40"/>
      <c r="G99" s="40"/>
      <c r="H99" s="46"/>
    </row>
    <row r="100" s="2" customFormat="1" ht="16.8" customHeight="1">
      <c r="A100" s="40"/>
      <c r="B100" s="46"/>
      <c r="C100" s="312" t="s">
        <v>736</v>
      </c>
      <c r="D100" s="312" t="s">
        <v>3182</v>
      </c>
      <c r="E100" s="19" t="s">
        <v>241</v>
      </c>
      <c r="F100" s="313">
        <v>4.9989999999999997</v>
      </c>
      <c r="G100" s="40"/>
      <c r="H100" s="46"/>
    </row>
    <row r="101" s="2" customFormat="1" ht="16.8" customHeight="1">
      <c r="A101" s="40"/>
      <c r="B101" s="46"/>
      <c r="C101" s="312" t="s">
        <v>746</v>
      </c>
      <c r="D101" s="312" t="s">
        <v>3183</v>
      </c>
      <c r="E101" s="19" t="s">
        <v>241</v>
      </c>
      <c r="F101" s="313">
        <v>3.641</v>
      </c>
      <c r="G101" s="40"/>
      <c r="H101" s="46"/>
    </row>
    <row r="102" s="2" customFormat="1" ht="16.8" customHeight="1">
      <c r="A102" s="40"/>
      <c r="B102" s="46"/>
      <c r="C102" s="312" t="s">
        <v>756</v>
      </c>
      <c r="D102" s="312" t="s">
        <v>3184</v>
      </c>
      <c r="E102" s="19" t="s">
        <v>329</v>
      </c>
      <c r="F102" s="313">
        <v>0.23699999999999999</v>
      </c>
      <c r="G102" s="40"/>
      <c r="H102" s="46"/>
    </row>
    <row r="103" s="2" customFormat="1" ht="16.8" customHeight="1">
      <c r="A103" s="40"/>
      <c r="B103" s="46"/>
      <c r="C103" s="312" t="s">
        <v>773</v>
      </c>
      <c r="D103" s="312" t="s">
        <v>3185</v>
      </c>
      <c r="E103" s="19" t="s">
        <v>114</v>
      </c>
      <c r="F103" s="313">
        <v>89.629999999999995</v>
      </c>
      <c r="G103" s="40"/>
      <c r="H103" s="46"/>
    </row>
    <row r="104" s="2" customFormat="1" ht="16.8" customHeight="1">
      <c r="A104" s="40"/>
      <c r="B104" s="46"/>
      <c r="C104" s="312" t="s">
        <v>1245</v>
      </c>
      <c r="D104" s="312" t="s">
        <v>3187</v>
      </c>
      <c r="E104" s="19" t="s">
        <v>114</v>
      </c>
      <c r="F104" s="313">
        <v>94.609999999999999</v>
      </c>
      <c r="G104" s="40"/>
      <c r="H104" s="46"/>
    </row>
    <row r="105" s="2" customFormat="1" ht="16.8" customHeight="1">
      <c r="A105" s="40"/>
      <c r="B105" s="46"/>
      <c r="C105" s="312" t="s">
        <v>1833</v>
      </c>
      <c r="D105" s="312" t="s">
        <v>3208</v>
      </c>
      <c r="E105" s="19" t="s">
        <v>114</v>
      </c>
      <c r="F105" s="313">
        <v>41.509999999999998</v>
      </c>
      <c r="G105" s="40"/>
      <c r="H105" s="46"/>
    </row>
    <row r="106" s="2" customFormat="1" ht="16.8" customHeight="1">
      <c r="A106" s="40"/>
      <c r="B106" s="46"/>
      <c r="C106" s="312" t="s">
        <v>1844</v>
      </c>
      <c r="D106" s="312" t="s">
        <v>3209</v>
      </c>
      <c r="E106" s="19" t="s">
        <v>114</v>
      </c>
      <c r="F106" s="313">
        <v>207.88999999999999</v>
      </c>
      <c r="G106" s="40"/>
      <c r="H106" s="46"/>
    </row>
    <row r="107" s="2" customFormat="1" ht="16.8" customHeight="1">
      <c r="A107" s="40"/>
      <c r="B107" s="46"/>
      <c r="C107" s="312" t="s">
        <v>1849</v>
      </c>
      <c r="D107" s="312" t="s">
        <v>3210</v>
      </c>
      <c r="E107" s="19" t="s">
        <v>114</v>
      </c>
      <c r="F107" s="313">
        <v>207.88999999999999</v>
      </c>
      <c r="G107" s="40"/>
      <c r="H107" s="46"/>
    </row>
    <row r="108" s="2" customFormat="1" ht="16.8" customHeight="1">
      <c r="A108" s="40"/>
      <c r="B108" s="46"/>
      <c r="C108" s="312" t="s">
        <v>1854</v>
      </c>
      <c r="D108" s="312" t="s">
        <v>3211</v>
      </c>
      <c r="E108" s="19" t="s">
        <v>114</v>
      </c>
      <c r="F108" s="313">
        <v>207.88999999999999</v>
      </c>
      <c r="G108" s="40"/>
      <c r="H108" s="46"/>
    </row>
    <row r="109" s="2" customFormat="1" ht="16.8" customHeight="1">
      <c r="A109" s="40"/>
      <c r="B109" s="46"/>
      <c r="C109" s="312" t="s">
        <v>1879</v>
      </c>
      <c r="D109" s="312" t="s">
        <v>3212</v>
      </c>
      <c r="E109" s="19" t="s">
        <v>114</v>
      </c>
      <c r="F109" s="313">
        <v>207.88999999999999</v>
      </c>
      <c r="G109" s="40"/>
      <c r="H109" s="46"/>
    </row>
    <row r="110" s="2" customFormat="1" ht="16.8" customHeight="1">
      <c r="A110" s="40"/>
      <c r="B110" s="46"/>
      <c r="C110" s="312" t="s">
        <v>832</v>
      </c>
      <c r="D110" s="312" t="s">
        <v>3189</v>
      </c>
      <c r="E110" s="19" t="s">
        <v>114</v>
      </c>
      <c r="F110" s="313">
        <v>886.26999999999998</v>
      </c>
      <c r="G110" s="40"/>
      <c r="H110" s="46"/>
    </row>
    <row r="111" s="2" customFormat="1" ht="16.8" customHeight="1">
      <c r="A111" s="40"/>
      <c r="B111" s="46"/>
      <c r="C111" s="312" t="s">
        <v>1257</v>
      </c>
      <c r="D111" s="312" t="s">
        <v>1258</v>
      </c>
      <c r="E111" s="19" t="s">
        <v>114</v>
      </c>
      <c r="F111" s="313">
        <v>68.472999999999999</v>
      </c>
      <c r="G111" s="40"/>
      <c r="H111" s="46"/>
    </row>
    <row r="112" s="2" customFormat="1" ht="16.8" customHeight="1">
      <c r="A112" s="40"/>
      <c r="B112" s="46"/>
      <c r="C112" s="308" t="s">
        <v>145</v>
      </c>
      <c r="D112" s="309" t="s">
        <v>146</v>
      </c>
      <c r="E112" s="310" t="s">
        <v>114</v>
      </c>
      <c r="F112" s="311">
        <v>111.70999999999999</v>
      </c>
      <c r="G112" s="40"/>
      <c r="H112" s="46"/>
    </row>
    <row r="113" s="2" customFormat="1" ht="16.8" customHeight="1">
      <c r="A113" s="40"/>
      <c r="B113" s="46"/>
      <c r="C113" s="312" t="s">
        <v>19</v>
      </c>
      <c r="D113" s="312" t="s">
        <v>269</v>
      </c>
      <c r="E113" s="19" t="s">
        <v>19</v>
      </c>
      <c r="F113" s="313">
        <v>0</v>
      </c>
      <c r="G113" s="40"/>
      <c r="H113" s="46"/>
    </row>
    <row r="114" s="2" customFormat="1" ht="16.8" customHeight="1">
      <c r="A114" s="40"/>
      <c r="B114" s="46"/>
      <c r="C114" s="312" t="s">
        <v>19</v>
      </c>
      <c r="D114" s="312" t="s">
        <v>3213</v>
      </c>
      <c r="E114" s="19" t="s">
        <v>19</v>
      </c>
      <c r="F114" s="313">
        <v>32.490000000000002</v>
      </c>
      <c r="G114" s="40"/>
      <c r="H114" s="46"/>
    </row>
    <row r="115" s="2" customFormat="1" ht="16.8" customHeight="1">
      <c r="A115" s="40"/>
      <c r="B115" s="46"/>
      <c r="C115" s="312" t="s">
        <v>19</v>
      </c>
      <c r="D115" s="312" t="s">
        <v>3214</v>
      </c>
      <c r="E115" s="19" t="s">
        <v>19</v>
      </c>
      <c r="F115" s="313">
        <v>17.149999999999999</v>
      </c>
      <c r="G115" s="40"/>
      <c r="H115" s="46"/>
    </row>
    <row r="116" s="2" customFormat="1" ht="16.8" customHeight="1">
      <c r="A116" s="40"/>
      <c r="B116" s="46"/>
      <c r="C116" s="312" t="s">
        <v>19</v>
      </c>
      <c r="D116" s="312" t="s">
        <v>3215</v>
      </c>
      <c r="E116" s="19" t="s">
        <v>19</v>
      </c>
      <c r="F116" s="313">
        <v>6.25</v>
      </c>
      <c r="G116" s="40"/>
      <c r="H116" s="46"/>
    </row>
    <row r="117" s="2" customFormat="1" ht="16.8" customHeight="1">
      <c r="A117" s="40"/>
      <c r="B117" s="46"/>
      <c r="C117" s="312" t="s">
        <v>19</v>
      </c>
      <c r="D117" s="312" t="s">
        <v>3216</v>
      </c>
      <c r="E117" s="19" t="s">
        <v>19</v>
      </c>
      <c r="F117" s="313">
        <v>3.4300000000000002</v>
      </c>
      <c r="G117" s="40"/>
      <c r="H117" s="46"/>
    </row>
    <row r="118" s="2" customFormat="1" ht="16.8" customHeight="1">
      <c r="A118" s="40"/>
      <c r="B118" s="46"/>
      <c r="C118" s="312" t="s">
        <v>19</v>
      </c>
      <c r="D118" s="312" t="s">
        <v>3217</v>
      </c>
      <c r="E118" s="19" t="s">
        <v>19</v>
      </c>
      <c r="F118" s="313">
        <v>16.440000000000001</v>
      </c>
      <c r="G118" s="40"/>
      <c r="H118" s="46"/>
    </row>
    <row r="119" s="2" customFormat="1" ht="16.8" customHeight="1">
      <c r="A119" s="40"/>
      <c r="B119" s="46"/>
      <c r="C119" s="312" t="s">
        <v>19</v>
      </c>
      <c r="D119" s="312" t="s">
        <v>3218</v>
      </c>
      <c r="E119" s="19" t="s">
        <v>19</v>
      </c>
      <c r="F119" s="313">
        <v>6.8099999999999996</v>
      </c>
      <c r="G119" s="40"/>
      <c r="H119" s="46"/>
    </row>
    <row r="120" s="2" customFormat="1" ht="16.8" customHeight="1">
      <c r="A120" s="40"/>
      <c r="B120" s="46"/>
      <c r="C120" s="312" t="s">
        <v>19</v>
      </c>
      <c r="D120" s="312" t="s">
        <v>3219</v>
      </c>
      <c r="E120" s="19" t="s">
        <v>19</v>
      </c>
      <c r="F120" s="313">
        <v>22.289999999999999</v>
      </c>
      <c r="G120" s="40"/>
      <c r="H120" s="46"/>
    </row>
    <row r="121" s="2" customFormat="1" ht="16.8" customHeight="1">
      <c r="A121" s="40"/>
      <c r="B121" s="46"/>
      <c r="C121" s="312" t="s">
        <v>19</v>
      </c>
      <c r="D121" s="312" t="s">
        <v>3220</v>
      </c>
      <c r="E121" s="19" t="s">
        <v>19</v>
      </c>
      <c r="F121" s="313">
        <v>6.8499999999999996</v>
      </c>
      <c r="G121" s="40"/>
      <c r="H121" s="46"/>
    </row>
    <row r="122" s="2" customFormat="1" ht="16.8" customHeight="1">
      <c r="A122" s="40"/>
      <c r="B122" s="46"/>
      <c r="C122" s="312" t="s">
        <v>19</v>
      </c>
      <c r="D122" s="312" t="s">
        <v>254</v>
      </c>
      <c r="E122" s="19" t="s">
        <v>19</v>
      </c>
      <c r="F122" s="313">
        <v>111.70999999999999</v>
      </c>
      <c r="G122" s="40"/>
      <c r="H122" s="46"/>
    </row>
    <row r="123" s="2" customFormat="1" ht="16.8" customHeight="1">
      <c r="A123" s="40"/>
      <c r="B123" s="46"/>
      <c r="C123" s="314" t="s">
        <v>3170</v>
      </c>
      <c r="D123" s="40"/>
      <c r="E123" s="40"/>
      <c r="F123" s="40"/>
      <c r="G123" s="40"/>
      <c r="H123" s="46"/>
    </row>
    <row r="124" s="2" customFormat="1" ht="16.8" customHeight="1">
      <c r="A124" s="40"/>
      <c r="B124" s="46"/>
      <c r="C124" s="312" t="s">
        <v>1826</v>
      </c>
      <c r="D124" s="312" t="s">
        <v>3221</v>
      </c>
      <c r="E124" s="19" t="s">
        <v>114</v>
      </c>
      <c r="F124" s="313">
        <v>497.49000000000001</v>
      </c>
      <c r="G124" s="40"/>
      <c r="H124" s="46"/>
    </row>
    <row r="125" s="2" customFormat="1" ht="16.8" customHeight="1">
      <c r="A125" s="40"/>
      <c r="B125" s="46"/>
      <c r="C125" s="312" t="s">
        <v>1844</v>
      </c>
      <c r="D125" s="312" t="s">
        <v>3209</v>
      </c>
      <c r="E125" s="19" t="s">
        <v>114</v>
      </c>
      <c r="F125" s="313">
        <v>207.88999999999999</v>
      </c>
      <c r="G125" s="40"/>
      <c r="H125" s="46"/>
    </row>
    <row r="126" s="2" customFormat="1" ht="16.8" customHeight="1">
      <c r="A126" s="40"/>
      <c r="B126" s="46"/>
      <c r="C126" s="312" t="s">
        <v>1849</v>
      </c>
      <c r="D126" s="312" t="s">
        <v>3210</v>
      </c>
      <c r="E126" s="19" t="s">
        <v>114</v>
      </c>
      <c r="F126" s="313">
        <v>207.88999999999999</v>
      </c>
      <c r="G126" s="40"/>
      <c r="H126" s="46"/>
    </row>
    <row r="127" s="2" customFormat="1" ht="16.8" customHeight="1">
      <c r="A127" s="40"/>
      <c r="B127" s="46"/>
      <c r="C127" s="312" t="s">
        <v>1854</v>
      </c>
      <c r="D127" s="312" t="s">
        <v>3211</v>
      </c>
      <c r="E127" s="19" t="s">
        <v>114</v>
      </c>
      <c r="F127" s="313">
        <v>207.88999999999999</v>
      </c>
      <c r="G127" s="40"/>
      <c r="H127" s="46"/>
    </row>
    <row r="128" s="2" customFormat="1" ht="16.8" customHeight="1">
      <c r="A128" s="40"/>
      <c r="B128" s="46"/>
      <c r="C128" s="312" t="s">
        <v>1879</v>
      </c>
      <c r="D128" s="312" t="s">
        <v>3212</v>
      </c>
      <c r="E128" s="19" t="s">
        <v>114</v>
      </c>
      <c r="F128" s="313">
        <v>207.88999999999999</v>
      </c>
      <c r="G128" s="40"/>
      <c r="H128" s="46"/>
    </row>
    <row r="129" s="2" customFormat="1" ht="16.8" customHeight="1">
      <c r="A129" s="40"/>
      <c r="B129" s="46"/>
      <c r="C129" s="312" t="s">
        <v>832</v>
      </c>
      <c r="D129" s="312" t="s">
        <v>3189</v>
      </c>
      <c r="E129" s="19" t="s">
        <v>114</v>
      </c>
      <c r="F129" s="313">
        <v>886.26999999999998</v>
      </c>
      <c r="G129" s="40"/>
      <c r="H129" s="46"/>
    </row>
    <row r="130" s="2" customFormat="1" ht="16.8" customHeight="1">
      <c r="A130" s="40"/>
      <c r="B130" s="46"/>
      <c r="C130" s="308" t="s">
        <v>148</v>
      </c>
      <c r="D130" s="309" t="s">
        <v>149</v>
      </c>
      <c r="E130" s="310" t="s">
        <v>114</v>
      </c>
      <c r="F130" s="311">
        <v>54.670000000000002</v>
      </c>
      <c r="G130" s="40"/>
      <c r="H130" s="46"/>
    </row>
    <row r="131" s="2" customFormat="1" ht="16.8" customHeight="1">
      <c r="A131" s="40"/>
      <c r="B131" s="46"/>
      <c r="C131" s="312" t="s">
        <v>19</v>
      </c>
      <c r="D131" s="312" t="s">
        <v>3222</v>
      </c>
      <c r="E131" s="19" t="s">
        <v>19</v>
      </c>
      <c r="F131" s="313">
        <v>15.789999999999999</v>
      </c>
      <c r="G131" s="40"/>
      <c r="H131" s="46"/>
    </row>
    <row r="132" s="2" customFormat="1" ht="16.8" customHeight="1">
      <c r="A132" s="40"/>
      <c r="B132" s="46"/>
      <c r="C132" s="312" t="s">
        <v>19</v>
      </c>
      <c r="D132" s="312" t="s">
        <v>3223</v>
      </c>
      <c r="E132" s="19" t="s">
        <v>19</v>
      </c>
      <c r="F132" s="313">
        <v>16.350000000000001</v>
      </c>
      <c r="G132" s="40"/>
      <c r="H132" s="46"/>
    </row>
    <row r="133" s="2" customFormat="1" ht="16.8" customHeight="1">
      <c r="A133" s="40"/>
      <c r="B133" s="46"/>
      <c r="C133" s="312" t="s">
        <v>19</v>
      </c>
      <c r="D133" s="312" t="s">
        <v>3224</v>
      </c>
      <c r="E133" s="19" t="s">
        <v>19</v>
      </c>
      <c r="F133" s="313">
        <v>3.7000000000000002</v>
      </c>
      <c r="G133" s="40"/>
      <c r="H133" s="46"/>
    </row>
    <row r="134" s="2" customFormat="1" ht="16.8" customHeight="1">
      <c r="A134" s="40"/>
      <c r="B134" s="46"/>
      <c r="C134" s="312" t="s">
        <v>19</v>
      </c>
      <c r="D134" s="312" t="s">
        <v>3225</v>
      </c>
      <c r="E134" s="19" t="s">
        <v>19</v>
      </c>
      <c r="F134" s="313">
        <v>4.6600000000000001</v>
      </c>
      <c r="G134" s="40"/>
      <c r="H134" s="46"/>
    </row>
    <row r="135" s="2" customFormat="1" ht="16.8" customHeight="1">
      <c r="A135" s="40"/>
      <c r="B135" s="46"/>
      <c r="C135" s="312" t="s">
        <v>19</v>
      </c>
      <c r="D135" s="312" t="s">
        <v>3226</v>
      </c>
      <c r="E135" s="19" t="s">
        <v>19</v>
      </c>
      <c r="F135" s="313">
        <v>14.17</v>
      </c>
      <c r="G135" s="40"/>
      <c r="H135" s="46"/>
    </row>
    <row r="136" s="2" customFormat="1" ht="16.8" customHeight="1">
      <c r="A136" s="40"/>
      <c r="B136" s="46"/>
      <c r="C136" s="312" t="s">
        <v>19</v>
      </c>
      <c r="D136" s="312" t="s">
        <v>254</v>
      </c>
      <c r="E136" s="19" t="s">
        <v>19</v>
      </c>
      <c r="F136" s="313">
        <v>54.670000000000002</v>
      </c>
      <c r="G136" s="40"/>
      <c r="H136" s="46"/>
    </row>
    <row r="137" s="2" customFormat="1" ht="16.8" customHeight="1">
      <c r="A137" s="40"/>
      <c r="B137" s="46"/>
      <c r="C137" s="314" t="s">
        <v>3170</v>
      </c>
      <c r="D137" s="40"/>
      <c r="E137" s="40"/>
      <c r="F137" s="40"/>
      <c r="G137" s="40"/>
      <c r="H137" s="46"/>
    </row>
    <row r="138" s="2" customFormat="1" ht="16.8" customHeight="1">
      <c r="A138" s="40"/>
      <c r="B138" s="46"/>
      <c r="C138" s="312" t="s">
        <v>1826</v>
      </c>
      <c r="D138" s="312" t="s">
        <v>3221</v>
      </c>
      <c r="E138" s="19" t="s">
        <v>114</v>
      </c>
      <c r="F138" s="313">
        <v>497.49000000000001</v>
      </c>
      <c r="G138" s="40"/>
      <c r="H138" s="46"/>
    </row>
    <row r="139" s="2" customFormat="1" ht="16.8" customHeight="1">
      <c r="A139" s="40"/>
      <c r="B139" s="46"/>
      <c r="C139" s="312" t="s">
        <v>1844</v>
      </c>
      <c r="D139" s="312" t="s">
        <v>3209</v>
      </c>
      <c r="E139" s="19" t="s">
        <v>114</v>
      </c>
      <c r="F139" s="313">
        <v>207.88999999999999</v>
      </c>
      <c r="G139" s="40"/>
      <c r="H139" s="46"/>
    </row>
    <row r="140" s="2" customFormat="1" ht="16.8" customHeight="1">
      <c r="A140" s="40"/>
      <c r="B140" s="46"/>
      <c r="C140" s="312" t="s">
        <v>1849</v>
      </c>
      <c r="D140" s="312" t="s">
        <v>3210</v>
      </c>
      <c r="E140" s="19" t="s">
        <v>114</v>
      </c>
      <c r="F140" s="313">
        <v>207.88999999999999</v>
      </c>
      <c r="G140" s="40"/>
      <c r="H140" s="46"/>
    </row>
    <row r="141" s="2" customFormat="1" ht="16.8" customHeight="1">
      <c r="A141" s="40"/>
      <c r="B141" s="46"/>
      <c r="C141" s="312" t="s">
        <v>1854</v>
      </c>
      <c r="D141" s="312" t="s">
        <v>3211</v>
      </c>
      <c r="E141" s="19" t="s">
        <v>114</v>
      </c>
      <c r="F141" s="313">
        <v>207.88999999999999</v>
      </c>
      <c r="G141" s="40"/>
      <c r="H141" s="46"/>
    </row>
    <row r="142" s="2" customFormat="1" ht="16.8" customHeight="1">
      <c r="A142" s="40"/>
      <c r="B142" s="46"/>
      <c r="C142" s="312" t="s">
        <v>1879</v>
      </c>
      <c r="D142" s="312" t="s">
        <v>3212</v>
      </c>
      <c r="E142" s="19" t="s">
        <v>114</v>
      </c>
      <c r="F142" s="313">
        <v>207.88999999999999</v>
      </c>
      <c r="G142" s="40"/>
      <c r="H142" s="46"/>
    </row>
    <row r="143" s="2" customFormat="1" ht="16.8" customHeight="1">
      <c r="A143" s="40"/>
      <c r="B143" s="46"/>
      <c r="C143" s="312" t="s">
        <v>832</v>
      </c>
      <c r="D143" s="312" t="s">
        <v>3189</v>
      </c>
      <c r="E143" s="19" t="s">
        <v>114</v>
      </c>
      <c r="F143" s="313">
        <v>886.26999999999998</v>
      </c>
      <c r="G143" s="40"/>
      <c r="H143" s="46"/>
    </row>
    <row r="144" s="2" customFormat="1" ht="16.8" customHeight="1">
      <c r="A144" s="40"/>
      <c r="B144" s="46"/>
      <c r="C144" s="308" t="s">
        <v>151</v>
      </c>
      <c r="D144" s="309" t="s">
        <v>152</v>
      </c>
      <c r="E144" s="310" t="s">
        <v>114</v>
      </c>
      <c r="F144" s="311">
        <v>122.34</v>
      </c>
      <c r="G144" s="40"/>
      <c r="H144" s="46"/>
    </row>
    <row r="145" s="2" customFormat="1" ht="16.8" customHeight="1">
      <c r="A145" s="40"/>
      <c r="B145" s="46"/>
      <c r="C145" s="312" t="s">
        <v>19</v>
      </c>
      <c r="D145" s="312" t="s">
        <v>3227</v>
      </c>
      <c r="E145" s="19" t="s">
        <v>19</v>
      </c>
      <c r="F145" s="313">
        <v>21.510000000000002</v>
      </c>
      <c r="G145" s="40"/>
      <c r="H145" s="46"/>
    </row>
    <row r="146" s="2" customFormat="1" ht="16.8" customHeight="1">
      <c r="A146" s="40"/>
      <c r="B146" s="46"/>
      <c r="C146" s="312" t="s">
        <v>19</v>
      </c>
      <c r="D146" s="312" t="s">
        <v>3228</v>
      </c>
      <c r="E146" s="19" t="s">
        <v>19</v>
      </c>
      <c r="F146" s="313">
        <v>8.1400000000000006</v>
      </c>
      <c r="G146" s="40"/>
      <c r="H146" s="46"/>
    </row>
    <row r="147" s="2" customFormat="1" ht="16.8" customHeight="1">
      <c r="A147" s="40"/>
      <c r="B147" s="46"/>
      <c r="C147" s="312" t="s">
        <v>19</v>
      </c>
      <c r="D147" s="312" t="s">
        <v>3229</v>
      </c>
      <c r="E147" s="19" t="s">
        <v>19</v>
      </c>
      <c r="F147" s="313">
        <v>56.469999999999999</v>
      </c>
      <c r="G147" s="40"/>
      <c r="H147" s="46"/>
    </row>
    <row r="148" s="2" customFormat="1" ht="16.8" customHeight="1">
      <c r="A148" s="40"/>
      <c r="B148" s="46"/>
      <c r="C148" s="312" t="s">
        <v>19</v>
      </c>
      <c r="D148" s="312" t="s">
        <v>3230</v>
      </c>
      <c r="E148" s="19" t="s">
        <v>19</v>
      </c>
      <c r="F148" s="313">
        <v>18.350000000000001</v>
      </c>
      <c r="G148" s="40"/>
      <c r="H148" s="46"/>
    </row>
    <row r="149" s="2" customFormat="1" ht="16.8" customHeight="1">
      <c r="A149" s="40"/>
      <c r="B149" s="46"/>
      <c r="C149" s="312" t="s">
        <v>19</v>
      </c>
      <c r="D149" s="312" t="s">
        <v>3231</v>
      </c>
      <c r="E149" s="19" t="s">
        <v>19</v>
      </c>
      <c r="F149" s="313">
        <v>17.870000000000001</v>
      </c>
      <c r="G149" s="40"/>
      <c r="H149" s="46"/>
    </row>
    <row r="150" s="2" customFormat="1" ht="16.8" customHeight="1">
      <c r="A150" s="40"/>
      <c r="B150" s="46"/>
      <c r="C150" s="312" t="s">
        <v>19</v>
      </c>
      <c r="D150" s="312" t="s">
        <v>254</v>
      </c>
      <c r="E150" s="19" t="s">
        <v>19</v>
      </c>
      <c r="F150" s="313">
        <v>122.34</v>
      </c>
      <c r="G150" s="40"/>
      <c r="H150" s="46"/>
    </row>
    <row r="151" s="2" customFormat="1" ht="16.8" customHeight="1">
      <c r="A151" s="40"/>
      <c r="B151" s="46"/>
      <c r="C151" s="314" t="s">
        <v>3170</v>
      </c>
      <c r="D151" s="40"/>
      <c r="E151" s="40"/>
      <c r="F151" s="40"/>
      <c r="G151" s="40"/>
      <c r="H151" s="46"/>
    </row>
    <row r="152" s="2" customFormat="1" ht="16.8" customHeight="1">
      <c r="A152" s="40"/>
      <c r="B152" s="46"/>
      <c r="C152" s="312" t="s">
        <v>1765</v>
      </c>
      <c r="D152" s="312" t="s">
        <v>1766</v>
      </c>
      <c r="E152" s="19" t="s">
        <v>114</v>
      </c>
      <c r="F152" s="313">
        <v>331.11000000000001</v>
      </c>
      <c r="G152" s="40"/>
      <c r="H152" s="46"/>
    </row>
    <row r="153" s="2" customFormat="1" ht="16.8" customHeight="1">
      <c r="A153" s="40"/>
      <c r="B153" s="46"/>
      <c r="C153" s="312" t="s">
        <v>1808</v>
      </c>
      <c r="D153" s="312" t="s">
        <v>3232</v>
      </c>
      <c r="E153" s="19" t="s">
        <v>114</v>
      </c>
      <c r="F153" s="313">
        <v>352.62</v>
      </c>
      <c r="G153" s="40"/>
      <c r="H153" s="46"/>
    </row>
    <row r="154" s="2" customFormat="1" ht="16.8" customHeight="1">
      <c r="A154" s="40"/>
      <c r="B154" s="46"/>
      <c r="C154" s="312" t="s">
        <v>1826</v>
      </c>
      <c r="D154" s="312" t="s">
        <v>3221</v>
      </c>
      <c r="E154" s="19" t="s">
        <v>114</v>
      </c>
      <c r="F154" s="313">
        <v>497.49000000000001</v>
      </c>
      <c r="G154" s="40"/>
      <c r="H154" s="46"/>
    </row>
    <row r="155" s="2" customFormat="1" ht="16.8" customHeight="1">
      <c r="A155" s="40"/>
      <c r="B155" s="46"/>
      <c r="C155" s="312" t="s">
        <v>832</v>
      </c>
      <c r="D155" s="312" t="s">
        <v>3189</v>
      </c>
      <c r="E155" s="19" t="s">
        <v>114</v>
      </c>
      <c r="F155" s="313">
        <v>886.26999999999998</v>
      </c>
      <c r="G155" s="40"/>
      <c r="H155" s="46"/>
    </row>
    <row r="156" s="2" customFormat="1" ht="16.8" customHeight="1">
      <c r="A156" s="40"/>
      <c r="B156" s="46"/>
      <c r="C156" s="312" t="s">
        <v>1814</v>
      </c>
      <c r="D156" s="312" t="s">
        <v>1815</v>
      </c>
      <c r="E156" s="19" t="s">
        <v>114</v>
      </c>
      <c r="F156" s="313">
        <v>364.221</v>
      </c>
      <c r="G156" s="40"/>
      <c r="H156" s="46"/>
    </row>
    <row r="157" s="2" customFormat="1" ht="16.8" customHeight="1">
      <c r="A157" s="40"/>
      <c r="B157" s="46"/>
      <c r="C157" s="308" t="s">
        <v>154</v>
      </c>
      <c r="D157" s="309" t="s">
        <v>155</v>
      </c>
      <c r="E157" s="310" t="s">
        <v>114</v>
      </c>
      <c r="F157" s="311">
        <v>12.199999999999999</v>
      </c>
      <c r="G157" s="40"/>
      <c r="H157" s="46"/>
    </row>
    <row r="158" s="2" customFormat="1" ht="16.8" customHeight="1">
      <c r="A158" s="40"/>
      <c r="B158" s="46"/>
      <c r="C158" s="312" t="s">
        <v>19</v>
      </c>
      <c r="D158" s="312" t="s">
        <v>3233</v>
      </c>
      <c r="E158" s="19" t="s">
        <v>19</v>
      </c>
      <c r="F158" s="313">
        <v>3</v>
      </c>
      <c r="G158" s="40"/>
      <c r="H158" s="46"/>
    </row>
    <row r="159" s="2" customFormat="1" ht="16.8" customHeight="1">
      <c r="A159" s="40"/>
      <c r="B159" s="46"/>
      <c r="C159" s="312" t="s">
        <v>19</v>
      </c>
      <c r="D159" s="312" t="s">
        <v>3234</v>
      </c>
      <c r="E159" s="19" t="s">
        <v>19</v>
      </c>
      <c r="F159" s="313">
        <v>1.8400000000000001</v>
      </c>
      <c r="G159" s="40"/>
      <c r="H159" s="46"/>
    </row>
    <row r="160" s="2" customFormat="1" ht="16.8" customHeight="1">
      <c r="A160" s="40"/>
      <c r="B160" s="46"/>
      <c r="C160" s="312" t="s">
        <v>19</v>
      </c>
      <c r="D160" s="312" t="s">
        <v>3235</v>
      </c>
      <c r="E160" s="19" t="s">
        <v>19</v>
      </c>
      <c r="F160" s="313">
        <v>1.8600000000000001</v>
      </c>
      <c r="G160" s="40"/>
      <c r="H160" s="46"/>
    </row>
    <row r="161" s="2" customFormat="1" ht="16.8" customHeight="1">
      <c r="A161" s="40"/>
      <c r="B161" s="46"/>
      <c r="C161" s="312" t="s">
        <v>19</v>
      </c>
      <c r="D161" s="312" t="s">
        <v>3236</v>
      </c>
      <c r="E161" s="19" t="s">
        <v>19</v>
      </c>
      <c r="F161" s="313">
        <v>3.27</v>
      </c>
      <c r="G161" s="40"/>
      <c r="H161" s="46"/>
    </row>
    <row r="162" s="2" customFormat="1" ht="16.8" customHeight="1">
      <c r="A162" s="40"/>
      <c r="B162" s="46"/>
      <c r="C162" s="312" t="s">
        <v>19</v>
      </c>
      <c r="D162" s="312" t="s">
        <v>3237</v>
      </c>
      <c r="E162" s="19" t="s">
        <v>19</v>
      </c>
      <c r="F162" s="313">
        <v>2.23</v>
      </c>
      <c r="G162" s="40"/>
      <c r="H162" s="46"/>
    </row>
    <row r="163" s="2" customFormat="1" ht="16.8" customHeight="1">
      <c r="A163" s="40"/>
      <c r="B163" s="46"/>
      <c r="C163" s="312" t="s">
        <v>19</v>
      </c>
      <c r="D163" s="312" t="s">
        <v>254</v>
      </c>
      <c r="E163" s="19" t="s">
        <v>19</v>
      </c>
      <c r="F163" s="313">
        <v>12.199999999999999</v>
      </c>
      <c r="G163" s="40"/>
      <c r="H163" s="46"/>
    </row>
    <row r="164" s="2" customFormat="1" ht="16.8" customHeight="1">
      <c r="A164" s="40"/>
      <c r="B164" s="46"/>
      <c r="C164" s="314" t="s">
        <v>3170</v>
      </c>
      <c r="D164" s="40"/>
      <c r="E164" s="40"/>
      <c r="F164" s="40"/>
      <c r="G164" s="40"/>
      <c r="H164" s="46"/>
    </row>
    <row r="165" s="2" customFormat="1" ht="16.8" customHeight="1">
      <c r="A165" s="40"/>
      <c r="B165" s="46"/>
      <c r="C165" s="312" t="s">
        <v>736</v>
      </c>
      <c r="D165" s="312" t="s">
        <v>3182</v>
      </c>
      <c r="E165" s="19" t="s">
        <v>241</v>
      </c>
      <c r="F165" s="313">
        <v>4.9989999999999997</v>
      </c>
      <c r="G165" s="40"/>
      <c r="H165" s="46"/>
    </row>
    <row r="166" s="2" customFormat="1" ht="16.8" customHeight="1">
      <c r="A166" s="40"/>
      <c r="B166" s="46"/>
      <c r="C166" s="312" t="s">
        <v>746</v>
      </c>
      <c r="D166" s="312" t="s">
        <v>3183</v>
      </c>
      <c r="E166" s="19" t="s">
        <v>241</v>
      </c>
      <c r="F166" s="313">
        <v>3.641</v>
      </c>
      <c r="G166" s="40"/>
      <c r="H166" s="46"/>
    </row>
    <row r="167" s="2" customFormat="1" ht="16.8" customHeight="1">
      <c r="A167" s="40"/>
      <c r="B167" s="46"/>
      <c r="C167" s="312" t="s">
        <v>756</v>
      </c>
      <c r="D167" s="312" t="s">
        <v>3184</v>
      </c>
      <c r="E167" s="19" t="s">
        <v>329</v>
      </c>
      <c r="F167" s="313">
        <v>0.23699999999999999</v>
      </c>
      <c r="G167" s="40"/>
      <c r="H167" s="46"/>
    </row>
    <row r="168" s="2" customFormat="1" ht="16.8" customHeight="1">
      <c r="A168" s="40"/>
      <c r="B168" s="46"/>
      <c r="C168" s="312" t="s">
        <v>773</v>
      </c>
      <c r="D168" s="312" t="s">
        <v>3185</v>
      </c>
      <c r="E168" s="19" t="s">
        <v>114</v>
      </c>
      <c r="F168" s="313">
        <v>89.629999999999995</v>
      </c>
      <c r="G168" s="40"/>
      <c r="H168" s="46"/>
    </row>
    <row r="169" s="2" customFormat="1" ht="16.8" customHeight="1">
      <c r="A169" s="40"/>
      <c r="B169" s="46"/>
      <c r="C169" s="312" t="s">
        <v>1116</v>
      </c>
      <c r="D169" s="312" t="s">
        <v>3238</v>
      </c>
      <c r="E169" s="19" t="s">
        <v>114</v>
      </c>
      <c r="F169" s="313">
        <v>17.18</v>
      </c>
      <c r="G169" s="40"/>
      <c r="H169" s="46"/>
    </row>
    <row r="170" s="2" customFormat="1" ht="16.8" customHeight="1">
      <c r="A170" s="40"/>
      <c r="B170" s="46"/>
      <c r="C170" s="312" t="s">
        <v>1245</v>
      </c>
      <c r="D170" s="312" t="s">
        <v>3187</v>
      </c>
      <c r="E170" s="19" t="s">
        <v>114</v>
      </c>
      <c r="F170" s="313">
        <v>94.609999999999999</v>
      </c>
      <c r="G170" s="40"/>
      <c r="H170" s="46"/>
    </row>
    <row r="171" s="2" customFormat="1" ht="16.8" customHeight="1">
      <c r="A171" s="40"/>
      <c r="B171" s="46"/>
      <c r="C171" s="312" t="s">
        <v>1744</v>
      </c>
      <c r="D171" s="312" t="s">
        <v>3188</v>
      </c>
      <c r="E171" s="19" t="s">
        <v>114</v>
      </c>
      <c r="F171" s="313">
        <v>27.48</v>
      </c>
      <c r="G171" s="40"/>
      <c r="H171" s="46"/>
    </row>
    <row r="172" s="2" customFormat="1" ht="16.8" customHeight="1">
      <c r="A172" s="40"/>
      <c r="B172" s="46"/>
      <c r="C172" s="312" t="s">
        <v>832</v>
      </c>
      <c r="D172" s="312" t="s">
        <v>3189</v>
      </c>
      <c r="E172" s="19" t="s">
        <v>114</v>
      </c>
      <c r="F172" s="313">
        <v>886.26999999999998</v>
      </c>
      <c r="G172" s="40"/>
      <c r="H172" s="46"/>
    </row>
    <row r="173" s="2" customFormat="1" ht="16.8" customHeight="1">
      <c r="A173" s="40"/>
      <c r="B173" s="46"/>
      <c r="C173" s="312" t="s">
        <v>1252</v>
      </c>
      <c r="D173" s="312" t="s">
        <v>1253</v>
      </c>
      <c r="E173" s="19" t="s">
        <v>114</v>
      </c>
      <c r="F173" s="313">
        <v>18.411000000000001</v>
      </c>
      <c r="G173" s="40"/>
      <c r="H173" s="46"/>
    </row>
    <row r="174" s="2" customFormat="1" ht="16.8" customHeight="1">
      <c r="A174" s="40"/>
      <c r="B174" s="46"/>
      <c r="C174" s="312" t="s">
        <v>1749</v>
      </c>
      <c r="D174" s="312" t="s">
        <v>1750</v>
      </c>
      <c r="E174" s="19" t="s">
        <v>114</v>
      </c>
      <c r="F174" s="313">
        <v>13.42</v>
      </c>
      <c r="G174" s="40"/>
      <c r="H174" s="46"/>
    </row>
    <row r="175" s="2" customFormat="1" ht="16.8" customHeight="1">
      <c r="A175" s="40"/>
      <c r="B175" s="46"/>
      <c r="C175" s="308" t="s">
        <v>157</v>
      </c>
      <c r="D175" s="309" t="s">
        <v>158</v>
      </c>
      <c r="E175" s="310" t="s">
        <v>114</v>
      </c>
      <c r="F175" s="311">
        <v>25.620000000000001</v>
      </c>
      <c r="G175" s="40"/>
      <c r="H175" s="46"/>
    </row>
    <row r="176" s="2" customFormat="1" ht="16.8" customHeight="1">
      <c r="A176" s="40"/>
      <c r="B176" s="46"/>
      <c r="C176" s="312" t="s">
        <v>19</v>
      </c>
      <c r="D176" s="312" t="s">
        <v>3239</v>
      </c>
      <c r="E176" s="19" t="s">
        <v>19</v>
      </c>
      <c r="F176" s="313">
        <v>25.620000000000001</v>
      </c>
      <c r="G176" s="40"/>
      <c r="H176" s="46"/>
    </row>
    <row r="177" s="2" customFormat="1" ht="16.8" customHeight="1">
      <c r="A177" s="40"/>
      <c r="B177" s="46"/>
      <c r="C177" s="314" t="s">
        <v>3170</v>
      </c>
      <c r="D177" s="40"/>
      <c r="E177" s="40"/>
      <c r="F177" s="40"/>
      <c r="G177" s="40"/>
      <c r="H177" s="46"/>
    </row>
    <row r="178" s="2" customFormat="1" ht="16.8" customHeight="1">
      <c r="A178" s="40"/>
      <c r="B178" s="46"/>
      <c r="C178" s="312" t="s">
        <v>736</v>
      </c>
      <c r="D178" s="312" t="s">
        <v>3182</v>
      </c>
      <c r="E178" s="19" t="s">
        <v>241</v>
      </c>
      <c r="F178" s="313">
        <v>4.9989999999999997</v>
      </c>
      <c r="G178" s="40"/>
      <c r="H178" s="46"/>
    </row>
    <row r="179" s="2" customFormat="1" ht="16.8" customHeight="1">
      <c r="A179" s="40"/>
      <c r="B179" s="46"/>
      <c r="C179" s="312" t="s">
        <v>756</v>
      </c>
      <c r="D179" s="312" t="s">
        <v>3184</v>
      </c>
      <c r="E179" s="19" t="s">
        <v>329</v>
      </c>
      <c r="F179" s="313">
        <v>0.23699999999999999</v>
      </c>
      <c r="G179" s="40"/>
      <c r="H179" s="46"/>
    </row>
    <row r="180" s="2" customFormat="1" ht="16.8" customHeight="1">
      <c r="A180" s="40"/>
      <c r="B180" s="46"/>
      <c r="C180" s="312" t="s">
        <v>773</v>
      </c>
      <c r="D180" s="312" t="s">
        <v>3185</v>
      </c>
      <c r="E180" s="19" t="s">
        <v>114</v>
      </c>
      <c r="F180" s="313">
        <v>89.629999999999995</v>
      </c>
      <c r="G180" s="40"/>
      <c r="H180" s="46"/>
    </row>
    <row r="181" s="2" customFormat="1" ht="16.8" customHeight="1">
      <c r="A181" s="40"/>
      <c r="B181" s="46"/>
      <c r="C181" s="312" t="s">
        <v>1245</v>
      </c>
      <c r="D181" s="312" t="s">
        <v>3187</v>
      </c>
      <c r="E181" s="19" t="s">
        <v>114</v>
      </c>
      <c r="F181" s="313">
        <v>94.609999999999999</v>
      </c>
      <c r="G181" s="40"/>
      <c r="H181" s="46"/>
    </row>
    <row r="182" s="2" customFormat="1" ht="16.8" customHeight="1">
      <c r="A182" s="40"/>
      <c r="B182" s="46"/>
      <c r="C182" s="312" t="s">
        <v>1765</v>
      </c>
      <c r="D182" s="312" t="s">
        <v>1766</v>
      </c>
      <c r="E182" s="19" t="s">
        <v>114</v>
      </c>
      <c r="F182" s="313">
        <v>331.11000000000001</v>
      </c>
      <c r="G182" s="40"/>
      <c r="H182" s="46"/>
    </row>
    <row r="183" s="2" customFormat="1" ht="16.8" customHeight="1">
      <c r="A183" s="40"/>
      <c r="B183" s="46"/>
      <c r="C183" s="312" t="s">
        <v>1808</v>
      </c>
      <c r="D183" s="312" t="s">
        <v>3232</v>
      </c>
      <c r="E183" s="19" t="s">
        <v>114</v>
      </c>
      <c r="F183" s="313">
        <v>352.62</v>
      </c>
      <c r="G183" s="40"/>
      <c r="H183" s="46"/>
    </row>
    <row r="184" s="2" customFormat="1" ht="16.8" customHeight="1">
      <c r="A184" s="40"/>
      <c r="B184" s="46"/>
      <c r="C184" s="312" t="s">
        <v>1826</v>
      </c>
      <c r="D184" s="312" t="s">
        <v>3221</v>
      </c>
      <c r="E184" s="19" t="s">
        <v>114</v>
      </c>
      <c r="F184" s="313">
        <v>497.49000000000001</v>
      </c>
      <c r="G184" s="40"/>
      <c r="H184" s="46"/>
    </row>
    <row r="185" s="2" customFormat="1" ht="16.8" customHeight="1">
      <c r="A185" s="40"/>
      <c r="B185" s="46"/>
      <c r="C185" s="312" t="s">
        <v>832</v>
      </c>
      <c r="D185" s="312" t="s">
        <v>3189</v>
      </c>
      <c r="E185" s="19" t="s">
        <v>114</v>
      </c>
      <c r="F185" s="313">
        <v>886.26999999999998</v>
      </c>
      <c r="G185" s="40"/>
      <c r="H185" s="46"/>
    </row>
    <row r="186" s="2" customFormat="1" ht="16.8" customHeight="1">
      <c r="A186" s="40"/>
      <c r="B186" s="46"/>
      <c r="C186" s="312" t="s">
        <v>1257</v>
      </c>
      <c r="D186" s="312" t="s">
        <v>1258</v>
      </c>
      <c r="E186" s="19" t="s">
        <v>114</v>
      </c>
      <c r="F186" s="313">
        <v>68.472999999999999</v>
      </c>
      <c r="G186" s="40"/>
      <c r="H186" s="46"/>
    </row>
    <row r="187" s="2" customFormat="1" ht="16.8" customHeight="1">
      <c r="A187" s="40"/>
      <c r="B187" s="46"/>
      <c r="C187" s="312" t="s">
        <v>1814</v>
      </c>
      <c r="D187" s="312" t="s">
        <v>1815</v>
      </c>
      <c r="E187" s="19" t="s">
        <v>114</v>
      </c>
      <c r="F187" s="313">
        <v>364.221</v>
      </c>
      <c r="G187" s="40"/>
      <c r="H187" s="46"/>
    </row>
    <row r="188" s="2" customFormat="1" ht="16.8" customHeight="1">
      <c r="A188" s="40"/>
      <c r="B188" s="46"/>
      <c r="C188" s="308" t="s">
        <v>160</v>
      </c>
      <c r="D188" s="309" t="s">
        <v>161</v>
      </c>
      <c r="E188" s="310" t="s">
        <v>114</v>
      </c>
      <c r="F188" s="311">
        <v>183.15000000000001</v>
      </c>
      <c r="G188" s="40"/>
      <c r="H188" s="46"/>
    </row>
    <row r="189" s="2" customFormat="1" ht="16.8" customHeight="1">
      <c r="A189" s="40"/>
      <c r="B189" s="46"/>
      <c r="C189" s="312" t="s">
        <v>19</v>
      </c>
      <c r="D189" s="312" t="s">
        <v>3240</v>
      </c>
      <c r="E189" s="19" t="s">
        <v>19</v>
      </c>
      <c r="F189" s="313">
        <v>33.869999999999997</v>
      </c>
      <c r="G189" s="40"/>
      <c r="H189" s="46"/>
    </row>
    <row r="190" s="2" customFormat="1" ht="16.8" customHeight="1">
      <c r="A190" s="40"/>
      <c r="B190" s="46"/>
      <c r="C190" s="312" t="s">
        <v>19</v>
      </c>
      <c r="D190" s="312" t="s">
        <v>3241</v>
      </c>
      <c r="E190" s="19" t="s">
        <v>19</v>
      </c>
      <c r="F190" s="313">
        <v>16.120000000000001</v>
      </c>
      <c r="G190" s="40"/>
      <c r="H190" s="46"/>
    </row>
    <row r="191" s="2" customFormat="1" ht="16.8" customHeight="1">
      <c r="A191" s="40"/>
      <c r="B191" s="46"/>
      <c r="C191" s="312" t="s">
        <v>19</v>
      </c>
      <c r="D191" s="312" t="s">
        <v>3242</v>
      </c>
      <c r="E191" s="19" t="s">
        <v>19</v>
      </c>
      <c r="F191" s="313">
        <v>24.699999999999999</v>
      </c>
      <c r="G191" s="40"/>
      <c r="H191" s="46"/>
    </row>
    <row r="192" s="2" customFormat="1" ht="16.8" customHeight="1">
      <c r="A192" s="40"/>
      <c r="B192" s="46"/>
      <c r="C192" s="312" t="s">
        <v>19</v>
      </c>
      <c r="D192" s="312" t="s">
        <v>3243</v>
      </c>
      <c r="E192" s="19" t="s">
        <v>19</v>
      </c>
      <c r="F192" s="313">
        <v>23.899999999999999</v>
      </c>
      <c r="G192" s="40"/>
      <c r="H192" s="46"/>
    </row>
    <row r="193" s="2" customFormat="1" ht="16.8" customHeight="1">
      <c r="A193" s="40"/>
      <c r="B193" s="46"/>
      <c r="C193" s="312" t="s">
        <v>19</v>
      </c>
      <c r="D193" s="312" t="s">
        <v>3244</v>
      </c>
      <c r="E193" s="19" t="s">
        <v>19</v>
      </c>
      <c r="F193" s="313">
        <v>14.58</v>
      </c>
      <c r="G193" s="40"/>
      <c r="H193" s="46"/>
    </row>
    <row r="194" s="2" customFormat="1" ht="16.8" customHeight="1">
      <c r="A194" s="40"/>
      <c r="B194" s="46"/>
      <c r="C194" s="312" t="s">
        <v>19</v>
      </c>
      <c r="D194" s="312" t="s">
        <v>3245</v>
      </c>
      <c r="E194" s="19" t="s">
        <v>19</v>
      </c>
      <c r="F194" s="313">
        <v>18.329999999999998</v>
      </c>
      <c r="G194" s="40"/>
      <c r="H194" s="46"/>
    </row>
    <row r="195" s="2" customFormat="1" ht="16.8" customHeight="1">
      <c r="A195" s="40"/>
      <c r="B195" s="46"/>
      <c r="C195" s="312" t="s">
        <v>19</v>
      </c>
      <c r="D195" s="312" t="s">
        <v>3246</v>
      </c>
      <c r="E195" s="19" t="s">
        <v>19</v>
      </c>
      <c r="F195" s="313">
        <v>23.579999999999998</v>
      </c>
      <c r="G195" s="40"/>
      <c r="H195" s="46"/>
    </row>
    <row r="196" s="2" customFormat="1" ht="16.8" customHeight="1">
      <c r="A196" s="40"/>
      <c r="B196" s="46"/>
      <c r="C196" s="312" t="s">
        <v>19</v>
      </c>
      <c r="D196" s="312" t="s">
        <v>3247</v>
      </c>
      <c r="E196" s="19" t="s">
        <v>19</v>
      </c>
      <c r="F196" s="313">
        <v>13.07</v>
      </c>
      <c r="G196" s="40"/>
      <c r="H196" s="46"/>
    </row>
    <row r="197" s="2" customFormat="1" ht="16.8" customHeight="1">
      <c r="A197" s="40"/>
      <c r="B197" s="46"/>
      <c r="C197" s="312" t="s">
        <v>19</v>
      </c>
      <c r="D197" s="312" t="s">
        <v>3248</v>
      </c>
      <c r="E197" s="19" t="s">
        <v>19</v>
      </c>
      <c r="F197" s="313">
        <v>15</v>
      </c>
      <c r="G197" s="40"/>
      <c r="H197" s="46"/>
    </row>
    <row r="198" s="2" customFormat="1" ht="16.8" customHeight="1">
      <c r="A198" s="40"/>
      <c r="B198" s="46"/>
      <c r="C198" s="312" t="s">
        <v>19</v>
      </c>
      <c r="D198" s="312" t="s">
        <v>254</v>
      </c>
      <c r="E198" s="19" t="s">
        <v>19</v>
      </c>
      <c r="F198" s="313">
        <v>183.15000000000001</v>
      </c>
      <c r="G198" s="40"/>
      <c r="H198" s="46"/>
    </row>
    <row r="199" s="2" customFormat="1" ht="16.8" customHeight="1">
      <c r="A199" s="40"/>
      <c r="B199" s="46"/>
      <c r="C199" s="314" t="s">
        <v>3170</v>
      </c>
      <c r="D199" s="40"/>
      <c r="E199" s="40"/>
      <c r="F199" s="40"/>
      <c r="G199" s="40"/>
      <c r="H199" s="46"/>
    </row>
    <row r="200" s="2" customFormat="1" ht="16.8" customHeight="1">
      <c r="A200" s="40"/>
      <c r="B200" s="46"/>
      <c r="C200" s="312" t="s">
        <v>1765</v>
      </c>
      <c r="D200" s="312" t="s">
        <v>1766</v>
      </c>
      <c r="E200" s="19" t="s">
        <v>114</v>
      </c>
      <c r="F200" s="313">
        <v>331.11000000000001</v>
      </c>
      <c r="G200" s="40"/>
      <c r="H200" s="46"/>
    </row>
    <row r="201" s="2" customFormat="1" ht="16.8" customHeight="1">
      <c r="A201" s="40"/>
      <c r="B201" s="46"/>
      <c r="C201" s="312" t="s">
        <v>1808</v>
      </c>
      <c r="D201" s="312" t="s">
        <v>3232</v>
      </c>
      <c r="E201" s="19" t="s">
        <v>114</v>
      </c>
      <c r="F201" s="313">
        <v>352.62</v>
      </c>
      <c r="G201" s="40"/>
      <c r="H201" s="46"/>
    </row>
    <row r="202" s="2" customFormat="1" ht="16.8" customHeight="1">
      <c r="A202" s="40"/>
      <c r="B202" s="46"/>
      <c r="C202" s="312" t="s">
        <v>1826</v>
      </c>
      <c r="D202" s="312" t="s">
        <v>3221</v>
      </c>
      <c r="E202" s="19" t="s">
        <v>114</v>
      </c>
      <c r="F202" s="313">
        <v>497.49000000000001</v>
      </c>
      <c r="G202" s="40"/>
      <c r="H202" s="46"/>
    </row>
    <row r="203" s="2" customFormat="1" ht="16.8" customHeight="1">
      <c r="A203" s="40"/>
      <c r="B203" s="46"/>
      <c r="C203" s="312" t="s">
        <v>832</v>
      </c>
      <c r="D203" s="312" t="s">
        <v>3189</v>
      </c>
      <c r="E203" s="19" t="s">
        <v>114</v>
      </c>
      <c r="F203" s="313">
        <v>886.26999999999998</v>
      </c>
      <c r="G203" s="40"/>
      <c r="H203" s="46"/>
    </row>
    <row r="204" s="2" customFormat="1" ht="16.8" customHeight="1">
      <c r="A204" s="40"/>
      <c r="B204" s="46"/>
      <c r="C204" s="312" t="s">
        <v>1814</v>
      </c>
      <c r="D204" s="312" t="s">
        <v>1815</v>
      </c>
      <c r="E204" s="19" t="s">
        <v>114</v>
      </c>
      <c r="F204" s="313">
        <v>364.221</v>
      </c>
      <c r="G204" s="40"/>
      <c r="H204" s="46"/>
    </row>
    <row r="205" s="2" customFormat="1" ht="16.8" customHeight="1">
      <c r="A205" s="40"/>
      <c r="B205" s="46"/>
      <c r="C205" s="308" t="s">
        <v>184</v>
      </c>
      <c r="D205" s="309" t="s">
        <v>185</v>
      </c>
      <c r="E205" s="310" t="s">
        <v>114</v>
      </c>
      <c r="F205" s="311">
        <v>21.510000000000002</v>
      </c>
      <c r="G205" s="40"/>
      <c r="H205" s="46"/>
    </row>
    <row r="206" s="2" customFormat="1" ht="16.8" customHeight="1">
      <c r="A206" s="40"/>
      <c r="B206" s="46"/>
      <c r="C206" s="312" t="s">
        <v>19</v>
      </c>
      <c r="D206" s="312" t="s">
        <v>3227</v>
      </c>
      <c r="E206" s="19" t="s">
        <v>19</v>
      </c>
      <c r="F206" s="313">
        <v>21.510000000000002</v>
      </c>
      <c r="G206" s="40"/>
      <c r="H206" s="46"/>
    </row>
    <row r="207" s="2" customFormat="1" ht="16.8" customHeight="1">
      <c r="A207" s="40"/>
      <c r="B207" s="46"/>
      <c r="C207" s="314" t="s">
        <v>3170</v>
      </c>
      <c r="D207" s="40"/>
      <c r="E207" s="40"/>
      <c r="F207" s="40"/>
      <c r="G207" s="40"/>
      <c r="H207" s="46"/>
    </row>
    <row r="208" s="2" customFormat="1" ht="16.8" customHeight="1">
      <c r="A208" s="40"/>
      <c r="B208" s="46"/>
      <c r="C208" s="312" t="s">
        <v>1789</v>
      </c>
      <c r="D208" s="312" t="s">
        <v>3249</v>
      </c>
      <c r="E208" s="19" t="s">
        <v>114</v>
      </c>
      <c r="F208" s="313">
        <v>21.510000000000002</v>
      </c>
      <c r="G208" s="40"/>
      <c r="H208" s="46"/>
    </row>
    <row r="209" s="2" customFormat="1" ht="16.8" customHeight="1">
      <c r="A209" s="40"/>
      <c r="B209" s="46"/>
      <c r="C209" s="312" t="s">
        <v>1808</v>
      </c>
      <c r="D209" s="312" t="s">
        <v>3232</v>
      </c>
      <c r="E209" s="19" t="s">
        <v>114</v>
      </c>
      <c r="F209" s="313">
        <v>352.62</v>
      </c>
      <c r="G209" s="40"/>
      <c r="H209" s="46"/>
    </row>
    <row r="210" s="2" customFormat="1" ht="16.8" customHeight="1">
      <c r="A210" s="40"/>
      <c r="B210" s="46"/>
      <c r="C210" s="308" t="s">
        <v>163</v>
      </c>
      <c r="D210" s="309" t="s">
        <v>164</v>
      </c>
      <c r="E210" s="310" t="s">
        <v>114</v>
      </c>
      <c r="F210" s="311">
        <v>0</v>
      </c>
      <c r="G210" s="40"/>
      <c r="H210" s="46"/>
    </row>
    <row r="211" s="2" customFormat="1" ht="16.8" customHeight="1">
      <c r="A211" s="40"/>
      <c r="B211" s="46"/>
      <c r="C211" s="314" t="s">
        <v>3170</v>
      </c>
      <c r="D211" s="40"/>
      <c r="E211" s="40"/>
      <c r="F211" s="40"/>
      <c r="G211" s="40"/>
      <c r="H211" s="46"/>
    </row>
    <row r="212" s="2" customFormat="1" ht="16.8" customHeight="1">
      <c r="A212" s="40"/>
      <c r="B212" s="46"/>
      <c r="C212" s="312" t="s">
        <v>1765</v>
      </c>
      <c r="D212" s="312" t="s">
        <v>1766</v>
      </c>
      <c r="E212" s="19" t="s">
        <v>114</v>
      </c>
      <c r="F212" s="313">
        <v>331.11000000000001</v>
      </c>
      <c r="G212" s="40"/>
      <c r="H212" s="46"/>
    </row>
    <row r="213" s="2" customFormat="1" ht="16.8" customHeight="1">
      <c r="A213" s="40"/>
      <c r="B213" s="46"/>
      <c r="C213" s="312" t="s">
        <v>1833</v>
      </c>
      <c r="D213" s="312" t="s">
        <v>3208</v>
      </c>
      <c r="E213" s="19" t="s">
        <v>114</v>
      </c>
      <c r="F213" s="313">
        <v>41.509999999999998</v>
      </c>
      <c r="G213" s="40"/>
      <c r="H213" s="46"/>
    </row>
    <row r="214" s="2" customFormat="1" ht="16.8" customHeight="1">
      <c r="A214" s="40"/>
      <c r="B214" s="46"/>
      <c r="C214" s="312" t="s">
        <v>832</v>
      </c>
      <c r="D214" s="312" t="s">
        <v>3189</v>
      </c>
      <c r="E214" s="19" t="s">
        <v>114</v>
      </c>
      <c r="F214" s="313">
        <v>886.26999999999998</v>
      </c>
      <c r="G214" s="40"/>
      <c r="H214" s="46"/>
    </row>
    <row r="215" s="2" customFormat="1" ht="16.8" customHeight="1">
      <c r="A215" s="40"/>
      <c r="B215" s="46"/>
      <c r="C215" s="308" t="s">
        <v>165</v>
      </c>
      <c r="D215" s="309" t="s">
        <v>166</v>
      </c>
      <c r="E215" s="310" t="s">
        <v>114</v>
      </c>
      <c r="F215" s="311">
        <v>4.9800000000000004</v>
      </c>
      <c r="G215" s="40"/>
      <c r="H215" s="46"/>
    </row>
    <row r="216" s="2" customFormat="1" ht="16.8" customHeight="1">
      <c r="A216" s="40"/>
      <c r="B216" s="46"/>
      <c r="C216" s="312" t="s">
        <v>19</v>
      </c>
      <c r="D216" s="312" t="s">
        <v>3250</v>
      </c>
      <c r="E216" s="19" t="s">
        <v>19</v>
      </c>
      <c r="F216" s="313">
        <v>4.9800000000000004</v>
      </c>
      <c r="G216" s="40"/>
      <c r="H216" s="46"/>
    </row>
    <row r="217" s="2" customFormat="1" ht="16.8" customHeight="1">
      <c r="A217" s="40"/>
      <c r="B217" s="46"/>
      <c r="C217" s="314" t="s">
        <v>3170</v>
      </c>
      <c r="D217" s="40"/>
      <c r="E217" s="40"/>
      <c r="F217" s="40"/>
      <c r="G217" s="40"/>
      <c r="H217" s="46"/>
    </row>
    <row r="218" s="2" customFormat="1" ht="16.8" customHeight="1">
      <c r="A218" s="40"/>
      <c r="B218" s="46"/>
      <c r="C218" s="312" t="s">
        <v>736</v>
      </c>
      <c r="D218" s="312" t="s">
        <v>3182</v>
      </c>
      <c r="E218" s="19" t="s">
        <v>241</v>
      </c>
      <c r="F218" s="313">
        <v>4.9989999999999997</v>
      </c>
      <c r="G218" s="40"/>
      <c r="H218" s="46"/>
    </row>
    <row r="219" s="2" customFormat="1" ht="16.8" customHeight="1">
      <c r="A219" s="40"/>
      <c r="B219" s="46"/>
      <c r="C219" s="312" t="s">
        <v>746</v>
      </c>
      <c r="D219" s="312" t="s">
        <v>3183</v>
      </c>
      <c r="E219" s="19" t="s">
        <v>241</v>
      </c>
      <c r="F219" s="313">
        <v>3.641</v>
      </c>
      <c r="G219" s="40"/>
      <c r="H219" s="46"/>
    </row>
    <row r="220" s="2" customFormat="1" ht="16.8" customHeight="1">
      <c r="A220" s="40"/>
      <c r="B220" s="46"/>
      <c r="C220" s="312" t="s">
        <v>756</v>
      </c>
      <c r="D220" s="312" t="s">
        <v>3184</v>
      </c>
      <c r="E220" s="19" t="s">
        <v>329</v>
      </c>
      <c r="F220" s="313">
        <v>0.23699999999999999</v>
      </c>
      <c r="G220" s="40"/>
      <c r="H220" s="46"/>
    </row>
    <row r="221" s="2" customFormat="1" ht="16.8" customHeight="1">
      <c r="A221" s="40"/>
      <c r="B221" s="46"/>
      <c r="C221" s="312" t="s">
        <v>1116</v>
      </c>
      <c r="D221" s="312" t="s">
        <v>3238</v>
      </c>
      <c r="E221" s="19" t="s">
        <v>114</v>
      </c>
      <c r="F221" s="313">
        <v>17.18</v>
      </c>
      <c r="G221" s="40"/>
      <c r="H221" s="46"/>
    </row>
    <row r="222" s="2" customFormat="1" ht="16.8" customHeight="1">
      <c r="A222" s="40"/>
      <c r="B222" s="46"/>
      <c r="C222" s="312" t="s">
        <v>1161</v>
      </c>
      <c r="D222" s="312" t="s">
        <v>3204</v>
      </c>
      <c r="E222" s="19" t="s">
        <v>114</v>
      </c>
      <c r="F222" s="313">
        <v>9.4299999999999997</v>
      </c>
      <c r="G222" s="40"/>
      <c r="H222" s="46"/>
    </row>
    <row r="223" s="2" customFormat="1" ht="16.8" customHeight="1">
      <c r="A223" s="40"/>
      <c r="B223" s="46"/>
      <c r="C223" s="312" t="s">
        <v>1245</v>
      </c>
      <c r="D223" s="312" t="s">
        <v>3187</v>
      </c>
      <c r="E223" s="19" t="s">
        <v>114</v>
      </c>
      <c r="F223" s="313">
        <v>94.609999999999999</v>
      </c>
      <c r="G223" s="40"/>
      <c r="H223" s="46"/>
    </row>
    <row r="224" s="2" customFormat="1" ht="16.8" customHeight="1">
      <c r="A224" s="40"/>
      <c r="B224" s="46"/>
      <c r="C224" s="312" t="s">
        <v>1739</v>
      </c>
      <c r="D224" s="312" t="s">
        <v>3251</v>
      </c>
      <c r="E224" s="19" t="s">
        <v>114</v>
      </c>
      <c r="F224" s="313">
        <v>4.9800000000000004</v>
      </c>
      <c r="G224" s="40"/>
      <c r="H224" s="46"/>
    </row>
    <row r="225" s="2" customFormat="1" ht="16.8" customHeight="1">
      <c r="A225" s="40"/>
      <c r="B225" s="46"/>
      <c r="C225" s="312" t="s">
        <v>1744</v>
      </c>
      <c r="D225" s="312" t="s">
        <v>3188</v>
      </c>
      <c r="E225" s="19" t="s">
        <v>114</v>
      </c>
      <c r="F225" s="313">
        <v>27.48</v>
      </c>
      <c r="G225" s="40"/>
      <c r="H225" s="46"/>
    </row>
    <row r="226" s="2" customFormat="1" ht="16.8" customHeight="1">
      <c r="A226" s="40"/>
      <c r="B226" s="46"/>
      <c r="C226" s="312" t="s">
        <v>832</v>
      </c>
      <c r="D226" s="312" t="s">
        <v>3189</v>
      </c>
      <c r="E226" s="19" t="s">
        <v>114</v>
      </c>
      <c r="F226" s="313">
        <v>886.26999999999998</v>
      </c>
      <c r="G226" s="40"/>
      <c r="H226" s="46"/>
    </row>
    <row r="227" s="2" customFormat="1" ht="16.8" customHeight="1">
      <c r="A227" s="40"/>
      <c r="B227" s="46"/>
      <c r="C227" s="312" t="s">
        <v>1262</v>
      </c>
      <c r="D227" s="312" t="s">
        <v>1263</v>
      </c>
      <c r="E227" s="19" t="s">
        <v>114</v>
      </c>
      <c r="F227" s="313">
        <v>9.6189999999999998</v>
      </c>
      <c r="G227" s="40"/>
      <c r="H227" s="46"/>
    </row>
    <row r="228" s="2" customFormat="1" ht="16.8" customHeight="1">
      <c r="A228" s="40"/>
      <c r="B228" s="46"/>
      <c r="C228" s="312" t="s">
        <v>1754</v>
      </c>
      <c r="D228" s="312" t="s">
        <v>1755</v>
      </c>
      <c r="E228" s="19" t="s">
        <v>114</v>
      </c>
      <c r="F228" s="313">
        <v>10.372999999999999</v>
      </c>
      <c r="G228" s="40"/>
      <c r="H228" s="46"/>
    </row>
    <row r="229" s="2" customFormat="1" ht="16.8" customHeight="1">
      <c r="A229" s="40"/>
      <c r="B229" s="46"/>
      <c r="C229" s="308" t="s">
        <v>3252</v>
      </c>
      <c r="D229" s="309" t="s">
        <v>3253</v>
      </c>
      <c r="E229" s="310" t="s">
        <v>114</v>
      </c>
      <c r="F229" s="311">
        <v>343.19999999999999</v>
      </c>
      <c r="G229" s="40"/>
      <c r="H229" s="46"/>
    </row>
    <row r="230" s="2" customFormat="1" ht="16.8" customHeight="1">
      <c r="A230" s="40"/>
      <c r="B230" s="46"/>
      <c r="C230" s="312" t="s">
        <v>19</v>
      </c>
      <c r="D230" s="312" t="s">
        <v>3254</v>
      </c>
      <c r="E230" s="19" t="s">
        <v>19</v>
      </c>
      <c r="F230" s="313">
        <v>343.19999999999999</v>
      </c>
      <c r="G230" s="40"/>
      <c r="H230" s="46"/>
    </row>
    <row r="231" s="2" customFormat="1" ht="16.8" customHeight="1">
      <c r="A231" s="40"/>
      <c r="B231" s="46"/>
      <c r="C231" s="308" t="s">
        <v>168</v>
      </c>
      <c r="D231" s="309" t="s">
        <v>169</v>
      </c>
      <c r="E231" s="310" t="s">
        <v>114</v>
      </c>
      <c r="F231" s="311">
        <v>23.721</v>
      </c>
      <c r="G231" s="40"/>
      <c r="H231" s="46"/>
    </row>
    <row r="232" s="2" customFormat="1" ht="16.8" customHeight="1">
      <c r="A232" s="40"/>
      <c r="B232" s="46"/>
      <c r="C232" s="312" t="s">
        <v>19</v>
      </c>
      <c r="D232" s="312" t="s">
        <v>3255</v>
      </c>
      <c r="E232" s="19" t="s">
        <v>19</v>
      </c>
      <c r="F232" s="313">
        <v>23.721</v>
      </c>
      <c r="G232" s="40"/>
      <c r="H232" s="46"/>
    </row>
    <row r="233" s="2" customFormat="1" ht="16.8" customHeight="1">
      <c r="A233" s="40"/>
      <c r="B233" s="46"/>
      <c r="C233" s="314" t="s">
        <v>3170</v>
      </c>
      <c r="D233" s="40"/>
      <c r="E233" s="40"/>
      <c r="F233" s="40"/>
      <c r="G233" s="40"/>
      <c r="H233" s="46"/>
    </row>
    <row r="234" s="2" customFormat="1" ht="16.8" customHeight="1">
      <c r="A234" s="40"/>
      <c r="B234" s="46"/>
      <c r="C234" s="312" t="s">
        <v>1180</v>
      </c>
      <c r="D234" s="312" t="s">
        <v>3256</v>
      </c>
      <c r="E234" s="19" t="s">
        <v>114</v>
      </c>
      <c r="F234" s="313">
        <v>427.02300000000002</v>
      </c>
      <c r="G234" s="40"/>
      <c r="H234" s="46"/>
    </row>
    <row r="235" s="2" customFormat="1" ht="16.8" customHeight="1">
      <c r="A235" s="40"/>
      <c r="B235" s="46"/>
      <c r="C235" s="312" t="s">
        <v>1193</v>
      </c>
      <c r="D235" s="312" t="s">
        <v>3257</v>
      </c>
      <c r="E235" s="19" t="s">
        <v>114</v>
      </c>
      <c r="F235" s="313">
        <v>427.02300000000002</v>
      </c>
      <c r="G235" s="40"/>
      <c r="H235" s="46"/>
    </row>
    <row r="236" s="2" customFormat="1" ht="16.8" customHeight="1">
      <c r="A236" s="40"/>
      <c r="B236" s="46"/>
      <c r="C236" s="312" t="s">
        <v>1220</v>
      </c>
      <c r="D236" s="312" t="s">
        <v>3258</v>
      </c>
      <c r="E236" s="19" t="s">
        <v>114</v>
      </c>
      <c r="F236" s="313">
        <v>427.02300000000002</v>
      </c>
      <c r="G236" s="40"/>
      <c r="H236" s="46"/>
    </row>
    <row r="237" s="2" customFormat="1" ht="16.8" customHeight="1">
      <c r="A237" s="40"/>
      <c r="B237" s="46"/>
      <c r="C237" s="312" t="s">
        <v>1229</v>
      </c>
      <c r="D237" s="312" t="s">
        <v>3259</v>
      </c>
      <c r="E237" s="19" t="s">
        <v>114</v>
      </c>
      <c r="F237" s="313">
        <v>427.02300000000002</v>
      </c>
      <c r="G237" s="40"/>
      <c r="H237" s="46"/>
    </row>
    <row r="238" s="2" customFormat="1" ht="16.8" customHeight="1">
      <c r="A238" s="40"/>
      <c r="B238" s="46"/>
      <c r="C238" s="312" t="s">
        <v>1275</v>
      </c>
      <c r="D238" s="312" t="s">
        <v>3260</v>
      </c>
      <c r="E238" s="19" t="s">
        <v>114</v>
      </c>
      <c r="F238" s="313">
        <v>427.02300000000002</v>
      </c>
      <c r="G238" s="40"/>
      <c r="H238" s="46"/>
    </row>
    <row r="239" s="2" customFormat="1" ht="16.8" customHeight="1">
      <c r="A239" s="40"/>
      <c r="B239" s="46"/>
      <c r="C239" s="312" t="s">
        <v>1225</v>
      </c>
      <c r="D239" s="312" t="s">
        <v>1226</v>
      </c>
      <c r="E239" s="19" t="s">
        <v>114</v>
      </c>
      <c r="F239" s="313">
        <v>491.07600000000002</v>
      </c>
      <c r="G239" s="40"/>
      <c r="H239" s="46"/>
    </row>
    <row r="240" s="2" customFormat="1" ht="16.8" customHeight="1">
      <c r="A240" s="40"/>
      <c r="B240" s="46"/>
      <c r="C240" s="312" t="s">
        <v>1187</v>
      </c>
      <c r="D240" s="312" t="s">
        <v>1188</v>
      </c>
      <c r="E240" s="19" t="s">
        <v>1189</v>
      </c>
      <c r="F240" s="313">
        <v>0.42699999999999999</v>
      </c>
      <c r="G240" s="40"/>
      <c r="H240" s="46"/>
    </row>
    <row r="241" s="2" customFormat="1" ht="16.8" customHeight="1">
      <c r="A241" s="40"/>
      <c r="B241" s="46"/>
      <c r="C241" s="312" t="s">
        <v>1280</v>
      </c>
      <c r="D241" s="312" t="s">
        <v>1281</v>
      </c>
      <c r="E241" s="19" t="s">
        <v>114</v>
      </c>
      <c r="F241" s="313">
        <v>24.195</v>
      </c>
      <c r="G241" s="40"/>
      <c r="H241" s="46"/>
    </row>
    <row r="242" s="2" customFormat="1">
      <c r="A242" s="40"/>
      <c r="B242" s="46"/>
      <c r="C242" s="312" t="s">
        <v>1234</v>
      </c>
      <c r="D242" s="312" t="s">
        <v>1235</v>
      </c>
      <c r="E242" s="19" t="s">
        <v>114</v>
      </c>
      <c r="F242" s="313">
        <v>491.07600000000002</v>
      </c>
      <c r="G242" s="40"/>
      <c r="H242" s="46"/>
    </row>
    <row r="243" s="2" customFormat="1" ht="16.8" customHeight="1">
      <c r="A243" s="40"/>
      <c r="B243" s="46"/>
      <c r="C243" s="312" t="s">
        <v>1215</v>
      </c>
      <c r="D243" s="312" t="s">
        <v>1216</v>
      </c>
      <c r="E243" s="19" t="s">
        <v>114</v>
      </c>
      <c r="F243" s="313">
        <v>491.07600000000002</v>
      </c>
      <c r="G243" s="40"/>
      <c r="H243" s="46"/>
    </row>
    <row r="244" s="2" customFormat="1" ht="16.8" customHeight="1">
      <c r="A244" s="40"/>
      <c r="B244" s="46"/>
      <c r="C244" s="308" t="s">
        <v>171</v>
      </c>
      <c r="D244" s="309" t="s">
        <v>172</v>
      </c>
      <c r="E244" s="310" t="s">
        <v>114</v>
      </c>
      <c r="F244" s="311">
        <v>400.05000000000001</v>
      </c>
      <c r="G244" s="40"/>
      <c r="H244" s="46"/>
    </row>
    <row r="245" s="2" customFormat="1" ht="16.8" customHeight="1">
      <c r="A245" s="40"/>
      <c r="B245" s="46"/>
      <c r="C245" s="312" t="s">
        <v>19</v>
      </c>
      <c r="D245" s="312" t="s">
        <v>3261</v>
      </c>
      <c r="E245" s="19" t="s">
        <v>19</v>
      </c>
      <c r="F245" s="313">
        <v>400.05000000000001</v>
      </c>
      <c r="G245" s="40"/>
      <c r="H245" s="46"/>
    </row>
    <row r="246" s="2" customFormat="1" ht="16.8" customHeight="1">
      <c r="A246" s="40"/>
      <c r="B246" s="46"/>
      <c r="C246" s="314" t="s">
        <v>3170</v>
      </c>
      <c r="D246" s="40"/>
      <c r="E246" s="40"/>
      <c r="F246" s="40"/>
      <c r="G246" s="40"/>
      <c r="H246" s="46"/>
    </row>
    <row r="247" s="2" customFormat="1" ht="16.8" customHeight="1">
      <c r="A247" s="40"/>
      <c r="B247" s="46"/>
      <c r="C247" s="312" t="s">
        <v>1180</v>
      </c>
      <c r="D247" s="312" t="s">
        <v>3256</v>
      </c>
      <c r="E247" s="19" t="s">
        <v>114</v>
      </c>
      <c r="F247" s="313">
        <v>427.02300000000002</v>
      </c>
      <c r="G247" s="40"/>
      <c r="H247" s="46"/>
    </row>
    <row r="248" s="2" customFormat="1" ht="16.8" customHeight="1">
      <c r="A248" s="40"/>
      <c r="B248" s="46"/>
      <c r="C248" s="312" t="s">
        <v>1193</v>
      </c>
      <c r="D248" s="312" t="s">
        <v>3257</v>
      </c>
      <c r="E248" s="19" t="s">
        <v>114</v>
      </c>
      <c r="F248" s="313">
        <v>427.02300000000002</v>
      </c>
      <c r="G248" s="40"/>
      <c r="H248" s="46"/>
    </row>
    <row r="249" s="2" customFormat="1" ht="16.8" customHeight="1">
      <c r="A249" s="40"/>
      <c r="B249" s="46"/>
      <c r="C249" s="312" t="s">
        <v>1220</v>
      </c>
      <c r="D249" s="312" t="s">
        <v>3258</v>
      </c>
      <c r="E249" s="19" t="s">
        <v>114</v>
      </c>
      <c r="F249" s="313">
        <v>427.02300000000002</v>
      </c>
      <c r="G249" s="40"/>
      <c r="H249" s="46"/>
    </row>
    <row r="250" s="2" customFormat="1" ht="16.8" customHeight="1">
      <c r="A250" s="40"/>
      <c r="B250" s="46"/>
      <c r="C250" s="312" t="s">
        <v>1229</v>
      </c>
      <c r="D250" s="312" t="s">
        <v>3259</v>
      </c>
      <c r="E250" s="19" t="s">
        <v>114</v>
      </c>
      <c r="F250" s="313">
        <v>427.02300000000002</v>
      </c>
      <c r="G250" s="40"/>
      <c r="H250" s="46"/>
    </row>
    <row r="251" s="2" customFormat="1" ht="16.8" customHeight="1">
      <c r="A251" s="40"/>
      <c r="B251" s="46"/>
      <c r="C251" s="312" t="s">
        <v>1275</v>
      </c>
      <c r="D251" s="312" t="s">
        <v>3260</v>
      </c>
      <c r="E251" s="19" t="s">
        <v>114</v>
      </c>
      <c r="F251" s="313">
        <v>427.02300000000002</v>
      </c>
      <c r="G251" s="40"/>
      <c r="H251" s="46"/>
    </row>
    <row r="252" s="2" customFormat="1" ht="16.8" customHeight="1">
      <c r="A252" s="40"/>
      <c r="B252" s="46"/>
      <c r="C252" s="312" t="s">
        <v>1225</v>
      </c>
      <c r="D252" s="312" t="s">
        <v>1226</v>
      </c>
      <c r="E252" s="19" t="s">
        <v>114</v>
      </c>
      <c r="F252" s="313">
        <v>491.07600000000002</v>
      </c>
      <c r="G252" s="40"/>
      <c r="H252" s="46"/>
    </row>
    <row r="253" s="2" customFormat="1" ht="16.8" customHeight="1">
      <c r="A253" s="40"/>
      <c r="B253" s="46"/>
      <c r="C253" s="312" t="s">
        <v>1187</v>
      </c>
      <c r="D253" s="312" t="s">
        <v>1188</v>
      </c>
      <c r="E253" s="19" t="s">
        <v>1189</v>
      </c>
      <c r="F253" s="313">
        <v>0.42699999999999999</v>
      </c>
      <c r="G253" s="40"/>
      <c r="H253" s="46"/>
    </row>
    <row r="254" s="2" customFormat="1" ht="16.8" customHeight="1">
      <c r="A254" s="40"/>
      <c r="B254" s="46"/>
      <c r="C254" s="312" t="s">
        <v>1285</v>
      </c>
      <c r="D254" s="312" t="s">
        <v>1286</v>
      </c>
      <c r="E254" s="19" t="s">
        <v>114</v>
      </c>
      <c r="F254" s="313">
        <v>411.488</v>
      </c>
      <c r="G254" s="40"/>
      <c r="H254" s="46"/>
    </row>
    <row r="255" s="2" customFormat="1">
      <c r="A255" s="40"/>
      <c r="B255" s="46"/>
      <c r="C255" s="312" t="s">
        <v>1234</v>
      </c>
      <c r="D255" s="312" t="s">
        <v>1235</v>
      </c>
      <c r="E255" s="19" t="s">
        <v>114</v>
      </c>
      <c r="F255" s="313">
        <v>491.07600000000002</v>
      </c>
      <c r="G255" s="40"/>
      <c r="H255" s="46"/>
    </row>
    <row r="256" s="2" customFormat="1" ht="16.8" customHeight="1">
      <c r="A256" s="40"/>
      <c r="B256" s="46"/>
      <c r="C256" s="312" t="s">
        <v>1215</v>
      </c>
      <c r="D256" s="312" t="s">
        <v>1216</v>
      </c>
      <c r="E256" s="19" t="s">
        <v>114</v>
      </c>
      <c r="F256" s="313">
        <v>491.07600000000002</v>
      </c>
      <c r="G256" s="40"/>
      <c r="H256" s="46"/>
    </row>
    <row r="257" s="2" customFormat="1" ht="16.8" customHeight="1">
      <c r="A257" s="40"/>
      <c r="B257" s="46"/>
      <c r="C257" s="308" t="s">
        <v>3262</v>
      </c>
      <c r="D257" s="309" t="s">
        <v>3263</v>
      </c>
      <c r="E257" s="310" t="s">
        <v>114</v>
      </c>
      <c r="F257" s="311">
        <v>9.9450000000000003</v>
      </c>
      <c r="G257" s="40"/>
      <c r="H257" s="46"/>
    </row>
    <row r="258" s="2" customFormat="1" ht="16.8" customHeight="1">
      <c r="A258" s="40"/>
      <c r="B258" s="46"/>
      <c r="C258" s="312" t="s">
        <v>19</v>
      </c>
      <c r="D258" s="312" t="s">
        <v>3264</v>
      </c>
      <c r="E258" s="19" t="s">
        <v>19</v>
      </c>
      <c r="F258" s="313">
        <v>9.9450000000000003</v>
      </c>
      <c r="G258" s="40"/>
      <c r="H258" s="46"/>
    </row>
    <row r="259" s="2" customFormat="1" ht="16.8" customHeight="1">
      <c r="A259" s="40"/>
      <c r="B259" s="46"/>
      <c r="C259" s="308" t="s">
        <v>174</v>
      </c>
      <c r="D259" s="309" t="s">
        <v>175</v>
      </c>
      <c r="E259" s="310" t="s">
        <v>114</v>
      </c>
      <c r="F259" s="311">
        <v>3.2519999999999998</v>
      </c>
      <c r="G259" s="40"/>
      <c r="H259" s="46"/>
    </row>
    <row r="260" s="2" customFormat="1" ht="16.8" customHeight="1">
      <c r="A260" s="40"/>
      <c r="B260" s="46"/>
      <c r="C260" s="312" t="s">
        <v>19</v>
      </c>
      <c r="D260" s="312" t="s">
        <v>3265</v>
      </c>
      <c r="E260" s="19" t="s">
        <v>19</v>
      </c>
      <c r="F260" s="313">
        <v>3.2519999999999998</v>
      </c>
      <c r="G260" s="40"/>
      <c r="H260" s="46"/>
    </row>
    <row r="261" s="2" customFormat="1" ht="16.8" customHeight="1">
      <c r="A261" s="40"/>
      <c r="B261" s="46"/>
      <c r="C261" s="314" t="s">
        <v>3170</v>
      </c>
      <c r="D261" s="40"/>
      <c r="E261" s="40"/>
      <c r="F261" s="40"/>
      <c r="G261" s="40"/>
      <c r="H261" s="46"/>
    </row>
    <row r="262" s="2" customFormat="1" ht="16.8" customHeight="1">
      <c r="A262" s="40"/>
      <c r="B262" s="46"/>
      <c r="C262" s="312" t="s">
        <v>767</v>
      </c>
      <c r="D262" s="312" t="s">
        <v>3266</v>
      </c>
      <c r="E262" s="19" t="s">
        <v>114</v>
      </c>
      <c r="F262" s="313">
        <v>3.2519999999999998</v>
      </c>
      <c r="G262" s="40"/>
      <c r="H262" s="46"/>
    </row>
    <row r="263" s="2" customFormat="1" ht="16.8" customHeight="1">
      <c r="A263" s="40"/>
      <c r="B263" s="46"/>
      <c r="C263" s="312" t="s">
        <v>1180</v>
      </c>
      <c r="D263" s="312" t="s">
        <v>3256</v>
      </c>
      <c r="E263" s="19" t="s">
        <v>114</v>
      </c>
      <c r="F263" s="313">
        <v>427.02300000000002</v>
      </c>
      <c r="G263" s="40"/>
      <c r="H263" s="46"/>
    </row>
    <row r="264" s="2" customFormat="1" ht="16.8" customHeight="1">
      <c r="A264" s="40"/>
      <c r="B264" s="46"/>
      <c r="C264" s="312" t="s">
        <v>1193</v>
      </c>
      <c r="D264" s="312" t="s">
        <v>3257</v>
      </c>
      <c r="E264" s="19" t="s">
        <v>114</v>
      </c>
      <c r="F264" s="313">
        <v>427.02300000000002</v>
      </c>
      <c r="G264" s="40"/>
      <c r="H264" s="46"/>
    </row>
    <row r="265" s="2" customFormat="1" ht="16.8" customHeight="1">
      <c r="A265" s="40"/>
      <c r="B265" s="46"/>
      <c r="C265" s="312" t="s">
        <v>1220</v>
      </c>
      <c r="D265" s="312" t="s">
        <v>3258</v>
      </c>
      <c r="E265" s="19" t="s">
        <v>114</v>
      </c>
      <c r="F265" s="313">
        <v>427.02300000000002</v>
      </c>
      <c r="G265" s="40"/>
      <c r="H265" s="46"/>
    </row>
    <row r="266" s="2" customFormat="1" ht="16.8" customHeight="1">
      <c r="A266" s="40"/>
      <c r="B266" s="46"/>
      <c r="C266" s="312" t="s">
        <v>1229</v>
      </c>
      <c r="D266" s="312" t="s">
        <v>3259</v>
      </c>
      <c r="E266" s="19" t="s">
        <v>114</v>
      </c>
      <c r="F266" s="313">
        <v>427.02300000000002</v>
      </c>
      <c r="G266" s="40"/>
      <c r="H266" s="46"/>
    </row>
    <row r="267" s="2" customFormat="1" ht="16.8" customHeight="1">
      <c r="A267" s="40"/>
      <c r="B267" s="46"/>
      <c r="C267" s="312" t="s">
        <v>1275</v>
      </c>
      <c r="D267" s="312" t="s">
        <v>3260</v>
      </c>
      <c r="E267" s="19" t="s">
        <v>114</v>
      </c>
      <c r="F267" s="313">
        <v>427.02300000000002</v>
      </c>
      <c r="G267" s="40"/>
      <c r="H267" s="46"/>
    </row>
    <row r="268" s="2" customFormat="1" ht="16.8" customHeight="1">
      <c r="A268" s="40"/>
      <c r="B268" s="46"/>
      <c r="C268" s="312" t="s">
        <v>1331</v>
      </c>
      <c r="D268" s="312" t="s">
        <v>19</v>
      </c>
      <c r="E268" s="19" t="s">
        <v>114</v>
      </c>
      <c r="F268" s="313">
        <v>3.2519999999999998</v>
      </c>
      <c r="G268" s="40"/>
      <c r="H268" s="46"/>
    </row>
    <row r="269" s="2" customFormat="1" ht="16.8" customHeight="1">
      <c r="A269" s="40"/>
      <c r="B269" s="46"/>
      <c r="C269" s="312" t="s">
        <v>1225</v>
      </c>
      <c r="D269" s="312" t="s">
        <v>1226</v>
      </c>
      <c r="E269" s="19" t="s">
        <v>114</v>
      </c>
      <c r="F269" s="313">
        <v>491.07600000000002</v>
      </c>
      <c r="G269" s="40"/>
      <c r="H269" s="46"/>
    </row>
    <row r="270" s="2" customFormat="1" ht="16.8" customHeight="1">
      <c r="A270" s="40"/>
      <c r="B270" s="46"/>
      <c r="C270" s="312" t="s">
        <v>1187</v>
      </c>
      <c r="D270" s="312" t="s">
        <v>1188</v>
      </c>
      <c r="E270" s="19" t="s">
        <v>1189</v>
      </c>
      <c r="F270" s="313">
        <v>0.42699999999999999</v>
      </c>
      <c r="G270" s="40"/>
      <c r="H270" s="46"/>
    </row>
    <row r="271" s="2" customFormat="1" ht="16.8" customHeight="1">
      <c r="A271" s="40"/>
      <c r="B271" s="46"/>
      <c r="C271" s="312" t="s">
        <v>1296</v>
      </c>
      <c r="D271" s="312" t="s">
        <v>1297</v>
      </c>
      <c r="E271" s="19" t="s">
        <v>114</v>
      </c>
      <c r="F271" s="313">
        <v>3.3170000000000002</v>
      </c>
      <c r="G271" s="40"/>
      <c r="H271" s="46"/>
    </row>
    <row r="272" s="2" customFormat="1">
      <c r="A272" s="40"/>
      <c r="B272" s="46"/>
      <c r="C272" s="312" t="s">
        <v>1234</v>
      </c>
      <c r="D272" s="312" t="s">
        <v>1235</v>
      </c>
      <c r="E272" s="19" t="s">
        <v>114</v>
      </c>
      <c r="F272" s="313">
        <v>491.07600000000002</v>
      </c>
      <c r="G272" s="40"/>
      <c r="H272" s="46"/>
    </row>
    <row r="273" s="2" customFormat="1" ht="16.8" customHeight="1">
      <c r="A273" s="40"/>
      <c r="B273" s="46"/>
      <c r="C273" s="312" t="s">
        <v>1215</v>
      </c>
      <c r="D273" s="312" t="s">
        <v>1216</v>
      </c>
      <c r="E273" s="19" t="s">
        <v>114</v>
      </c>
      <c r="F273" s="313">
        <v>491.07600000000002</v>
      </c>
      <c r="G273" s="40"/>
      <c r="H273" s="46"/>
    </row>
    <row r="274" s="2" customFormat="1" ht="16.8" customHeight="1">
      <c r="A274" s="40"/>
      <c r="B274" s="46"/>
      <c r="C274" s="308" t="s">
        <v>177</v>
      </c>
      <c r="D274" s="309" t="s">
        <v>178</v>
      </c>
      <c r="E274" s="310" t="s">
        <v>179</v>
      </c>
      <c r="F274" s="311">
        <v>3.0499999999999998</v>
      </c>
      <c r="G274" s="40"/>
      <c r="H274" s="46"/>
    </row>
    <row r="275" s="2" customFormat="1" ht="16.8" customHeight="1">
      <c r="A275" s="40"/>
      <c r="B275" s="46"/>
      <c r="C275" s="312" t="s">
        <v>19</v>
      </c>
      <c r="D275" s="312" t="s">
        <v>180</v>
      </c>
      <c r="E275" s="19" t="s">
        <v>19</v>
      </c>
      <c r="F275" s="313">
        <v>3.0499999999999998</v>
      </c>
      <c r="G275" s="40"/>
      <c r="H275" s="46"/>
    </row>
    <row r="276" s="2" customFormat="1" ht="16.8" customHeight="1">
      <c r="A276" s="40"/>
      <c r="B276" s="46"/>
      <c r="C276" s="314" t="s">
        <v>3170</v>
      </c>
      <c r="D276" s="40"/>
      <c r="E276" s="40"/>
      <c r="F276" s="40"/>
      <c r="G276" s="40"/>
      <c r="H276" s="46"/>
    </row>
    <row r="277" s="2" customFormat="1" ht="16.8" customHeight="1">
      <c r="A277" s="40"/>
      <c r="B277" s="46"/>
      <c r="C277" s="312" t="s">
        <v>287</v>
      </c>
      <c r="D277" s="312" t="s">
        <v>3177</v>
      </c>
      <c r="E277" s="19" t="s">
        <v>114</v>
      </c>
      <c r="F277" s="313">
        <v>7.5739999999999998</v>
      </c>
      <c r="G277" s="40"/>
      <c r="H277" s="46"/>
    </row>
    <row r="278" s="2" customFormat="1" ht="16.8" customHeight="1">
      <c r="A278" s="40"/>
      <c r="B278" s="46"/>
      <c r="C278" s="312" t="s">
        <v>349</v>
      </c>
      <c r="D278" s="312" t="s">
        <v>3267</v>
      </c>
      <c r="E278" s="19" t="s">
        <v>114</v>
      </c>
      <c r="F278" s="313">
        <v>6.3150000000000004</v>
      </c>
      <c r="G278" s="40"/>
      <c r="H278" s="46"/>
    </row>
    <row r="279" s="2" customFormat="1" ht="16.8" customHeight="1">
      <c r="A279" s="40"/>
      <c r="B279" s="46"/>
      <c r="C279" s="312" t="s">
        <v>357</v>
      </c>
      <c r="D279" s="312" t="s">
        <v>3175</v>
      </c>
      <c r="E279" s="19" t="s">
        <v>114</v>
      </c>
      <c r="F279" s="313">
        <v>46.292999999999999</v>
      </c>
      <c r="G279" s="40"/>
      <c r="H279" s="46"/>
    </row>
    <row r="280" s="2" customFormat="1" ht="16.8" customHeight="1">
      <c r="A280" s="40"/>
      <c r="B280" s="46"/>
      <c r="C280" s="312" t="s">
        <v>370</v>
      </c>
      <c r="D280" s="312" t="s">
        <v>3268</v>
      </c>
      <c r="E280" s="19" t="s">
        <v>114</v>
      </c>
      <c r="F280" s="313">
        <v>38.005000000000003</v>
      </c>
      <c r="G280" s="40"/>
      <c r="H280" s="46"/>
    </row>
    <row r="281" s="2" customFormat="1" ht="16.8" customHeight="1">
      <c r="A281" s="40"/>
      <c r="B281" s="46"/>
      <c r="C281" s="312" t="s">
        <v>532</v>
      </c>
      <c r="D281" s="312" t="s">
        <v>3269</v>
      </c>
      <c r="E281" s="19" t="s">
        <v>114</v>
      </c>
      <c r="F281" s="313">
        <v>11.656000000000001</v>
      </c>
      <c r="G281" s="40"/>
      <c r="H281" s="46"/>
    </row>
    <row r="282" s="2" customFormat="1" ht="16.8" customHeight="1">
      <c r="A282" s="40"/>
      <c r="B282" s="46"/>
      <c r="C282" s="312" t="s">
        <v>573</v>
      </c>
      <c r="D282" s="312" t="s">
        <v>3270</v>
      </c>
      <c r="E282" s="19" t="s">
        <v>114</v>
      </c>
      <c r="F282" s="313">
        <v>11.656000000000001</v>
      </c>
      <c r="G282" s="40"/>
      <c r="H282" s="46"/>
    </row>
    <row r="283" s="2" customFormat="1" ht="16.8" customHeight="1">
      <c r="A283" s="40"/>
      <c r="B283" s="46"/>
      <c r="C283" s="312" t="s">
        <v>584</v>
      </c>
      <c r="D283" s="312" t="s">
        <v>3172</v>
      </c>
      <c r="E283" s="19" t="s">
        <v>114</v>
      </c>
      <c r="F283" s="313">
        <v>1849.7929999999999</v>
      </c>
      <c r="G283" s="40"/>
      <c r="H283" s="46"/>
    </row>
    <row r="284" s="2" customFormat="1" ht="16.8" customHeight="1">
      <c r="A284" s="40"/>
      <c r="B284" s="46"/>
      <c r="C284" s="312" t="s">
        <v>1987</v>
      </c>
      <c r="D284" s="312" t="s">
        <v>3174</v>
      </c>
      <c r="E284" s="19" t="s">
        <v>114</v>
      </c>
      <c r="F284" s="313">
        <v>2968.9050000000002</v>
      </c>
      <c r="G284" s="40"/>
      <c r="H284" s="46"/>
    </row>
    <row r="285" s="2" customFormat="1" ht="16.8" customHeight="1">
      <c r="A285" s="40"/>
      <c r="B285" s="46"/>
      <c r="C285" s="312" t="s">
        <v>990</v>
      </c>
      <c r="D285" s="312" t="s">
        <v>3271</v>
      </c>
      <c r="E285" s="19" t="s">
        <v>179</v>
      </c>
      <c r="F285" s="313">
        <v>30.5</v>
      </c>
      <c r="G285" s="40"/>
      <c r="H285" s="46"/>
    </row>
    <row r="286" s="2" customFormat="1" ht="16.8" customHeight="1">
      <c r="A286" s="40"/>
      <c r="B286" s="46"/>
      <c r="C286" s="312" t="s">
        <v>996</v>
      </c>
      <c r="D286" s="312" t="s">
        <v>3272</v>
      </c>
      <c r="E286" s="19" t="s">
        <v>179</v>
      </c>
      <c r="F286" s="313">
        <v>6.0999999999999996</v>
      </c>
      <c r="G286" s="40"/>
      <c r="H286" s="46"/>
    </row>
    <row r="287" s="2" customFormat="1" ht="16.8" customHeight="1">
      <c r="A287" s="40"/>
      <c r="B287" s="46"/>
      <c r="C287" s="308" t="s">
        <v>181</v>
      </c>
      <c r="D287" s="309" t="s">
        <v>182</v>
      </c>
      <c r="E287" s="310" t="s">
        <v>179</v>
      </c>
      <c r="F287" s="311">
        <v>2.8999999999999999</v>
      </c>
      <c r="G287" s="40"/>
      <c r="H287" s="46"/>
    </row>
    <row r="288" s="2" customFormat="1" ht="16.8" customHeight="1">
      <c r="A288" s="40"/>
      <c r="B288" s="46"/>
      <c r="C288" s="312" t="s">
        <v>19</v>
      </c>
      <c r="D288" s="312" t="s">
        <v>3273</v>
      </c>
      <c r="E288" s="19" t="s">
        <v>19</v>
      </c>
      <c r="F288" s="313">
        <v>2.8999999999999999</v>
      </c>
      <c r="G288" s="40"/>
      <c r="H288" s="46"/>
    </row>
    <row r="289" s="2" customFormat="1" ht="16.8" customHeight="1">
      <c r="A289" s="40"/>
      <c r="B289" s="46"/>
      <c r="C289" s="314" t="s">
        <v>3170</v>
      </c>
      <c r="D289" s="40"/>
      <c r="E289" s="40"/>
      <c r="F289" s="40"/>
      <c r="G289" s="40"/>
      <c r="H289" s="46"/>
    </row>
    <row r="290" s="2" customFormat="1" ht="16.8" customHeight="1">
      <c r="A290" s="40"/>
      <c r="B290" s="46"/>
      <c r="C290" s="312" t="s">
        <v>584</v>
      </c>
      <c r="D290" s="312" t="s">
        <v>3172</v>
      </c>
      <c r="E290" s="19" t="s">
        <v>114</v>
      </c>
      <c r="F290" s="313">
        <v>1849.7929999999999</v>
      </c>
      <c r="G290" s="40"/>
      <c r="H290" s="46"/>
    </row>
    <row r="291" s="2" customFormat="1" ht="16.8" customHeight="1">
      <c r="A291" s="40"/>
      <c r="B291" s="46"/>
      <c r="C291" s="312" t="s">
        <v>1987</v>
      </c>
      <c r="D291" s="312" t="s">
        <v>3174</v>
      </c>
      <c r="E291" s="19" t="s">
        <v>114</v>
      </c>
      <c r="F291" s="313">
        <v>2968.9050000000002</v>
      </c>
      <c r="G291" s="40"/>
      <c r="H291" s="46"/>
    </row>
    <row r="292" s="2" customFormat="1" ht="7.44" customHeight="1">
      <c r="A292" s="40"/>
      <c r="B292" s="168"/>
      <c r="C292" s="169"/>
      <c r="D292" s="169"/>
      <c r="E292" s="169"/>
      <c r="F292" s="169"/>
      <c r="G292" s="169"/>
      <c r="H292" s="46"/>
    </row>
    <row r="293" s="2" customFormat="1">
      <c r="A293" s="40"/>
      <c r="B293" s="40"/>
      <c r="C293" s="40"/>
      <c r="D293" s="40"/>
      <c r="E293" s="40"/>
      <c r="F293" s="40"/>
      <c r="G293" s="40"/>
      <c r="H293" s="40"/>
    </row>
  </sheetData>
  <sheetProtection sheet="1" formatColumns="0" formatRows="0" objects="1" scenarios="1" spinCount="100000" saltValue="To5H7V7qdMRnRMramwHk/t5qyS63Wg9hIxJH7R30ibL/Fpec/DDW11QkxatzJVd7vWC5Bm+I5tZ4ud4GkxSf9Q==" hashValue="g2EmlVAgRSSsUtTIYiEVU/l/aJZ2es4vyLXLQi72Pbt6X3pzHj55vtmOdIY+Slv4xD/kQB3NCNyNRzwZi/oxPw=="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5" customWidth="1"/>
    <col min="2" max="2" width="1.667969" style="315" customWidth="1"/>
    <col min="3" max="4" width="5" style="315" customWidth="1"/>
    <col min="5" max="5" width="11.66016" style="315" customWidth="1"/>
    <col min="6" max="6" width="9.160156" style="315" customWidth="1"/>
    <col min="7" max="7" width="5" style="315" customWidth="1"/>
    <col min="8" max="8" width="77.83203" style="315" customWidth="1"/>
    <col min="9" max="10" width="20" style="315" customWidth="1"/>
    <col min="11" max="11" width="1.667969" style="315" customWidth="1"/>
  </cols>
  <sheetData>
    <row r="1" s="1" customFormat="1" ht="37.5" customHeight="1"/>
    <row r="2" s="1" customFormat="1" ht="7.5" customHeight="1">
      <c r="B2" s="316"/>
      <c r="C2" s="317"/>
      <c r="D2" s="317"/>
      <c r="E2" s="317"/>
      <c r="F2" s="317"/>
      <c r="G2" s="317"/>
      <c r="H2" s="317"/>
      <c r="I2" s="317"/>
      <c r="J2" s="317"/>
      <c r="K2" s="318"/>
    </row>
    <row r="3" s="17" customFormat="1" ht="45" customHeight="1">
      <c r="B3" s="319"/>
      <c r="C3" s="320" t="s">
        <v>3274</v>
      </c>
      <c r="D3" s="320"/>
      <c r="E3" s="320"/>
      <c r="F3" s="320"/>
      <c r="G3" s="320"/>
      <c r="H3" s="320"/>
      <c r="I3" s="320"/>
      <c r="J3" s="320"/>
      <c r="K3" s="321"/>
    </row>
    <row r="4" s="1" customFormat="1" ht="25.5" customHeight="1">
      <c r="B4" s="322"/>
      <c r="C4" s="323" t="s">
        <v>3275</v>
      </c>
      <c r="D4" s="323"/>
      <c r="E4" s="323"/>
      <c r="F4" s="323"/>
      <c r="G4" s="323"/>
      <c r="H4" s="323"/>
      <c r="I4" s="323"/>
      <c r="J4" s="323"/>
      <c r="K4" s="324"/>
    </row>
    <row r="5" s="1" customFormat="1" ht="5.25" customHeight="1">
      <c r="B5" s="322"/>
      <c r="C5" s="325"/>
      <c r="D5" s="325"/>
      <c r="E5" s="325"/>
      <c r="F5" s="325"/>
      <c r="G5" s="325"/>
      <c r="H5" s="325"/>
      <c r="I5" s="325"/>
      <c r="J5" s="325"/>
      <c r="K5" s="324"/>
    </row>
    <row r="6" s="1" customFormat="1" ht="15" customHeight="1">
      <c r="B6" s="322"/>
      <c r="C6" s="326" t="s">
        <v>3276</v>
      </c>
      <c r="D6" s="326"/>
      <c r="E6" s="326"/>
      <c r="F6" s="326"/>
      <c r="G6" s="326"/>
      <c r="H6" s="326"/>
      <c r="I6" s="326"/>
      <c r="J6" s="326"/>
      <c r="K6" s="324"/>
    </row>
    <row r="7" s="1" customFormat="1" ht="15" customHeight="1">
      <c r="B7" s="327"/>
      <c r="C7" s="326" t="s">
        <v>3277</v>
      </c>
      <c r="D7" s="326"/>
      <c r="E7" s="326"/>
      <c r="F7" s="326"/>
      <c r="G7" s="326"/>
      <c r="H7" s="326"/>
      <c r="I7" s="326"/>
      <c r="J7" s="326"/>
      <c r="K7" s="324"/>
    </row>
    <row r="8" s="1" customFormat="1" ht="12.75" customHeight="1">
      <c r="B8" s="327"/>
      <c r="C8" s="326"/>
      <c r="D8" s="326"/>
      <c r="E8" s="326"/>
      <c r="F8" s="326"/>
      <c r="G8" s="326"/>
      <c r="H8" s="326"/>
      <c r="I8" s="326"/>
      <c r="J8" s="326"/>
      <c r="K8" s="324"/>
    </row>
    <row r="9" s="1" customFormat="1" ht="15" customHeight="1">
      <c r="B9" s="327"/>
      <c r="C9" s="326" t="s">
        <v>3278</v>
      </c>
      <c r="D9" s="326"/>
      <c r="E9" s="326"/>
      <c r="F9" s="326"/>
      <c r="G9" s="326"/>
      <c r="H9" s="326"/>
      <c r="I9" s="326"/>
      <c r="J9" s="326"/>
      <c r="K9" s="324"/>
    </row>
    <row r="10" s="1" customFormat="1" ht="15" customHeight="1">
      <c r="B10" s="327"/>
      <c r="C10" s="326"/>
      <c r="D10" s="326" t="s">
        <v>3279</v>
      </c>
      <c r="E10" s="326"/>
      <c r="F10" s="326"/>
      <c r="G10" s="326"/>
      <c r="H10" s="326"/>
      <c r="I10" s="326"/>
      <c r="J10" s="326"/>
      <c r="K10" s="324"/>
    </row>
    <row r="11" s="1" customFormat="1" ht="15" customHeight="1">
      <c r="B11" s="327"/>
      <c r="C11" s="328"/>
      <c r="D11" s="326" t="s">
        <v>3280</v>
      </c>
      <c r="E11" s="326"/>
      <c r="F11" s="326"/>
      <c r="G11" s="326"/>
      <c r="H11" s="326"/>
      <c r="I11" s="326"/>
      <c r="J11" s="326"/>
      <c r="K11" s="324"/>
    </row>
    <row r="12" s="1" customFormat="1" ht="15" customHeight="1">
      <c r="B12" s="327"/>
      <c r="C12" s="328"/>
      <c r="D12" s="326"/>
      <c r="E12" s="326"/>
      <c r="F12" s="326"/>
      <c r="G12" s="326"/>
      <c r="H12" s="326"/>
      <c r="I12" s="326"/>
      <c r="J12" s="326"/>
      <c r="K12" s="324"/>
    </row>
    <row r="13" s="1" customFormat="1" ht="15" customHeight="1">
      <c r="B13" s="327"/>
      <c r="C13" s="328"/>
      <c r="D13" s="329" t="s">
        <v>3281</v>
      </c>
      <c r="E13" s="326"/>
      <c r="F13" s="326"/>
      <c r="G13" s="326"/>
      <c r="H13" s="326"/>
      <c r="I13" s="326"/>
      <c r="J13" s="326"/>
      <c r="K13" s="324"/>
    </row>
    <row r="14" s="1" customFormat="1" ht="12.75" customHeight="1">
      <c r="B14" s="327"/>
      <c r="C14" s="328"/>
      <c r="D14" s="328"/>
      <c r="E14" s="328"/>
      <c r="F14" s="328"/>
      <c r="G14" s="328"/>
      <c r="H14" s="328"/>
      <c r="I14" s="328"/>
      <c r="J14" s="328"/>
      <c r="K14" s="324"/>
    </row>
    <row r="15" s="1" customFormat="1" ht="15" customHeight="1">
      <c r="B15" s="327"/>
      <c r="C15" s="328"/>
      <c r="D15" s="326" t="s">
        <v>3282</v>
      </c>
      <c r="E15" s="326"/>
      <c r="F15" s="326"/>
      <c r="G15" s="326"/>
      <c r="H15" s="326"/>
      <c r="I15" s="326"/>
      <c r="J15" s="326"/>
      <c r="K15" s="324"/>
    </row>
    <row r="16" s="1" customFormat="1" ht="15" customHeight="1">
      <c r="B16" s="327"/>
      <c r="C16" s="328"/>
      <c r="D16" s="326" t="s">
        <v>3283</v>
      </c>
      <c r="E16" s="326"/>
      <c r="F16" s="326"/>
      <c r="G16" s="326"/>
      <c r="H16" s="326"/>
      <c r="I16" s="326"/>
      <c r="J16" s="326"/>
      <c r="K16" s="324"/>
    </row>
    <row r="17" s="1" customFormat="1" ht="15" customHeight="1">
      <c r="B17" s="327"/>
      <c r="C17" s="328"/>
      <c r="D17" s="326" t="s">
        <v>3284</v>
      </c>
      <c r="E17" s="326"/>
      <c r="F17" s="326"/>
      <c r="G17" s="326"/>
      <c r="H17" s="326"/>
      <c r="I17" s="326"/>
      <c r="J17" s="326"/>
      <c r="K17" s="324"/>
    </row>
    <row r="18" s="1" customFormat="1" ht="15" customHeight="1">
      <c r="B18" s="327"/>
      <c r="C18" s="328"/>
      <c r="D18" s="328"/>
      <c r="E18" s="330" t="s">
        <v>79</v>
      </c>
      <c r="F18" s="326" t="s">
        <v>3285</v>
      </c>
      <c r="G18" s="326"/>
      <c r="H18" s="326"/>
      <c r="I18" s="326"/>
      <c r="J18" s="326"/>
      <c r="K18" s="324"/>
    </row>
    <row r="19" s="1" customFormat="1" ht="15" customHeight="1">
      <c r="B19" s="327"/>
      <c r="C19" s="328"/>
      <c r="D19" s="328"/>
      <c r="E19" s="330" t="s">
        <v>3286</v>
      </c>
      <c r="F19" s="326" t="s">
        <v>3287</v>
      </c>
      <c r="G19" s="326"/>
      <c r="H19" s="326"/>
      <c r="I19" s="326"/>
      <c r="J19" s="326"/>
      <c r="K19" s="324"/>
    </row>
    <row r="20" s="1" customFormat="1" ht="15" customHeight="1">
      <c r="B20" s="327"/>
      <c r="C20" s="328"/>
      <c r="D20" s="328"/>
      <c r="E20" s="330" t="s">
        <v>3288</v>
      </c>
      <c r="F20" s="326" t="s">
        <v>3289</v>
      </c>
      <c r="G20" s="326"/>
      <c r="H20" s="326"/>
      <c r="I20" s="326"/>
      <c r="J20" s="326"/>
      <c r="K20" s="324"/>
    </row>
    <row r="21" s="1" customFormat="1" ht="15" customHeight="1">
      <c r="B21" s="327"/>
      <c r="C21" s="328"/>
      <c r="D21" s="328"/>
      <c r="E21" s="330" t="s">
        <v>3290</v>
      </c>
      <c r="F21" s="326" t="s">
        <v>3291</v>
      </c>
      <c r="G21" s="326"/>
      <c r="H21" s="326"/>
      <c r="I21" s="326"/>
      <c r="J21" s="326"/>
      <c r="K21" s="324"/>
    </row>
    <row r="22" s="1" customFormat="1" ht="15" customHeight="1">
      <c r="B22" s="327"/>
      <c r="C22" s="328"/>
      <c r="D22" s="328"/>
      <c r="E22" s="330" t="s">
        <v>3292</v>
      </c>
      <c r="F22" s="326" t="s">
        <v>3293</v>
      </c>
      <c r="G22" s="326"/>
      <c r="H22" s="326"/>
      <c r="I22" s="326"/>
      <c r="J22" s="326"/>
      <c r="K22" s="324"/>
    </row>
    <row r="23" s="1" customFormat="1" ht="15" customHeight="1">
      <c r="B23" s="327"/>
      <c r="C23" s="328"/>
      <c r="D23" s="328"/>
      <c r="E23" s="330" t="s">
        <v>86</v>
      </c>
      <c r="F23" s="326" t="s">
        <v>3294</v>
      </c>
      <c r="G23" s="326"/>
      <c r="H23" s="326"/>
      <c r="I23" s="326"/>
      <c r="J23" s="326"/>
      <c r="K23" s="324"/>
    </row>
    <row r="24" s="1" customFormat="1" ht="12.75" customHeight="1">
      <c r="B24" s="327"/>
      <c r="C24" s="328"/>
      <c r="D24" s="328"/>
      <c r="E24" s="328"/>
      <c r="F24" s="328"/>
      <c r="G24" s="328"/>
      <c r="H24" s="328"/>
      <c r="I24" s="328"/>
      <c r="J24" s="328"/>
      <c r="K24" s="324"/>
    </row>
    <row r="25" s="1" customFormat="1" ht="15" customHeight="1">
      <c r="B25" s="327"/>
      <c r="C25" s="326" t="s">
        <v>3295</v>
      </c>
      <c r="D25" s="326"/>
      <c r="E25" s="326"/>
      <c r="F25" s="326"/>
      <c r="G25" s="326"/>
      <c r="H25" s="326"/>
      <c r="I25" s="326"/>
      <c r="J25" s="326"/>
      <c r="K25" s="324"/>
    </row>
    <row r="26" s="1" customFormat="1" ht="15" customHeight="1">
      <c r="B26" s="327"/>
      <c r="C26" s="326" t="s">
        <v>3296</v>
      </c>
      <c r="D26" s="326"/>
      <c r="E26" s="326"/>
      <c r="F26" s="326"/>
      <c r="G26" s="326"/>
      <c r="H26" s="326"/>
      <c r="I26" s="326"/>
      <c r="J26" s="326"/>
      <c r="K26" s="324"/>
    </row>
    <row r="27" s="1" customFormat="1" ht="15" customHeight="1">
      <c r="B27" s="327"/>
      <c r="C27" s="326"/>
      <c r="D27" s="326" t="s">
        <v>3297</v>
      </c>
      <c r="E27" s="326"/>
      <c r="F27" s="326"/>
      <c r="G27" s="326"/>
      <c r="H27" s="326"/>
      <c r="I27" s="326"/>
      <c r="J27" s="326"/>
      <c r="K27" s="324"/>
    </row>
    <row r="28" s="1" customFormat="1" ht="15" customHeight="1">
      <c r="B28" s="327"/>
      <c r="C28" s="328"/>
      <c r="D28" s="326" t="s">
        <v>3298</v>
      </c>
      <c r="E28" s="326"/>
      <c r="F28" s="326"/>
      <c r="G28" s="326"/>
      <c r="H28" s="326"/>
      <c r="I28" s="326"/>
      <c r="J28" s="326"/>
      <c r="K28" s="324"/>
    </row>
    <row r="29" s="1" customFormat="1" ht="12.75" customHeight="1">
      <c r="B29" s="327"/>
      <c r="C29" s="328"/>
      <c r="D29" s="328"/>
      <c r="E29" s="328"/>
      <c r="F29" s="328"/>
      <c r="G29" s="328"/>
      <c r="H29" s="328"/>
      <c r="I29" s="328"/>
      <c r="J29" s="328"/>
      <c r="K29" s="324"/>
    </row>
    <row r="30" s="1" customFormat="1" ht="15" customHeight="1">
      <c r="B30" s="327"/>
      <c r="C30" s="328"/>
      <c r="D30" s="326" t="s">
        <v>3299</v>
      </c>
      <c r="E30" s="326"/>
      <c r="F30" s="326"/>
      <c r="G30" s="326"/>
      <c r="H30" s="326"/>
      <c r="I30" s="326"/>
      <c r="J30" s="326"/>
      <c r="K30" s="324"/>
    </row>
    <row r="31" s="1" customFormat="1" ht="15" customHeight="1">
      <c r="B31" s="327"/>
      <c r="C31" s="328"/>
      <c r="D31" s="326" t="s">
        <v>3300</v>
      </c>
      <c r="E31" s="326"/>
      <c r="F31" s="326"/>
      <c r="G31" s="326"/>
      <c r="H31" s="326"/>
      <c r="I31" s="326"/>
      <c r="J31" s="326"/>
      <c r="K31" s="324"/>
    </row>
    <row r="32" s="1" customFormat="1" ht="12.75" customHeight="1">
      <c r="B32" s="327"/>
      <c r="C32" s="328"/>
      <c r="D32" s="328"/>
      <c r="E32" s="328"/>
      <c r="F32" s="328"/>
      <c r="G32" s="328"/>
      <c r="H32" s="328"/>
      <c r="I32" s="328"/>
      <c r="J32" s="328"/>
      <c r="K32" s="324"/>
    </row>
    <row r="33" s="1" customFormat="1" ht="15" customHeight="1">
      <c r="B33" s="327"/>
      <c r="C33" s="328"/>
      <c r="D33" s="326" t="s">
        <v>3301</v>
      </c>
      <c r="E33" s="326"/>
      <c r="F33" s="326"/>
      <c r="G33" s="326"/>
      <c r="H33" s="326"/>
      <c r="I33" s="326"/>
      <c r="J33" s="326"/>
      <c r="K33" s="324"/>
    </row>
    <row r="34" s="1" customFormat="1" ht="15" customHeight="1">
      <c r="B34" s="327"/>
      <c r="C34" s="328"/>
      <c r="D34" s="326" t="s">
        <v>3302</v>
      </c>
      <c r="E34" s="326"/>
      <c r="F34" s="326"/>
      <c r="G34" s="326"/>
      <c r="H34" s="326"/>
      <c r="I34" s="326"/>
      <c r="J34" s="326"/>
      <c r="K34" s="324"/>
    </row>
    <row r="35" s="1" customFormat="1" ht="15" customHeight="1">
      <c r="B35" s="327"/>
      <c r="C35" s="328"/>
      <c r="D35" s="326" t="s">
        <v>3303</v>
      </c>
      <c r="E35" s="326"/>
      <c r="F35" s="326"/>
      <c r="G35" s="326"/>
      <c r="H35" s="326"/>
      <c r="I35" s="326"/>
      <c r="J35" s="326"/>
      <c r="K35" s="324"/>
    </row>
    <row r="36" s="1" customFormat="1" ht="15" customHeight="1">
      <c r="B36" s="327"/>
      <c r="C36" s="328"/>
      <c r="D36" s="326"/>
      <c r="E36" s="329" t="s">
        <v>222</v>
      </c>
      <c r="F36" s="326"/>
      <c r="G36" s="326" t="s">
        <v>3304</v>
      </c>
      <c r="H36" s="326"/>
      <c r="I36" s="326"/>
      <c r="J36" s="326"/>
      <c r="K36" s="324"/>
    </row>
    <row r="37" s="1" customFormat="1" ht="30.75" customHeight="1">
      <c r="B37" s="327"/>
      <c r="C37" s="328"/>
      <c r="D37" s="326"/>
      <c r="E37" s="329" t="s">
        <v>3305</v>
      </c>
      <c r="F37" s="326"/>
      <c r="G37" s="326" t="s">
        <v>3306</v>
      </c>
      <c r="H37" s="326"/>
      <c r="I37" s="326"/>
      <c r="J37" s="326"/>
      <c r="K37" s="324"/>
    </row>
    <row r="38" s="1" customFormat="1" ht="15" customHeight="1">
      <c r="B38" s="327"/>
      <c r="C38" s="328"/>
      <c r="D38" s="326"/>
      <c r="E38" s="329" t="s">
        <v>54</v>
      </c>
      <c r="F38" s="326"/>
      <c r="G38" s="326" t="s">
        <v>3307</v>
      </c>
      <c r="H38" s="326"/>
      <c r="I38" s="326"/>
      <c r="J38" s="326"/>
      <c r="K38" s="324"/>
    </row>
    <row r="39" s="1" customFormat="1" ht="15" customHeight="1">
      <c r="B39" s="327"/>
      <c r="C39" s="328"/>
      <c r="D39" s="326"/>
      <c r="E39" s="329" t="s">
        <v>55</v>
      </c>
      <c r="F39" s="326"/>
      <c r="G39" s="326" t="s">
        <v>3308</v>
      </c>
      <c r="H39" s="326"/>
      <c r="I39" s="326"/>
      <c r="J39" s="326"/>
      <c r="K39" s="324"/>
    </row>
    <row r="40" s="1" customFormat="1" ht="15" customHeight="1">
      <c r="B40" s="327"/>
      <c r="C40" s="328"/>
      <c r="D40" s="326"/>
      <c r="E40" s="329" t="s">
        <v>223</v>
      </c>
      <c r="F40" s="326"/>
      <c r="G40" s="326" t="s">
        <v>3309</v>
      </c>
      <c r="H40" s="326"/>
      <c r="I40" s="326"/>
      <c r="J40" s="326"/>
      <c r="K40" s="324"/>
    </row>
    <row r="41" s="1" customFormat="1" ht="15" customHeight="1">
      <c r="B41" s="327"/>
      <c r="C41" s="328"/>
      <c r="D41" s="326"/>
      <c r="E41" s="329" t="s">
        <v>224</v>
      </c>
      <c r="F41" s="326"/>
      <c r="G41" s="326" t="s">
        <v>3310</v>
      </c>
      <c r="H41" s="326"/>
      <c r="I41" s="326"/>
      <c r="J41" s="326"/>
      <c r="K41" s="324"/>
    </row>
    <row r="42" s="1" customFormat="1" ht="15" customHeight="1">
      <c r="B42" s="327"/>
      <c r="C42" s="328"/>
      <c r="D42" s="326"/>
      <c r="E42" s="329" t="s">
        <v>3311</v>
      </c>
      <c r="F42" s="326"/>
      <c r="G42" s="326" t="s">
        <v>3312</v>
      </c>
      <c r="H42" s="326"/>
      <c r="I42" s="326"/>
      <c r="J42" s="326"/>
      <c r="K42" s="324"/>
    </row>
    <row r="43" s="1" customFormat="1" ht="15" customHeight="1">
      <c r="B43" s="327"/>
      <c r="C43" s="328"/>
      <c r="D43" s="326"/>
      <c r="E43" s="329"/>
      <c r="F43" s="326"/>
      <c r="G43" s="326" t="s">
        <v>3313</v>
      </c>
      <c r="H43" s="326"/>
      <c r="I43" s="326"/>
      <c r="J43" s="326"/>
      <c r="K43" s="324"/>
    </row>
    <row r="44" s="1" customFormat="1" ht="15" customHeight="1">
      <c r="B44" s="327"/>
      <c r="C44" s="328"/>
      <c r="D44" s="326"/>
      <c r="E44" s="329" t="s">
        <v>3314</v>
      </c>
      <c r="F44" s="326"/>
      <c r="G44" s="326" t="s">
        <v>3315</v>
      </c>
      <c r="H44" s="326"/>
      <c r="I44" s="326"/>
      <c r="J44" s="326"/>
      <c r="K44" s="324"/>
    </row>
    <row r="45" s="1" customFormat="1" ht="15" customHeight="1">
      <c r="B45" s="327"/>
      <c r="C45" s="328"/>
      <c r="D45" s="326"/>
      <c r="E45" s="329" t="s">
        <v>226</v>
      </c>
      <c r="F45" s="326"/>
      <c r="G45" s="326" t="s">
        <v>3316</v>
      </c>
      <c r="H45" s="326"/>
      <c r="I45" s="326"/>
      <c r="J45" s="326"/>
      <c r="K45" s="324"/>
    </row>
    <row r="46" s="1" customFormat="1" ht="12.75" customHeight="1">
      <c r="B46" s="327"/>
      <c r="C46" s="328"/>
      <c r="D46" s="326"/>
      <c r="E46" s="326"/>
      <c r="F46" s="326"/>
      <c r="G46" s="326"/>
      <c r="H46" s="326"/>
      <c r="I46" s="326"/>
      <c r="J46" s="326"/>
      <c r="K46" s="324"/>
    </row>
    <row r="47" s="1" customFormat="1" ht="15" customHeight="1">
      <c r="B47" s="327"/>
      <c r="C47" s="328"/>
      <c r="D47" s="326" t="s">
        <v>3317</v>
      </c>
      <c r="E47" s="326"/>
      <c r="F47" s="326"/>
      <c r="G47" s="326"/>
      <c r="H47" s="326"/>
      <c r="I47" s="326"/>
      <c r="J47" s="326"/>
      <c r="K47" s="324"/>
    </row>
    <row r="48" s="1" customFormat="1" ht="15" customHeight="1">
      <c r="B48" s="327"/>
      <c r="C48" s="328"/>
      <c r="D48" s="328"/>
      <c r="E48" s="326" t="s">
        <v>3318</v>
      </c>
      <c r="F48" s="326"/>
      <c r="G48" s="326"/>
      <c r="H48" s="326"/>
      <c r="I48" s="326"/>
      <c r="J48" s="326"/>
      <c r="K48" s="324"/>
    </row>
    <row r="49" s="1" customFormat="1" ht="15" customHeight="1">
      <c r="B49" s="327"/>
      <c r="C49" s="328"/>
      <c r="D49" s="328"/>
      <c r="E49" s="326" t="s">
        <v>3319</v>
      </c>
      <c r="F49" s="326"/>
      <c r="G49" s="326"/>
      <c r="H49" s="326"/>
      <c r="I49" s="326"/>
      <c r="J49" s="326"/>
      <c r="K49" s="324"/>
    </row>
    <row r="50" s="1" customFormat="1" ht="15" customHeight="1">
      <c r="B50" s="327"/>
      <c r="C50" s="328"/>
      <c r="D50" s="328"/>
      <c r="E50" s="326" t="s">
        <v>3320</v>
      </c>
      <c r="F50" s="326"/>
      <c r="G50" s="326"/>
      <c r="H50" s="326"/>
      <c r="I50" s="326"/>
      <c r="J50" s="326"/>
      <c r="K50" s="324"/>
    </row>
    <row r="51" s="1" customFormat="1" ht="15" customHeight="1">
      <c r="B51" s="327"/>
      <c r="C51" s="328"/>
      <c r="D51" s="326" t="s">
        <v>3321</v>
      </c>
      <c r="E51" s="326"/>
      <c r="F51" s="326"/>
      <c r="G51" s="326"/>
      <c r="H51" s="326"/>
      <c r="I51" s="326"/>
      <c r="J51" s="326"/>
      <c r="K51" s="324"/>
    </row>
    <row r="52" s="1" customFormat="1" ht="25.5" customHeight="1">
      <c r="B52" s="322"/>
      <c r="C52" s="323" t="s">
        <v>3322</v>
      </c>
      <c r="D52" s="323"/>
      <c r="E52" s="323"/>
      <c r="F52" s="323"/>
      <c r="G52" s="323"/>
      <c r="H52" s="323"/>
      <c r="I52" s="323"/>
      <c r="J52" s="323"/>
      <c r="K52" s="324"/>
    </row>
    <row r="53" s="1" customFormat="1" ht="5.25" customHeight="1">
      <c r="B53" s="322"/>
      <c r="C53" s="325"/>
      <c r="D53" s="325"/>
      <c r="E53" s="325"/>
      <c r="F53" s="325"/>
      <c r="G53" s="325"/>
      <c r="H53" s="325"/>
      <c r="I53" s="325"/>
      <c r="J53" s="325"/>
      <c r="K53" s="324"/>
    </row>
    <row r="54" s="1" customFormat="1" ht="15" customHeight="1">
      <c r="B54" s="322"/>
      <c r="C54" s="326" t="s">
        <v>3323</v>
      </c>
      <c r="D54" s="326"/>
      <c r="E54" s="326"/>
      <c r="F54" s="326"/>
      <c r="G54" s="326"/>
      <c r="H54" s="326"/>
      <c r="I54" s="326"/>
      <c r="J54" s="326"/>
      <c r="K54" s="324"/>
    </row>
    <row r="55" s="1" customFormat="1" ht="15" customHeight="1">
      <c r="B55" s="322"/>
      <c r="C55" s="326" t="s">
        <v>3324</v>
      </c>
      <c r="D55" s="326"/>
      <c r="E55" s="326"/>
      <c r="F55" s="326"/>
      <c r="G55" s="326"/>
      <c r="H55" s="326"/>
      <c r="I55" s="326"/>
      <c r="J55" s="326"/>
      <c r="K55" s="324"/>
    </row>
    <row r="56" s="1" customFormat="1" ht="12.75" customHeight="1">
      <c r="B56" s="322"/>
      <c r="C56" s="326"/>
      <c r="D56" s="326"/>
      <c r="E56" s="326"/>
      <c r="F56" s="326"/>
      <c r="G56" s="326"/>
      <c r="H56" s="326"/>
      <c r="I56" s="326"/>
      <c r="J56" s="326"/>
      <c r="K56" s="324"/>
    </row>
    <row r="57" s="1" customFormat="1" ht="15" customHeight="1">
      <c r="B57" s="322"/>
      <c r="C57" s="326" t="s">
        <v>3325</v>
      </c>
      <c r="D57" s="326"/>
      <c r="E57" s="326"/>
      <c r="F57" s="326"/>
      <c r="G57" s="326"/>
      <c r="H57" s="326"/>
      <c r="I57" s="326"/>
      <c r="J57" s="326"/>
      <c r="K57" s="324"/>
    </row>
    <row r="58" s="1" customFormat="1" ht="15" customHeight="1">
      <c r="B58" s="322"/>
      <c r="C58" s="328"/>
      <c r="D58" s="326" t="s">
        <v>3326</v>
      </c>
      <c r="E58" s="326"/>
      <c r="F58" s="326"/>
      <c r="G58" s="326"/>
      <c r="H58" s="326"/>
      <c r="I58" s="326"/>
      <c r="J58" s="326"/>
      <c r="K58" s="324"/>
    </row>
    <row r="59" s="1" customFormat="1" ht="15" customHeight="1">
      <c r="B59" s="322"/>
      <c r="C59" s="328"/>
      <c r="D59" s="326" t="s">
        <v>3327</v>
      </c>
      <c r="E59" s="326"/>
      <c r="F59" s="326"/>
      <c r="G59" s="326"/>
      <c r="H59" s="326"/>
      <c r="I59" s="326"/>
      <c r="J59" s="326"/>
      <c r="K59" s="324"/>
    </row>
    <row r="60" s="1" customFormat="1" ht="15" customHeight="1">
      <c r="B60" s="322"/>
      <c r="C60" s="328"/>
      <c r="D60" s="326" t="s">
        <v>3328</v>
      </c>
      <c r="E60" s="326"/>
      <c r="F60" s="326"/>
      <c r="G60" s="326"/>
      <c r="H60" s="326"/>
      <c r="I60" s="326"/>
      <c r="J60" s="326"/>
      <c r="K60" s="324"/>
    </row>
    <row r="61" s="1" customFormat="1" ht="15" customHeight="1">
      <c r="B61" s="322"/>
      <c r="C61" s="328"/>
      <c r="D61" s="326" t="s">
        <v>3329</v>
      </c>
      <c r="E61" s="326"/>
      <c r="F61" s="326"/>
      <c r="G61" s="326"/>
      <c r="H61" s="326"/>
      <c r="I61" s="326"/>
      <c r="J61" s="326"/>
      <c r="K61" s="324"/>
    </row>
    <row r="62" s="1" customFormat="1" ht="15" customHeight="1">
      <c r="B62" s="322"/>
      <c r="C62" s="328"/>
      <c r="D62" s="331" t="s">
        <v>3330</v>
      </c>
      <c r="E62" s="331"/>
      <c r="F62" s="331"/>
      <c r="G62" s="331"/>
      <c r="H62" s="331"/>
      <c r="I62" s="331"/>
      <c r="J62" s="331"/>
      <c r="K62" s="324"/>
    </row>
    <row r="63" s="1" customFormat="1" ht="15" customHeight="1">
      <c r="B63" s="322"/>
      <c r="C63" s="328"/>
      <c r="D63" s="326" t="s">
        <v>3331</v>
      </c>
      <c r="E63" s="326"/>
      <c r="F63" s="326"/>
      <c r="G63" s="326"/>
      <c r="H63" s="326"/>
      <c r="I63" s="326"/>
      <c r="J63" s="326"/>
      <c r="K63" s="324"/>
    </row>
    <row r="64" s="1" customFormat="1" ht="12.75" customHeight="1">
      <c r="B64" s="322"/>
      <c r="C64" s="328"/>
      <c r="D64" s="328"/>
      <c r="E64" s="332"/>
      <c r="F64" s="328"/>
      <c r="G64" s="328"/>
      <c r="H64" s="328"/>
      <c r="I64" s="328"/>
      <c r="J64" s="328"/>
      <c r="K64" s="324"/>
    </row>
    <row r="65" s="1" customFormat="1" ht="15" customHeight="1">
      <c r="B65" s="322"/>
      <c r="C65" s="328"/>
      <c r="D65" s="326" t="s">
        <v>3332</v>
      </c>
      <c r="E65" s="326"/>
      <c r="F65" s="326"/>
      <c r="G65" s="326"/>
      <c r="H65" s="326"/>
      <c r="I65" s="326"/>
      <c r="J65" s="326"/>
      <c r="K65" s="324"/>
    </row>
    <row r="66" s="1" customFormat="1" ht="15" customHeight="1">
      <c r="B66" s="322"/>
      <c r="C66" s="328"/>
      <c r="D66" s="331" t="s">
        <v>3333</v>
      </c>
      <c r="E66" s="331"/>
      <c r="F66" s="331"/>
      <c r="G66" s="331"/>
      <c r="H66" s="331"/>
      <c r="I66" s="331"/>
      <c r="J66" s="331"/>
      <c r="K66" s="324"/>
    </row>
    <row r="67" s="1" customFormat="1" ht="15" customHeight="1">
      <c r="B67" s="322"/>
      <c r="C67" s="328"/>
      <c r="D67" s="326" t="s">
        <v>3334</v>
      </c>
      <c r="E67" s="326"/>
      <c r="F67" s="326"/>
      <c r="G67" s="326"/>
      <c r="H67" s="326"/>
      <c r="I67" s="326"/>
      <c r="J67" s="326"/>
      <c r="K67" s="324"/>
    </row>
    <row r="68" s="1" customFormat="1" ht="15" customHeight="1">
      <c r="B68" s="322"/>
      <c r="C68" s="328"/>
      <c r="D68" s="326" t="s">
        <v>3335</v>
      </c>
      <c r="E68" s="326"/>
      <c r="F68" s="326"/>
      <c r="G68" s="326"/>
      <c r="H68" s="326"/>
      <c r="I68" s="326"/>
      <c r="J68" s="326"/>
      <c r="K68" s="324"/>
    </row>
    <row r="69" s="1" customFormat="1" ht="15" customHeight="1">
      <c r="B69" s="322"/>
      <c r="C69" s="328"/>
      <c r="D69" s="326" t="s">
        <v>3336</v>
      </c>
      <c r="E69" s="326"/>
      <c r="F69" s="326"/>
      <c r="G69" s="326"/>
      <c r="H69" s="326"/>
      <c r="I69" s="326"/>
      <c r="J69" s="326"/>
      <c r="K69" s="324"/>
    </row>
    <row r="70" s="1" customFormat="1" ht="15" customHeight="1">
      <c r="B70" s="322"/>
      <c r="C70" s="328"/>
      <c r="D70" s="326" t="s">
        <v>3337</v>
      </c>
      <c r="E70" s="326"/>
      <c r="F70" s="326"/>
      <c r="G70" s="326"/>
      <c r="H70" s="326"/>
      <c r="I70" s="326"/>
      <c r="J70" s="326"/>
      <c r="K70" s="324"/>
    </row>
    <row r="71" s="1" customFormat="1" ht="12.75" customHeight="1">
      <c r="B71" s="333"/>
      <c r="C71" s="334"/>
      <c r="D71" s="334"/>
      <c r="E71" s="334"/>
      <c r="F71" s="334"/>
      <c r="G71" s="334"/>
      <c r="H71" s="334"/>
      <c r="I71" s="334"/>
      <c r="J71" s="334"/>
      <c r="K71" s="335"/>
    </row>
    <row r="72" s="1" customFormat="1" ht="18.75" customHeight="1">
      <c r="B72" s="336"/>
      <c r="C72" s="336"/>
      <c r="D72" s="336"/>
      <c r="E72" s="336"/>
      <c r="F72" s="336"/>
      <c r="G72" s="336"/>
      <c r="H72" s="336"/>
      <c r="I72" s="336"/>
      <c r="J72" s="336"/>
      <c r="K72" s="337"/>
    </row>
    <row r="73" s="1" customFormat="1" ht="18.75" customHeight="1">
      <c r="B73" s="337"/>
      <c r="C73" s="337"/>
      <c r="D73" s="337"/>
      <c r="E73" s="337"/>
      <c r="F73" s="337"/>
      <c r="G73" s="337"/>
      <c r="H73" s="337"/>
      <c r="I73" s="337"/>
      <c r="J73" s="337"/>
      <c r="K73" s="337"/>
    </row>
    <row r="74" s="1" customFormat="1" ht="7.5" customHeight="1">
      <c r="B74" s="338"/>
      <c r="C74" s="339"/>
      <c r="D74" s="339"/>
      <c r="E74" s="339"/>
      <c r="F74" s="339"/>
      <c r="G74" s="339"/>
      <c r="H74" s="339"/>
      <c r="I74" s="339"/>
      <c r="J74" s="339"/>
      <c r="K74" s="340"/>
    </row>
    <row r="75" s="1" customFormat="1" ht="45" customHeight="1">
      <c r="B75" s="341"/>
      <c r="C75" s="342" t="s">
        <v>3338</v>
      </c>
      <c r="D75" s="342"/>
      <c r="E75" s="342"/>
      <c r="F75" s="342"/>
      <c r="G75" s="342"/>
      <c r="H75" s="342"/>
      <c r="I75" s="342"/>
      <c r="J75" s="342"/>
      <c r="K75" s="343"/>
    </row>
    <row r="76" s="1" customFormat="1" ht="17.25" customHeight="1">
      <c r="B76" s="341"/>
      <c r="C76" s="344" t="s">
        <v>3339</v>
      </c>
      <c r="D76" s="344"/>
      <c r="E76" s="344"/>
      <c r="F76" s="344" t="s">
        <v>3340</v>
      </c>
      <c r="G76" s="345"/>
      <c r="H76" s="344" t="s">
        <v>55</v>
      </c>
      <c r="I76" s="344" t="s">
        <v>58</v>
      </c>
      <c r="J76" s="344" t="s">
        <v>3341</v>
      </c>
      <c r="K76" s="343"/>
    </row>
    <row r="77" s="1" customFormat="1" ht="17.25" customHeight="1">
      <c r="B77" s="341"/>
      <c r="C77" s="346" t="s">
        <v>3342</v>
      </c>
      <c r="D77" s="346"/>
      <c r="E77" s="346"/>
      <c r="F77" s="347" t="s">
        <v>3343</v>
      </c>
      <c r="G77" s="348"/>
      <c r="H77" s="346"/>
      <c r="I77" s="346"/>
      <c r="J77" s="346" t="s">
        <v>3344</v>
      </c>
      <c r="K77" s="343"/>
    </row>
    <row r="78" s="1" customFormat="1" ht="5.25" customHeight="1">
      <c r="B78" s="341"/>
      <c r="C78" s="349"/>
      <c r="D78" s="349"/>
      <c r="E78" s="349"/>
      <c r="F78" s="349"/>
      <c r="G78" s="350"/>
      <c r="H78" s="349"/>
      <c r="I78" s="349"/>
      <c r="J78" s="349"/>
      <c r="K78" s="343"/>
    </row>
    <row r="79" s="1" customFormat="1" ht="15" customHeight="1">
      <c r="B79" s="341"/>
      <c r="C79" s="329" t="s">
        <v>54</v>
      </c>
      <c r="D79" s="351"/>
      <c r="E79" s="351"/>
      <c r="F79" s="352" t="s">
        <v>3345</v>
      </c>
      <c r="G79" s="353"/>
      <c r="H79" s="329" t="s">
        <v>3346</v>
      </c>
      <c r="I79" s="329" t="s">
        <v>3347</v>
      </c>
      <c r="J79" s="329">
        <v>20</v>
      </c>
      <c r="K79" s="343"/>
    </row>
    <row r="80" s="1" customFormat="1" ht="15" customHeight="1">
      <c r="B80" s="341"/>
      <c r="C80" s="329" t="s">
        <v>3348</v>
      </c>
      <c r="D80" s="329"/>
      <c r="E80" s="329"/>
      <c r="F80" s="352" t="s">
        <v>3345</v>
      </c>
      <c r="G80" s="353"/>
      <c r="H80" s="329" t="s">
        <v>3349</v>
      </c>
      <c r="I80" s="329" t="s">
        <v>3347</v>
      </c>
      <c r="J80" s="329">
        <v>120</v>
      </c>
      <c r="K80" s="343"/>
    </row>
    <row r="81" s="1" customFormat="1" ht="15" customHeight="1">
      <c r="B81" s="354"/>
      <c r="C81" s="329" t="s">
        <v>3350</v>
      </c>
      <c r="D81" s="329"/>
      <c r="E81" s="329"/>
      <c r="F81" s="352" t="s">
        <v>3351</v>
      </c>
      <c r="G81" s="353"/>
      <c r="H81" s="329" t="s">
        <v>3352</v>
      </c>
      <c r="I81" s="329" t="s">
        <v>3347</v>
      </c>
      <c r="J81" s="329">
        <v>50</v>
      </c>
      <c r="K81" s="343"/>
    </row>
    <row r="82" s="1" customFormat="1" ht="15" customHeight="1">
      <c r="B82" s="354"/>
      <c r="C82" s="329" t="s">
        <v>3353</v>
      </c>
      <c r="D82" s="329"/>
      <c r="E82" s="329"/>
      <c r="F82" s="352" t="s">
        <v>3345</v>
      </c>
      <c r="G82" s="353"/>
      <c r="H82" s="329" t="s">
        <v>3354</v>
      </c>
      <c r="I82" s="329" t="s">
        <v>3355</v>
      </c>
      <c r="J82" s="329"/>
      <c r="K82" s="343"/>
    </row>
    <row r="83" s="1" customFormat="1" ht="15" customHeight="1">
      <c r="B83" s="354"/>
      <c r="C83" s="355" t="s">
        <v>3356</v>
      </c>
      <c r="D83" s="355"/>
      <c r="E83" s="355"/>
      <c r="F83" s="356" t="s">
        <v>3351</v>
      </c>
      <c r="G83" s="355"/>
      <c r="H83" s="355" t="s">
        <v>3357</v>
      </c>
      <c r="I83" s="355" t="s">
        <v>3347</v>
      </c>
      <c r="J83" s="355">
        <v>15</v>
      </c>
      <c r="K83" s="343"/>
    </row>
    <row r="84" s="1" customFormat="1" ht="15" customHeight="1">
      <c r="B84" s="354"/>
      <c r="C84" s="355" t="s">
        <v>3358</v>
      </c>
      <c r="D84" s="355"/>
      <c r="E84" s="355"/>
      <c r="F84" s="356" t="s">
        <v>3351</v>
      </c>
      <c r="G84" s="355"/>
      <c r="H84" s="355" t="s">
        <v>3359</v>
      </c>
      <c r="I84" s="355" t="s">
        <v>3347</v>
      </c>
      <c r="J84" s="355">
        <v>15</v>
      </c>
      <c r="K84" s="343"/>
    </row>
    <row r="85" s="1" customFormat="1" ht="15" customHeight="1">
      <c r="B85" s="354"/>
      <c r="C85" s="355" t="s">
        <v>3360</v>
      </c>
      <c r="D85" s="355"/>
      <c r="E85" s="355"/>
      <c r="F85" s="356" t="s">
        <v>3351</v>
      </c>
      <c r="G85" s="355"/>
      <c r="H85" s="355" t="s">
        <v>3361</v>
      </c>
      <c r="I85" s="355" t="s">
        <v>3347</v>
      </c>
      <c r="J85" s="355">
        <v>20</v>
      </c>
      <c r="K85" s="343"/>
    </row>
    <row r="86" s="1" customFormat="1" ht="15" customHeight="1">
      <c r="B86" s="354"/>
      <c r="C86" s="355" t="s">
        <v>3362</v>
      </c>
      <c r="D86" s="355"/>
      <c r="E86" s="355"/>
      <c r="F86" s="356" t="s">
        <v>3351</v>
      </c>
      <c r="G86" s="355"/>
      <c r="H86" s="355" t="s">
        <v>3363</v>
      </c>
      <c r="I86" s="355" t="s">
        <v>3347</v>
      </c>
      <c r="J86" s="355">
        <v>20</v>
      </c>
      <c r="K86" s="343"/>
    </row>
    <row r="87" s="1" customFormat="1" ht="15" customHeight="1">
      <c r="B87" s="354"/>
      <c r="C87" s="329" t="s">
        <v>3364</v>
      </c>
      <c r="D87" s="329"/>
      <c r="E87" s="329"/>
      <c r="F87" s="352" t="s">
        <v>3351</v>
      </c>
      <c r="G87" s="353"/>
      <c r="H87" s="329" t="s">
        <v>3365</v>
      </c>
      <c r="I87" s="329" t="s">
        <v>3347</v>
      </c>
      <c r="J87" s="329">
        <v>50</v>
      </c>
      <c r="K87" s="343"/>
    </row>
    <row r="88" s="1" customFormat="1" ht="15" customHeight="1">
      <c r="B88" s="354"/>
      <c r="C88" s="329" t="s">
        <v>3366</v>
      </c>
      <c r="D88" s="329"/>
      <c r="E88" s="329"/>
      <c r="F88" s="352" t="s">
        <v>3351</v>
      </c>
      <c r="G88" s="353"/>
      <c r="H88" s="329" t="s">
        <v>3367</v>
      </c>
      <c r="I88" s="329" t="s">
        <v>3347</v>
      </c>
      <c r="J88" s="329">
        <v>20</v>
      </c>
      <c r="K88" s="343"/>
    </row>
    <row r="89" s="1" customFormat="1" ht="15" customHeight="1">
      <c r="B89" s="354"/>
      <c r="C89" s="329" t="s">
        <v>3368</v>
      </c>
      <c r="D89" s="329"/>
      <c r="E89" s="329"/>
      <c r="F89" s="352" t="s">
        <v>3351</v>
      </c>
      <c r="G89" s="353"/>
      <c r="H89" s="329" t="s">
        <v>3369</v>
      </c>
      <c r="I89" s="329" t="s">
        <v>3347</v>
      </c>
      <c r="J89" s="329">
        <v>20</v>
      </c>
      <c r="K89" s="343"/>
    </row>
    <row r="90" s="1" customFormat="1" ht="15" customHeight="1">
      <c r="B90" s="354"/>
      <c r="C90" s="329" t="s">
        <v>3370</v>
      </c>
      <c r="D90" s="329"/>
      <c r="E90" s="329"/>
      <c r="F90" s="352" t="s">
        <v>3351</v>
      </c>
      <c r="G90" s="353"/>
      <c r="H90" s="329" t="s">
        <v>3371</v>
      </c>
      <c r="I90" s="329" t="s">
        <v>3347</v>
      </c>
      <c r="J90" s="329">
        <v>50</v>
      </c>
      <c r="K90" s="343"/>
    </row>
    <row r="91" s="1" customFormat="1" ht="15" customHeight="1">
      <c r="B91" s="354"/>
      <c r="C91" s="329" t="s">
        <v>3372</v>
      </c>
      <c r="D91" s="329"/>
      <c r="E91" s="329"/>
      <c r="F91" s="352" t="s">
        <v>3351</v>
      </c>
      <c r="G91" s="353"/>
      <c r="H91" s="329" t="s">
        <v>3372</v>
      </c>
      <c r="I91" s="329" t="s">
        <v>3347</v>
      </c>
      <c r="J91" s="329">
        <v>50</v>
      </c>
      <c r="K91" s="343"/>
    </row>
    <row r="92" s="1" customFormat="1" ht="15" customHeight="1">
      <c r="B92" s="354"/>
      <c r="C92" s="329" t="s">
        <v>3373</v>
      </c>
      <c r="D92" s="329"/>
      <c r="E92" s="329"/>
      <c r="F92" s="352" t="s">
        <v>3351</v>
      </c>
      <c r="G92" s="353"/>
      <c r="H92" s="329" t="s">
        <v>3374</v>
      </c>
      <c r="I92" s="329" t="s">
        <v>3347</v>
      </c>
      <c r="J92" s="329">
        <v>255</v>
      </c>
      <c r="K92" s="343"/>
    </row>
    <row r="93" s="1" customFormat="1" ht="15" customHeight="1">
      <c r="B93" s="354"/>
      <c r="C93" s="329" t="s">
        <v>3375</v>
      </c>
      <c r="D93" s="329"/>
      <c r="E93" s="329"/>
      <c r="F93" s="352" t="s">
        <v>3345</v>
      </c>
      <c r="G93" s="353"/>
      <c r="H93" s="329" t="s">
        <v>3376</v>
      </c>
      <c r="I93" s="329" t="s">
        <v>3377</v>
      </c>
      <c r="J93" s="329"/>
      <c r="K93" s="343"/>
    </row>
    <row r="94" s="1" customFormat="1" ht="15" customHeight="1">
      <c r="B94" s="354"/>
      <c r="C94" s="329" t="s">
        <v>3378</v>
      </c>
      <c r="D94" s="329"/>
      <c r="E94" s="329"/>
      <c r="F94" s="352" t="s">
        <v>3345</v>
      </c>
      <c r="G94" s="353"/>
      <c r="H94" s="329" t="s">
        <v>3379</v>
      </c>
      <c r="I94" s="329" t="s">
        <v>3380</v>
      </c>
      <c r="J94" s="329"/>
      <c r="K94" s="343"/>
    </row>
    <row r="95" s="1" customFormat="1" ht="15" customHeight="1">
      <c r="B95" s="354"/>
      <c r="C95" s="329" t="s">
        <v>3381</v>
      </c>
      <c r="D95" s="329"/>
      <c r="E95" s="329"/>
      <c r="F95" s="352" t="s">
        <v>3345</v>
      </c>
      <c r="G95" s="353"/>
      <c r="H95" s="329" t="s">
        <v>3381</v>
      </c>
      <c r="I95" s="329" t="s">
        <v>3380</v>
      </c>
      <c r="J95" s="329"/>
      <c r="K95" s="343"/>
    </row>
    <row r="96" s="1" customFormat="1" ht="15" customHeight="1">
      <c r="B96" s="354"/>
      <c r="C96" s="329" t="s">
        <v>39</v>
      </c>
      <c r="D96" s="329"/>
      <c r="E96" s="329"/>
      <c r="F96" s="352" t="s">
        <v>3345</v>
      </c>
      <c r="G96" s="353"/>
      <c r="H96" s="329" t="s">
        <v>3382</v>
      </c>
      <c r="I96" s="329" t="s">
        <v>3380</v>
      </c>
      <c r="J96" s="329"/>
      <c r="K96" s="343"/>
    </row>
    <row r="97" s="1" customFormat="1" ht="15" customHeight="1">
      <c r="B97" s="354"/>
      <c r="C97" s="329" t="s">
        <v>49</v>
      </c>
      <c r="D97" s="329"/>
      <c r="E97" s="329"/>
      <c r="F97" s="352" t="s">
        <v>3345</v>
      </c>
      <c r="G97" s="353"/>
      <c r="H97" s="329" t="s">
        <v>3383</v>
      </c>
      <c r="I97" s="329" t="s">
        <v>3380</v>
      </c>
      <c r="J97" s="329"/>
      <c r="K97" s="343"/>
    </row>
    <row r="98" s="1" customFormat="1" ht="15" customHeight="1">
      <c r="B98" s="357"/>
      <c r="C98" s="358"/>
      <c r="D98" s="358"/>
      <c r="E98" s="358"/>
      <c r="F98" s="358"/>
      <c r="G98" s="358"/>
      <c r="H98" s="358"/>
      <c r="I98" s="358"/>
      <c r="J98" s="358"/>
      <c r="K98" s="359"/>
    </row>
    <row r="99" s="1" customFormat="1" ht="18.75" customHeight="1">
      <c r="B99" s="360"/>
      <c r="C99" s="361"/>
      <c r="D99" s="361"/>
      <c r="E99" s="361"/>
      <c r="F99" s="361"/>
      <c r="G99" s="361"/>
      <c r="H99" s="361"/>
      <c r="I99" s="361"/>
      <c r="J99" s="361"/>
      <c r="K99" s="360"/>
    </row>
    <row r="100" s="1" customFormat="1" ht="18.75" customHeight="1">
      <c r="B100" s="337"/>
      <c r="C100" s="337"/>
      <c r="D100" s="337"/>
      <c r="E100" s="337"/>
      <c r="F100" s="337"/>
      <c r="G100" s="337"/>
      <c r="H100" s="337"/>
      <c r="I100" s="337"/>
      <c r="J100" s="337"/>
      <c r="K100" s="337"/>
    </row>
    <row r="101" s="1" customFormat="1" ht="7.5" customHeight="1">
      <c r="B101" s="338"/>
      <c r="C101" s="339"/>
      <c r="D101" s="339"/>
      <c r="E101" s="339"/>
      <c r="F101" s="339"/>
      <c r="G101" s="339"/>
      <c r="H101" s="339"/>
      <c r="I101" s="339"/>
      <c r="J101" s="339"/>
      <c r="K101" s="340"/>
    </row>
    <row r="102" s="1" customFormat="1" ht="45" customHeight="1">
      <c r="B102" s="341"/>
      <c r="C102" s="342" t="s">
        <v>3384</v>
      </c>
      <c r="D102" s="342"/>
      <c r="E102" s="342"/>
      <c r="F102" s="342"/>
      <c r="G102" s="342"/>
      <c r="H102" s="342"/>
      <c r="I102" s="342"/>
      <c r="J102" s="342"/>
      <c r="K102" s="343"/>
    </row>
    <row r="103" s="1" customFormat="1" ht="17.25" customHeight="1">
      <c r="B103" s="341"/>
      <c r="C103" s="344" t="s">
        <v>3339</v>
      </c>
      <c r="D103" s="344"/>
      <c r="E103" s="344"/>
      <c r="F103" s="344" t="s">
        <v>3340</v>
      </c>
      <c r="G103" s="345"/>
      <c r="H103" s="344" t="s">
        <v>55</v>
      </c>
      <c r="I103" s="344" t="s">
        <v>58</v>
      </c>
      <c r="J103" s="344" t="s">
        <v>3341</v>
      </c>
      <c r="K103" s="343"/>
    </row>
    <row r="104" s="1" customFormat="1" ht="17.25" customHeight="1">
      <c r="B104" s="341"/>
      <c r="C104" s="346" t="s">
        <v>3342</v>
      </c>
      <c r="D104" s="346"/>
      <c r="E104" s="346"/>
      <c r="F104" s="347" t="s">
        <v>3343</v>
      </c>
      <c r="G104" s="348"/>
      <c r="H104" s="346"/>
      <c r="I104" s="346"/>
      <c r="J104" s="346" t="s">
        <v>3344</v>
      </c>
      <c r="K104" s="343"/>
    </row>
    <row r="105" s="1" customFormat="1" ht="5.25" customHeight="1">
      <c r="B105" s="341"/>
      <c r="C105" s="344"/>
      <c r="D105" s="344"/>
      <c r="E105" s="344"/>
      <c r="F105" s="344"/>
      <c r="G105" s="362"/>
      <c r="H105" s="344"/>
      <c r="I105" s="344"/>
      <c r="J105" s="344"/>
      <c r="K105" s="343"/>
    </row>
    <row r="106" s="1" customFormat="1" ht="15" customHeight="1">
      <c r="B106" s="341"/>
      <c r="C106" s="329" t="s">
        <v>54</v>
      </c>
      <c r="D106" s="351"/>
      <c r="E106" s="351"/>
      <c r="F106" s="352" t="s">
        <v>3345</v>
      </c>
      <c r="G106" s="329"/>
      <c r="H106" s="329" t="s">
        <v>3385</v>
      </c>
      <c r="I106" s="329" t="s">
        <v>3347</v>
      </c>
      <c r="J106" s="329">
        <v>20</v>
      </c>
      <c r="K106" s="343"/>
    </row>
    <row r="107" s="1" customFormat="1" ht="15" customHeight="1">
      <c r="B107" s="341"/>
      <c r="C107" s="329" t="s">
        <v>3348</v>
      </c>
      <c r="D107" s="329"/>
      <c r="E107" s="329"/>
      <c r="F107" s="352" t="s">
        <v>3345</v>
      </c>
      <c r="G107" s="329"/>
      <c r="H107" s="329" t="s">
        <v>3385</v>
      </c>
      <c r="I107" s="329" t="s">
        <v>3347</v>
      </c>
      <c r="J107" s="329">
        <v>120</v>
      </c>
      <c r="K107" s="343"/>
    </row>
    <row r="108" s="1" customFormat="1" ht="15" customHeight="1">
      <c r="B108" s="354"/>
      <c r="C108" s="329" t="s">
        <v>3350</v>
      </c>
      <c r="D108" s="329"/>
      <c r="E108" s="329"/>
      <c r="F108" s="352" t="s">
        <v>3351</v>
      </c>
      <c r="G108" s="329"/>
      <c r="H108" s="329" t="s">
        <v>3385</v>
      </c>
      <c r="I108" s="329" t="s">
        <v>3347</v>
      </c>
      <c r="J108" s="329">
        <v>50</v>
      </c>
      <c r="K108" s="343"/>
    </row>
    <row r="109" s="1" customFormat="1" ht="15" customHeight="1">
      <c r="B109" s="354"/>
      <c r="C109" s="329" t="s">
        <v>3353</v>
      </c>
      <c r="D109" s="329"/>
      <c r="E109" s="329"/>
      <c r="F109" s="352" t="s">
        <v>3345</v>
      </c>
      <c r="G109" s="329"/>
      <c r="H109" s="329" t="s">
        <v>3385</v>
      </c>
      <c r="I109" s="329" t="s">
        <v>3355</v>
      </c>
      <c r="J109" s="329"/>
      <c r="K109" s="343"/>
    </row>
    <row r="110" s="1" customFormat="1" ht="15" customHeight="1">
      <c r="B110" s="354"/>
      <c r="C110" s="329" t="s">
        <v>3364</v>
      </c>
      <c r="D110" s="329"/>
      <c r="E110" s="329"/>
      <c r="F110" s="352" t="s">
        <v>3351</v>
      </c>
      <c r="G110" s="329"/>
      <c r="H110" s="329" t="s">
        <v>3385</v>
      </c>
      <c r="I110" s="329" t="s">
        <v>3347</v>
      </c>
      <c r="J110" s="329">
        <v>50</v>
      </c>
      <c r="K110" s="343"/>
    </row>
    <row r="111" s="1" customFormat="1" ht="15" customHeight="1">
      <c r="B111" s="354"/>
      <c r="C111" s="329" t="s">
        <v>3372</v>
      </c>
      <c r="D111" s="329"/>
      <c r="E111" s="329"/>
      <c r="F111" s="352" t="s">
        <v>3351</v>
      </c>
      <c r="G111" s="329"/>
      <c r="H111" s="329" t="s">
        <v>3385</v>
      </c>
      <c r="I111" s="329" t="s">
        <v>3347</v>
      </c>
      <c r="J111" s="329">
        <v>50</v>
      </c>
      <c r="K111" s="343"/>
    </row>
    <row r="112" s="1" customFormat="1" ht="15" customHeight="1">
      <c r="B112" s="354"/>
      <c r="C112" s="329" t="s">
        <v>3370</v>
      </c>
      <c r="D112" s="329"/>
      <c r="E112" s="329"/>
      <c r="F112" s="352" t="s">
        <v>3351</v>
      </c>
      <c r="G112" s="329"/>
      <c r="H112" s="329" t="s">
        <v>3385</v>
      </c>
      <c r="I112" s="329" t="s">
        <v>3347</v>
      </c>
      <c r="J112" s="329">
        <v>50</v>
      </c>
      <c r="K112" s="343"/>
    </row>
    <row r="113" s="1" customFormat="1" ht="15" customHeight="1">
      <c r="B113" s="354"/>
      <c r="C113" s="329" t="s">
        <v>54</v>
      </c>
      <c r="D113" s="329"/>
      <c r="E113" s="329"/>
      <c r="F113" s="352" t="s">
        <v>3345</v>
      </c>
      <c r="G113" s="329"/>
      <c r="H113" s="329" t="s">
        <v>3386</v>
      </c>
      <c r="I113" s="329" t="s">
        <v>3347</v>
      </c>
      <c r="J113" s="329">
        <v>20</v>
      </c>
      <c r="K113" s="343"/>
    </row>
    <row r="114" s="1" customFormat="1" ht="15" customHeight="1">
      <c r="B114" s="354"/>
      <c r="C114" s="329" t="s">
        <v>3387</v>
      </c>
      <c r="D114" s="329"/>
      <c r="E114" s="329"/>
      <c r="F114" s="352" t="s">
        <v>3345</v>
      </c>
      <c r="G114" s="329"/>
      <c r="H114" s="329" t="s">
        <v>3388</v>
      </c>
      <c r="I114" s="329" t="s">
        <v>3347</v>
      </c>
      <c r="J114" s="329">
        <v>120</v>
      </c>
      <c r="K114" s="343"/>
    </row>
    <row r="115" s="1" customFormat="1" ht="15" customHeight="1">
      <c r="B115" s="354"/>
      <c r="C115" s="329" t="s">
        <v>39</v>
      </c>
      <c r="D115" s="329"/>
      <c r="E115" s="329"/>
      <c r="F115" s="352" t="s">
        <v>3345</v>
      </c>
      <c r="G115" s="329"/>
      <c r="H115" s="329" t="s">
        <v>3389</v>
      </c>
      <c r="I115" s="329" t="s">
        <v>3380</v>
      </c>
      <c r="J115" s="329"/>
      <c r="K115" s="343"/>
    </row>
    <row r="116" s="1" customFormat="1" ht="15" customHeight="1">
      <c r="B116" s="354"/>
      <c r="C116" s="329" t="s">
        <v>49</v>
      </c>
      <c r="D116" s="329"/>
      <c r="E116" s="329"/>
      <c r="F116" s="352" t="s">
        <v>3345</v>
      </c>
      <c r="G116" s="329"/>
      <c r="H116" s="329" t="s">
        <v>3390</v>
      </c>
      <c r="I116" s="329" t="s">
        <v>3380</v>
      </c>
      <c r="J116" s="329"/>
      <c r="K116" s="343"/>
    </row>
    <row r="117" s="1" customFormat="1" ht="15" customHeight="1">
      <c r="B117" s="354"/>
      <c r="C117" s="329" t="s">
        <v>58</v>
      </c>
      <c r="D117" s="329"/>
      <c r="E117" s="329"/>
      <c r="F117" s="352" t="s">
        <v>3345</v>
      </c>
      <c r="G117" s="329"/>
      <c r="H117" s="329" t="s">
        <v>3391</v>
      </c>
      <c r="I117" s="329" t="s">
        <v>3392</v>
      </c>
      <c r="J117" s="329"/>
      <c r="K117" s="343"/>
    </row>
    <row r="118" s="1" customFormat="1" ht="15" customHeight="1">
      <c r="B118" s="357"/>
      <c r="C118" s="363"/>
      <c r="D118" s="363"/>
      <c r="E118" s="363"/>
      <c r="F118" s="363"/>
      <c r="G118" s="363"/>
      <c r="H118" s="363"/>
      <c r="I118" s="363"/>
      <c r="J118" s="363"/>
      <c r="K118" s="359"/>
    </row>
    <row r="119" s="1" customFormat="1" ht="18.75" customHeight="1">
      <c r="B119" s="364"/>
      <c r="C119" s="365"/>
      <c r="D119" s="365"/>
      <c r="E119" s="365"/>
      <c r="F119" s="366"/>
      <c r="G119" s="365"/>
      <c r="H119" s="365"/>
      <c r="I119" s="365"/>
      <c r="J119" s="365"/>
      <c r="K119" s="364"/>
    </row>
    <row r="120" s="1" customFormat="1" ht="18.75" customHeight="1">
      <c r="B120" s="337"/>
      <c r="C120" s="337"/>
      <c r="D120" s="337"/>
      <c r="E120" s="337"/>
      <c r="F120" s="337"/>
      <c r="G120" s="337"/>
      <c r="H120" s="337"/>
      <c r="I120" s="337"/>
      <c r="J120" s="337"/>
      <c r="K120" s="337"/>
    </row>
    <row r="121" s="1" customFormat="1" ht="7.5" customHeight="1">
      <c r="B121" s="367"/>
      <c r="C121" s="368"/>
      <c r="D121" s="368"/>
      <c r="E121" s="368"/>
      <c r="F121" s="368"/>
      <c r="G121" s="368"/>
      <c r="H121" s="368"/>
      <c r="I121" s="368"/>
      <c r="J121" s="368"/>
      <c r="K121" s="369"/>
    </row>
    <row r="122" s="1" customFormat="1" ht="45" customHeight="1">
      <c r="B122" s="370"/>
      <c r="C122" s="320" t="s">
        <v>3393</v>
      </c>
      <c r="D122" s="320"/>
      <c r="E122" s="320"/>
      <c r="F122" s="320"/>
      <c r="G122" s="320"/>
      <c r="H122" s="320"/>
      <c r="I122" s="320"/>
      <c r="J122" s="320"/>
      <c r="K122" s="371"/>
    </row>
    <row r="123" s="1" customFormat="1" ht="17.25" customHeight="1">
      <c r="B123" s="372"/>
      <c r="C123" s="344" t="s">
        <v>3339</v>
      </c>
      <c r="D123" s="344"/>
      <c r="E123" s="344"/>
      <c r="F123" s="344" t="s">
        <v>3340</v>
      </c>
      <c r="G123" s="345"/>
      <c r="H123" s="344" t="s">
        <v>55</v>
      </c>
      <c r="I123" s="344" t="s">
        <v>58</v>
      </c>
      <c r="J123" s="344" t="s">
        <v>3341</v>
      </c>
      <c r="K123" s="373"/>
    </row>
    <row r="124" s="1" customFormat="1" ht="17.25" customHeight="1">
      <c r="B124" s="372"/>
      <c r="C124" s="346" t="s">
        <v>3342</v>
      </c>
      <c r="D124" s="346"/>
      <c r="E124" s="346"/>
      <c r="F124" s="347" t="s">
        <v>3343</v>
      </c>
      <c r="G124" s="348"/>
      <c r="H124" s="346"/>
      <c r="I124" s="346"/>
      <c r="J124" s="346" t="s">
        <v>3344</v>
      </c>
      <c r="K124" s="373"/>
    </row>
    <row r="125" s="1" customFormat="1" ht="5.25" customHeight="1">
      <c r="B125" s="374"/>
      <c r="C125" s="349"/>
      <c r="D125" s="349"/>
      <c r="E125" s="349"/>
      <c r="F125" s="349"/>
      <c r="G125" s="375"/>
      <c r="H125" s="349"/>
      <c r="I125" s="349"/>
      <c r="J125" s="349"/>
      <c r="K125" s="376"/>
    </row>
    <row r="126" s="1" customFormat="1" ht="15" customHeight="1">
      <c r="B126" s="374"/>
      <c r="C126" s="329" t="s">
        <v>3348</v>
      </c>
      <c r="D126" s="351"/>
      <c r="E126" s="351"/>
      <c r="F126" s="352" t="s">
        <v>3345</v>
      </c>
      <c r="G126" s="329"/>
      <c r="H126" s="329" t="s">
        <v>3385</v>
      </c>
      <c r="I126" s="329" t="s">
        <v>3347</v>
      </c>
      <c r="J126" s="329">
        <v>120</v>
      </c>
      <c r="K126" s="377"/>
    </row>
    <row r="127" s="1" customFormat="1" ht="15" customHeight="1">
      <c r="B127" s="374"/>
      <c r="C127" s="329" t="s">
        <v>3394</v>
      </c>
      <c r="D127" s="329"/>
      <c r="E127" s="329"/>
      <c r="F127" s="352" t="s">
        <v>3345</v>
      </c>
      <c r="G127" s="329"/>
      <c r="H127" s="329" t="s">
        <v>3395</v>
      </c>
      <c r="I127" s="329" t="s">
        <v>3347</v>
      </c>
      <c r="J127" s="329" t="s">
        <v>3396</v>
      </c>
      <c r="K127" s="377"/>
    </row>
    <row r="128" s="1" customFormat="1" ht="15" customHeight="1">
      <c r="B128" s="374"/>
      <c r="C128" s="329" t="s">
        <v>86</v>
      </c>
      <c r="D128" s="329"/>
      <c r="E128" s="329"/>
      <c r="F128" s="352" t="s">
        <v>3345</v>
      </c>
      <c r="G128" s="329"/>
      <c r="H128" s="329" t="s">
        <v>3397</v>
      </c>
      <c r="I128" s="329" t="s">
        <v>3347</v>
      </c>
      <c r="J128" s="329" t="s">
        <v>3396</v>
      </c>
      <c r="K128" s="377"/>
    </row>
    <row r="129" s="1" customFormat="1" ht="15" customHeight="1">
      <c r="B129" s="374"/>
      <c r="C129" s="329" t="s">
        <v>3356</v>
      </c>
      <c r="D129" s="329"/>
      <c r="E129" s="329"/>
      <c r="F129" s="352" t="s">
        <v>3351</v>
      </c>
      <c r="G129" s="329"/>
      <c r="H129" s="329" t="s">
        <v>3357</v>
      </c>
      <c r="I129" s="329" t="s">
        <v>3347</v>
      </c>
      <c r="J129" s="329">
        <v>15</v>
      </c>
      <c r="K129" s="377"/>
    </row>
    <row r="130" s="1" customFormat="1" ht="15" customHeight="1">
      <c r="B130" s="374"/>
      <c r="C130" s="355" t="s">
        <v>3358</v>
      </c>
      <c r="D130" s="355"/>
      <c r="E130" s="355"/>
      <c r="F130" s="356" t="s">
        <v>3351</v>
      </c>
      <c r="G130" s="355"/>
      <c r="H130" s="355" t="s">
        <v>3359</v>
      </c>
      <c r="I130" s="355" t="s">
        <v>3347</v>
      </c>
      <c r="J130" s="355">
        <v>15</v>
      </c>
      <c r="K130" s="377"/>
    </row>
    <row r="131" s="1" customFormat="1" ht="15" customHeight="1">
      <c r="B131" s="374"/>
      <c r="C131" s="355" t="s">
        <v>3360</v>
      </c>
      <c r="D131" s="355"/>
      <c r="E131" s="355"/>
      <c r="F131" s="356" t="s">
        <v>3351</v>
      </c>
      <c r="G131" s="355"/>
      <c r="H131" s="355" t="s">
        <v>3361</v>
      </c>
      <c r="I131" s="355" t="s">
        <v>3347</v>
      </c>
      <c r="J131" s="355">
        <v>20</v>
      </c>
      <c r="K131" s="377"/>
    </row>
    <row r="132" s="1" customFormat="1" ht="15" customHeight="1">
      <c r="B132" s="374"/>
      <c r="C132" s="355" t="s">
        <v>3362</v>
      </c>
      <c r="D132" s="355"/>
      <c r="E132" s="355"/>
      <c r="F132" s="356" t="s">
        <v>3351</v>
      </c>
      <c r="G132" s="355"/>
      <c r="H132" s="355" t="s">
        <v>3363</v>
      </c>
      <c r="I132" s="355" t="s">
        <v>3347</v>
      </c>
      <c r="J132" s="355">
        <v>20</v>
      </c>
      <c r="K132" s="377"/>
    </row>
    <row r="133" s="1" customFormat="1" ht="15" customHeight="1">
      <c r="B133" s="374"/>
      <c r="C133" s="329" t="s">
        <v>3350</v>
      </c>
      <c r="D133" s="329"/>
      <c r="E133" s="329"/>
      <c r="F133" s="352" t="s">
        <v>3351</v>
      </c>
      <c r="G133" s="329"/>
      <c r="H133" s="329" t="s">
        <v>3385</v>
      </c>
      <c r="I133" s="329" t="s">
        <v>3347</v>
      </c>
      <c r="J133" s="329">
        <v>50</v>
      </c>
      <c r="K133" s="377"/>
    </row>
    <row r="134" s="1" customFormat="1" ht="15" customHeight="1">
      <c r="B134" s="374"/>
      <c r="C134" s="329" t="s">
        <v>3364</v>
      </c>
      <c r="D134" s="329"/>
      <c r="E134" s="329"/>
      <c r="F134" s="352" t="s">
        <v>3351</v>
      </c>
      <c r="G134" s="329"/>
      <c r="H134" s="329" t="s">
        <v>3385</v>
      </c>
      <c r="I134" s="329" t="s">
        <v>3347</v>
      </c>
      <c r="J134" s="329">
        <v>50</v>
      </c>
      <c r="K134" s="377"/>
    </row>
    <row r="135" s="1" customFormat="1" ht="15" customHeight="1">
      <c r="B135" s="374"/>
      <c r="C135" s="329" t="s">
        <v>3370</v>
      </c>
      <c r="D135" s="329"/>
      <c r="E135" s="329"/>
      <c r="F135" s="352" t="s">
        <v>3351</v>
      </c>
      <c r="G135" s="329"/>
      <c r="H135" s="329" t="s">
        <v>3385</v>
      </c>
      <c r="I135" s="329" t="s">
        <v>3347</v>
      </c>
      <c r="J135" s="329">
        <v>50</v>
      </c>
      <c r="K135" s="377"/>
    </row>
    <row r="136" s="1" customFormat="1" ht="15" customHeight="1">
      <c r="B136" s="374"/>
      <c r="C136" s="329" t="s">
        <v>3372</v>
      </c>
      <c r="D136" s="329"/>
      <c r="E136" s="329"/>
      <c r="F136" s="352" t="s">
        <v>3351</v>
      </c>
      <c r="G136" s="329"/>
      <c r="H136" s="329" t="s">
        <v>3385</v>
      </c>
      <c r="I136" s="329" t="s">
        <v>3347</v>
      </c>
      <c r="J136" s="329">
        <v>50</v>
      </c>
      <c r="K136" s="377"/>
    </row>
    <row r="137" s="1" customFormat="1" ht="15" customHeight="1">
      <c r="B137" s="374"/>
      <c r="C137" s="329" t="s">
        <v>3373</v>
      </c>
      <c r="D137" s="329"/>
      <c r="E137" s="329"/>
      <c r="F137" s="352" t="s">
        <v>3351</v>
      </c>
      <c r="G137" s="329"/>
      <c r="H137" s="329" t="s">
        <v>3398</v>
      </c>
      <c r="I137" s="329" t="s">
        <v>3347</v>
      </c>
      <c r="J137" s="329">
        <v>255</v>
      </c>
      <c r="K137" s="377"/>
    </row>
    <row r="138" s="1" customFormat="1" ht="15" customHeight="1">
      <c r="B138" s="374"/>
      <c r="C138" s="329" t="s">
        <v>3375</v>
      </c>
      <c r="D138" s="329"/>
      <c r="E138" s="329"/>
      <c r="F138" s="352" t="s">
        <v>3345</v>
      </c>
      <c r="G138" s="329"/>
      <c r="H138" s="329" t="s">
        <v>3399</v>
      </c>
      <c r="I138" s="329" t="s">
        <v>3377</v>
      </c>
      <c r="J138" s="329"/>
      <c r="K138" s="377"/>
    </row>
    <row r="139" s="1" customFormat="1" ht="15" customHeight="1">
      <c r="B139" s="374"/>
      <c r="C139" s="329" t="s">
        <v>3378</v>
      </c>
      <c r="D139" s="329"/>
      <c r="E139" s="329"/>
      <c r="F139" s="352" t="s">
        <v>3345</v>
      </c>
      <c r="G139" s="329"/>
      <c r="H139" s="329" t="s">
        <v>3400</v>
      </c>
      <c r="I139" s="329" t="s">
        <v>3380</v>
      </c>
      <c r="J139" s="329"/>
      <c r="K139" s="377"/>
    </row>
    <row r="140" s="1" customFormat="1" ht="15" customHeight="1">
      <c r="B140" s="374"/>
      <c r="C140" s="329" t="s">
        <v>3381</v>
      </c>
      <c r="D140" s="329"/>
      <c r="E140" s="329"/>
      <c r="F140" s="352" t="s">
        <v>3345</v>
      </c>
      <c r="G140" s="329"/>
      <c r="H140" s="329" t="s">
        <v>3381</v>
      </c>
      <c r="I140" s="329" t="s">
        <v>3380</v>
      </c>
      <c r="J140" s="329"/>
      <c r="K140" s="377"/>
    </row>
    <row r="141" s="1" customFormat="1" ht="15" customHeight="1">
      <c r="B141" s="374"/>
      <c r="C141" s="329" t="s">
        <v>39</v>
      </c>
      <c r="D141" s="329"/>
      <c r="E141" s="329"/>
      <c r="F141" s="352" t="s">
        <v>3345</v>
      </c>
      <c r="G141" s="329"/>
      <c r="H141" s="329" t="s">
        <v>3401</v>
      </c>
      <c r="I141" s="329" t="s">
        <v>3380</v>
      </c>
      <c r="J141" s="329"/>
      <c r="K141" s="377"/>
    </row>
    <row r="142" s="1" customFormat="1" ht="15" customHeight="1">
      <c r="B142" s="374"/>
      <c r="C142" s="329" t="s">
        <v>3402</v>
      </c>
      <c r="D142" s="329"/>
      <c r="E142" s="329"/>
      <c r="F142" s="352" t="s">
        <v>3345</v>
      </c>
      <c r="G142" s="329"/>
      <c r="H142" s="329" t="s">
        <v>3403</v>
      </c>
      <c r="I142" s="329" t="s">
        <v>3380</v>
      </c>
      <c r="J142" s="329"/>
      <c r="K142" s="377"/>
    </row>
    <row r="143" s="1" customFormat="1" ht="15" customHeight="1">
      <c r="B143" s="378"/>
      <c r="C143" s="379"/>
      <c r="D143" s="379"/>
      <c r="E143" s="379"/>
      <c r="F143" s="379"/>
      <c r="G143" s="379"/>
      <c r="H143" s="379"/>
      <c r="I143" s="379"/>
      <c r="J143" s="379"/>
      <c r="K143" s="380"/>
    </row>
    <row r="144" s="1" customFormat="1" ht="18.75" customHeight="1">
      <c r="B144" s="365"/>
      <c r="C144" s="365"/>
      <c r="D144" s="365"/>
      <c r="E144" s="365"/>
      <c r="F144" s="366"/>
      <c r="G144" s="365"/>
      <c r="H144" s="365"/>
      <c r="I144" s="365"/>
      <c r="J144" s="365"/>
      <c r="K144" s="365"/>
    </row>
    <row r="145" s="1" customFormat="1" ht="18.75" customHeight="1">
      <c r="B145" s="337"/>
      <c r="C145" s="337"/>
      <c r="D145" s="337"/>
      <c r="E145" s="337"/>
      <c r="F145" s="337"/>
      <c r="G145" s="337"/>
      <c r="H145" s="337"/>
      <c r="I145" s="337"/>
      <c r="J145" s="337"/>
      <c r="K145" s="337"/>
    </row>
    <row r="146" s="1" customFormat="1" ht="7.5" customHeight="1">
      <c r="B146" s="338"/>
      <c r="C146" s="339"/>
      <c r="D146" s="339"/>
      <c r="E146" s="339"/>
      <c r="F146" s="339"/>
      <c r="G146" s="339"/>
      <c r="H146" s="339"/>
      <c r="I146" s="339"/>
      <c r="J146" s="339"/>
      <c r="K146" s="340"/>
    </row>
    <row r="147" s="1" customFormat="1" ht="45" customHeight="1">
      <c r="B147" s="341"/>
      <c r="C147" s="342" t="s">
        <v>3404</v>
      </c>
      <c r="D147" s="342"/>
      <c r="E147" s="342"/>
      <c r="F147" s="342"/>
      <c r="G147" s="342"/>
      <c r="H147" s="342"/>
      <c r="I147" s="342"/>
      <c r="J147" s="342"/>
      <c r="K147" s="343"/>
    </row>
    <row r="148" s="1" customFormat="1" ht="17.25" customHeight="1">
      <c r="B148" s="341"/>
      <c r="C148" s="344" t="s">
        <v>3339</v>
      </c>
      <c r="D148" s="344"/>
      <c r="E148" s="344"/>
      <c r="F148" s="344" t="s">
        <v>3340</v>
      </c>
      <c r="G148" s="345"/>
      <c r="H148" s="344" t="s">
        <v>55</v>
      </c>
      <c r="I148" s="344" t="s">
        <v>58</v>
      </c>
      <c r="J148" s="344" t="s">
        <v>3341</v>
      </c>
      <c r="K148" s="343"/>
    </row>
    <row r="149" s="1" customFormat="1" ht="17.25" customHeight="1">
      <c r="B149" s="341"/>
      <c r="C149" s="346" t="s">
        <v>3342</v>
      </c>
      <c r="D149" s="346"/>
      <c r="E149" s="346"/>
      <c r="F149" s="347" t="s">
        <v>3343</v>
      </c>
      <c r="G149" s="348"/>
      <c r="H149" s="346"/>
      <c r="I149" s="346"/>
      <c r="J149" s="346" t="s">
        <v>3344</v>
      </c>
      <c r="K149" s="343"/>
    </row>
    <row r="150" s="1" customFormat="1" ht="5.25" customHeight="1">
      <c r="B150" s="354"/>
      <c r="C150" s="349"/>
      <c r="D150" s="349"/>
      <c r="E150" s="349"/>
      <c r="F150" s="349"/>
      <c r="G150" s="350"/>
      <c r="H150" s="349"/>
      <c r="I150" s="349"/>
      <c r="J150" s="349"/>
      <c r="K150" s="377"/>
    </row>
    <row r="151" s="1" customFormat="1" ht="15" customHeight="1">
      <c r="B151" s="354"/>
      <c r="C151" s="381" t="s">
        <v>3348</v>
      </c>
      <c r="D151" s="329"/>
      <c r="E151" s="329"/>
      <c r="F151" s="382" t="s">
        <v>3345</v>
      </c>
      <c r="G151" s="329"/>
      <c r="H151" s="381" t="s">
        <v>3385</v>
      </c>
      <c r="I151" s="381" t="s">
        <v>3347</v>
      </c>
      <c r="J151" s="381">
        <v>120</v>
      </c>
      <c r="K151" s="377"/>
    </row>
    <row r="152" s="1" customFormat="1" ht="15" customHeight="1">
      <c r="B152" s="354"/>
      <c r="C152" s="381" t="s">
        <v>3394</v>
      </c>
      <c r="D152" s="329"/>
      <c r="E152" s="329"/>
      <c r="F152" s="382" t="s">
        <v>3345</v>
      </c>
      <c r="G152" s="329"/>
      <c r="H152" s="381" t="s">
        <v>3405</v>
      </c>
      <c r="I152" s="381" t="s">
        <v>3347</v>
      </c>
      <c r="J152" s="381" t="s">
        <v>3396</v>
      </c>
      <c r="K152" s="377"/>
    </row>
    <row r="153" s="1" customFormat="1" ht="15" customHeight="1">
      <c r="B153" s="354"/>
      <c r="C153" s="381" t="s">
        <v>86</v>
      </c>
      <c r="D153" s="329"/>
      <c r="E153" s="329"/>
      <c r="F153" s="382" t="s">
        <v>3345</v>
      </c>
      <c r="G153" s="329"/>
      <c r="H153" s="381" t="s">
        <v>3406</v>
      </c>
      <c r="I153" s="381" t="s">
        <v>3347</v>
      </c>
      <c r="J153" s="381" t="s">
        <v>3396</v>
      </c>
      <c r="K153" s="377"/>
    </row>
    <row r="154" s="1" customFormat="1" ht="15" customHeight="1">
      <c r="B154" s="354"/>
      <c r="C154" s="381" t="s">
        <v>3350</v>
      </c>
      <c r="D154" s="329"/>
      <c r="E154" s="329"/>
      <c r="F154" s="382" t="s">
        <v>3351</v>
      </c>
      <c r="G154" s="329"/>
      <c r="H154" s="381" t="s">
        <v>3385</v>
      </c>
      <c r="I154" s="381" t="s">
        <v>3347</v>
      </c>
      <c r="J154" s="381">
        <v>50</v>
      </c>
      <c r="K154" s="377"/>
    </row>
    <row r="155" s="1" customFormat="1" ht="15" customHeight="1">
      <c r="B155" s="354"/>
      <c r="C155" s="381" t="s">
        <v>3353</v>
      </c>
      <c r="D155" s="329"/>
      <c r="E155" s="329"/>
      <c r="F155" s="382" t="s">
        <v>3345</v>
      </c>
      <c r="G155" s="329"/>
      <c r="H155" s="381" t="s">
        <v>3385</v>
      </c>
      <c r="I155" s="381" t="s">
        <v>3355</v>
      </c>
      <c r="J155" s="381"/>
      <c r="K155" s="377"/>
    </row>
    <row r="156" s="1" customFormat="1" ht="15" customHeight="1">
      <c r="B156" s="354"/>
      <c r="C156" s="381" t="s">
        <v>3364</v>
      </c>
      <c r="D156" s="329"/>
      <c r="E156" s="329"/>
      <c r="F156" s="382" t="s">
        <v>3351</v>
      </c>
      <c r="G156" s="329"/>
      <c r="H156" s="381" t="s">
        <v>3385</v>
      </c>
      <c r="I156" s="381" t="s">
        <v>3347</v>
      </c>
      <c r="J156" s="381">
        <v>50</v>
      </c>
      <c r="K156" s="377"/>
    </row>
    <row r="157" s="1" customFormat="1" ht="15" customHeight="1">
      <c r="B157" s="354"/>
      <c r="C157" s="381" t="s">
        <v>3372</v>
      </c>
      <c r="D157" s="329"/>
      <c r="E157" s="329"/>
      <c r="F157" s="382" t="s">
        <v>3351</v>
      </c>
      <c r="G157" s="329"/>
      <c r="H157" s="381" t="s">
        <v>3385</v>
      </c>
      <c r="I157" s="381" t="s">
        <v>3347</v>
      </c>
      <c r="J157" s="381">
        <v>50</v>
      </c>
      <c r="K157" s="377"/>
    </row>
    <row r="158" s="1" customFormat="1" ht="15" customHeight="1">
      <c r="B158" s="354"/>
      <c r="C158" s="381" t="s">
        <v>3370</v>
      </c>
      <c r="D158" s="329"/>
      <c r="E158" s="329"/>
      <c r="F158" s="382" t="s">
        <v>3351</v>
      </c>
      <c r="G158" s="329"/>
      <c r="H158" s="381" t="s">
        <v>3385</v>
      </c>
      <c r="I158" s="381" t="s">
        <v>3347</v>
      </c>
      <c r="J158" s="381">
        <v>50</v>
      </c>
      <c r="K158" s="377"/>
    </row>
    <row r="159" s="1" customFormat="1" ht="15" customHeight="1">
      <c r="B159" s="354"/>
      <c r="C159" s="381" t="s">
        <v>194</v>
      </c>
      <c r="D159" s="329"/>
      <c r="E159" s="329"/>
      <c r="F159" s="382" t="s">
        <v>3345</v>
      </c>
      <c r="G159" s="329"/>
      <c r="H159" s="381" t="s">
        <v>3407</v>
      </c>
      <c r="I159" s="381" t="s">
        <v>3347</v>
      </c>
      <c r="J159" s="381" t="s">
        <v>3408</v>
      </c>
      <c r="K159" s="377"/>
    </row>
    <row r="160" s="1" customFormat="1" ht="15" customHeight="1">
      <c r="B160" s="354"/>
      <c r="C160" s="381" t="s">
        <v>3409</v>
      </c>
      <c r="D160" s="329"/>
      <c r="E160" s="329"/>
      <c r="F160" s="382" t="s">
        <v>3345</v>
      </c>
      <c r="G160" s="329"/>
      <c r="H160" s="381" t="s">
        <v>3410</v>
      </c>
      <c r="I160" s="381" t="s">
        <v>3380</v>
      </c>
      <c r="J160" s="381"/>
      <c r="K160" s="377"/>
    </row>
    <row r="161" s="1" customFormat="1" ht="15" customHeight="1">
      <c r="B161" s="383"/>
      <c r="C161" s="363"/>
      <c r="D161" s="363"/>
      <c r="E161" s="363"/>
      <c r="F161" s="363"/>
      <c r="G161" s="363"/>
      <c r="H161" s="363"/>
      <c r="I161" s="363"/>
      <c r="J161" s="363"/>
      <c r="K161" s="384"/>
    </row>
    <row r="162" s="1" customFormat="1" ht="18.75" customHeight="1">
      <c r="B162" s="365"/>
      <c r="C162" s="375"/>
      <c r="D162" s="375"/>
      <c r="E162" s="375"/>
      <c r="F162" s="385"/>
      <c r="G162" s="375"/>
      <c r="H162" s="375"/>
      <c r="I162" s="375"/>
      <c r="J162" s="375"/>
      <c r="K162" s="365"/>
    </row>
    <row r="163" s="1" customFormat="1" ht="18.75" customHeight="1">
      <c r="B163" s="337"/>
      <c r="C163" s="337"/>
      <c r="D163" s="337"/>
      <c r="E163" s="337"/>
      <c r="F163" s="337"/>
      <c r="G163" s="337"/>
      <c r="H163" s="337"/>
      <c r="I163" s="337"/>
      <c r="J163" s="337"/>
      <c r="K163" s="337"/>
    </row>
    <row r="164" s="1" customFormat="1" ht="7.5" customHeight="1">
      <c r="B164" s="316"/>
      <c r="C164" s="317"/>
      <c r="D164" s="317"/>
      <c r="E164" s="317"/>
      <c r="F164" s="317"/>
      <c r="G164" s="317"/>
      <c r="H164" s="317"/>
      <c r="I164" s="317"/>
      <c r="J164" s="317"/>
      <c r="K164" s="318"/>
    </row>
    <row r="165" s="1" customFormat="1" ht="45" customHeight="1">
      <c r="B165" s="319"/>
      <c r="C165" s="320" t="s">
        <v>3411</v>
      </c>
      <c r="D165" s="320"/>
      <c r="E165" s="320"/>
      <c r="F165" s="320"/>
      <c r="G165" s="320"/>
      <c r="H165" s="320"/>
      <c r="I165" s="320"/>
      <c r="J165" s="320"/>
      <c r="K165" s="321"/>
    </row>
    <row r="166" s="1" customFormat="1" ht="17.25" customHeight="1">
      <c r="B166" s="319"/>
      <c r="C166" s="344" t="s">
        <v>3339</v>
      </c>
      <c r="D166" s="344"/>
      <c r="E166" s="344"/>
      <c r="F166" s="344" t="s">
        <v>3340</v>
      </c>
      <c r="G166" s="386"/>
      <c r="H166" s="387" t="s">
        <v>55</v>
      </c>
      <c r="I166" s="387" t="s">
        <v>58</v>
      </c>
      <c r="J166" s="344" t="s">
        <v>3341</v>
      </c>
      <c r="K166" s="321"/>
    </row>
    <row r="167" s="1" customFormat="1" ht="17.25" customHeight="1">
      <c r="B167" s="322"/>
      <c r="C167" s="346" t="s">
        <v>3342</v>
      </c>
      <c r="D167" s="346"/>
      <c r="E167" s="346"/>
      <c r="F167" s="347" t="s">
        <v>3343</v>
      </c>
      <c r="G167" s="388"/>
      <c r="H167" s="389"/>
      <c r="I167" s="389"/>
      <c r="J167" s="346" t="s">
        <v>3344</v>
      </c>
      <c r="K167" s="324"/>
    </row>
    <row r="168" s="1" customFormat="1" ht="5.25" customHeight="1">
      <c r="B168" s="354"/>
      <c r="C168" s="349"/>
      <c r="D168" s="349"/>
      <c r="E168" s="349"/>
      <c r="F168" s="349"/>
      <c r="G168" s="350"/>
      <c r="H168" s="349"/>
      <c r="I168" s="349"/>
      <c r="J168" s="349"/>
      <c r="K168" s="377"/>
    </row>
    <row r="169" s="1" customFormat="1" ht="15" customHeight="1">
      <c r="B169" s="354"/>
      <c r="C169" s="329" t="s">
        <v>3348</v>
      </c>
      <c r="D169" s="329"/>
      <c r="E169" s="329"/>
      <c r="F169" s="352" t="s">
        <v>3345</v>
      </c>
      <c r="G169" s="329"/>
      <c r="H169" s="329" t="s">
        <v>3385</v>
      </c>
      <c r="I169" s="329" t="s">
        <v>3347</v>
      </c>
      <c r="J169" s="329">
        <v>120</v>
      </c>
      <c r="K169" s="377"/>
    </row>
    <row r="170" s="1" customFormat="1" ht="15" customHeight="1">
      <c r="B170" s="354"/>
      <c r="C170" s="329" t="s">
        <v>3394</v>
      </c>
      <c r="D170" s="329"/>
      <c r="E170" s="329"/>
      <c r="F170" s="352" t="s">
        <v>3345</v>
      </c>
      <c r="G170" s="329"/>
      <c r="H170" s="329" t="s">
        <v>3395</v>
      </c>
      <c r="I170" s="329" t="s">
        <v>3347</v>
      </c>
      <c r="J170" s="329" t="s">
        <v>3396</v>
      </c>
      <c r="K170" s="377"/>
    </row>
    <row r="171" s="1" customFormat="1" ht="15" customHeight="1">
      <c r="B171" s="354"/>
      <c r="C171" s="329" t="s">
        <v>86</v>
      </c>
      <c r="D171" s="329"/>
      <c r="E171" s="329"/>
      <c r="F171" s="352" t="s">
        <v>3345</v>
      </c>
      <c r="G171" s="329"/>
      <c r="H171" s="329" t="s">
        <v>3412</v>
      </c>
      <c r="I171" s="329" t="s">
        <v>3347</v>
      </c>
      <c r="J171" s="329" t="s">
        <v>3396</v>
      </c>
      <c r="K171" s="377"/>
    </row>
    <row r="172" s="1" customFormat="1" ht="15" customHeight="1">
      <c r="B172" s="354"/>
      <c r="C172" s="329" t="s">
        <v>3350</v>
      </c>
      <c r="D172" s="329"/>
      <c r="E172" s="329"/>
      <c r="F172" s="352" t="s">
        <v>3351</v>
      </c>
      <c r="G172" s="329"/>
      <c r="H172" s="329" t="s">
        <v>3412</v>
      </c>
      <c r="I172" s="329" t="s">
        <v>3347</v>
      </c>
      <c r="J172" s="329">
        <v>50</v>
      </c>
      <c r="K172" s="377"/>
    </row>
    <row r="173" s="1" customFormat="1" ht="15" customHeight="1">
      <c r="B173" s="354"/>
      <c r="C173" s="329" t="s">
        <v>3353</v>
      </c>
      <c r="D173" s="329"/>
      <c r="E173" s="329"/>
      <c r="F173" s="352" t="s">
        <v>3345</v>
      </c>
      <c r="G173" s="329"/>
      <c r="H173" s="329" t="s">
        <v>3412</v>
      </c>
      <c r="I173" s="329" t="s">
        <v>3355</v>
      </c>
      <c r="J173" s="329"/>
      <c r="K173" s="377"/>
    </row>
    <row r="174" s="1" customFormat="1" ht="15" customHeight="1">
      <c r="B174" s="354"/>
      <c r="C174" s="329" t="s">
        <v>3364</v>
      </c>
      <c r="D174" s="329"/>
      <c r="E174" s="329"/>
      <c r="F174" s="352" t="s">
        <v>3351</v>
      </c>
      <c r="G174" s="329"/>
      <c r="H174" s="329" t="s">
        <v>3412</v>
      </c>
      <c r="I174" s="329" t="s">
        <v>3347</v>
      </c>
      <c r="J174" s="329">
        <v>50</v>
      </c>
      <c r="K174" s="377"/>
    </row>
    <row r="175" s="1" customFormat="1" ht="15" customHeight="1">
      <c r="B175" s="354"/>
      <c r="C175" s="329" t="s">
        <v>3372</v>
      </c>
      <c r="D175" s="329"/>
      <c r="E175" s="329"/>
      <c r="F175" s="352" t="s">
        <v>3351</v>
      </c>
      <c r="G175" s="329"/>
      <c r="H175" s="329" t="s">
        <v>3412</v>
      </c>
      <c r="I175" s="329" t="s">
        <v>3347</v>
      </c>
      <c r="J175" s="329">
        <v>50</v>
      </c>
      <c r="K175" s="377"/>
    </row>
    <row r="176" s="1" customFormat="1" ht="15" customHeight="1">
      <c r="B176" s="354"/>
      <c r="C176" s="329" t="s">
        <v>3370</v>
      </c>
      <c r="D176" s="329"/>
      <c r="E176" s="329"/>
      <c r="F176" s="352" t="s">
        <v>3351</v>
      </c>
      <c r="G176" s="329"/>
      <c r="H176" s="329" t="s">
        <v>3412</v>
      </c>
      <c r="I176" s="329" t="s">
        <v>3347</v>
      </c>
      <c r="J176" s="329">
        <v>50</v>
      </c>
      <c r="K176" s="377"/>
    </row>
    <row r="177" s="1" customFormat="1" ht="15" customHeight="1">
      <c r="B177" s="354"/>
      <c r="C177" s="329" t="s">
        <v>222</v>
      </c>
      <c r="D177" s="329"/>
      <c r="E177" s="329"/>
      <c r="F177" s="352" t="s">
        <v>3345</v>
      </c>
      <c r="G177" s="329"/>
      <c r="H177" s="329" t="s">
        <v>3413</v>
      </c>
      <c r="I177" s="329" t="s">
        <v>3414</v>
      </c>
      <c r="J177" s="329"/>
      <c r="K177" s="377"/>
    </row>
    <row r="178" s="1" customFormat="1" ht="15" customHeight="1">
      <c r="B178" s="354"/>
      <c r="C178" s="329" t="s">
        <v>58</v>
      </c>
      <c r="D178" s="329"/>
      <c r="E178" s="329"/>
      <c r="F178" s="352" t="s">
        <v>3345</v>
      </c>
      <c r="G178" s="329"/>
      <c r="H178" s="329" t="s">
        <v>3415</v>
      </c>
      <c r="I178" s="329" t="s">
        <v>3416</v>
      </c>
      <c r="J178" s="329">
        <v>1</v>
      </c>
      <c r="K178" s="377"/>
    </row>
    <row r="179" s="1" customFormat="1" ht="15" customHeight="1">
      <c r="B179" s="354"/>
      <c r="C179" s="329" t="s">
        <v>54</v>
      </c>
      <c r="D179" s="329"/>
      <c r="E179" s="329"/>
      <c r="F179" s="352" t="s">
        <v>3345</v>
      </c>
      <c r="G179" s="329"/>
      <c r="H179" s="329" t="s">
        <v>3417</v>
      </c>
      <c r="I179" s="329" t="s">
        <v>3347</v>
      </c>
      <c r="J179" s="329">
        <v>20</v>
      </c>
      <c r="K179" s="377"/>
    </row>
    <row r="180" s="1" customFormat="1" ht="15" customHeight="1">
      <c r="B180" s="354"/>
      <c r="C180" s="329" t="s">
        <v>55</v>
      </c>
      <c r="D180" s="329"/>
      <c r="E180" s="329"/>
      <c r="F180" s="352" t="s">
        <v>3345</v>
      </c>
      <c r="G180" s="329"/>
      <c r="H180" s="329" t="s">
        <v>3418</v>
      </c>
      <c r="I180" s="329" t="s">
        <v>3347</v>
      </c>
      <c r="J180" s="329">
        <v>255</v>
      </c>
      <c r="K180" s="377"/>
    </row>
    <row r="181" s="1" customFormat="1" ht="15" customHeight="1">
      <c r="B181" s="354"/>
      <c r="C181" s="329" t="s">
        <v>223</v>
      </c>
      <c r="D181" s="329"/>
      <c r="E181" s="329"/>
      <c r="F181" s="352" t="s">
        <v>3345</v>
      </c>
      <c r="G181" s="329"/>
      <c r="H181" s="329" t="s">
        <v>3309</v>
      </c>
      <c r="I181" s="329" t="s">
        <v>3347</v>
      </c>
      <c r="J181" s="329">
        <v>10</v>
      </c>
      <c r="K181" s="377"/>
    </row>
    <row r="182" s="1" customFormat="1" ht="15" customHeight="1">
      <c r="B182" s="354"/>
      <c r="C182" s="329" t="s">
        <v>224</v>
      </c>
      <c r="D182" s="329"/>
      <c r="E182" s="329"/>
      <c r="F182" s="352" t="s">
        <v>3345</v>
      </c>
      <c r="G182" s="329"/>
      <c r="H182" s="329" t="s">
        <v>3419</v>
      </c>
      <c r="I182" s="329" t="s">
        <v>3380</v>
      </c>
      <c r="J182" s="329"/>
      <c r="K182" s="377"/>
    </row>
    <row r="183" s="1" customFormat="1" ht="15" customHeight="1">
      <c r="B183" s="354"/>
      <c r="C183" s="329" t="s">
        <v>3420</v>
      </c>
      <c r="D183" s="329"/>
      <c r="E183" s="329"/>
      <c r="F183" s="352" t="s">
        <v>3345</v>
      </c>
      <c r="G183" s="329"/>
      <c r="H183" s="329" t="s">
        <v>3421</v>
      </c>
      <c r="I183" s="329" t="s">
        <v>3380</v>
      </c>
      <c r="J183" s="329"/>
      <c r="K183" s="377"/>
    </row>
    <row r="184" s="1" customFormat="1" ht="15" customHeight="1">
      <c r="B184" s="354"/>
      <c r="C184" s="329" t="s">
        <v>3409</v>
      </c>
      <c r="D184" s="329"/>
      <c r="E184" s="329"/>
      <c r="F184" s="352" t="s">
        <v>3345</v>
      </c>
      <c r="G184" s="329"/>
      <c r="H184" s="329" t="s">
        <v>3422</v>
      </c>
      <c r="I184" s="329" t="s">
        <v>3380</v>
      </c>
      <c r="J184" s="329"/>
      <c r="K184" s="377"/>
    </row>
    <row r="185" s="1" customFormat="1" ht="15" customHeight="1">
      <c r="B185" s="354"/>
      <c r="C185" s="329" t="s">
        <v>226</v>
      </c>
      <c r="D185" s="329"/>
      <c r="E185" s="329"/>
      <c r="F185" s="352" t="s">
        <v>3351</v>
      </c>
      <c r="G185" s="329"/>
      <c r="H185" s="329" t="s">
        <v>3423</v>
      </c>
      <c r="I185" s="329" t="s">
        <v>3347</v>
      </c>
      <c r="J185" s="329">
        <v>50</v>
      </c>
      <c r="K185" s="377"/>
    </row>
    <row r="186" s="1" customFormat="1" ht="15" customHeight="1">
      <c r="B186" s="354"/>
      <c r="C186" s="329" t="s">
        <v>3424</v>
      </c>
      <c r="D186" s="329"/>
      <c r="E186" s="329"/>
      <c r="F186" s="352" t="s">
        <v>3351</v>
      </c>
      <c r="G186" s="329"/>
      <c r="H186" s="329" t="s">
        <v>3425</v>
      </c>
      <c r="I186" s="329" t="s">
        <v>3426</v>
      </c>
      <c r="J186" s="329"/>
      <c r="K186" s="377"/>
    </row>
    <row r="187" s="1" customFormat="1" ht="15" customHeight="1">
      <c r="B187" s="354"/>
      <c r="C187" s="329" t="s">
        <v>3427</v>
      </c>
      <c r="D187" s="329"/>
      <c r="E187" s="329"/>
      <c r="F187" s="352" t="s">
        <v>3351</v>
      </c>
      <c r="G187" s="329"/>
      <c r="H187" s="329" t="s">
        <v>3428</v>
      </c>
      <c r="I187" s="329" t="s">
        <v>3426</v>
      </c>
      <c r="J187" s="329"/>
      <c r="K187" s="377"/>
    </row>
    <row r="188" s="1" customFormat="1" ht="15" customHeight="1">
      <c r="B188" s="354"/>
      <c r="C188" s="329" t="s">
        <v>3429</v>
      </c>
      <c r="D188" s="329"/>
      <c r="E188" s="329"/>
      <c r="F188" s="352" t="s">
        <v>3351</v>
      </c>
      <c r="G188" s="329"/>
      <c r="H188" s="329" t="s">
        <v>3430</v>
      </c>
      <c r="I188" s="329" t="s">
        <v>3426</v>
      </c>
      <c r="J188" s="329"/>
      <c r="K188" s="377"/>
    </row>
    <row r="189" s="1" customFormat="1" ht="15" customHeight="1">
      <c r="B189" s="354"/>
      <c r="C189" s="390" t="s">
        <v>3431</v>
      </c>
      <c r="D189" s="329"/>
      <c r="E189" s="329"/>
      <c r="F189" s="352" t="s">
        <v>3351</v>
      </c>
      <c r="G189" s="329"/>
      <c r="H189" s="329" t="s">
        <v>3432</v>
      </c>
      <c r="I189" s="329" t="s">
        <v>3433</v>
      </c>
      <c r="J189" s="391" t="s">
        <v>3434</v>
      </c>
      <c r="K189" s="377"/>
    </row>
    <row r="190" s="1" customFormat="1" ht="15" customHeight="1">
      <c r="B190" s="354"/>
      <c r="C190" s="390" t="s">
        <v>43</v>
      </c>
      <c r="D190" s="329"/>
      <c r="E190" s="329"/>
      <c r="F190" s="352" t="s">
        <v>3345</v>
      </c>
      <c r="G190" s="329"/>
      <c r="H190" s="326" t="s">
        <v>3435</v>
      </c>
      <c r="I190" s="329" t="s">
        <v>3436</v>
      </c>
      <c r="J190" s="329"/>
      <c r="K190" s="377"/>
    </row>
    <row r="191" s="1" customFormat="1" ht="15" customHeight="1">
      <c r="B191" s="354"/>
      <c r="C191" s="390" t="s">
        <v>3437</v>
      </c>
      <c r="D191" s="329"/>
      <c r="E191" s="329"/>
      <c r="F191" s="352" t="s">
        <v>3345</v>
      </c>
      <c r="G191" s="329"/>
      <c r="H191" s="329" t="s">
        <v>3438</v>
      </c>
      <c r="I191" s="329" t="s">
        <v>3380</v>
      </c>
      <c r="J191" s="329"/>
      <c r="K191" s="377"/>
    </row>
    <row r="192" s="1" customFormat="1" ht="15" customHeight="1">
      <c r="B192" s="354"/>
      <c r="C192" s="390" t="s">
        <v>3439</v>
      </c>
      <c r="D192" s="329"/>
      <c r="E192" s="329"/>
      <c r="F192" s="352" t="s">
        <v>3345</v>
      </c>
      <c r="G192" s="329"/>
      <c r="H192" s="329" t="s">
        <v>3440</v>
      </c>
      <c r="I192" s="329" t="s">
        <v>3380</v>
      </c>
      <c r="J192" s="329"/>
      <c r="K192" s="377"/>
    </row>
    <row r="193" s="1" customFormat="1" ht="15" customHeight="1">
      <c r="B193" s="354"/>
      <c r="C193" s="390" t="s">
        <v>3441</v>
      </c>
      <c r="D193" s="329"/>
      <c r="E193" s="329"/>
      <c r="F193" s="352" t="s">
        <v>3351</v>
      </c>
      <c r="G193" s="329"/>
      <c r="H193" s="329" t="s">
        <v>3442</v>
      </c>
      <c r="I193" s="329" t="s">
        <v>3380</v>
      </c>
      <c r="J193" s="329"/>
      <c r="K193" s="377"/>
    </row>
    <row r="194" s="1" customFormat="1" ht="15" customHeight="1">
      <c r="B194" s="383"/>
      <c r="C194" s="392"/>
      <c r="D194" s="363"/>
      <c r="E194" s="363"/>
      <c r="F194" s="363"/>
      <c r="G194" s="363"/>
      <c r="H194" s="363"/>
      <c r="I194" s="363"/>
      <c r="J194" s="363"/>
      <c r="K194" s="384"/>
    </row>
    <row r="195" s="1" customFormat="1" ht="18.75" customHeight="1">
      <c r="B195" s="365"/>
      <c r="C195" s="375"/>
      <c r="D195" s="375"/>
      <c r="E195" s="375"/>
      <c r="F195" s="385"/>
      <c r="G195" s="375"/>
      <c r="H195" s="375"/>
      <c r="I195" s="375"/>
      <c r="J195" s="375"/>
      <c r="K195" s="365"/>
    </row>
    <row r="196" s="1" customFormat="1" ht="18.75" customHeight="1">
      <c r="B196" s="365"/>
      <c r="C196" s="375"/>
      <c r="D196" s="375"/>
      <c r="E196" s="375"/>
      <c r="F196" s="385"/>
      <c r="G196" s="375"/>
      <c r="H196" s="375"/>
      <c r="I196" s="375"/>
      <c r="J196" s="375"/>
      <c r="K196" s="365"/>
    </row>
    <row r="197" s="1" customFormat="1" ht="18.75" customHeight="1">
      <c r="B197" s="337"/>
      <c r="C197" s="337"/>
      <c r="D197" s="337"/>
      <c r="E197" s="337"/>
      <c r="F197" s="337"/>
      <c r="G197" s="337"/>
      <c r="H197" s="337"/>
      <c r="I197" s="337"/>
      <c r="J197" s="337"/>
      <c r="K197" s="337"/>
    </row>
    <row r="198" s="1" customFormat="1" ht="13.5">
      <c r="B198" s="316"/>
      <c r="C198" s="317"/>
      <c r="D198" s="317"/>
      <c r="E198" s="317"/>
      <c r="F198" s="317"/>
      <c r="G198" s="317"/>
      <c r="H198" s="317"/>
      <c r="I198" s="317"/>
      <c r="J198" s="317"/>
      <c r="K198" s="318"/>
    </row>
    <row r="199" s="1" customFormat="1" ht="21">
      <c r="B199" s="319"/>
      <c r="C199" s="320" t="s">
        <v>3443</v>
      </c>
      <c r="D199" s="320"/>
      <c r="E199" s="320"/>
      <c r="F199" s="320"/>
      <c r="G199" s="320"/>
      <c r="H199" s="320"/>
      <c r="I199" s="320"/>
      <c r="J199" s="320"/>
      <c r="K199" s="321"/>
    </row>
    <row r="200" s="1" customFormat="1" ht="25.5" customHeight="1">
      <c r="B200" s="319"/>
      <c r="C200" s="393" t="s">
        <v>3444</v>
      </c>
      <c r="D200" s="393"/>
      <c r="E200" s="393"/>
      <c r="F200" s="393" t="s">
        <v>3445</v>
      </c>
      <c r="G200" s="394"/>
      <c r="H200" s="393" t="s">
        <v>3446</v>
      </c>
      <c r="I200" s="393"/>
      <c r="J200" s="393"/>
      <c r="K200" s="321"/>
    </row>
    <row r="201" s="1" customFormat="1" ht="5.25" customHeight="1">
      <c r="B201" s="354"/>
      <c r="C201" s="349"/>
      <c r="D201" s="349"/>
      <c r="E201" s="349"/>
      <c r="F201" s="349"/>
      <c r="G201" s="375"/>
      <c r="H201" s="349"/>
      <c r="I201" s="349"/>
      <c r="J201" s="349"/>
      <c r="K201" s="377"/>
    </row>
    <row r="202" s="1" customFormat="1" ht="15" customHeight="1">
      <c r="B202" s="354"/>
      <c r="C202" s="329" t="s">
        <v>3436</v>
      </c>
      <c r="D202" s="329"/>
      <c r="E202" s="329"/>
      <c r="F202" s="352" t="s">
        <v>44</v>
      </c>
      <c r="G202" s="329"/>
      <c r="H202" s="329" t="s">
        <v>3447</v>
      </c>
      <c r="I202" s="329"/>
      <c r="J202" s="329"/>
      <c r="K202" s="377"/>
    </row>
    <row r="203" s="1" customFormat="1" ht="15" customHeight="1">
      <c r="B203" s="354"/>
      <c r="C203" s="329"/>
      <c r="D203" s="329"/>
      <c r="E203" s="329"/>
      <c r="F203" s="352" t="s">
        <v>45</v>
      </c>
      <c r="G203" s="329"/>
      <c r="H203" s="329" t="s">
        <v>3448</v>
      </c>
      <c r="I203" s="329"/>
      <c r="J203" s="329"/>
      <c r="K203" s="377"/>
    </row>
    <row r="204" s="1" customFormat="1" ht="15" customHeight="1">
      <c r="B204" s="354"/>
      <c r="C204" s="329"/>
      <c r="D204" s="329"/>
      <c r="E204" s="329"/>
      <c r="F204" s="352" t="s">
        <v>48</v>
      </c>
      <c r="G204" s="329"/>
      <c r="H204" s="329" t="s">
        <v>3449</v>
      </c>
      <c r="I204" s="329"/>
      <c r="J204" s="329"/>
      <c r="K204" s="377"/>
    </row>
    <row r="205" s="1" customFormat="1" ht="15" customHeight="1">
      <c r="B205" s="354"/>
      <c r="C205" s="329"/>
      <c r="D205" s="329"/>
      <c r="E205" s="329"/>
      <c r="F205" s="352" t="s">
        <v>46</v>
      </c>
      <c r="G205" s="329"/>
      <c r="H205" s="329" t="s">
        <v>3450</v>
      </c>
      <c r="I205" s="329"/>
      <c r="J205" s="329"/>
      <c r="K205" s="377"/>
    </row>
    <row r="206" s="1" customFormat="1" ht="15" customHeight="1">
      <c r="B206" s="354"/>
      <c r="C206" s="329"/>
      <c r="D206" s="329"/>
      <c r="E206" s="329"/>
      <c r="F206" s="352" t="s">
        <v>47</v>
      </c>
      <c r="G206" s="329"/>
      <c r="H206" s="329" t="s">
        <v>3451</v>
      </c>
      <c r="I206" s="329"/>
      <c r="J206" s="329"/>
      <c r="K206" s="377"/>
    </row>
    <row r="207" s="1" customFormat="1" ht="15" customHeight="1">
      <c r="B207" s="354"/>
      <c r="C207" s="329"/>
      <c r="D207" s="329"/>
      <c r="E207" s="329"/>
      <c r="F207" s="352"/>
      <c r="G207" s="329"/>
      <c r="H207" s="329"/>
      <c r="I207" s="329"/>
      <c r="J207" s="329"/>
      <c r="K207" s="377"/>
    </row>
    <row r="208" s="1" customFormat="1" ht="15" customHeight="1">
      <c r="B208" s="354"/>
      <c r="C208" s="329" t="s">
        <v>3392</v>
      </c>
      <c r="D208" s="329"/>
      <c r="E208" s="329"/>
      <c r="F208" s="352" t="s">
        <v>79</v>
      </c>
      <c r="G208" s="329"/>
      <c r="H208" s="329" t="s">
        <v>3452</v>
      </c>
      <c r="I208" s="329"/>
      <c r="J208" s="329"/>
      <c r="K208" s="377"/>
    </row>
    <row r="209" s="1" customFormat="1" ht="15" customHeight="1">
      <c r="B209" s="354"/>
      <c r="C209" s="329"/>
      <c r="D209" s="329"/>
      <c r="E209" s="329"/>
      <c r="F209" s="352" t="s">
        <v>3288</v>
      </c>
      <c r="G209" s="329"/>
      <c r="H209" s="329" t="s">
        <v>3289</v>
      </c>
      <c r="I209" s="329"/>
      <c r="J209" s="329"/>
      <c r="K209" s="377"/>
    </row>
    <row r="210" s="1" customFormat="1" ht="15" customHeight="1">
      <c r="B210" s="354"/>
      <c r="C210" s="329"/>
      <c r="D210" s="329"/>
      <c r="E210" s="329"/>
      <c r="F210" s="352" t="s">
        <v>3286</v>
      </c>
      <c r="G210" s="329"/>
      <c r="H210" s="329" t="s">
        <v>3453</v>
      </c>
      <c r="I210" s="329"/>
      <c r="J210" s="329"/>
      <c r="K210" s="377"/>
    </row>
    <row r="211" s="1" customFormat="1" ht="15" customHeight="1">
      <c r="B211" s="395"/>
      <c r="C211" s="329"/>
      <c r="D211" s="329"/>
      <c r="E211" s="329"/>
      <c r="F211" s="352" t="s">
        <v>3290</v>
      </c>
      <c r="G211" s="390"/>
      <c r="H211" s="381" t="s">
        <v>3291</v>
      </c>
      <c r="I211" s="381"/>
      <c r="J211" s="381"/>
      <c r="K211" s="396"/>
    </row>
    <row r="212" s="1" customFormat="1" ht="15" customHeight="1">
      <c r="B212" s="395"/>
      <c r="C212" s="329"/>
      <c r="D212" s="329"/>
      <c r="E212" s="329"/>
      <c r="F212" s="352" t="s">
        <v>3292</v>
      </c>
      <c r="G212" s="390"/>
      <c r="H212" s="381" t="s">
        <v>2967</v>
      </c>
      <c r="I212" s="381"/>
      <c r="J212" s="381"/>
      <c r="K212" s="396"/>
    </row>
    <row r="213" s="1" customFormat="1" ht="15" customHeight="1">
      <c r="B213" s="395"/>
      <c r="C213" s="329"/>
      <c r="D213" s="329"/>
      <c r="E213" s="329"/>
      <c r="F213" s="352"/>
      <c r="G213" s="390"/>
      <c r="H213" s="381"/>
      <c r="I213" s="381"/>
      <c r="J213" s="381"/>
      <c r="K213" s="396"/>
    </row>
    <row r="214" s="1" customFormat="1" ht="15" customHeight="1">
      <c r="B214" s="395"/>
      <c r="C214" s="329" t="s">
        <v>3416</v>
      </c>
      <c r="D214" s="329"/>
      <c r="E214" s="329"/>
      <c r="F214" s="352">
        <v>1</v>
      </c>
      <c r="G214" s="390"/>
      <c r="H214" s="381" t="s">
        <v>3454</v>
      </c>
      <c r="I214" s="381"/>
      <c r="J214" s="381"/>
      <c r="K214" s="396"/>
    </row>
    <row r="215" s="1" customFormat="1" ht="15" customHeight="1">
      <c r="B215" s="395"/>
      <c r="C215" s="329"/>
      <c r="D215" s="329"/>
      <c r="E215" s="329"/>
      <c r="F215" s="352">
        <v>2</v>
      </c>
      <c r="G215" s="390"/>
      <c r="H215" s="381" t="s">
        <v>3455</v>
      </c>
      <c r="I215" s="381"/>
      <c r="J215" s="381"/>
      <c r="K215" s="396"/>
    </row>
    <row r="216" s="1" customFormat="1" ht="15" customHeight="1">
      <c r="B216" s="395"/>
      <c r="C216" s="329"/>
      <c r="D216" s="329"/>
      <c r="E216" s="329"/>
      <c r="F216" s="352">
        <v>3</v>
      </c>
      <c r="G216" s="390"/>
      <c r="H216" s="381" t="s">
        <v>3456</v>
      </c>
      <c r="I216" s="381"/>
      <c r="J216" s="381"/>
      <c r="K216" s="396"/>
    </row>
    <row r="217" s="1" customFormat="1" ht="15" customHeight="1">
      <c r="B217" s="395"/>
      <c r="C217" s="329"/>
      <c r="D217" s="329"/>
      <c r="E217" s="329"/>
      <c r="F217" s="352">
        <v>4</v>
      </c>
      <c r="G217" s="390"/>
      <c r="H217" s="381" t="s">
        <v>3457</v>
      </c>
      <c r="I217" s="381"/>
      <c r="J217" s="381"/>
      <c r="K217" s="396"/>
    </row>
    <row r="218" s="1" customFormat="1" ht="12.75" customHeight="1">
      <c r="B218" s="397"/>
      <c r="C218" s="398"/>
      <c r="D218" s="398"/>
      <c r="E218" s="398"/>
      <c r="F218" s="398"/>
      <c r="G218" s="398"/>
      <c r="H218" s="398"/>
      <c r="I218" s="398"/>
      <c r="J218" s="398"/>
      <c r="K218" s="39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VERONIKA\Admin</dc:creator>
  <cp:lastModifiedBy>VERONIKA\Admin</cp:lastModifiedBy>
  <dcterms:created xsi:type="dcterms:W3CDTF">2023-03-31T08:55:04Z</dcterms:created>
  <dcterms:modified xsi:type="dcterms:W3CDTF">2023-03-31T08:55:48Z</dcterms:modified>
</cp:coreProperties>
</file>